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uck_Boost_Converter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F5" i="1"/>
  <c r="A9" i="1"/>
  <c r="G10" i="1"/>
  <c r="D5" i="1"/>
  <c r="I5" i="1"/>
  <c r="C5" i="1"/>
  <c r="G5" i="1"/>
  <c r="E5" i="1"/>
  <c r="L10" i="1"/>
  <c r="M9" i="1" s="1"/>
  <c r="F9" i="1" s="1"/>
  <c r="L9" i="1"/>
  <c r="H10" i="1"/>
  <c r="A5" i="1"/>
  <c r="B5" i="1"/>
  <c r="A4" i="1"/>
  <c r="E4" i="1"/>
  <c r="F4" i="1"/>
  <c r="G4" i="1"/>
  <c r="H4" i="1"/>
  <c r="G9" i="1" s="1"/>
  <c r="I4" i="1"/>
  <c r="C4" i="1"/>
  <c r="G34" i="1"/>
  <c r="A34" i="1"/>
  <c r="G35" i="1"/>
  <c r="A35" i="1" s="1"/>
  <c r="B35" i="1" l="1"/>
  <c r="E35" i="1"/>
  <c r="I10" i="1" l="1"/>
  <c r="D10" i="1"/>
  <c r="J10" i="1"/>
  <c r="K10" i="1"/>
  <c r="M10" i="1" s="1"/>
  <c r="D4" i="1"/>
  <c r="F10" i="1" l="1"/>
  <c r="A10" i="1" s="1"/>
  <c r="E10" i="1"/>
  <c r="C10" i="1" l="1"/>
  <c r="B10" i="1"/>
  <c r="E22" i="2"/>
  <c r="E401" i="2"/>
  <c r="D41" i="2"/>
  <c r="E41" i="2" s="1"/>
  <c r="D265" i="2"/>
  <c r="E265" i="2" s="1"/>
  <c r="I134" i="2"/>
  <c r="H3" i="2"/>
  <c r="H4" i="2"/>
  <c r="H5" i="2"/>
  <c r="D5" i="2" s="1"/>
  <c r="E5" i="2" s="1"/>
  <c r="H6" i="2"/>
  <c r="D6" i="2" s="1"/>
  <c r="E6" i="2" s="1"/>
  <c r="H7" i="2"/>
  <c r="H8" i="2"/>
  <c r="H9" i="2"/>
  <c r="D9" i="2" s="1"/>
  <c r="E9" i="2" s="1"/>
  <c r="H10" i="2"/>
  <c r="I10" i="2" s="1"/>
  <c r="H11" i="2"/>
  <c r="H12" i="2"/>
  <c r="I12" i="2" s="1"/>
  <c r="H13" i="2"/>
  <c r="I13" i="2" s="1"/>
  <c r="H14" i="2"/>
  <c r="D14" i="2" s="1"/>
  <c r="E14" i="2" s="1"/>
  <c r="H15" i="2"/>
  <c r="H16" i="2"/>
  <c r="I16" i="2" s="1"/>
  <c r="H17" i="2"/>
  <c r="I17" i="2" s="1"/>
  <c r="H18" i="2"/>
  <c r="D18" i="2" s="1"/>
  <c r="E18" i="2" s="1"/>
  <c r="H19" i="2"/>
  <c r="H20" i="2"/>
  <c r="H21" i="2"/>
  <c r="I21" i="2" s="1"/>
  <c r="H22" i="2"/>
  <c r="D22" i="2" s="1"/>
  <c r="H23" i="2"/>
  <c r="H24" i="2"/>
  <c r="D24" i="2" s="1"/>
  <c r="E24" i="2" s="1"/>
  <c r="H25" i="2"/>
  <c r="D25" i="2" s="1"/>
  <c r="E25" i="2" s="1"/>
  <c r="H26" i="2"/>
  <c r="I26" i="2" s="1"/>
  <c r="H27" i="2"/>
  <c r="D27" i="2" s="1"/>
  <c r="E27" i="2" s="1"/>
  <c r="H28" i="2"/>
  <c r="I28" i="2" s="1"/>
  <c r="H29" i="2"/>
  <c r="D29" i="2" s="1"/>
  <c r="E29" i="2" s="1"/>
  <c r="H30" i="2"/>
  <c r="D30" i="2" s="1"/>
  <c r="E30" i="2" s="1"/>
  <c r="H31" i="2"/>
  <c r="H32" i="2"/>
  <c r="I32" i="2" s="1"/>
  <c r="H33" i="2"/>
  <c r="D33" i="2" s="1"/>
  <c r="E33" i="2" s="1"/>
  <c r="H34" i="2"/>
  <c r="D34" i="2" s="1"/>
  <c r="E34" i="2" s="1"/>
  <c r="H35" i="2"/>
  <c r="H36" i="2"/>
  <c r="H37" i="2"/>
  <c r="D37" i="2" s="1"/>
  <c r="E37" i="2" s="1"/>
  <c r="H38" i="2"/>
  <c r="D38" i="2" s="1"/>
  <c r="E38" i="2" s="1"/>
  <c r="H39" i="2"/>
  <c r="H40" i="2"/>
  <c r="D40" i="2" s="1"/>
  <c r="E40" i="2" s="1"/>
  <c r="H41" i="2"/>
  <c r="I41" i="2" s="1"/>
  <c r="H42" i="2"/>
  <c r="I42" i="2" s="1"/>
  <c r="H43" i="2"/>
  <c r="D43" i="2" s="1"/>
  <c r="E43" i="2" s="1"/>
  <c r="H44" i="2"/>
  <c r="H45" i="2"/>
  <c r="I45" i="2" s="1"/>
  <c r="H46" i="2"/>
  <c r="D46" i="2" s="1"/>
  <c r="E46" i="2" s="1"/>
  <c r="H47" i="2"/>
  <c r="H48" i="2"/>
  <c r="I48" i="2" s="1"/>
  <c r="H49" i="2"/>
  <c r="D49" i="2" s="1"/>
  <c r="E49" i="2" s="1"/>
  <c r="H50" i="2"/>
  <c r="D50" i="2" s="1"/>
  <c r="E50" i="2" s="1"/>
  <c r="H51" i="2"/>
  <c r="H52" i="2"/>
  <c r="H53" i="2"/>
  <c r="I53" i="2" s="1"/>
  <c r="H54" i="2"/>
  <c r="D54" i="2" s="1"/>
  <c r="E54" i="2" s="1"/>
  <c r="H55" i="2"/>
  <c r="H56" i="2"/>
  <c r="D56" i="2" s="1"/>
  <c r="E56" i="2" s="1"/>
  <c r="H57" i="2"/>
  <c r="D57" i="2" s="1"/>
  <c r="E57" i="2" s="1"/>
  <c r="H58" i="2"/>
  <c r="I58" i="2" s="1"/>
  <c r="H59" i="2"/>
  <c r="D59" i="2" s="1"/>
  <c r="E59" i="2" s="1"/>
  <c r="H60" i="2"/>
  <c r="H61" i="2"/>
  <c r="D61" i="2" s="1"/>
  <c r="E61" i="2" s="1"/>
  <c r="H62" i="2"/>
  <c r="D62" i="2" s="1"/>
  <c r="E62" i="2" s="1"/>
  <c r="H63" i="2"/>
  <c r="H64" i="2"/>
  <c r="I64" i="2" s="1"/>
  <c r="H65" i="2"/>
  <c r="D65" i="2" s="1"/>
  <c r="E65" i="2" s="1"/>
  <c r="H66" i="2"/>
  <c r="I66" i="2" s="1"/>
  <c r="H67" i="2"/>
  <c r="H68" i="2"/>
  <c r="H69" i="2"/>
  <c r="D69" i="2" s="1"/>
  <c r="E69" i="2" s="1"/>
  <c r="H70" i="2"/>
  <c r="D70" i="2" s="1"/>
  <c r="E70" i="2" s="1"/>
  <c r="H71" i="2"/>
  <c r="H72" i="2"/>
  <c r="H73" i="2"/>
  <c r="D73" i="2" s="1"/>
  <c r="E73" i="2" s="1"/>
  <c r="H74" i="2"/>
  <c r="H75" i="2"/>
  <c r="H76" i="2"/>
  <c r="I76" i="2" s="1"/>
  <c r="H77" i="2"/>
  <c r="I77" i="2" s="1"/>
  <c r="H78" i="2"/>
  <c r="D78" i="2" s="1"/>
  <c r="E78" i="2" s="1"/>
  <c r="H79" i="2"/>
  <c r="H80" i="2"/>
  <c r="I80" i="2" s="1"/>
  <c r="H81" i="2"/>
  <c r="I81" i="2" s="1"/>
  <c r="H82" i="2"/>
  <c r="D82" i="2" s="1"/>
  <c r="E82" i="2" s="1"/>
  <c r="H83" i="2"/>
  <c r="D83" i="2" s="1"/>
  <c r="E83" i="2" s="1"/>
  <c r="H84" i="2"/>
  <c r="H85" i="2"/>
  <c r="I85" i="2" s="1"/>
  <c r="H86" i="2"/>
  <c r="D86" i="2" s="1"/>
  <c r="E86" i="2" s="1"/>
  <c r="H87" i="2"/>
  <c r="H88" i="2"/>
  <c r="H89" i="2"/>
  <c r="D89" i="2" s="1"/>
  <c r="E89" i="2" s="1"/>
  <c r="H90" i="2"/>
  <c r="D90" i="2" s="1"/>
  <c r="E90" i="2" s="1"/>
  <c r="H91" i="2"/>
  <c r="D91" i="2" s="1"/>
  <c r="E91" i="2" s="1"/>
  <c r="H92" i="2"/>
  <c r="H93" i="2"/>
  <c r="D93" i="2" s="1"/>
  <c r="E93" i="2" s="1"/>
  <c r="H94" i="2"/>
  <c r="D94" i="2" s="1"/>
  <c r="E94" i="2" s="1"/>
  <c r="H95" i="2"/>
  <c r="H96" i="2"/>
  <c r="I96" i="2" s="1"/>
  <c r="H97" i="2"/>
  <c r="I97" i="2" s="1"/>
  <c r="H98" i="2"/>
  <c r="D98" i="2" s="1"/>
  <c r="E98" i="2" s="1"/>
  <c r="H99" i="2"/>
  <c r="H100" i="2"/>
  <c r="H101" i="2"/>
  <c r="D101" i="2" s="1"/>
  <c r="E101" i="2" s="1"/>
  <c r="H102" i="2"/>
  <c r="D102" i="2" s="1"/>
  <c r="E102" i="2" s="1"/>
  <c r="H103" i="2"/>
  <c r="H104" i="2"/>
  <c r="H105" i="2"/>
  <c r="D105" i="2" s="1"/>
  <c r="E105" i="2" s="1"/>
  <c r="H106" i="2"/>
  <c r="I106" i="2" s="1"/>
  <c r="H107" i="2"/>
  <c r="D107" i="2" s="1"/>
  <c r="E107" i="2" s="1"/>
  <c r="H108" i="2"/>
  <c r="I108" i="2" s="1"/>
  <c r="H109" i="2"/>
  <c r="I109" i="2" s="1"/>
  <c r="H110" i="2"/>
  <c r="D110" i="2" s="1"/>
  <c r="E110" i="2" s="1"/>
  <c r="H111" i="2"/>
  <c r="H112" i="2"/>
  <c r="D112" i="2" s="1"/>
  <c r="E112" i="2" s="1"/>
  <c r="H113" i="2"/>
  <c r="D113" i="2" s="1"/>
  <c r="E113" i="2" s="1"/>
  <c r="H114" i="2"/>
  <c r="D114" i="2" s="1"/>
  <c r="E114" i="2" s="1"/>
  <c r="H115" i="2"/>
  <c r="D115" i="2" s="1"/>
  <c r="E115" i="2" s="1"/>
  <c r="H116" i="2"/>
  <c r="I116" i="2" s="1"/>
  <c r="H117" i="2"/>
  <c r="I117" i="2" s="1"/>
  <c r="H118" i="2"/>
  <c r="D118" i="2" s="1"/>
  <c r="E118" i="2" s="1"/>
  <c r="H119" i="2"/>
  <c r="H120" i="2"/>
  <c r="H121" i="2"/>
  <c r="D121" i="2" s="1"/>
  <c r="E121" i="2" s="1"/>
  <c r="H122" i="2"/>
  <c r="H123" i="2"/>
  <c r="D123" i="2" s="1"/>
  <c r="E123" i="2" s="1"/>
  <c r="H124" i="2"/>
  <c r="I124" i="2" s="1"/>
  <c r="H125" i="2"/>
  <c r="D125" i="2" s="1"/>
  <c r="E125" i="2" s="1"/>
  <c r="H126" i="2"/>
  <c r="D126" i="2" s="1"/>
  <c r="E126" i="2" s="1"/>
  <c r="H127" i="2"/>
  <c r="I127" i="2" s="1"/>
  <c r="H128" i="2"/>
  <c r="I128" i="2" s="1"/>
  <c r="H129" i="2"/>
  <c r="I129" i="2" s="1"/>
  <c r="H130" i="2"/>
  <c r="D130" i="2" s="1"/>
  <c r="E130" i="2" s="1"/>
  <c r="H131" i="2"/>
  <c r="H132" i="2"/>
  <c r="H133" i="2"/>
  <c r="D133" i="2" s="1"/>
  <c r="E133" i="2" s="1"/>
  <c r="H134" i="2"/>
  <c r="D134" i="2" s="1"/>
  <c r="E134" i="2" s="1"/>
  <c r="H135" i="2"/>
  <c r="H136" i="2"/>
  <c r="H137" i="2"/>
  <c r="D137" i="2" s="1"/>
  <c r="E137" i="2" s="1"/>
  <c r="H138" i="2"/>
  <c r="I138" i="2" s="1"/>
  <c r="H139" i="2"/>
  <c r="H140" i="2"/>
  <c r="I140" i="2" s="1"/>
  <c r="H141" i="2"/>
  <c r="I141" i="2" s="1"/>
  <c r="H142" i="2"/>
  <c r="D142" i="2" s="1"/>
  <c r="E142" i="2" s="1"/>
  <c r="H143" i="2"/>
  <c r="H144" i="2"/>
  <c r="H145" i="2"/>
  <c r="D145" i="2" s="1"/>
  <c r="E145" i="2" s="1"/>
  <c r="H146" i="2"/>
  <c r="D146" i="2" s="1"/>
  <c r="E146" i="2" s="1"/>
  <c r="H147" i="2"/>
  <c r="H148" i="2"/>
  <c r="I148" i="2" s="1"/>
  <c r="H149" i="2"/>
  <c r="I149" i="2" s="1"/>
  <c r="H150" i="2"/>
  <c r="D150" i="2" s="1"/>
  <c r="E150" i="2" s="1"/>
  <c r="H151" i="2"/>
  <c r="H152" i="2"/>
  <c r="D152" i="2" s="1"/>
  <c r="E152" i="2" s="1"/>
  <c r="H153" i="2"/>
  <c r="D153" i="2" s="1"/>
  <c r="E153" i="2" s="1"/>
  <c r="H154" i="2"/>
  <c r="D154" i="2" s="1"/>
  <c r="E154" i="2" s="1"/>
  <c r="H155" i="2"/>
  <c r="D155" i="2" s="1"/>
  <c r="E155" i="2" s="1"/>
  <c r="H156" i="2"/>
  <c r="I156" i="2" s="1"/>
  <c r="H157" i="2"/>
  <c r="D157" i="2" s="1"/>
  <c r="E157" i="2" s="1"/>
  <c r="H158" i="2"/>
  <c r="D158" i="2" s="1"/>
  <c r="E158" i="2" s="1"/>
  <c r="H159" i="2"/>
  <c r="H160" i="2"/>
  <c r="H161" i="2"/>
  <c r="I161" i="2" s="1"/>
  <c r="H162" i="2"/>
  <c r="D162" i="2" s="1"/>
  <c r="E162" i="2" s="1"/>
  <c r="H163" i="2"/>
  <c r="H164" i="2"/>
  <c r="H165" i="2"/>
  <c r="I165" i="2" s="1"/>
  <c r="H166" i="2"/>
  <c r="D166" i="2" s="1"/>
  <c r="E166" i="2" s="1"/>
  <c r="H167" i="2"/>
  <c r="I167" i="2" s="1"/>
  <c r="H168" i="2"/>
  <c r="D168" i="2" s="1"/>
  <c r="E168" i="2" s="1"/>
  <c r="H169" i="2"/>
  <c r="I169" i="2" s="1"/>
  <c r="H170" i="2"/>
  <c r="H171" i="2"/>
  <c r="D171" i="2" s="1"/>
  <c r="E171" i="2" s="1"/>
  <c r="H172" i="2"/>
  <c r="I172" i="2" s="1"/>
  <c r="H173" i="2"/>
  <c r="D173" i="2" s="1"/>
  <c r="E173" i="2" s="1"/>
  <c r="H174" i="2"/>
  <c r="D174" i="2" s="1"/>
  <c r="E174" i="2" s="1"/>
  <c r="H175" i="2"/>
  <c r="H176" i="2"/>
  <c r="H177" i="2"/>
  <c r="D177" i="2" s="1"/>
  <c r="E177" i="2" s="1"/>
  <c r="H178" i="2"/>
  <c r="D178" i="2" s="1"/>
  <c r="E178" i="2" s="1"/>
  <c r="H179" i="2"/>
  <c r="H180" i="2"/>
  <c r="I180" i="2" s="1"/>
  <c r="H181" i="2"/>
  <c r="I181" i="2" s="1"/>
  <c r="H182" i="2"/>
  <c r="D182" i="2" s="1"/>
  <c r="E182" i="2" s="1"/>
  <c r="H183" i="2"/>
  <c r="I183" i="2" s="1"/>
  <c r="H184" i="2"/>
  <c r="I184" i="2" s="1"/>
  <c r="H185" i="2"/>
  <c r="D185" i="2" s="1"/>
  <c r="E185" i="2" s="1"/>
  <c r="H186" i="2"/>
  <c r="D186" i="2" s="1"/>
  <c r="E186" i="2" s="1"/>
  <c r="H187" i="2"/>
  <c r="D187" i="2" s="1"/>
  <c r="E187" i="2" s="1"/>
  <c r="H188" i="2"/>
  <c r="I188" i="2" s="1"/>
  <c r="H189" i="2"/>
  <c r="D189" i="2" s="1"/>
  <c r="E189" i="2" s="1"/>
  <c r="H190" i="2"/>
  <c r="D190" i="2" s="1"/>
  <c r="E190" i="2" s="1"/>
  <c r="H191" i="2"/>
  <c r="H192" i="2"/>
  <c r="H193" i="2"/>
  <c r="D193" i="2" s="1"/>
  <c r="E193" i="2" s="1"/>
  <c r="H194" i="2"/>
  <c r="I194" i="2" s="1"/>
  <c r="H195" i="2"/>
  <c r="H196" i="2"/>
  <c r="H197" i="2"/>
  <c r="D197" i="2" s="1"/>
  <c r="E197" i="2" s="1"/>
  <c r="H198" i="2"/>
  <c r="D198" i="2" s="1"/>
  <c r="E198" i="2" s="1"/>
  <c r="H199" i="2"/>
  <c r="I199" i="2" s="1"/>
  <c r="H200" i="2"/>
  <c r="H201" i="2"/>
  <c r="D201" i="2" s="1"/>
  <c r="E201" i="2" s="1"/>
  <c r="H202" i="2"/>
  <c r="I202" i="2" s="1"/>
  <c r="H203" i="2"/>
  <c r="H204" i="2"/>
  <c r="I204" i="2" s="1"/>
  <c r="H205" i="2"/>
  <c r="D205" i="2" s="1"/>
  <c r="E205" i="2" s="1"/>
  <c r="H206" i="2"/>
  <c r="D206" i="2" s="1"/>
  <c r="E206" i="2" s="1"/>
  <c r="H207" i="2"/>
  <c r="H208" i="2"/>
  <c r="H209" i="2"/>
  <c r="D209" i="2" s="1"/>
  <c r="E209" i="2" s="1"/>
  <c r="H210" i="2"/>
  <c r="D210" i="2" s="1"/>
  <c r="E210" i="2" s="1"/>
  <c r="H211" i="2"/>
  <c r="D211" i="2" s="1"/>
  <c r="E211" i="2" s="1"/>
  <c r="H212" i="2"/>
  <c r="H213" i="2"/>
  <c r="I213" i="2" s="1"/>
  <c r="H214" i="2"/>
  <c r="D214" i="2" s="1"/>
  <c r="E214" i="2" s="1"/>
  <c r="H215" i="2"/>
  <c r="H216" i="2"/>
  <c r="H217" i="2"/>
  <c r="D217" i="2" s="1"/>
  <c r="E217" i="2" s="1"/>
  <c r="H218" i="2"/>
  <c r="D218" i="2" s="1"/>
  <c r="E218" i="2" s="1"/>
  <c r="H219" i="2"/>
  <c r="D219" i="2" s="1"/>
  <c r="E219" i="2" s="1"/>
  <c r="H220" i="2"/>
  <c r="H221" i="2"/>
  <c r="D221" i="2" s="1"/>
  <c r="E221" i="2" s="1"/>
  <c r="H222" i="2"/>
  <c r="D222" i="2" s="1"/>
  <c r="E222" i="2" s="1"/>
  <c r="H223" i="2"/>
  <c r="H224" i="2"/>
  <c r="I224" i="2" s="1"/>
  <c r="H225" i="2"/>
  <c r="I225" i="2" s="1"/>
  <c r="H226" i="2"/>
  <c r="I226" i="2" s="1"/>
  <c r="H227" i="2"/>
  <c r="H228" i="2"/>
  <c r="H229" i="2"/>
  <c r="D229" i="2" s="1"/>
  <c r="E229" i="2" s="1"/>
  <c r="H230" i="2"/>
  <c r="D230" i="2" s="1"/>
  <c r="E230" i="2" s="1"/>
  <c r="H231" i="2"/>
  <c r="H232" i="2"/>
  <c r="H233" i="2"/>
  <c r="I233" i="2" s="1"/>
  <c r="H234" i="2"/>
  <c r="H235" i="2"/>
  <c r="D235" i="2" s="1"/>
  <c r="E235" i="2" s="1"/>
  <c r="H236" i="2"/>
  <c r="H237" i="2"/>
  <c r="I237" i="2" s="1"/>
  <c r="H238" i="2"/>
  <c r="D238" i="2" s="1"/>
  <c r="E238" i="2" s="1"/>
  <c r="H239" i="2"/>
  <c r="H240" i="2"/>
  <c r="D240" i="2" s="1"/>
  <c r="E240" i="2" s="1"/>
  <c r="H241" i="2"/>
  <c r="D241" i="2" s="1"/>
  <c r="E241" i="2" s="1"/>
  <c r="H242" i="2"/>
  <c r="D242" i="2" s="1"/>
  <c r="E242" i="2" s="1"/>
  <c r="H243" i="2"/>
  <c r="D243" i="2" s="1"/>
  <c r="E243" i="2" s="1"/>
  <c r="H244" i="2"/>
  <c r="I244" i="2" s="1"/>
  <c r="H245" i="2"/>
  <c r="I245" i="2" s="1"/>
  <c r="H246" i="2"/>
  <c r="D246" i="2" s="1"/>
  <c r="E246" i="2" s="1"/>
  <c r="H247" i="2"/>
  <c r="H248" i="2"/>
  <c r="H249" i="2"/>
  <c r="D249" i="2" s="1"/>
  <c r="E249" i="2" s="1"/>
  <c r="H250" i="2"/>
  <c r="H251" i="2"/>
  <c r="D251" i="2" s="1"/>
  <c r="E251" i="2" s="1"/>
  <c r="H252" i="2"/>
  <c r="I252" i="2" s="1"/>
  <c r="H253" i="2"/>
  <c r="D253" i="2" s="1"/>
  <c r="E253" i="2" s="1"/>
  <c r="H254" i="2"/>
  <c r="D254" i="2" s="1"/>
  <c r="E254" i="2" s="1"/>
  <c r="H255" i="2"/>
  <c r="I255" i="2" s="1"/>
  <c r="H256" i="2"/>
  <c r="I256" i="2" s="1"/>
  <c r="H257" i="2"/>
  <c r="I257" i="2" s="1"/>
  <c r="H258" i="2"/>
  <c r="D258" i="2" s="1"/>
  <c r="E258" i="2" s="1"/>
  <c r="H259" i="2"/>
  <c r="H260" i="2"/>
  <c r="H261" i="2"/>
  <c r="D261" i="2" s="1"/>
  <c r="E261" i="2" s="1"/>
  <c r="H262" i="2"/>
  <c r="D262" i="2" s="1"/>
  <c r="E262" i="2" s="1"/>
  <c r="H263" i="2"/>
  <c r="H264" i="2"/>
  <c r="H265" i="2"/>
  <c r="I265" i="2" s="1"/>
  <c r="H266" i="2"/>
  <c r="H267" i="2"/>
  <c r="H268" i="2"/>
  <c r="H269" i="2"/>
  <c r="I269" i="2" s="1"/>
  <c r="H270" i="2"/>
  <c r="D270" i="2" s="1"/>
  <c r="E270" i="2" s="1"/>
  <c r="H271" i="2"/>
  <c r="H272" i="2"/>
  <c r="H273" i="2"/>
  <c r="D273" i="2" s="1"/>
  <c r="E273" i="2" s="1"/>
  <c r="H274" i="2"/>
  <c r="D274" i="2" s="1"/>
  <c r="E274" i="2" s="1"/>
  <c r="H275" i="2"/>
  <c r="H276" i="2"/>
  <c r="I276" i="2" s="1"/>
  <c r="H277" i="2"/>
  <c r="I277" i="2" s="1"/>
  <c r="H278" i="2"/>
  <c r="D278" i="2" s="1"/>
  <c r="E278" i="2" s="1"/>
  <c r="H279" i="2"/>
  <c r="H280" i="2"/>
  <c r="I280" i="2" s="1"/>
  <c r="H281" i="2"/>
  <c r="D281" i="2" s="1"/>
  <c r="E281" i="2" s="1"/>
  <c r="H282" i="2"/>
  <c r="D282" i="2" s="1"/>
  <c r="E282" i="2" s="1"/>
  <c r="H283" i="2"/>
  <c r="D283" i="2" s="1"/>
  <c r="E283" i="2" s="1"/>
  <c r="H284" i="2"/>
  <c r="I284" i="2" s="1"/>
  <c r="H285" i="2"/>
  <c r="D285" i="2" s="1"/>
  <c r="E285" i="2" s="1"/>
  <c r="H286" i="2"/>
  <c r="D286" i="2" s="1"/>
  <c r="E286" i="2" s="1"/>
  <c r="H287" i="2"/>
  <c r="H288" i="2"/>
  <c r="H289" i="2"/>
  <c r="I289" i="2" s="1"/>
  <c r="H290" i="2"/>
  <c r="I290" i="2" s="1"/>
  <c r="H291" i="2"/>
  <c r="H292" i="2"/>
  <c r="D292" i="2" s="1"/>
  <c r="E292" i="2" s="1"/>
  <c r="H293" i="2"/>
  <c r="D293" i="2" s="1"/>
  <c r="E293" i="2" s="1"/>
  <c r="H294" i="2"/>
  <c r="D294" i="2" s="1"/>
  <c r="E294" i="2" s="1"/>
  <c r="H295" i="2"/>
  <c r="I295" i="2" s="1"/>
  <c r="H296" i="2"/>
  <c r="H297" i="2"/>
  <c r="I297" i="2" s="1"/>
  <c r="H298" i="2"/>
  <c r="I298" i="2" s="1"/>
  <c r="H299" i="2"/>
  <c r="D299" i="2" s="1"/>
  <c r="E299" i="2" s="1"/>
  <c r="H300" i="2"/>
  <c r="D300" i="2" s="1"/>
  <c r="E300" i="2" s="1"/>
  <c r="H301" i="2"/>
  <c r="D301" i="2" s="1"/>
  <c r="E301" i="2" s="1"/>
  <c r="H302" i="2"/>
  <c r="D302" i="2" s="1"/>
  <c r="E302" i="2" s="1"/>
  <c r="H303" i="2"/>
  <c r="D303" i="2" s="1"/>
  <c r="E303" i="2" s="1"/>
  <c r="H304" i="2"/>
  <c r="D304" i="2" s="1"/>
  <c r="E304" i="2" s="1"/>
  <c r="H305" i="2"/>
  <c r="I305" i="2" s="1"/>
  <c r="H306" i="2"/>
  <c r="D306" i="2" s="1"/>
  <c r="E306" i="2" s="1"/>
  <c r="H307" i="2"/>
  <c r="D307" i="2" s="1"/>
  <c r="E307" i="2" s="1"/>
  <c r="H308" i="2"/>
  <c r="H309" i="2"/>
  <c r="I309" i="2" s="1"/>
  <c r="H310" i="2"/>
  <c r="D310" i="2" s="1"/>
  <c r="E310" i="2" s="1"/>
  <c r="H311" i="2"/>
  <c r="I311" i="2" s="1"/>
  <c r="H312" i="2"/>
  <c r="I312" i="2" s="1"/>
  <c r="H313" i="2"/>
  <c r="D313" i="2" s="1"/>
  <c r="E313" i="2" s="1"/>
  <c r="H314" i="2"/>
  <c r="H315" i="2"/>
  <c r="H316" i="2"/>
  <c r="I316" i="2" s="1"/>
  <c r="H317" i="2"/>
  <c r="D317" i="2" s="1"/>
  <c r="E317" i="2" s="1"/>
  <c r="H318" i="2"/>
  <c r="D318" i="2" s="1"/>
  <c r="E318" i="2" s="1"/>
  <c r="H319" i="2"/>
  <c r="H320" i="2"/>
  <c r="H321" i="2"/>
  <c r="I321" i="2" s="1"/>
  <c r="H322" i="2"/>
  <c r="I322" i="2" s="1"/>
  <c r="H323" i="2"/>
  <c r="D323" i="2" s="1"/>
  <c r="E323" i="2" s="1"/>
  <c r="H324" i="2"/>
  <c r="H325" i="2"/>
  <c r="D325" i="2" s="1"/>
  <c r="E325" i="2" s="1"/>
  <c r="H326" i="2"/>
  <c r="H327" i="2"/>
  <c r="I327" i="2" s="1"/>
  <c r="H328" i="2"/>
  <c r="H329" i="2"/>
  <c r="I329" i="2" s="1"/>
  <c r="H330" i="2"/>
  <c r="D330" i="2" s="1"/>
  <c r="E330" i="2" s="1"/>
  <c r="H331" i="2"/>
  <c r="D331" i="2" s="1"/>
  <c r="E331" i="2" s="1"/>
  <c r="H332" i="2"/>
  <c r="H333" i="2"/>
  <c r="D333" i="2" s="1"/>
  <c r="E333" i="2" s="1"/>
  <c r="H334" i="2"/>
  <c r="H335" i="2"/>
  <c r="D335" i="2" s="1"/>
  <c r="E335" i="2" s="1"/>
  <c r="H336" i="2"/>
  <c r="D336" i="2" s="1"/>
  <c r="E336" i="2" s="1"/>
  <c r="H337" i="2"/>
  <c r="I337" i="2" s="1"/>
  <c r="H338" i="2"/>
  <c r="D338" i="2" s="1"/>
  <c r="E338" i="2" s="1"/>
  <c r="H339" i="2"/>
  <c r="D339" i="2" s="1"/>
  <c r="E339" i="2" s="1"/>
  <c r="H340" i="2"/>
  <c r="I340" i="2" s="1"/>
  <c r="H341" i="2"/>
  <c r="I341" i="2" s="1"/>
  <c r="H342" i="2"/>
  <c r="H343" i="2"/>
  <c r="H344" i="2"/>
  <c r="D344" i="2" s="1"/>
  <c r="E344" i="2" s="1"/>
  <c r="H345" i="2"/>
  <c r="D345" i="2" s="1"/>
  <c r="E345" i="2" s="1"/>
  <c r="H346" i="2"/>
  <c r="D346" i="2" s="1"/>
  <c r="E346" i="2" s="1"/>
  <c r="H347" i="2"/>
  <c r="D347" i="2" s="1"/>
  <c r="E347" i="2" s="1"/>
  <c r="H348" i="2"/>
  <c r="I348" i="2" s="1"/>
  <c r="H349" i="2"/>
  <c r="D349" i="2" s="1"/>
  <c r="E349" i="2" s="1"/>
  <c r="H350" i="2"/>
  <c r="H351" i="2"/>
  <c r="H352" i="2"/>
  <c r="I352" i="2" s="1"/>
  <c r="H353" i="2"/>
  <c r="I353" i="2" s="1"/>
  <c r="H354" i="2"/>
  <c r="H355" i="2"/>
  <c r="D355" i="2" s="1"/>
  <c r="E355" i="2" s="1"/>
  <c r="H356" i="2"/>
  <c r="D356" i="2" s="1"/>
  <c r="E356" i="2" s="1"/>
  <c r="H357" i="2"/>
  <c r="D357" i="2" s="1"/>
  <c r="E357" i="2" s="1"/>
  <c r="H358" i="2"/>
  <c r="H359" i="2"/>
  <c r="H360" i="2"/>
  <c r="H361" i="2"/>
  <c r="I361" i="2" s="1"/>
  <c r="H362" i="2"/>
  <c r="I362" i="2" s="1"/>
  <c r="H363" i="2"/>
  <c r="H364" i="2"/>
  <c r="I364" i="2" s="1"/>
  <c r="H365" i="2"/>
  <c r="D365" i="2" s="1"/>
  <c r="E365" i="2" s="1"/>
  <c r="H366" i="2"/>
  <c r="H367" i="2"/>
  <c r="D367" i="2" s="1"/>
  <c r="E367" i="2" s="1"/>
  <c r="H368" i="2"/>
  <c r="D368" i="2" s="1"/>
  <c r="E368" i="2" s="1"/>
  <c r="H369" i="2"/>
  <c r="I369" i="2" s="1"/>
  <c r="H370" i="2"/>
  <c r="D370" i="2" s="1"/>
  <c r="E370" i="2" s="1"/>
  <c r="H371" i="2"/>
  <c r="D371" i="2" s="1"/>
  <c r="E371" i="2" s="1"/>
  <c r="H372" i="2"/>
  <c r="D372" i="2" s="1"/>
  <c r="E372" i="2" s="1"/>
  <c r="H373" i="2"/>
  <c r="I373" i="2" s="1"/>
  <c r="H374" i="2"/>
  <c r="H375" i="2"/>
  <c r="H376" i="2"/>
  <c r="D376" i="2" s="1"/>
  <c r="E376" i="2" s="1"/>
  <c r="H377" i="2"/>
  <c r="D377" i="2" s="1"/>
  <c r="E377" i="2" s="1"/>
  <c r="H378" i="2"/>
  <c r="I378" i="2" s="1"/>
  <c r="H379" i="2"/>
  <c r="D379" i="2" s="1"/>
  <c r="E379" i="2" s="1"/>
  <c r="H380" i="2"/>
  <c r="I380" i="2" s="1"/>
  <c r="H381" i="2"/>
  <c r="D381" i="2" s="1"/>
  <c r="E381" i="2" s="1"/>
  <c r="H382" i="2"/>
  <c r="H383" i="2"/>
  <c r="H384" i="2"/>
  <c r="I384" i="2" s="1"/>
  <c r="H385" i="2"/>
  <c r="I385" i="2" s="1"/>
  <c r="H386" i="2"/>
  <c r="D386" i="2" s="1"/>
  <c r="E386" i="2" s="1"/>
  <c r="H387" i="2"/>
  <c r="D387" i="2" s="1"/>
  <c r="E387" i="2" s="1"/>
  <c r="H388" i="2"/>
  <c r="H389" i="2"/>
  <c r="H390" i="2"/>
  <c r="H391" i="2"/>
  <c r="H392" i="2"/>
  <c r="H393" i="2"/>
  <c r="I393" i="2" s="1"/>
  <c r="H394" i="2"/>
  <c r="D394" i="2" s="1"/>
  <c r="E394" i="2" s="1"/>
  <c r="H395" i="2"/>
  <c r="D395" i="2" s="1"/>
  <c r="E395" i="2" s="1"/>
  <c r="H396" i="2"/>
  <c r="H397" i="2"/>
  <c r="I397" i="2" s="1"/>
  <c r="H398" i="2"/>
  <c r="H399" i="2"/>
  <c r="D399" i="2" s="1"/>
  <c r="E399" i="2" s="1"/>
  <c r="H400" i="2"/>
  <c r="D400" i="2" s="1"/>
  <c r="E400" i="2" s="1"/>
  <c r="H401" i="2"/>
  <c r="I401" i="2" s="1"/>
  <c r="H2" i="2"/>
  <c r="I2" i="2" s="1"/>
  <c r="B2" i="2"/>
  <c r="C2" i="2" s="1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C167" i="2" s="1"/>
  <c r="B168" i="2"/>
  <c r="C168" i="2" s="1"/>
  <c r="B169" i="2"/>
  <c r="C169" i="2" s="1"/>
  <c r="B170" i="2"/>
  <c r="C170" i="2" s="1"/>
  <c r="B171" i="2"/>
  <c r="C171" i="2" s="1"/>
  <c r="B172" i="2"/>
  <c r="C172" i="2" s="1"/>
  <c r="B173" i="2"/>
  <c r="C173" i="2" s="1"/>
  <c r="B174" i="2"/>
  <c r="C174" i="2" s="1"/>
  <c r="B175" i="2"/>
  <c r="C175" i="2" s="1"/>
  <c r="B176" i="2"/>
  <c r="C176" i="2" s="1"/>
  <c r="B177" i="2"/>
  <c r="C177" i="2" s="1"/>
  <c r="B178" i="2"/>
  <c r="C178" i="2" s="1"/>
  <c r="B179" i="2"/>
  <c r="C179" i="2" s="1"/>
  <c r="B180" i="2"/>
  <c r="C180" i="2" s="1"/>
  <c r="B181" i="2"/>
  <c r="C181" i="2" s="1"/>
  <c r="B182" i="2"/>
  <c r="C182" i="2" s="1"/>
  <c r="B183" i="2"/>
  <c r="C183" i="2" s="1"/>
  <c r="B184" i="2"/>
  <c r="C184" i="2" s="1"/>
  <c r="B185" i="2"/>
  <c r="C185" i="2" s="1"/>
  <c r="B186" i="2"/>
  <c r="C186" i="2" s="1"/>
  <c r="B187" i="2"/>
  <c r="C187" i="2" s="1"/>
  <c r="B188" i="2"/>
  <c r="C188" i="2" s="1"/>
  <c r="B189" i="2"/>
  <c r="C189" i="2" s="1"/>
  <c r="B190" i="2"/>
  <c r="C190" i="2" s="1"/>
  <c r="B191" i="2"/>
  <c r="C191" i="2" s="1"/>
  <c r="B192" i="2"/>
  <c r="C192" i="2" s="1"/>
  <c r="B193" i="2"/>
  <c r="C193" i="2" s="1"/>
  <c r="B194" i="2"/>
  <c r="C194" i="2" s="1"/>
  <c r="B195" i="2"/>
  <c r="C195" i="2" s="1"/>
  <c r="B196" i="2"/>
  <c r="C196" i="2" s="1"/>
  <c r="B197" i="2"/>
  <c r="C197" i="2" s="1"/>
  <c r="B198" i="2"/>
  <c r="C198" i="2" s="1"/>
  <c r="B199" i="2"/>
  <c r="C199" i="2" s="1"/>
  <c r="B200" i="2"/>
  <c r="C200" i="2" s="1"/>
  <c r="B201" i="2"/>
  <c r="C201" i="2" s="1"/>
  <c r="B202" i="2"/>
  <c r="C202" i="2" s="1"/>
  <c r="B203" i="2"/>
  <c r="C203" i="2" s="1"/>
  <c r="B204" i="2"/>
  <c r="C204" i="2" s="1"/>
  <c r="B205" i="2"/>
  <c r="C205" i="2" s="1"/>
  <c r="B206" i="2"/>
  <c r="C206" i="2" s="1"/>
  <c r="B207" i="2"/>
  <c r="C207" i="2" s="1"/>
  <c r="B208" i="2"/>
  <c r="C208" i="2" s="1"/>
  <c r="B209" i="2"/>
  <c r="C209" i="2" s="1"/>
  <c r="B210" i="2"/>
  <c r="C210" i="2" s="1"/>
  <c r="B211" i="2"/>
  <c r="C211" i="2" s="1"/>
  <c r="B212" i="2"/>
  <c r="C212" i="2" s="1"/>
  <c r="B213" i="2"/>
  <c r="C213" i="2" s="1"/>
  <c r="B214" i="2"/>
  <c r="C214" i="2" s="1"/>
  <c r="B215" i="2"/>
  <c r="C215" i="2" s="1"/>
  <c r="B216" i="2"/>
  <c r="C216" i="2" s="1"/>
  <c r="B217" i="2"/>
  <c r="C217" i="2" s="1"/>
  <c r="B218" i="2"/>
  <c r="C218" i="2" s="1"/>
  <c r="B219" i="2"/>
  <c r="C219" i="2" s="1"/>
  <c r="B220" i="2"/>
  <c r="C220" i="2" s="1"/>
  <c r="B221" i="2"/>
  <c r="C221" i="2" s="1"/>
  <c r="B222" i="2"/>
  <c r="C222" i="2" s="1"/>
  <c r="B223" i="2"/>
  <c r="C223" i="2" s="1"/>
  <c r="B224" i="2"/>
  <c r="C224" i="2" s="1"/>
  <c r="B225" i="2"/>
  <c r="C225" i="2" s="1"/>
  <c r="B226" i="2"/>
  <c r="C226" i="2" s="1"/>
  <c r="B227" i="2"/>
  <c r="C227" i="2" s="1"/>
  <c r="B228" i="2"/>
  <c r="C228" i="2" s="1"/>
  <c r="B229" i="2"/>
  <c r="C229" i="2" s="1"/>
  <c r="B230" i="2"/>
  <c r="C230" i="2" s="1"/>
  <c r="B231" i="2"/>
  <c r="C231" i="2" s="1"/>
  <c r="B232" i="2"/>
  <c r="C232" i="2" s="1"/>
  <c r="B233" i="2"/>
  <c r="C233" i="2" s="1"/>
  <c r="B234" i="2"/>
  <c r="C234" i="2" s="1"/>
  <c r="B235" i="2"/>
  <c r="C235" i="2" s="1"/>
  <c r="B236" i="2"/>
  <c r="C236" i="2" s="1"/>
  <c r="B237" i="2"/>
  <c r="C237" i="2" s="1"/>
  <c r="B238" i="2"/>
  <c r="C238" i="2" s="1"/>
  <c r="B239" i="2"/>
  <c r="C239" i="2" s="1"/>
  <c r="B240" i="2"/>
  <c r="C240" i="2" s="1"/>
  <c r="B241" i="2"/>
  <c r="C241" i="2" s="1"/>
  <c r="B242" i="2"/>
  <c r="C242" i="2" s="1"/>
  <c r="B243" i="2"/>
  <c r="C243" i="2" s="1"/>
  <c r="B244" i="2"/>
  <c r="C244" i="2" s="1"/>
  <c r="B245" i="2"/>
  <c r="C245" i="2" s="1"/>
  <c r="B246" i="2"/>
  <c r="C246" i="2" s="1"/>
  <c r="B247" i="2"/>
  <c r="C247" i="2" s="1"/>
  <c r="B248" i="2"/>
  <c r="C248" i="2" s="1"/>
  <c r="B249" i="2"/>
  <c r="C249" i="2" s="1"/>
  <c r="B250" i="2"/>
  <c r="C250" i="2" s="1"/>
  <c r="B251" i="2"/>
  <c r="C251" i="2" s="1"/>
  <c r="B252" i="2"/>
  <c r="C252" i="2" s="1"/>
  <c r="B253" i="2"/>
  <c r="C253" i="2" s="1"/>
  <c r="B254" i="2"/>
  <c r="C254" i="2" s="1"/>
  <c r="B255" i="2"/>
  <c r="C255" i="2" s="1"/>
  <c r="B256" i="2"/>
  <c r="C256" i="2" s="1"/>
  <c r="B257" i="2"/>
  <c r="C257" i="2" s="1"/>
  <c r="B258" i="2"/>
  <c r="C258" i="2" s="1"/>
  <c r="B259" i="2"/>
  <c r="C259" i="2" s="1"/>
  <c r="B260" i="2"/>
  <c r="C260" i="2" s="1"/>
  <c r="B261" i="2"/>
  <c r="C261" i="2" s="1"/>
  <c r="B262" i="2"/>
  <c r="C262" i="2" s="1"/>
  <c r="B263" i="2"/>
  <c r="C263" i="2" s="1"/>
  <c r="B264" i="2"/>
  <c r="C264" i="2" s="1"/>
  <c r="B265" i="2"/>
  <c r="C265" i="2" s="1"/>
  <c r="B266" i="2"/>
  <c r="C266" i="2" s="1"/>
  <c r="B267" i="2"/>
  <c r="C267" i="2" s="1"/>
  <c r="B268" i="2"/>
  <c r="C268" i="2" s="1"/>
  <c r="B269" i="2"/>
  <c r="C269" i="2" s="1"/>
  <c r="B270" i="2"/>
  <c r="C270" i="2" s="1"/>
  <c r="B271" i="2"/>
  <c r="C271" i="2" s="1"/>
  <c r="B272" i="2"/>
  <c r="C272" i="2" s="1"/>
  <c r="B273" i="2"/>
  <c r="C273" i="2" s="1"/>
  <c r="B274" i="2"/>
  <c r="C274" i="2" s="1"/>
  <c r="B275" i="2"/>
  <c r="C275" i="2" s="1"/>
  <c r="B276" i="2"/>
  <c r="C276" i="2" s="1"/>
  <c r="B277" i="2"/>
  <c r="C277" i="2" s="1"/>
  <c r="B278" i="2"/>
  <c r="C278" i="2" s="1"/>
  <c r="B279" i="2"/>
  <c r="C279" i="2" s="1"/>
  <c r="B280" i="2"/>
  <c r="C280" i="2" s="1"/>
  <c r="B281" i="2"/>
  <c r="C281" i="2" s="1"/>
  <c r="B282" i="2"/>
  <c r="C282" i="2" s="1"/>
  <c r="B283" i="2"/>
  <c r="C283" i="2" s="1"/>
  <c r="B284" i="2"/>
  <c r="C284" i="2" s="1"/>
  <c r="B285" i="2"/>
  <c r="C285" i="2" s="1"/>
  <c r="B286" i="2"/>
  <c r="C286" i="2" s="1"/>
  <c r="B287" i="2"/>
  <c r="C287" i="2" s="1"/>
  <c r="B288" i="2"/>
  <c r="C288" i="2" s="1"/>
  <c r="B289" i="2"/>
  <c r="C289" i="2" s="1"/>
  <c r="B290" i="2"/>
  <c r="C290" i="2" s="1"/>
  <c r="B291" i="2"/>
  <c r="C291" i="2" s="1"/>
  <c r="B292" i="2"/>
  <c r="C292" i="2" s="1"/>
  <c r="B293" i="2"/>
  <c r="C293" i="2" s="1"/>
  <c r="B294" i="2"/>
  <c r="C294" i="2" s="1"/>
  <c r="B295" i="2"/>
  <c r="C295" i="2" s="1"/>
  <c r="B296" i="2"/>
  <c r="C296" i="2" s="1"/>
  <c r="B297" i="2"/>
  <c r="C297" i="2" s="1"/>
  <c r="B298" i="2"/>
  <c r="C298" i="2" s="1"/>
  <c r="B299" i="2"/>
  <c r="C299" i="2" s="1"/>
  <c r="B300" i="2"/>
  <c r="C300" i="2" s="1"/>
  <c r="B301" i="2"/>
  <c r="C301" i="2" s="1"/>
  <c r="B302" i="2"/>
  <c r="C302" i="2" s="1"/>
  <c r="B303" i="2"/>
  <c r="C303" i="2" s="1"/>
  <c r="B304" i="2"/>
  <c r="C304" i="2" s="1"/>
  <c r="B305" i="2"/>
  <c r="C305" i="2" s="1"/>
  <c r="B306" i="2"/>
  <c r="C306" i="2" s="1"/>
  <c r="B307" i="2"/>
  <c r="C307" i="2" s="1"/>
  <c r="B308" i="2"/>
  <c r="C308" i="2" s="1"/>
  <c r="B309" i="2"/>
  <c r="C309" i="2" s="1"/>
  <c r="B310" i="2"/>
  <c r="C310" i="2" s="1"/>
  <c r="B311" i="2"/>
  <c r="C311" i="2" s="1"/>
  <c r="B312" i="2"/>
  <c r="C312" i="2" s="1"/>
  <c r="B313" i="2"/>
  <c r="C313" i="2" s="1"/>
  <c r="B314" i="2"/>
  <c r="C314" i="2" s="1"/>
  <c r="B315" i="2"/>
  <c r="C315" i="2" s="1"/>
  <c r="B316" i="2"/>
  <c r="C316" i="2" s="1"/>
  <c r="B317" i="2"/>
  <c r="C317" i="2" s="1"/>
  <c r="B318" i="2"/>
  <c r="C318" i="2" s="1"/>
  <c r="B319" i="2"/>
  <c r="C319" i="2" s="1"/>
  <c r="B320" i="2"/>
  <c r="C320" i="2" s="1"/>
  <c r="B321" i="2"/>
  <c r="C321" i="2" s="1"/>
  <c r="B322" i="2"/>
  <c r="C322" i="2" s="1"/>
  <c r="B323" i="2"/>
  <c r="C323" i="2" s="1"/>
  <c r="B324" i="2"/>
  <c r="C324" i="2" s="1"/>
  <c r="B325" i="2"/>
  <c r="C325" i="2" s="1"/>
  <c r="B326" i="2"/>
  <c r="C326" i="2" s="1"/>
  <c r="B327" i="2"/>
  <c r="C327" i="2" s="1"/>
  <c r="B328" i="2"/>
  <c r="C328" i="2" s="1"/>
  <c r="B329" i="2"/>
  <c r="C329" i="2" s="1"/>
  <c r="B330" i="2"/>
  <c r="C330" i="2" s="1"/>
  <c r="B331" i="2"/>
  <c r="C331" i="2" s="1"/>
  <c r="B332" i="2"/>
  <c r="C332" i="2" s="1"/>
  <c r="B333" i="2"/>
  <c r="C333" i="2" s="1"/>
  <c r="B334" i="2"/>
  <c r="C334" i="2" s="1"/>
  <c r="B335" i="2"/>
  <c r="C335" i="2" s="1"/>
  <c r="B336" i="2"/>
  <c r="C336" i="2" s="1"/>
  <c r="B337" i="2"/>
  <c r="C337" i="2" s="1"/>
  <c r="B338" i="2"/>
  <c r="C338" i="2" s="1"/>
  <c r="B339" i="2"/>
  <c r="C339" i="2" s="1"/>
  <c r="B340" i="2"/>
  <c r="C340" i="2" s="1"/>
  <c r="B341" i="2"/>
  <c r="C341" i="2" s="1"/>
  <c r="B342" i="2"/>
  <c r="C342" i="2" s="1"/>
  <c r="B343" i="2"/>
  <c r="C343" i="2" s="1"/>
  <c r="B344" i="2"/>
  <c r="C344" i="2" s="1"/>
  <c r="B345" i="2"/>
  <c r="C345" i="2" s="1"/>
  <c r="B346" i="2"/>
  <c r="C346" i="2" s="1"/>
  <c r="B347" i="2"/>
  <c r="C347" i="2" s="1"/>
  <c r="B348" i="2"/>
  <c r="C348" i="2" s="1"/>
  <c r="B349" i="2"/>
  <c r="C349" i="2" s="1"/>
  <c r="B350" i="2"/>
  <c r="C350" i="2" s="1"/>
  <c r="B351" i="2"/>
  <c r="C351" i="2" s="1"/>
  <c r="B352" i="2"/>
  <c r="C352" i="2" s="1"/>
  <c r="B353" i="2"/>
  <c r="C353" i="2" s="1"/>
  <c r="B354" i="2"/>
  <c r="C354" i="2" s="1"/>
  <c r="B355" i="2"/>
  <c r="C355" i="2" s="1"/>
  <c r="B356" i="2"/>
  <c r="C356" i="2" s="1"/>
  <c r="B357" i="2"/>
  <c r="C357" i="2" s="1"/>
  <c r="B358" i="2"/>
  <c r="C358" i="2" s="1"/>
  <c r="B359" i="2"/>
  <c r="C359" i="2" s="1"/>
  <c r="B360" i="2"/>
  <c r="C360" i="2" s="1"/>
  <c r="B361" i="2"/>
  <c r="C361" i="2" s="1"/>
  <c r="B362" i="2"/>
  <c r="C362" i="2" s="1"/>
  <c r="B363" i="2"/>
  <c r="C363" i="2" s="1"/>
  <c r="B364" i="2"/>
  <c r="C364" i="2" s="1"/>
  <c r="B365" i="2"/>
  <c r="C365" i="2" s="1"/>
  <c r="B366" i="2"/>
  <c r="C366" i="2" s="1"/>
  <c r="B367" i="2"/>
  <c r="C367" i="2" s="1"/>
  <c r="B368" i="2"/>
  <c r="C368" i="2" s="1"/>
  <c r="B369" i="2"/>
  <c r="C369" i="2" s="1"/>
  <c r="B370" i="2"/>
  <c r="C370" i="2" s="1"/>
  <c r="B371" i="2"/>
  <c r="C371" i="2" s="1"/>
  <c r="B372" i="2"/>
  <c r="C372" i="2" s="1"/>
  <c r="B373" i="2"/>
  <c r="C373" i="2" s="1"/>
  <c r="B374" i="2"/>
  <c r="C374" i="2" s="1"/>
  <c r="B375" i="2"/>
  <c r="C375" i="2" s="1"/>
  <c r="B376" i="2"/>
  <c r="C376" i="2" s="1"/>
  <c r="B377" i="2"/>
  <c r="C377" i="2" s="1"/>
  <c r="B378" i="2"/>
  <c r="C378" i="2" s="1"/>
  <c r="B379" i="2"/>
  <c r="C379" i="2" s="1"/>
  <c r="B380" i="2"/>
  <c r="C380" i="2" s="1"/>
  <c r="B381" i="2"/>
  <c r="C381" i="2" s="1"/>
  <c r="B382" i="2"/>
  <c r="C382" i="2" s="1"/>
  <c r="B383" i="2"/>
  <c r="C383" i="2" s="1"/>
  <c r="B384" i="2"/>
  <c r="C384" i="2" s="1"/>
  <c r="B385" i="2"/>
  <c r="C385" i="2" s="1"/>
  <c r="B386" i="2"/>
  <c r="C386" i="2" s="1"/>
  <c r="B387" i="2"/>
  <c r="C387" i="2" s="1"/>
  <c r="B388" i="2"/>
  <c r="C388" i="2" s="1"/>
  <c r="B389" i="2"/>
  <c r="C389" i="2" s="1"/>
  <c r="B390" i="2"/>
  <c r="C390" i="2" s="1"/>
  <c r="B391" i="2"/>
  <c r="C391" i="2" s="1"/>
  <c r="B392" i="2"/>
  <c r="C392" i="2" s="1"/>
  <c r="B393" i="2"/>
  <c r="C393" i="2" s="1"/>
  <c r="B394" i="2"/>
  <c r="C394" i="2" s="1"/>
  <c r="B395" i="2"/>
  <c r="C395" i="2" s="1"/>
  <c r="B396" i="2"/>
  <c r="C396" i="2" s="1"/>
  <c r="B397" i="2"/>
  <c r="C397" i="2" s="1"/>
  <c r="B398" i="2"/>
  <c r="C398" i="2" s="1"/>
  <c r="B399" i="2"/>
  <c r="C399" i="2" s="1"/>
  <c r="B400" i="2"/>
  <c r="C400" i="2" s="1"/>
  <c r="B1" i="2"/>
  <c r="C1" i="2" s="1"/>
  <c r="E31" i="1"/>
  <c r="F31" i="1" s="1"/>
  <c r="G31" i="1"/>
  <c r="H31" i="1"/>
  <c r="E30" i="1"/>
  <c r="F30" i="1" s="1"/>
  <c r="G30" i="1"/>
  <c r="H30" i="1"/>
  <c r="C35" i="1"/>
  <c r="F35" i="1" s="1"/>
  <c r="A39" i="1" s="1"/>
  <c r="H39" i="1"/>
  <c r="D39" i="1"/>
  <c r="E39" i="1" s="1"/>
  <c r="K9" i="1"/>
  <c r="H9" i="1"/>
  <c r="F23" i="1"/>
  <c r="H29" i="1"/>
  <c r="H38" i="1"/>
  <c r="D38" i="1"/>
  <c r="E38" i="1" s="1"/>
  <c r="E34" i="1"/>
  <c r="B34" i="1"/>
  <c r="I38" i="1" l="1"/>
  <c r="I39" i="1"/>
  <c r="I198" i="2"/>
  <c r="I145" i="2"/>
  <c r="D397" i="2"/>
  <c r="E397" i="2" s="1"/>
  <c r="D138" i="2"/>
  <c r="E138" i="2" s="1"/>
  <c r="I197" i="2"/>
  <c r="D393" i="2"/>
  <c r="E393" i="2" s="1"/>
  <c r="D129" i="2"/>
  <c r="E129" i="2" s="1"/>
  <c r="I150" i="2"/>
  <c r="D353" i="2"/>
  <c r="E353" i="2" s="1"/>
  <c r="D109" i="2"/>
  <c r="E109" i="2" s="1"/>
  <c r="I357" i="2"/>
  <c r="I325" i="2"/>
  <c r="D257" i="2"/>
  <c r="E257" i="2" s="1"/>
  <c r="I253" i="2"/>
  <c r="I65" i="2"/>
  <c r="D237" i="2"/>
  <c r="E237" i="2" s="1"/>
  <c r="I62" i="2"/>
  <c r="D213" i="2"/>
  <c r="E213" i="2" s="1"/>
  <c r="D17" i="2"/>
  <c r="E17" i="2" s="1"/>
  <c r="I201" i="2"/>
  <c r="I37" i="2"/>
  <c r="D165" i="2"/>
  <c r="E165" i="2" s="1"/>
  <c r="I50" i="2"/>
  <c r="I113" i="2"/>
  <c r="D322" i="2"/>
  <c r="E322" i="2" s="1"/>
  <c r="D81" i="2"/>
  <c r="E81" i="2" s="1"/>
  <c r="I293" i="2"/>
  <c r="I190" i="2"/>
  <c r="I18" i="2"/>
  <c r="D309" i="2"/>
  <c r="E309" i="2" s="1"/>
  <c r="D77" i="2"/>
  <c r="E77" i="2" s="1"/>
  <c r="I262" i="2"/>
  <c r="I177" i="2"/>
  <c r="I90" i="2"/>
  <c r="D305" i="2"/>
  <c r="E305" i="2" s="1"/>
  <c r="D45" i="2"/>
  <c r="E45" i="2" s="1"/>
  <c r="I330" i="2"/>
  <c r="D337" i="2"/>
  <c r="E337" i="2" s="1"/>
  <c r="D233" i="2"/>
  <c r="E233" i="2" s="1"/>
  <c r="I154" i="2"/>
  <c r="I73" i="2"/>
  <c r="I9" i="2"/>
  <c r="D269" i="2"/>
  <c r="E269" i="2" s="1"/>
  <c r="D169" i="2"/>
  <c r="E169" i="2" s="1"/>
  <c r="D42" i="2"/>
  <c r="E42" i="2" s="1"/>
  <c r="I102" i="2"/>
  <c r="I301" i="2"/>
  <c r="I241" i="2"/>
  <c r="I193" i="2"/>
  <c r="I137" i="2"/>
  <c r="I93" i="2"/>
  <c r="I49" i="2"/>
  <c r="I6" i="2"/>
  <c r="D321" i="2"/>
  <c r="E321" i="2" s="1"/>
  <c r="D181" i="2"/>
  <c r="E181" i="2" s="1"/>
  <c r="D97" i="2"/>
  <c r="E97" i="2" s="1"/>
  <c r="D26" i="2"/>
  <c r="E26" i="2" s="1"/>
  <c r="I278" i="2"/>
  <c r="I230" i="2"/>
  <c r="I273" i="2"/>
  <c r="I221" i="2"/>
  <c r="I125" i="2"/>
  <c r="I70" i="2"/>
  <c r="I34" i="2"/>
  <c r="D378" i="2"/>
  <c r="E378" i="2" s="1"/>
  <c r="D289" i="2"/>
  <c r="E289" i="2" s="1"/>
  <c r="D226" i="2"/>
  <c r="E226" i="2" s="1"/>
  <c r="D161" i="2"/>
  <c r="E161" i="2" s="1"/>
  <c r="I365" i="2"/>
  <c r="I210" i="2"/>
  <c r="I123" i="2"/>
  <c r="I69" i="2"/>
  <c r="I22" i="2"/>
  <c r="D369" i="2"/>
  <c r="E369" i="2" s="1"/>
  <c r="D225" i="2"/>
  <c r="E225" i="2" s="1"/>
  <c r="D141" i="2"/>
  <c r="E141" i="2" s="1"/>
  <c r="D332" i="2"/>
  <c r="E332" i="2" s="1"/>
  <c r="I332" i="2"/>
  <c r="I212" i="2"/>
  <c r="D212" i="2"/>
  <c r="E212" i="2" s="1"/>
  <c r="I92" i="2"/>
  <c r="D92" i="2"/>
  <c r="E92" i="2" s="1"/>
  <c r="I44" i="2"/>
  <c r="D44" i="2"/>
  <c r="E44" i="2" s="1"/>
  <c r="I292" i="2"/>
  <c r="D315" i="2"/>
  <c r="E315" i="2" s="1"/>
  <c r="I315" i="2"/>
  <c r="D267" i="2"/>
  <c r="E267" i="2" s="1"/>
  <c r="I267" i="2"/>
  <c r="D203" i="2"/>
  <c r="E203" i="2" s="1"/>
  <c r="I203" i="2"/>
  <c r="D75" i="2"/>
  <c r="E75" i="2" s="1"/>
  <c r="I75" i="2"/>
  <c r="D19" i="2"/>
  <c r="E19" i="2" s="1"/>
  <c r="I19" i="2"/>
  <c r="D180" i="2"/>
  <c r="E180" i="2" s="1"/>
  <c r="D354" i="2"/>
  <c r="E354" i="2" s="1"/>
  <c r="I354" i="2"/>
  <c r="D314" i="2"/>
  <c r="E314" i="2" s="1"/>
  <c r="I314" i="2"/>
  <c r="I266" i="2"/>
  <c r="D266" i="2"/>
  <c r="E266" i="2" s="1"/>
  <c r="I250" i="2"/>
  <c r="D250" i="2"/>
  <c r="E250" i="2" s="1"/>
  <c r="I234" i="2"/>
  <c r="D234" i="2"/>
  <c r="E234" i="2" s="1"/>
  <c r="I170" i="2"/>
  <c r="D170" i="2"/>
  <c r="E170" i="2" s="1"/>
  <c r="D122" i="2"/>
  <c r="E122" i="2" s="1"/>
  <c r="I122" i="2"/>
  <c r="I74" i="2"/>
  <c r="D74" i="2"/>
  <c r="E74" i="2" s="1"/>
  <c r="I323" i="2"/>
  <c r="I282" i="2"/>
  <c r="I251" i="2"/>
  <c r="I218" i="2"/>
  <c r="I178" i="2"/>
  <c r="I146" i="2"/>
  <c r="I82" i="2"/>
  <c r="D364" i="2"/>
  <c r="E364" i="2" s="1"/>
  <c r="I395" i="2"/>
  <c r="I356" i="2"/>
  <c r="I211" i="2"/>
  <c r="I107" i="2"/>
  <c r="D362" i="2"/>
  <c r="E362" i="2" s="1"/>
  <c r="D167" i="2"/>
  <c r="E167" i="2" s="1"/>
  <c r="D124" i="2"/>
  <c r="E124" i="2" s="1"/>
  <c r="D76" i="2"/>
  <c r="E76" i="2" s="1"/>
  <c r="D28" i="2"/>
  <c r="E28" i="2" s="1"/>
  <c r="D396" i="2"/>
  <c r="E396" i="2" s="1"/>
  <c r="I396" i="2"/>
  <c r="D388" i="2"/>
  <c r="E388" i="2" s="1"/>
  <c r="I388" i="2"/>
  <c r="D324" i="2"/>
  <c r="E324" i="2" s="1"/>
  <c r="I324" i="2"/>
  <c r="D284" i="2"/>
  <c r="E284" i="2" s="1"/>
  <c r="D275" i="2"/>
  <c r="E275" i="2" s="1"/>
  <c r="I275" i="2"/>
  <c r="D179" i="2"/>
  <c r="E179" i="2" s="1"/>
  <c r="I179" i="2"/>
  <c r="D147" i="2"/>
  <c r="E147" i="2" s="1"/>
  <c r="I147" i="2"/>
  <c r="I283" i="2"/>
  <c r="I219" i="2"/>
  <c r="I394" i="2"/>
  <c r="I355" i="2"/>
  <c r="I383" i="2"/>
  <c r="D383" i="2"/>
  <c r="E383" i="2" s="1"/>
  <c r="I98" i="2"/>
  <c r="I27" i="2"/>
  <c r="D348" i="2"/>
  <c r="E348" i="2" s="1"/>
  <c r="D252" i="2"/>
  <c r="E252" i="2" s="1"/>
  <c r="D108" i="2"/>
  <c r="E108" i="2" s="1"/>
  <c r="D66" i="2"/>
  <c r="E66" i="2" s="1"/>
  <c r="I386" i="2"/>
  <c r="I346" i="2"/>
  <c r="I299" i="2"/>
  <c r="I162" i="2"/>
  <c r="D290" i="2"/>
  <c r="E290" i="2" s="1"/>
  <c r="D156" i="2"/>
  <c r="E156" i="2" s="1"/>
  <c r="D106" i="2"/>
  <c r="E106" i="2" s="1"/>
  <c r="D58" i="2"/>
  <c r="E58" i="2" s="1"/>
  <c r="D12" i="2"/>
  <c r="E12" i="2" s="1"/>
  <c r="I308" i="2"/>
  <c r="D308" i="2"/>
  <c r="E308" i="2" s="1"/>
  <c r="I268" i="2"/>
  <c r="D268" i="2"/>
  <c r="E268" i="2" s="1"/>
  <c r="I236" i="2"/>
  <c r="D236" i="2"/>
  <c r="E236" i="2" s="1"/>
  <c r="I220" i="2"/>
  <c r="D220" i="2"/>
  <c r="E220" i="2" s="1"/>
  <c r="I60" i="2"/>
  <c r="D60" i="2"/>
  <c r="E60" i="2" s="1"/>
  <c r="D140" i="2"/>
  <c r="E140" i="2" s="1"/>
  <c r="D363" i="2"/>
  <c r="E363" i="2" s="1"/>
  <c r="I363" i="2"/>
  <c r="D291" i="2"/>
  <c r="E291" i="2" s="1"/>
  <c r="I291" i="2"/>
  <c r="D139" i="2"/>
  <c r="E139" i="2" s="1"/>
  <c r="I139" i="2"/>
  <c r="D51" i="2"/>
  <c r="E51" i="2" s="1"/>
  <c r="I51" i="2"/>
  <c r="D11" i="2"/>
  <c r="E11" i="2" s="1"/>
  <c r="I11" i="2"/>
  <c r="I83" i="2"/>
  <c r="I274" i="2"/>
  <c r="I387" i="2"/>
  <c r="I347" i="2"/>
  <c r="I300" i="2"/>
  <c r="I235" i="2"/>
  <c r="D298" i="2"/>
  <c r="E298" i="2" s="1"/>
  <c r="D389" i="2"/>
  <c r="E389" i="2" s="1"/>
  <c r="I389" i="2"/>
  <c r="I379" i="2"/>
  <c r="I331" i="2"/>
  <c r="I155" i="2"/>
  <c r="I91" i="2"/>
  <c r="D380" i="2"/>
  <c r="E380" i="2" s="1"/>
  <c r="D340" i="2"/>
  <c r="E340" i="2" s="1"/>
  <c r="D194" i="2"/>
  <c r="E194" i="2" s="1"/>
  <c r="D10" i="2"/>
  <c r="E10" i="2" s="1"/>
  <c r="I254" i="2"/>
  <c r="I214" i="2"/>
  <c r="I166" i="2"/>
  <c r="I126" i="2"/>
  <c r="I105" i="2"/>
  <c r="I86" i="2"/>
  <c r="I38" i="2"/>
  <c r="D341" i="2"/>
  <c r="E341" i="2" s="1"/>
  <c r="D13" i="2"/>
  <c r="E13" i="2" s="1"/>
  <c r="I333" i="2"/>
  <c r="I209" i="2"/>
  <c r="I182" i="2"/>
  <c r="I54" i="2"/>
  <c r="I33" i="2"/>
  <c r="D385" i="2"/>
  <c r="E385" i="2" s="1"/>
  <c r="D361" i="2"/>
  <c r="E361" i="2" s="1"/>
  <c r="D329" i="2"/>
  <c r="E329" i="2" s="1"/>
  <c r="D297" i="2"/>
  <c r="E297" i="2" s="1"/>
  <c r="I246" i="2"/>
  <c r="I222" i="2"/>
  <c r="I158" i="2"/>
  <c r="I118" i="2"/>
  <c r="I94" i="2"/>
  <c r="I30" i="2"/>
  <c r="D320" i="2"/>
  <c r="E320" i="2" s="1"/>
  <c r="I320" i="2"/>
  <c r="D296" i="2"/>
  <c r="E296" i="2" s="1"/>
  <c r="I296" i="2"/>
  <c r="D272" i="2"/>
  <c r="E272" i="2" s="1"/>
  <c r="I272" i="2"/>
  <c r="D264" i="2"/>
  <c r="E264" i="2" s="1"/>
  <c r="I264" i="2"/>
  <c r="D248" i="2"/>
  <c r="E248" i="2" s="1"/>
  <c r="I248" i="2"/>
  <c r="D208" i="2"/>
  <c r="E208" i="2" s="1"/>
  <c r="I208" i="2"/>
  <c r="I192" i="2"/>
  <c r="D192" i="2"/>
  <c r="E192" i="2" s="1"/>
  <c r="D176" i="2"/>
  <c r="E176" i="2" s="1"/>
  <c r="I176" i="2"/>
  <c r="I160" i="2"/>
  <c r="D160" i="2"/>
  <c r="E160" i="2" s="1"/>
  <c r="D144" i="2"/>
  <c r="E144" i="2" s="1"/>
  <c r="I144" i="2"/>
  <c r="D136" i="2"/>
  <c r="E136" i="2" s="1"/>
  <c r="I136" i="2"/>
  <c r="I120" i="2"/>
  <c r="D120" i="2"/>
  <c r="E120" i="2" s="1"/>
  <c r="D88" i="2"/>
  <c r="E88" i="2" s="1"/>
  <c r="I88" i="2"/>
  <c r="D72" i="2"/>
  <c r="E72" i="2" s="1"/>
  <c r="I72" i="2"/>
  <c r="I391" i="2"/>
  <c r="D391" i="2"/>
  <c r="E391" i="2" s="1"/>
  <c r="I351" i="2"/>
  <c r="D351" i="2"/>
  <c r="E351" i="2" s="1"/>
  <c r="I319" i="2"/>
  <c r="D319" i="2"/>
  <c r="E319" i="2" s="1"/>
  <c r="D287" i="2"/>
  <c r="E287" i="2" s="1"/>
  <c r="I287" i="2"/>
  <c r="I239" i="2"/>
  <c r="D239" i="2"/>
  <c r="E239" i="2" s="1"/>
  <c r="I223" i="2"/>
  <c r="D223" i="2"/>
  <c r="E223" i="2" s="1"/>
  <c r="I207" i="2"/>
  <c r="D207" i="2"/>
  <c r="E207" i="2" s="1"/>
  <c r="I175" i="2"/>
  <c r="D175" i="2"/>
  <c r="E175" i="2" s="1"/>
  <c r="I159" i="2"/>
  <c r="D159" i="2"/>
  <c r="E159" i="2" s="1"/>
  <c r="I111" i="2"/>
  <c r="D111" i="2"/>
  <c r="E111" i="2" s="1"/>
  <c r="I95" i="2"/>
  <c r="D95" i="2"/>
  <c r="E95" i="2" s="1"/>
  <c r="I79" i="2"/>
  <c r="D79" i="2"/>
  <c r="E79" i="2" s="1"/>
  <c r="I55" i="2"/>
  <c r="D55" i="2"/>
  <c r="E55" i="2" s="1"/>
  <c r="I39" i="2"/>
  <c r="D39" i="2"/>
  <c r="E39" i="2" s="1"/>
  <c r="I23" i="2"/>
  <c r="D23" i="2"/>
  <c r="E23" i="2" s="1"/>
  <c r="I7" i="2"/>
  <c r="D7" i="2"/>
  <c r="E7" i="2" s="1"/>
  <c r="I24" i="2"/>
  <c r="D398" i="2"/>
  <c r="E398" i="2" s="1"/>
  <c r="I398" i="2"/>
  <c r="D382" i="2"/>
  <c r="E382" i="2" s="1"/>
  <c r="I382" i="2"/>
  <c r="D374" i="2"/>
  <c r="E374" i="2" s="1"/>
  <c r="I374" i="2"/>
  <c r="D350" i="2"/>
  <c r="E350" i="2" s="1"/>
  <c r="I350" i="2"/>
  <c r="D327" i="2"/>
  <c r="E327" i="2" s="1"/>
  <c r="D256" i="2"/>
  <c r="E256" i="2" s="1"/>
  <c r="I368" i="2"/>
  <c r="I56" i="2"/>
  <c r="D280" i="2"/>
  <c r="E280" i="2" s="1"/>
  <c r="D255" i="2"/>
  <c r="E255" i="2" s="1"/>
  <c r="I367" i="2"/>
  <c r="D64" i="2"/>
  <c r="E64" i="2" s="1"/>
  <c r="I168" i="2"/>
  <c r="I152" i="2"/>
  <c r="I112" i="2"/>
  <c r="D295" i="2"/>
  <c r="E295" i="2" s="1"/>
  <c r="D199" i="2"/>
  <c r="E199" i="2" s="1"/>
  <c r="D128" i="2"/>
  <c r="E128" i="2" s="1"/>
  <c r="D80" i="2"/>
  <c r="E80" i="2" s="1"/>
  <c r="I400" i="2"/>
  <c r="I303" i="2"/>
  <c r="D312" i="2"/>
  <c r="E312" i="2" s="1"/>
  <c r="D224" i="2"/>
  <c r="E224" i="2" s="1"/>
  <c r="D127" i="2"/>
  <c r="E127" i="2" s="1"/>
  <c r="D392" i="2"/>
  <c r="E392" i="2" s="1"/>
  <c r="I392" i="2"/>
  <c r="D360" i="2"/>
  <c r="E360" i="2" s="1"/>
  <c r="I360" i="2"/>
  <c r="D328" i="2"/>
  <c r="E328" i="2" s="1"/>
  <c r="I328" i="2"/>
  <c r="I288" i="2"/>
  <c r="D288" i="2"/>
  <c r="E288" i="2" s="1"/>
  <c r="D232" i="2"/>
  <c r="E232" i="2" s="1"/>
  <c r="I232" i="2"/>
  <c r="D216" i="2"/>
  <c r="E216" i="2" s="1"/>
  <c r="I216" i="2"/>
  <c r="D200" i="2"/>
  <c r="E200" i="2" s="1"/>
  <c r="I200" i="2"/>
  <c r="D104" i="2"/>
  <c r="E104" i="2" s="1"/>
  <c r="I104" i="2"/>
  <c r="D8" i="2"/>
  <c r="E8" i="2" s="1"/>
  <c r="I8" i="2"/>
  <c r="I336" i="2"/>
  <c r="D48" i="2"/>
  <c r="E48" i="2" s="1"/>
  <c r="D375" i="2"/>
  <c r="E375" i="2" s="1"/>
  <c r="I375" i="2"/>
  <c r="I359" i="2"/>
  <c r="D359" i="2"/>
  <c r="E359" i="2" s="1"/>
  <c r="D343" i="2"/>
  <c r="E343" i="2" s="1"/>
  <c r="I343" i="2"/>
  <c r="I279" i="2"/>
  <c r="D279" i="2"/>
  <c r="E279" i="2" s="1"/>
  <c r="I271" i="2"/>
  <c r="D271" i="2"/>
  <c r="E271" i="2" s="1"/>
  <c r="I263" i="2"/>
  <c r="D263" i="2"/>
  <c r="E263" i="2" s="1"/>
  <c r="I247" i="2"/>
  <c r="D247" i="2"/>
  <c r="E247" i="2" s="1"/>
  <c r="I231" i="2"/>
  <c r="D231" i="2"/>
  <c r="E231" i="2" s="1"/>
  <c r="I215" i="2"/>
  <c r="D215" i="2"/>
  <c r="E215" i="2" s="1"/>
  <c r="I191" i="2"/>
  <c r="D191" i="2"/>
  <c r="E191" i="2" s="1"/>
  <c r="I151" i="2"/>
  <c r="D151" i="2"/>
  <c r="E151" i="2" s="1"/>
  <c r="I143" i="2"/>
  <c r="D143" i="2"/>
  <c r="E143" i="2" s="1"/>
  <c r="I135" i="2"/>
  <c r="D135" i="2"/>
  <c r="E135" i="2" s="1"/>
  <c r="I119" i="2"/>
  <c r="D119" i="2"/>
  <c r="E119" i="2" s="1"/>
  <c r="I103" i="2"/>
  <c r="D103" i="2"/>
  <c r="E103" i="2" s="1"/>
  <c r="I87" i="2"/>
  <c r="D87" i="2"/>
  <c r="E87" i="2" s="1"/>
  <c r="I71" i="2"/>
  <c r="D71" i="2"/>
  <c r="E71" i="2" s="1"/>
  <c r="I63" i="2"/>
  <c r="D63" i="2"/>
  <c r="E63" i="2" s="1"/>
  <c r="I47" i="2"/>
  <c r="D47" i="2"/>
  <c r="E47" i="2" s="1"/>
  <c r="I31" i="2"/>
  <c r="D31" i="2"/>
  <c r="E31" i="2" s="1"/>
  <c r="I15" i="2"/>
  <c r="D15" i="2"/>
  <c r="E15" i="2" s="1"/>
  <c r="I335" i="2"/>
  <c r="I240" i="2"/>
  <c r="I40" i="2"/>
  <c r="D184" i="2"/>
  <c r="E184" i="2" s="1"/>
  <c r="D96" i="2"/>
  <c r="E96" i="2" s="1"/>
  <c r="D390" i="2"/>
  <c r="E390" i="2" s="1"/>
  <c r="I390" i="2"/>
  <c r="D366" i="2"/>
  <c r="E366" i="2" s="1"/>
  <c r="I366" i="2"/>
  <c r="D358" i="2"/>
  <c r="E358" i="2" s="1"/>
  <c r="I358" i="2"/>
  <c r="I376" i="2"/>
  <c r="D183" i="2"/>
  <c r="E183" i="2" s="1"/>
  <c r="D352" i="2"/>
  <c r="E352" i="2" s="1"/>
  <c r="D16" i="2"/>
  <c r="E16" i="2" s="1"/>
  <c r="I304" i="2"/>
  <c r="I399" i="2"/>
  <c r="I344" i="2"/>
  <c r="D384" i="2"/>
  <c r="E384" i="2" s="1"/>
  <c r="D311" i="2"/>
  <c r="E311" i="2" s="1"/>
  <c r="D32" i="2"/>
  <c r="E32" i="2" s="1"/>
  <c r="D334" i="2"/>
  <c r="E334" i="2" s="1"/>
  <c r="I334" i="2"/>
  <c r="D326" i="2"/>
  <c r="E326" i="2" s="1"/>
  <c r="I326" i="2"/>
  <c r="I228" i="2"/>
  <c r="D228" i="2"/>
  <c r="E228" i="2" s="1"/>
  <c r="I196" i="2"/>
  <c r="D196" i="2"/>
  <c r="E196" i="2" s="1"/>
  <c r="I132" i="2"/>
  <c r="D132" i="2"/>
  <c r="E132" i="2" s="1"/>
  <c r="I100" i="2"/>
  <c r="D100" i="2"/>
  <c r="E100" i="2" s="1"/>
  <c r="I52" i="2"/>
  <c r="D52" i="2"/>
  <c r="E52" i="2" s="1"/>
  <c r="I36" i="2"/>
  <c r="D36" i="2"/>
  <c r="E36" i="2" s="1"/>
  <c r="I133" i="2"/>
  <c r="D276" i="2"/>
  <c r="E276" i="2" s="1"/>
  <c r="D259" i="2"/>
  <c r="E259" i="2" s="1"/>
  <c r="I259" i="2"/>
  <c r="D227" i="2"/>
  <c r="E227" i="2" s="1"/>
  <c r="I227" i="2"/>
  <c r="D195" i="2"/>
  <c r="E195" i="2" s="1"/>
  <c r="I195" i="2"/>
  <c r="D163" i="2"/>
  <c r="E163" i="2" s="1"/>
  <c r="I163" i="2"/>
  <c r="D131" i="2"/>
  <c r="E131" i="2" s="1"/>
  <c r="I131" i="2"/>
  <c r="D99" i="2"/>
  <c r="E99" i="2" s="1"/>
  <c r="I99" i="2"/>
  <c r="D67" i="2"/>
  <c r="E67" i="2" s="1"/>
  <c r="I67" i="2"/>
  <c r="D35" i="2"/>
  <c r="E35" i="2" s="1"/>
  <c r="I35" i="2"/>
  <c r="D3" i="2"/>
  <c r="E3" i="2" s="1"/>
  <c r="I3" i="2"/>
  <c r="I381" i="2"/>
  <c r="I371" i="2"/>
  <c r="I349" i="2"/>
  <c r="I339" i="2"/>
  <c r="I317" i="2"/>
  <c r="I307" i="2"/>
  <c r="I285" i="2"/>
  <c r="I258" i="2"/>
  <c r="I243" i="2"/>
  <c r="I187" i="2"/>
  <c r="I173" i="2"/>
  <c r="I130" i="2"/>
  <c r="I115" i="2"/>
  <c r="I59" i="2"/>
  <c r="D2" i="2"/>
  <c r="E2" i="2" s="1"/>
  <c r="D373" i="2"/>
  <c r="E373" i="2" s="1"/>
  <c r="D316" i="2"/>
  <c r="E316" i="2" s="1"/>
  <c r="D245" i="2"/>
  <c r="E245" i="2" s="1"/>
  <c r="D202" i="2"/>
  <c r="E202" i="2" s="1"/>
  <c r="D188" i="2"/>
  <c r="E188" i="2" s="1"/>
  <c r="D117" i="2"/>
  <c r="E117" i="2" s="1"/>
  <c r="D342" i="2"/>
  <c r="E342" i="2" s="1"/>
  <c r="I342" i="2"/>
  <c r="I205" i="2"/>
  <c r="D277" i="2"/>
  <c r="E277" i="2" s="1"/>
  <c r="D149" i="2"/>
  <c r="E149" i="2" s="1"/>
  <c r="I260" i="2"/>
  <c r="D260" i="2"/>
  <c r="E260" i="2" s="1"/>
  <c r="I164" i="2"/>
  <c r="D164" i="2"/>
  <c r="E164" i="2" s="1"/>
  <c r="I84" i="2"/>
  <c r="D84" i="2"/>
  <c r="E84" i="2" s="1"/>
  <c r="I68" i="2"/>
  <c r="D68" i="2"/>
  <c r="E68" i="2" s="1"/>
  <c r="I20" i="2"/>
  <c r="D20" i="2"/>
  <c r="E20" i="2" s="1"/>
  <c r="I4" i="2"/>
  <c r="D4" i="2"/>
  <c r="E4" i="2" s="1"/>
  <c r="I372" i="2"/>
  <c r="I261" i="2"/>
  <c r="I189" i="2"/>
  <c r="I61" i="2"/>
  <c r="I5" i="2"/>
  <c r="D204" i="2"/>
  <c r="E204" i="2" s="1"/>
  <c r="D148" i="2"/>
  <c r="E148" i="2" s="1"/>
  <c r="I370" i="2"/>
  <c r="I338" i="2"/>
  <c r="I306" i="2"/>
  <c r="I242" i="2"/>
  <c r="I229" i="2"/>
  <c r="I186" i="2"/>
  <c r="I171" i="2"/>
  <c r="I157" i="2"/>
  <c r="I114" i="2"/>
  <c r="I101" i="2"/>
  <c r="I43" i="2"/>
  <c r="I29" i="2"/>
  <c r="D244" i="2"/>
  <c r="E244" i="2" s="1"/>
  <c r="D172" i="2"/>
  <c r="E172" i="2" s="1"/>
  <c r="D116" i="2"/>
  <c r="E116" i="2" s="1"/>
  <c r="D85" i="2"/>
  <c r="E85" i="2" s="1"/>
  <c r="D53" i="2"/>
  <c r="E53" i="2" s="1"/>
  <c r="D21" i="2"/>
  <c r="E21" i="2" s="1"/>
  <c r="I377" i="2"/>
  <c r="I345" i="2"/>
  <c r="I313" i="2"/>
  <c r="I281" i="2"/>
  <c r="I270" i="2"/>
  <c r="I249" i="2"/>
  <c r="I238" i="2"/>
  <c r="I217" i="2"/>
  <c r="I206" i="2"/>
  <c r="I185" i="2"/>
  <c r="I174" i="2"/>
  <c r="I153" i="2"/>
  <c r="I142" i="2"/>
  <c r="I121" i="2"/>
  <c r="I110" i="2"/>
  <c r="I89" i="2"/>
  <c r="I78" i="2"/>
  <c r="I57" i="2"/>
  <c r="I46" i="2"/>
  <c r="I25" i="2"/>
  <c r="I14" i="2"/>
  <c r="I318" i="2"/>
  <c r="I310" i="2"/>
  <c r="I302" i="2"/>
  <c r="I294" i="2"/>
  <c r="I286" i="2"/>
  <c r="C39" i="1"/>
  <c r="J39" i="1" s="1"/>
  <c r="B39" i="1"/>
  <c r="C34" i="1" l="1"/>
  <c r="G29" i="1"/>
  <c r="F34" i="1"/>
  <c r="E29" i="1"/>
  <c r="F29" i="1" s="1"/>
  <c r="A38" i="1" l="1"/>
  <c r="C38" i="1"/>
  <c r="J38" i="1" s="1"/>
  <c r="B38" i="1"/>
  <c r="L25" i="1" l="1"/>
  <c r="M27" i="1" s="1"/>
  <c r="J23" i="1"/>
  <c r="B4" i="1" l="1"/>
  <c r="J9" i="1" l="1"/>
  <c r="D9" i="1"/>
  <c r="E9" i="1"/>
  <c r="I9" i="1"/>
  <c r="B9" i="1" l="1"/>
  <c r="C9" i="1"/>
</calcChain>
</file>

<file path=xl/sharedStrings.xml><?xml version="1.0" encoding="utf-8"?>
<sst xmlns="http://schemas.openxmlformats.org/spreadsheetml/2006/main" count="3273" uniqueCount="783">
  <si>
    <t>Fx:Cutoff Freq (Hz)</t>
  </si>
  <si>
    <t>term1</t>
  </si>
  <si>
    <t>term2</t>
  </si>
  <si>
    <t>term3</t>
  </si>
  <si>
    <t>B0</t>
  </si>
  <si>
    <t>B1</t>
  </si>
  <si>
    <t>B2</t>
  </si>
  <si>
    <t>Period (s)</t>
  </si>
  <si>
    <t>A1</t>
  </si>
  <si>
    <t>A2</t>
  </si>
  <si>
    <t>Sampling Frequency (Hz)</t>
  </si>
  <si>
    <t>Current I (A)</t>
  </si>
  <si>
    <t>Delta I( Ripple) (A)</t>
  </si>
  <si>
    <t>Vin (V)</t>
  </si>
  <si>
    <t>Vout(V)</t>
  </si>
  <si>
    <t>Inductor Voltage_VL (V)</t>
  </si>
  <si>
    <t>Switching Frequency (Hz)</t>
  </si>
  <si>
    <t>If (diode) (A)</t>
  </si>
  <si>
    <t>If=Iout(max)*(1-D)</t>
  </si>
  <si>
    <t>Pd (W)</t>
  </si>
  <si>
    <t>Pd=If*Vf</t>
  </si>
  <si>
    <t>Co_Min (uF)</t>
  </si>
  <si>
    <t>Co=Delta_I/(8*Fs*Delta_Vout)</t>
  </si>
  <si>
    <t>Delta_Vout</t>
  </si>
  <si>
    <t>Delta_Vout_ESR</t>
  </si>
  <si>
    <t>ESR</t>
  </si>
  <si>
    <t>Duty Cycle</t>
  </si>
  <si>
    <t>L=Vin*(Vout-Vin)/Delta_IL*Fs*Vout</t>
  </si>
  <si>
    <t>Inductor (uH)</t>
  </si>
  <si>
    <t>ADC Max (V)</t>
  </si>
  <si>
    <t>ADC Bits(2^bits)-1</t>
  </si>
  <si>
    <t>DAC Bits(2^bits)-1</t>
  </si>
  <si>
    <t>DAC Max (V)</t>
  </si>
  <si>
    <t>Sampling Gain</t>
  </si>
  <si>
    <t>K</t>
  </si>
  <si>
    <t>Ri</t>
  </si>
  <si>
    <t>Ts</t>
  </si>
  <si>
    <t>Vin(V)</t>
  </si>
  <si>
    <t>Lo (H)</t>
  </si>
  <si>
    <t>Vpp</t>
  </si>
  <si>
    <t>Steps</t>
  </si>
  <si>
    <t>Fs</t>
  </si>
  <si>
    <t>Step Time(s)</t>
  </si>
  <si>
    <t>Vpp_Digital</t>
  </si>
  <si>
    <t>Vpp_digital_RampMax</t>
  </si>
  <si>
    <t>DigitalRampHeight</t>
  </si>
  <si>
    <t>System Clock</t>
  </si>
  <si>
    <t>Blanking (ns)</t>
  </si>
  <si>
    <t>Margin(ns)</t>
  </si>
  <si>
    <t>Ramp period(ns)</t>
  </si>
  <si>
    <t>Decval</t>
  </si>
  <si>
    <t>Vin(min)*Dmax/Delta_I*Fs</t>
  </si>
  <si>
    <t>Buck Converter</t>
  </si>
  <si>
    <t>Vo(V)</t>
  </si>
  <si>
    <t>Lo(uH)</t>
  </si>
  <si>
    <t>Cout (uF)</t>
  </si>
  <si>
    <t>RL(Ohms)</t>
  </si>
  <si>
    <t>R(esr)</t>
  </si>
  <si>
    <t>Current Sense( Gain)</t>
  </si>
  <si>
    <t>term3 numerator</t>
  </si>
  <si>
    <t>term3 denomerator</t>
  </si>
  <si>
    <t>Wcp1 (rad/s)</t>
  </si>
  <si>
    <t>Wcz1(rad/s)</t>
  </si>
  <si>
    <t>Wcp0(rad/s)</t>
  </si>
  <si>
    <t>0xFE6F</t>
  </si>
  <si>
    <t>0xF4BF</t>
  </si>
  <si>
    <t>0xD3EF</t>
  </si>
  <si>
    <t>0xCA3F</t>
  </si>
  <si>
    <t>0xFFFF</t>
  </si>
  <si>
    <t>0xF9BF</t>
  </si>
  <si>
    <t>0xCF3F</t>
  </si>
  <si>
    <t>0xC58F</t>
  </si>
  <si>
    <t>0xFEBF</t>
  </si>
  <si>
    <t>0xF50F</t>
  </si>
  <si>
    <t>0xD43F</t>
  </si>
  <si>
    <t>0xCA8F</t>
  </si>
  <si>
    <t>0xCF8F</t>
  </si>
  <si>
    <t>0xC5DF</t>
  </si>
  <si>
    <t>0xFF0F</t>
  </si>
  <si>
    <t>0xF55F</t>
  </si>
  <si>
    <t>0xD48F</t>
  </si>
  <si>
    <t>0xCADF</t>
  </si>
  <si>
    <t>0xCFDF</t>
  </si>
  <si>
    <t>0xC62F</t>
  </si>
  <si>
    <t>0xFF5F</t>
  </si>
  <si>
    <t>0xF5AF</t>
  </si>
  <si>
    <t>0xD4DF</t>
  </si>
  <si>
    <t>0xCB2F</t>
  </si>
  <si>
    <t>0xFAAF</t>
  </si>
  <si>
    <t>0xC67F</t>
  </si>
  <si>
    <t>0xFFAF</t>
  </si>
  <si>
    <t>0xF5FF</t>
  </si>
  <si>
    <t>0xD52F</t>
  </si>
  <si>
    <t>0xCB7F</t>
  </si>
  <si>
    <t>0xFAFF</t>
  </si>
  <si>
    <t>0xF14F</t>
  </si>
  <si>
    <t>0xA69F</t>
  </si>
  <si>
    <t>0xF64F</t>
  </si>
  <si>
    <t>0xD57F</t>
  </si>
  <si>
    <t>0xCBCF</t>
  </si>
  <si>
    <t>0xFB4F</t>
  </si>
  <si>
    <t>0xF19F</t>
  </si>
  <si>
    <t>0xD0CF</t>
  </si>
  <si>
    <t>0xF69F</t>
  </si>
  <si>
    <t>0xD5CF</t>
  </si>
  <si>
    <t>0xCC1F</t>
  </si>
  <si>
    <t>0xC26F</t>
  </si>
  <si>
    <t>0xFB9F</t>
  </si>
  <si>
    <t>0xF1EF</t>
  </si>
  <si>
    <t>0xD11F</t>
  </si>
  <si>
    <t>0xC76F</t>
  </si>
  <si>
    <t>0xF6EF</t>
  </si>
  <si>
    <t>0xD61F</t>
  </si>
  <si>
    <t>0xCC6F</t>
  </si>
  <si>
    <t>0xC2BF</t>
  </si>
  <si>
    <t>0xFBEF</t>
  </si>
  <si>
    <t>0xF23F</t>
  </si>
  <si>
    <t>0xD16F</t>
  </si>
  <si>
    <t>0xC7BF</t>
  </si>
  <si>
    <t>0xA78F</t>
  </si>
  <si>
    <t>0xF73F</t>
  </si>
  <si>
    <t>0xD66F</t>
  </si>
  <si>
    <t>0xCCBF</t>
  </si>
  <si>
    <t>0xC30F</t>
  </si>
  <si>
    <t>0xFC3F</t>
  </si>
  <si>
    <t>0xF28F</t>
  </si>
  <si>
    <t>0xD1BF</t>
  </si>
  <si>
    <t>0xC80F</t>
  </si>
  <si>
    <t>0xA7DF</t>
  </si>
  <si>
    <t>0x9E2F</t>
  </si>
  <si>
    <t>0x7D5F</t>
  </si>
  <si>
    <t>0x73AF</t>
  </si>
  <si>
    <t>0xFC8F</t>
  </si>
  <si>
    <t>0xF2DF</t>
  </si>
  <si>
    <t>0xD20F</t>
  </si>
  <si>
    <t>0xC85F</t>
  </si>
  <si>
    <t>0xA82F</t>
  </si>
  <si>
    <t>0x9ECF</t>
  </si>
  <si>
    <t>0xFCDF</t>
  </si>
  <si>
    <t>0xF32F</t>
  </si>
  <si>
    <t>0xD25F</t>
  </si>
  <si>
    <t>0xC8AF</t>
  </si>
  <si>
    <t>0xA87F</t>
  </si>
  <si>
    <t>0xD75F</t>
  </si>
  <si>
    <t>0xCDAF</t>
  </si>
  <si>
    <t>0xC3FF</t>
  </si>
  <si>
    <t>0xFD2F</t>
  </si>
  <si>
    <t>0xF37F</t>
  </si>
  <si>
    <t>0xD2AF</t>
  </si>
  <si>
    <t>0xC8FF</t>
  </si>
  <si>
    <t>0xA8CF</t>
  </si>
  <si>
    <t>0xF87F</t>
  </si>
  <si>
    <t>0xCDFF</t>
  </si>
  <si>
    <t>0xC44F</t>
  </si>
  <si>
    <t>0xFD7F</t>
  </si>
  <si>
    <t>0xF3CF</t>
  </si>
  <si>
    <t>0xD2FF</t>
  </si>
  <si>
    <t>0xC94F</t>
  </si>
  <si>
    <t>0xA91F</t>
  </si>
  <si>
    <t>0xF8CF</t>
  </si>
  <si>
    <t>0xC49F</t>
  </si>
  <si>
    <t>0xFDCF</t>
  </si>
  <si>
    <t>0xF41F</t>
  </si>
  <si>
    <t>0xD34F</t>
  </si>
  <si>
    <t>0xC99F</t>
  </si>
  <si>
    <t>0xF91F</t>
  </si>
  <si>
    <t>0xCE9F</t>
  </si>
  <si>
    <t>0xFE1F</t>
  </si>
  <si>
    <t>0xF46F</t>
  </si>
  <si>
    <t>0xD39F</t>
  </si>
  <si>
    <t>0xC9EF</t>
  </si>
  <si>
    <t>0xF96F</t>
  </si>
  <si>
    <t>0xCEEF</t>
  </si>
  <si>
    <t>0xC53F</t>
  </si>
  <si>
    <t>0xAAFF</t>
  </si>
  <si>
    <t>0xAA0F</t>
  </si>
  <si>
    <t>0xD84F</t>
  </si>
  <si>
    <t>0xA9BF</t>
  </si>
  <si>
    <t>0xA96F</t>
  </si>
  <si>
    <t>0xF7DF</t>
  </si>
  <si>
    <t>0xD6BF</t>
  </si>
  <si>
    <t>0xA28F</t>
  </si>
  <si>
    <t>0x776F</t>
  </si>
  <si>
    <t>0x6D6F</t>
  </si>
  <si>
    <t>0x4CEF</t>
  </si>
  <si>
    <t>0xAAAF</t>
  </si>
  <si>
    <t>0xD7FF</t>
  </si>
  <si>
    <t>0x9F6F</t>
  </si>
  <si>
    <t>0x0000</t>
  </si>
  <si>
    <t>0xAA5F</t>
  </si>
  <si>
    <t>0xC3AF</t>
  </si>
  <si>
    <t>0xA5AF</t>
  </si>
  <si>
    <t>0x7A8F</t>
  </si>
  <si>
    <t>0xD8EF</t>
  </si>
  <si>
    <t>0xCD5F</t>
  </si>
  <si>
    <t>0xC35F</t>
  </si>
  <si>
    <t>0xAB9F</t>
  </si>
  <si>
    <t>0xAB4F</t>
  </si>
  <si>
    <t>0xD89F</t>
  </si>
  <si>
    <t>0xD70F</t>
  </si>
  <si>
    <t>0xCD0F</t>
  </si>
  <si>
    <t>0x014C</t>
  </si>
  <si>
    <t>1651 1 a40a 1 1 0</t>
  </si>
  <si>
    <t>0x0148</t>
  </si>
  <si>
    <t>0x01AE</t>
  </si>
  <si>
    <t>0x0009</t>
  </si>
  <si>
    <t>0x0071</t>
  </si>
  <si>
    <t>0x008F</t>
  </si>
  <si>
    <t>0x00AD</t>
  </si>
  <si>
    <t>0x0113</t>
  </si>
  <si>
    <t>0x0131</t>
  </si>
  <si>
    <t>0x0197</t>
  </si>
  <si>
    <t>0x01B5</t>
  </si>
  <si>
    <t>0x0010</t>
  </si>
  <si>
    <t>0x0078</t>
  </si>
  <si>
    <t>0x0096</t>
  </si>
  <si>
    <t>0x00B4</t>
  </si>
  <si>
    <t>0x011A</t>
  </si>
  <si>
    <t>0x0138</t>
  </si>
  <si>
    <t>0x019E</t>
  </si>
  <si>
    <t>0x01BC</t>
  </si>
  <si>
    <t>0x0017</t>
  </si>
  <si>
    <t>0x007F</t>
  </si>
  <si>
    <t>0x009D</t>
  </si>
  <si>
    <t>0x0103</t>
  </si>
  <si>
    <t>0x0121</t>
  </si>
  <si>
    <t>0x013F</t>
  </si>
  <si>
    <t>0x01A5</t>
  </si>
  <si>
    <t>0x001E</t>
  </si>
  <si>
    <t>0x0086</t>
  </si>
  <si>
    <t>0x00A4</t>
  </si>
  <si>
    <t>0x010A</t>
  </si>
  <si>
    <t>0x0128</t>
  </si>
  <si>
    <t>0x0146</t>
  </si>
  <si>
    <t>0x01AC</t>
  </si>
  <si>
    <t>0x0007</t>
  </si>
  <si>
    <t>0x006F</t>
  </si>
  <si>
    <t>0x008D</t>
  </si>
  <si>
    <t>0x00AB</t>
  </si>
  <si>
    <t>0x0111</t>
  </si>
  <si>
    <t>0x012F</t>
  </si>
  <si>
    <t>0x0195</t>
  </si>
  <si>
    <t>0x01B3</t>
  </si>
  <si>
    <t>0x000E</t>
  </si>
  <si>
    <t>0x0076</t>
  </si>
  <si>
    <t>0x0094</t>
  </si>
  <si>
    <t>0x00B2</t>
  </si>
  <si>
    <t>0x0118</t>
  </si>
  <si>
    <t>0x0136</t>
  </si>
  <si>
    <t>0x019C</t>
  </si>
  <si>
    <t>0x01BA</t>
  </si>
  <si>
    <t>0x0015</t>
  </si>
  <si>
    <t>0x007D</t>
  </si>
  <si>
    <t>0x009B</t>
  </si>
  <si>
    <t>0x0101</t>
  </si>
  <si>
    <t>0x011F</t>
  </si>
  <si>
    <t>0x013D</t>
  </si>
  <si>
    <t>0x01A3</t>
  </si>
  <si>
    <t>0x01C1</t>
  </si>
  <si>
    <t>0x001C</t>
  </si>
  <si>
    <t>0x0084</t>
  </si>
  <si>
    <t>0x00A2</t>
  </si>
  <si>
    <t>0x0108</t>
  </si>
  <si>
    <t>0x0126</t>
  </si>
  <si>
    <t>0x0144</t>
  </si>
  <si>
    <t>0x01AA</t>
  </si>
  <si>
    <t>0x0005</t>
  </si>
  <si>
    <t>0x006D</t>
  </si>
  <si>
    <t>0x008B</t>
  </si>
  <si>
    <t>0x00A9</t>
  </si>
  <si>
    <t>0x010F</t>
  </si>
  <si>
    <t>0x012D</t>
  </si>
  <si>
    <t>0x0193</t>
  </si>
  <si>
    <t>0x01B1</t>
  </si>
  <si>
    <t>0x000C</t>
  </si>
  <si>
    <t>0x0074</t>
  </si>
  <si>
    <t>0x0092</t>
  </si>
  <si>
    <t>0x00B0</t>
  </si>
  <si>
    <t>0x0116</t>
  </si>
  <si>
    <t>0x0134</t>
  </si>
  <si>
    <t>0x019A</t>
  </si>
  <si>
    <t>0x01B8</t>
  </si>
  <si>
    <t>0x0013</t>
  </si>
  <si>
    <t>0x007B</t>
  </si>
  <si>
    <t>0x0099</t>
  </si>
  <si>
    <t>0x00FF</t>
  </si>
  <si>
    <t>0x011D</t>
  </si>
  <si>
    <t>0x013B</t>
  </si>
  <si>
    <t>0x01A1</t>
  </si>
  <si>
    <t>0x01BF</t>
  </si>
  <si>
    <t>0x001A</t>
  </si>
  <si>
    <t>0x0082</t>
  </si>
  <si>
    <t>0x00A0</t>
  </si>
  <si>
    <t>0x0106</t>
  </si>
  <si>
    <t>0x0124</t>
  </si>
  <si>
    <t>0x0142</t>
  </si>
  <si>
    <t>0x01A8</t>
  </si>
  <si>
    <t>0x0003</t>
  </si>
  <si>
    <t>0x006B</t>
  </si>
  <si>
    <t>0x0089</t>
  </si>
  <si>
    <t>0x00A7</t>
  </si>
  <si>
    <t>0x010D</t>
  </si>
  <si>
    <t>0x012B</t>
  </si>
  <si>
    <t>0x0149</t>
  </si>
  <si>
    <t>0x01AF</t>
  </si>
  <si>
    <t>0x000A</t>
  </si>
  <si>
    <t>0x0072</t>
  </si>
  <si>
    <t>0x0090</t>
  </si>
  <si>
    <t>0x00AE</t>
  </si>
  <si>
    <t>0x0114</t>
  </si>
  <si>
    <t>0x0132</t>
  </si>
  <si>
    <t>0x0198</t>
  </si>
  <si>
    <t>0x01B6</t>
  </si>
  <si>
    <t>0x0011</t>
  </si>
  <si>
    <t>0x0079</t>
  </si>
  <si>
    <t>0x0097</t>
  </si>
  <si>
    <t>0x00B5</t>
  </si>
  <si>
    <t>0x011B</t>
  </si>
  <si>
    <t>0x0139</t>
  </si>
  <si>
    <t>0x019F</t>
  </si>
  <si>
    <t>0x01BD</t>
  </si>
  <si>
    <t>0x0018</t>
  </si>
  <si>
    <t>0x0080</t>
  </si>
  <si>
    <t>0x009E</t>
  </si>
  <si>
    <t>0x0104</t>
  </si>
  <si>
    <t>0x0122</t>
  </si>
  <si>
    <t>0x0140</t>
  </si>
  <si>
    <t>0x01A6</t>
  </si>
  <si>
    <t>0x0001</t>
  </si>
  <si>
    <t>0x001F</t>
  </si>
  <si>
    <t>0x0087</t>
  </si>
  <si>
    <t>0x00A5</t>
  </si>
  <si>
    <t>0x010B</t>
  </si>
  <si>
    <t>0x0129</t>
  </si>
  <si>
    <t>0x0147</t>
  </si>
  <si>
    <t>0x01AD</t>
  </si>
  <si>
    <t>0x0008</t>
  </si>
  <si>
    <t>0x0070</t>
  </si>
  <si>
    <t>0x008E</t>
  </si>
  <si>
    <t>0x00AC</t>
  </si>
  <si>
    <t>0x0112</t>
  </si>
  <si>
    <t>0x0130</t>
  </si>
  <si>
    <t>0x0196</t>
  </si>
  <si>
    <t>0x01B4</t>
  </si>
  <si>
    <t>0x000F</t>
  </si>
  <si>
    <t>0x0077</t>
  </si>
  <si>
    <t>0x0095</t>
  </si>
  <si>
    <t>0x00B3</t>
  </si>
  <si>
    <t>0x0119</t>
  </si>
  <si>
    <t>0x0137</t>
  </si>
  <si>
    <t>0x019D</t>
  </si>
  <si>
    <t>0x01BB</t>
  </si>
  <si>
    <t>0x0016</t>
  </si>
  <si>
    <t>0x007E</t>
  </si>
  <si>
    <t>0x009C</t>
  </si>
  <si>
    <t>0x0102</t>
  </si>
  <si>
    <t>0x0120</t>
  </si>
  <si>
    <t>0x013E</t>
  </si>
  <si>
    <t>0x01A4</t>
  </si>
  <si>
    <t>0x01C2</t>
  </si>
  <si>
    <t>0x001D</t>
  </si>
  <si>
    <t>0x0085</t>
  </si>
  <si>
    <t>0x00A3</t>
  </si>
  <si>
    <t>0x0109</t>
  </si>
  <si>
    <t>0x0127</t>
  </si>
  <si>
    <t>0x0145</t>
  </si>
  <si>
    <t>0x01AB</t>
  </si>
  <si>
    <t>0x0006</t>
  </si>
  <si>
    <t>0x006E</t>
  </si>
  <si>
    <t>0x008C</t>
  </si>
  <si>
    <t>0x00AA</t>
  </si>
  <si>
    <t>0x0110</t>
  </si>
  <si>
    <t>0x012E</t>
  </si>
  <si>
    <t>0x0194</t>
  </si>
  <si>
    <t>0x01B2</t>
  </si>
  <si>
    <t>0x000D</t>
  </si>
  <si>
    <t>0x0075</t>
  </si>
  <si>
    <t>0x0093</t>
  </si>
  <si>
    <t>0x00B1</t>
  </si>
  <si>
    <t>0x0117</t>
  </si>
  <si>
    <t>0x0135</t>
  </si>
  <si>
    <t>0x019B</t>
  </si>
  <si>
    <t>0x01B9</t>
  </si>
  <si>
    <t>0x0014</t>
  </si>
  <si>
    <t>0x007C</t>
  </si>
  <si>
    <t>0x009A</t>
  </si>
  <si>
    <t>0x0100</t>
  </si>
  <si>
    <t>0x011E</t>
  </si>
  <si>
    <t>0x013C</t>
  </si>
  <si>
    <t>0x01A2</t>
  </si>
  <si>
    <t>0x01C0</t>
  </si>
  <si>
    <t>0x001B</t>
  </si>
  <si>
    <t>0x0083</t>
  </si>
  <si>
    <t>0x00A1</t>
  </si>
  <si>
    <t>0x0107</t>
  </si>
  <si>
    <t>0x0125</t>
  </si>
  <si>
    <t>0x0143</t>
  </si>
  <si>
    <t>0x01A9</t>
  </si>
  <si>
    <t>0x0004</t>
  </si>
  <si>
    <t>0x006C</t>
  </si>
  <si>
    <t>0x008A</t>
  </si>
  <si>
    <t>0x00A8</t>
  </si>
  <si>
    <t>0x010E</t>
  </si>
  <si>
    <t>0x012C</t>
  </si>
  <si>
    <t>0x0192</t>
  </si>
  <si>
    <t>0x01B0</t>
  </si>
  <si>
    <t>0x000B</t>
  </si>
  <si>
    <t>0x0073</t>
  </si>
  <si>
    <t>0x0091</t>
  </si>
  <si>
    <t>0x00AF</t>
  </si>
  <si>
    <t>0x0115</t>
  </si>
  <si>
    <t>0x0133</t>
  </si>
  <si>
    <t>0x0199</t>
  </si>
  <si>
    <t>0x01B7</t>
  </si>
  <si>
    <t>0x0012</t>
  </si>
  <si>
    <t>0x007A</t>
  </si>
  <si>
    <t>0x0098</t>
  </si>
  <si>
    <t>0x00FE</t>
  </si>
  <si>
    <t>0x011C</t>
  </si>
  <si>
    <t>0x013A</t>
  </si>
  <si>
    <t>0x01A0</t>
  </si>
  <si>
    <t>0x01BE</t>
  </si>
  <si>
    <t>0x0019</t>
  </si>
  <si>
    <t>0x0081</t>
  </si>
  <si>
    <t>0x009F</t>
  </si>
  <si>
    <t>0x0105</t>
  </si>
  <si>
    <t>0x0123</t>
  </si>
  <si>
    <t>0x0141</t>
  </si>
  <si>
    <t>0x01A7</t>
  </si>
  <si>
    <t>0x0002</t>
  </si>
  <si>
    <t>0x006A</t>
  </si>
  <si>
    <t>0x0088</t>
  </si>
  <si>
    <t>0x00A6</t>
  </si>
  <si>
    <t>0x010C</t>
  </si>
  <si>
    <t>0x012A</t>
  </si>
  <si>
    <t>1651 1 a400 1 1 0</t>
  </si>
  <si>
    <t>0xB22F</t>
  </si>
  <si>
    <t>0x75DF</t>
  </si>
  <si>
    <t>0x4C9F</t>
  </si>
  <si>
    <t>0x433F</t>
  </si>
  <si>
    <t>0x19FF</t>
  </si>
  <si>
    <t>0xD93F</t>
  </si>
  <si>
    <t>0xF78F</t>
  </si>
  <si>
    <t>0x767F</t>
  </si>
  <si>
    <t>0xE2A5</t>
  </si>
  <si>
    <t>0x5E79</t>
  </si>
  <si>
    <t>0x392B</t>
  </si>
  <si>
    <t>0x92D6</t>
  </si>
  <si>
    <t>0xE36B</t>
  </si>
  <si>
    <t>0xC9CC</t>
  </si>
  <si>
    <t>0x23D0</t>
  </si>
  <si>
    <t>0xAD5F</t>
  </si>
  <si>
    <t>0x1FE6</t>
  </si>
  <si>
    <t>0x6E06</t>
  </si>
  <si>
    <t>0xDEEA</t>
  </si>
  <si>
    <t>0x8017</t>
  </si>
  <si>
    <t>0x8D41</t>
  </si>
  <si>
    <t>0xCCFF</t>
  </si>
  <si>
    <t>0xF591</t>
  </si>
  <si>
    <t>0x7585</t>
  </si>
  <si>
    <t>0x87EF</t>
  </si>
  <si>
    <t>0x153D</t>
  </si>
  <si>
    <t>0xAE8B</t>
  </si>
  <si>
    <t>0xF318</t>
  </si>
  <si>
    <t>0x0774</t>
  </si>
  <si>
    <t>0x2D2D</t>
  </si>
  <si>
    <t>0x437D</t>
  </si>
  <si>
    <t>0xFCA0</t>
  </si>
  <si>
    <t>0x2AC6</t>
  </si>
  <si>
    <t>0xC129</t>
  </si>
  <si>
    <t>0xFBA4</t>
  </si>
  <si>
    <t>0x4153</t>
  </si>
  <si>
    <t>0x291E</t>
  </si>
  <si>
    <t>0x8536</t>
  </si>
  <si>
    <t>0x9EE4</t>
  </si>
  <si>
    <t>0x5E18</t>
  </si>
  <si>
    <t>0xBF73</t>
  </si>
  <si>
    <t>0xFE54</t>
  </si>
  <si>
    <t>0x6E40</t>
  </si>
  <si>
    <t>0x9FF7</t>
  </si>
  <si>
    <t>0xFE18</t>
  </si>
  <si>
    <t>0x6A96</t>
  </si>
  <si>
    <t>0x74F7</t>
  </si>
  <si>
    <t>0xF4AC</t>
  </si>
  <si>
    <t>0x4AE9</t>
  </si>
  <si>
    <t>0x1808</t>
  </si>
  <si>
    <t>0xDEFD</t>
  </si>
  <si>
    <t>0x52F1</t>
  </si>
  <si>
    <t>0xFFC0</t>
  </si>
  <si>
    <t>0x4DFB</t>
  </si>
  <si>
    <t>0xBEF6</t>
  </si>
  <si>
    <t>0x0622</t>
  </si>
  <si>
    <t>0xC9AF</t>
  </si>
  <si>
    <t>0x5616</t>
  </si>
  <si>
    <t>0x3F55</t>
  </si>
  <si>
    <t>0x32E9</t>
  </si>
  <si>
    <t>0x06E2</t>
  </si>
  <si>
    <t>0xFF7A</t>
  </si>
  <si>
    <t>0x4F1F</t>
  </si>
  <si>
    <t>0x0200</t>
  </si>
  <si>
    <t>0x41E8</t>
  </si>
  <si>
    <t>0x3512</t>
  </si>
  <si>
    <t>0xDAD2</t>
  </si>
  <si>
    <t>0xEC63</t>
  </si>
  <si>
    <t>0xE62F</t>
  </si>
  <si>
    <t>0x1291</t>
  </si>
  <si>
    <t>0xE432</t>
  </si>
  <si>
    <t>0x4788</t>
  </si>
  <si>
    <t>0x1450</t>
  </si>
  <si>
    <t>0x102F</t>
  </si>
  <si>
    <t>0xBB7E</t>
  </si>
  <si>
    <t>0xCFB3</t>
  </si>
  <si>
    <t>0xF978</t>
  </si>
  <si>
    <t>0x646A</t>
  </si>
  <si>
    <t>0x9E46</t>
  </si>
  <si>
    <t>0x96AE</t>
  </si>
  <si>
    <t>0xD797</t>
  </si>
  <si>
    <t>0x8681</t>
  </si>
  <si>
    <t>0x9054</t>
  </si>
  <si>
    <t>0xCE45</t>
  </si>
  <si>
    <t>0xDC93</t>
  </si>
  <si>
    <t>0x09DA</t>
  </si>
  <si>
    <t>0x268B</t>
  </si>
  <si>
    <t>0x610E</t>
  </si>
  <si>
    <t>0x61BE</t>
  </si>
  <si>
    <t>0x61E3</t>
  </si>
  <si>
    <t>0xAE7C</t>
  </si>
  <si>
    <t>0x9630</t>
  </si>
  <si>
    <t>0x761F</t>
  </si>
  <si>
    <t>0xCA41</t>
  </si>
  <si>
    <t>0x15FB</t>
  </si>
  <si>
    <t>0x1A1A</t>
  </si>
  <si>
    <t>0xFE86</t>
  </si>
  <si>
    <t>0x9246</t>
  </si>
  <si>
    <t>0xD4CF</t>
  </si>
  <si>
    <t>0x1BE4</t>
  </si>
  <si>
    <t>0x5105</t>
  </si>
  <si>
    <t>0x4CC5</t>
  </si>
  <si>
    <t>0x761A</t>
  </si>
  <si>
    <t>0x5DB0</t>
  </si>
  <si>
    <t>0x92A5</t>
  </si>
  <si>
    <t>0x24A9</t>
  </si>
  <si>
    <t>0xFF20</t>
  </si>
  <si>
    <t>0x1C36</t>
  </si>
  <si>
    <t>0x041D</t>
  </si>
  <si>
    <t>0x5B49</t>
  </si>
  <si>
    <t>0xCD10</t>
  </si>
  <si>
    <t>0xB7CC</t>
  </si>
  <si>
    <t>0x8145</t>
  </si>
  <si>
    <t>0x7E41</t>
  </si>
  <si>
    <t>0xB57C</t>
  </si>
  <si>
    <t>0xE3C6</t>
  </si>
  <si>
    <t>0x8952</t>
  </si>
  <si>
    <t>0xA6D7</t>
  </si>
  <si>
    <t>0x4FFF</t>
  </si>
  <si>
    <t>0xBFFC</t>
  </si>
  <si>
    <t>0x6C03</t>
  </si>
  <si>
    <t>0x6507</t>
  </si>
  <si>
    <t>0x9E09</t>
  </si>
  <si>
    <t>0x3E67</t>
  </si>
  <si>
    <t>0x9085</t>
  </si>
  <si>
    <t>0x71ED</t>
  </si>
  <si>
    <t>0xD3AB</t>
  </si>
  <si>
    <t>0x7D5B</t>
  </si>
  <si>
    <t>0xFD5A</t>
  </si>
  <si>
    <t>0xF9EB</t>
  </si>
  <si>
    <t>0x2A4F</t>
  </si>
  <si>
    <t>0xCB33</t>
  </si>
  <si>
    <t>0x0168</t>
  </si>
  <si>
    <t>0x005B</t>
  </si>
  <si>
    <t>0x0043</t>
  </si>
  <si>
    <t>0x0058</t>
  </si>
  <si>
    <t>0x00DF</t>
  </si>
  <si>
    <t>0x0054</t>
  </si>
  <si>
    <t>0x0050</t>
  </si>
  <si>
    <t>0x004C</t>
  </si>
  <si>
    <t>0x0048</t>
  </si>
  <si>
    <t>0x00FC</t>
  </si>
  <si>
    <t>0x0044</t>
  </si>
  <si>
    <t>0x00F8</t>
  </si>
  <si>
    <t>0x0040</t>
  </si>
  <si>
    <t>0x00F4</t>
  </si>
  <si>
    <t>0x003C</t>
  </si>
  <si>
    <t>0x00F0</t>
  </si>
  <si>
    <t>0x0173</t>
  </si>
  <si>
    <t>0x0036</t>
  </si>
  <si>
    <t>0x00EA</t>
  </si>
  <si>
    <t>0x0032</t>
  </si>
  <si>
    <t>0x00E6</t>
  </si>
  <si>
    <t>0x002E</t>
  </si>
  <si>
    <t>0x00E2</t>
  </si>
  <si>
    <t>0x002A</t>
  </si>
  <si>
    <t>0x00DE</t>
  </si>
  <si>
    <t>0x0190</t>
  </si>
  <si>
    <t>0x0026</t>
  </si>
  <si>
    <t>0x00DA</t>
  </si>
  <si>
    <t>0x018C</t>
  </si>
  <si>
    <t>0x00D6</t>
  </si>
  <si>
    <t>0x0188</t>
  </si>
  <si>
    <t>0x00D2</t>
  </si>
  <si>
    <t>0x0184</t>
  </si>
  <si>
    <t>0x0067</t>
  </si>
  <si>
    <t>0x0063</t>
  </si>
  <si>
    <t>0x005F</t>
  </si>
  <si>
    <t>0x016C</t>
  </si>
  <si>
    <t>0x0047</t>
  </si>
  <si>
    <t>0x005C</t>
  </si>
  <si>
    <t>0x00BC</t>
  </si>
  <si>
    <t>0x00DB</t>
  </si>
  <si>
    <t>0x00D7</t>
  </si>
  <si>
    <t>0x003D</t>
  </si>
  <si>
    <t>0x00F2</t>
  </si>
  <si>
    <t>0x0039</t>
  </si>
  <si>
    <t>0x00EE</t>
  </si>
  <si>
    <t>0x016D</t>
  </si>
  <si>
    <t>0x0035</t>
  </si>
  <si>
    <t>0x0031</t>
  </si>
  <si>
    <t>0x002D</t>
  </si>
  <si>
    <t>0x0029</t>
  </si>
  <si>
    <t>0x0025</t>
  </si>
  <si>
    <t>0x0021</t>
  </si>
  <si>
    <t>0x016B</t>
  </si>
  <si>
    <t>0x00D4</t>
  </si>
  <si>
    <t>0x0186</t>
  </si>
  <si>
    <t>0x00D0</t>
  </si>
  <si>
    <t>0x0182</t>
  </si>
  <si>
    <t>0x003F</t>
  </si>
  <si>
    <t>0x00CC</t>
  </si>
  <si>
    <t>0x017E</t>
  </si>
  <si>
    <t>0x00C8</t>
  </si>
  <si>
    <t>0x017A</t>
  </si>
  <si>
    <t>0x00C4</t>
  </si>
  <si>
    <t>0x0176</t>
  </si>
  <si>
    <t>0x0066</t>
  </si>
  <si>
    <t>0x00C0</t>
  </si>
  <si>
    <t>0x0172</t>
  </si>
  <si>
    <t>0x0062</t>
  </si>
  <si>
    <t>0x016E</t>
  </si>
  <si>
    <t>0x005E</t>
  </si>
  <si>
    <t>0x00B8</t>
  </si>
  <si>
    <t>0x016A</t>
  </si>
  <si>
    <t>0x005A</t>
  </si>
  <si>
    <t>0x00B6</t>
  </si>
  <si>
    <t>0x0164</t>
  </si>
  <si>
    <t>0x0160</t>
  </si>
  <si>
    <t>0x015C</t>
  </si>
  <si>
    <t>0x0158</t>
  </si>
  <si>
    <t>0x00FD</t>
  </si>
  <si>
    <t>0x0154</t>
  </si>
  <si>
    <t>0x00F9</t>
  </si>
  <si>
    <t>0x0150</t>
  </si>
  <si>
    <t>0x00F5</t>
  </si>
  <si>
    <t>0x00F1</t>
  </si>
  <si>
    <t>0x00D8</t>
  </si>
  <si>
    <t>0x014A</t>
  </si>
  <si>
    <t>0x003A</t>
  </si>
  <si>
    <t>0x00EF</t>
  </si>
  <si>
    <t>0x00EB</t>
  </si>
  <si>
    <t>0x00E7</t>
  </si>
  <si>
    <t>0x00E3</t>
  </si>
  <si>
    <t>0x0191</t>
  </si>
  <si>
    <t>0x018D</t>
  </si>
  <si>
    <t>0x0022</t>
  </si>
  <si>
    <t>0x0189</t>
  </si>
  <si>
    <t>0x0020</t>
  </si>
  <si>
    <t>0x00D5</t>
  </si>
  <si>
    <t>0x0187</t>
  </si>
  <si>
    <t>0x00D1</t>
  </si>
  <si>
    <t>0x0183</t>
  </si>
  <si>
    <t>0x00CD</t>
  </si>
  <si>
    <t>0x017F</t>
  </si>
  <si>
    <t>0x00C9</t>
  </si>
  <si>
    <t>0x017B</t>
  </si>
  <si>
    <t>0x00C5</t>
  </si>
  <si>
    <t>0x0177</t>
  </si>
  <si>
    <t>0x00C1</t>
  </si>
  <si>
    <t>0x00BD</t>
  </si>
  <si>
    <t>0x016F</t>
  </si>
  <si>
    <t>0x00B9</t>
  </si>
  <si>
    <t>0x003E</t>
  </si>
  <si>
    <t>0x00D3</t>
  </si>
  <si>
    <t>0x0167</t>
  </si>
  <si>
    <t>0x0057</t>
  </si>
  <si>
    <t>0x00D9</t>
  </si>
  <si>
    <t>0x0163</t>
  </si>
  <si>
    <t>0x0053</t>
  </si>
  <si>
    <t>0x015F</t>
  </si>
  <si>
    <t>0x004F</t>
  </si>
  <si>
    <t>0x015B</t>
  </si>
  <si>
    <t>0x004B</t>
  </si>
  <si>
    <t>0x0157</t>
  </si>
  <si>
    <t>0x0153</t>
  </si>
  <si>
    <t>0x014F</t>
  </si>
  <si>
    <t>0x014B</t>
  </si>
  <si>
    <t>0x003B</t>
  </si>
  <si>
    <t>0x74EF</t>
  </si>
  <si>
    <t>0x94CF</t>
  </si>
  <si>
    <t>0x753F</t>
  </si>
  <si>
    <t>0x951F</t>
  </si>
  <si>
    <t>0x758F</t>
  </si>
  <si>
    <t>0x9E7F</t>
  </si>
  <si>
    <t>0x956F</t>
  </si>
  <si>
    <t>0x785F</t>
  </si>
  <si>
    <t>0xA37F</t>
  </si>
  <si>
    <t>0x9A6F</t>
  </si>
  <si>
    <t>0xA05F</t>
  </si>
  <si>
    <t>0x974F</t>
  </si>
  <si>
    <t>0x7A3F</t>
  </si>
  <si>
    <t>0x95BF</t>
  </si>
  <si>
    <t>0x78AF</t>
  </si>
  <si>
    <t>0xA64F</t>
  </si>
  <si>
    <t>0x9D3F</t>
  </si>
  <si>
    <t>0x771F</t>
  </si>
  <si>
    <t>0xA4BF</t>
  </si>
  <si>
    <t>0xA32F</t>
  </si>
  <si>
    <t>0x9A1F</t>
  </si>
  <si>
    <t>0x7D0F</t>
  </si>
  <si>
    <t>0x73FF</t>
  </si>
  <si>
    <t>0xA19F</t>
  </si>
  <si>
    <t>0x988F</t>
  </si>
  <si>
    <t>0x7B7F</t>
  </si>
  <si>
    <t>0xA00F</t>
  </si>
  <si>
    <t>0x96FF</t>
  </si>
  <si>
    <t>0x79EF</t>
  </si>
  <si>
    <t>0xA5FF</t>
  </si>
  <si>
    <t>0x9CEF</t>
  </si>
  <si>
    <t>0x76CF</t>
  </si>
  <si>
    <t>0xA2DF</t>
  </si>
  <si>
    <t>0x99CF</t>
  </si>
  <si>
    <t>0x7CBF</t>
  </si>
  <si>
    <t>0xA14F</t>
  </si>
  <si>
    <t>0x983F</t>
  </si>
  <si>
    <t>0x7B2F</t>
  </si>
  <si>
    <t>0x9FBF</t>
  </si>
  <si>
    <t>0x96AF</t>
  </si>
  <si>
    <t>0x799F</t>
  </si>
  <si>
    <t>0x780F</t>
  </si>
  <si>
    <t>0x9C9F</t>
  </si>
  <si>
    <t>0x997F</t>
  </si>
  <si>
    <t>0x7C6F</t>
  </si>
  <si>
    <t>0x735F</t>
  </si>
  <si>
    <t>0xA0FF</t>
  </si>
  <si>
    <t>0x97EF</t>
  </si>
  <si>
    <t>0x7ADF</t>
  </si>
  <si>
    <t>0x965F</t>
  </si>
  <si>
    <t>0x794F</t>
  </si>
  <si>
    <t>0x77BF</t>
  </si>
  <si>
    <t>0xA55F</t>
  </si>
  <si>
    <t>0x9C4F</t>
  </si>
  <si>
    <t>0x762F</t>
  </si>
  <si>
    <t>0xA3CF</t>
  </si>
  <si>
    <t>0x9ABF</t>
  </si>
  <si>
    <t>0xA0AF</t>
  </si>
  <si>
    <t>0x979F</t>
  </si>
  <si>
    <t>0x9F1F</t>
  </si>
  <si>
    <t>0x960F</t>
  </si>
  <si>
    <t>0x78FF</t>
  </si>
  <si>
    <t>0x9BFF</t>
  </si>
  <si>
    <t>0xA1EF</t>
  </si>
  <si>
    <t>0x98DF</t>
  </si>
  <si>
    <t>0xA23F</t>
  </si>
  <si>
    <t>0x992F</t>
  </si>
  <si>
    <t>0xA41F</t>
  </si>
  <si>
    <t>0x9B0F</t>
  </si>
  <si>
    <t>0xA46F</t>
  </si>
  <si>
    <t>0x9B5F</t>
  </si>
  <si>
    <t>0x7BCF</t>
  </si>
  <si>
    <t>0x7C1F</t>
  </si>
  <si>
    <t>0x438F</t>
  </si>
  <si>
    <t>0x3A2F</t>
  </si>
  <si>
    <t>0x1A4F</t>
  </si>
  <si>
    <t>0x10EF</t>
  </si>
  <si>
    <t>0x078F</t>
  </si>
  <si>
    <t>0x6D1F</t>
  </si>
  <si>
    <t>0x39DF</t>
  </si>
  <si>
    <t>0x109F</t>
  </si>
  <si>
    <t>0x073F</t>
  </si>
  <si>
    <t>T_period(ns)</t>
  </si>
  <si>
    <t>Vout</t>
  </si>
  <si>
    <t>//#define a2_Coef              0.1714023419</t>
  </si>
  <si>
    <t>//#define b0_Coef              4.1703226660</t>
  </si>
  <si>
    <t>//#define b1_Coef              -5.9120992707</t>
  </si>
  <si>
    <t>//#define b2_Coef              1.9495912223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</si>
</sst>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0" fillId="0" borderId="0" xfId="0" applyNumberFormat="1"/>
    <xf numFmtId="11" fontId="0" fillId="0" borderId="0" xfId="0" applyNumberFormat="1"/>
    <xf numFmtId="0" fontId="4" fillId="0" borderId="0" xfId="0" applyFont="1"/>
    <xf numFmtId="0" fontId="7" fillId="0" borderId="0" xfId="0" applyFont="1"/>
    <xf numFmtId="0" fontId="1" fillId="0" borderId="0" xfId="0" applyFont="1"/>
    <xf numFmtId="0" fontId="4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1" xfId="0" applyBorder="1"/>
    <xf numFmtId="0" fontId="6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Sheet2!$C$1:$C$400</c:f>
              <c:numCache>
                <c:formatCode>General</c:formatCode>
                <c:ptCount val="400"/>
                <c:pt idx="0">
                  <c:v>0</c:v>
                </c:pt>
                <c:pt idx="1">
                  <c:v>45615</c:v>
                </c:pt>
                <c:pt idx="2">
                  <c:v>31695</c:v>
                </c:pt>
                <c:pt idx="3">
                  <c:v>65375</c:v>
                </c:pt>
                <c:pt idx="4">
                  <c:v>62975</c:v>
                </c:pt>
                <c:pt idx="5">
                  <c:v>54655</c:v>
                </c:pt>
                <c:pt idx="6">
                  <c:v>52255</c:v>
                </c:pt>
                <c:pt idx="7">
                  <c:v>49855</c:v>
                </c:pt>
                <c:pt idx="8">
                  <c:v>41695</c:v>
                </c:pt>
                <c:pt idx="9">
                  <c:v>39295</c:v>
                </c:pt>
                <c:pt idx="10">
                  <c:v>31135</c:v>
                </c:pt>
                <c:pt idx="11">
                  <c:v>64815</c:v>
                </c:pt>
                <c:pt idx="12">
                  <c:v>62415</c:v>
                </c:pt>
                <c:pt idx="13">
                  <c:v>54095</c:v>
                </c:pt>
                <c:pt idx="14">
                  <c:v>51695</c:v>
                </c:pt>
                <c:pt idx="15">
                  <c:v>43535</c:v>
                </c:pt>
                <c:pt idx="16">
                  <c:v>41135</c:v>
                </c:pt>
                <c:pt idx="17">
                  <c:v>38735</c:v>
                </c:pt>
                <c:pt idx="18">
                  <c:v>30575</c:v>
                </c:pt>
                <c:pt idx="19">
                  <c:v>64255</c:v>
                </c:pt>
                <c:pt idx="20">
                  <c:v>61855</c:v>
                </c:pt>
                <c:pt idx="21">
                  <c:v>53535</c:v>
                </c:pt>
                <c:pt idx="22">
                  <c:v>51135</c:v>
                </c:pt>
                <c:pt idx="23">
                  <c:v>42975</c:v>
                </c:pt>
                <c:pt idx="24">
                  <c:v>40575</c:v>
                </c:pt>
                <c:pt idx="25">
                  <c:v>38175</c:v>
                </c:pt>
                <c:pt idx="26">
                  <c:v>30015</c:v>
                </c:pt>
                <c:pt idx="27">
                  <c:v>63695</c:v>
                </c:pt>
                <c:pt idx="28">
                  <c:v>55375</c:v>
                </c:pt>
                <c:pt idx="29">
                  <c:v>52975</c:v>
                </c:pt>
                <c:pt idx="30">
                  <c:v>50575</c:v>
                </c:pt>
                <c:pt idx="31">
                  <c:v>42415</c:v>
                </c:pt>
                <c:pt idx="32">
                  <c:v>40015</c:v>
                </c:pt>
                <c:pt idx="33">
                  <c:v>31855</c:v>
                </c:pt>
                <c:pt idx="34">
                  <c:v>65535</c:v>
                </c:pt>
                <c:pt idx="35">
                  <c:v>63135</c:v>
                </c:pt>
                <c:pt idx="36">
                  <c:v>54815</c:v>
                </c:pt>
                <c:pt idx="37">
                  <c:v>52415</c:v>
                </c:pt>
                <c:pt idx="38">
                  <c:v>50015</c:v>
                </c:pt>
                <c:pt idx="39">
                  <c:v>41855</c:v>
                </c:pt>
                <c:pt idx="40">
                  <c:v>39455</c:v>
                </c:pt>
                <c:pt idx="41">
                  <c:v>31295</c:v>
                </c:pt>
                <c:pt idx="42">
                  <c:v>64975</c:v>
                </c:pt>
                <c:pt idx="43">
                  <c:v>62575</c:v>
                </c:pt>
                <c:pt idx="44">
                  <c:v>54255</c:v>
                </c:pt>
                <c:pt idx="45">
                  <c:v>51855</c:v>
                </c:pt>
                <c:pt idx="46">
                  <c:v>43695</c:v>
                </c:pt>
                <c:pt idx="47">
                  <c:v>41295</c:v>
                </c:pt>
                <c:pt idx="48">
                  <c:v>38895</c:v>
                </c:pt>
                <c:pt idx="49">
                  <c:v>30735</c:v>
                </c:pt>
                <c:pt idx="50">
                  <c:v>64415</c:v>
                </c:pt>
                <c:pt idx="51">
                  <c:v>62015</c:v>
                </c:pt>
                <c:pt idx="52">
                  <c:v>53695</c:v>
                </c:pt>
                <c:pt idx="53">
                  <c:v>51295</c:v>
                </c:pt>
                <c:pt idx="54">
                  <c:v>43135</c:v>
                </c:pt>
                <c:pt idx="55">
                  <c:v>40735</c:v>
                </c:pt>
                <c:pt idx="56">
                  <c:v>38335</c:v>
                </c:pt>
                <c:pt idx="57">
                  <c:v>30175</c:v>
                </c:pt>
                <c:pt idx="58">
                  <c:v>63855</c:v>
                </c:pt>
                <c:pt idx="59">
                  <c:v>55535</c:v>
                </c:pt>
                <c:pt idx="60">
                  <c:v>53135</c:v>
                </c:pt>
                <c:pt idx="61">
                  <c:v>50735</c:v>
                </c:pt>
                <c:pt idx="62">
                  <c:v>42575</c:v>
                </c:pt>
                <c:pt idx="63">
                  <c:v>40175</c:v>
                </c:pt>
                <c:pt idx="64">
                  <c:v>32015</c:v>
                </c:pt>
                <c:pt idx="65">
                  <c:v>29615</c:v>
                </c:pt>
                <c:pt idx="66">
                  <c:v>63295</c:v>
                </c:pt>
                <c:pt idx="67">
                  <c:v>54975</c:v>
                </c:pt>
                <c:pt idx="68">
                  <c:v>52575</c:v>
                </c:pt>
                <c:pt idx="69">
                  <c:v>50175</c:v>
                </c:pt>
                <c:pt idx="70">
                  <c:v>42015</c:v>
                </c:pt>
                <c:pt idx="71">
                  <c:v>39615</c:v>
                </c:pt>
                <c:pt idx="72">
                  <c:v>31455</c:v>
                </c:pt>
                <c:pt idx="73">
                  <c:v>65135</c:v>
                </c:pt>
                <c:pt idx="74">
                  <c:v>62735</c:v>
                </c:pt>
                <c:pt idx="75">
                  <c:v>54415</c:v>
                </c:pt>
                <c:pt idx="76">
                  <c:v>52015</c:v>
                </c:pt>
                <c:pt idx="77">
                  <c:v>43855</c:v>
                </c:pt>
                <c:pt idx="78">
                  <c:v>41455</c:v>
                </c:pt>
                <c:pt idx="79">
                  <c:v>39055</c:v>
                </c:pt>
                <c:pt idx="80">
                  <c:v>30895</c:v>
                </c:pt>
                <c:pt idx="81">
                  <c:v>64575</c:v>
                </c:pt>
                <c:pt idx="82">
                  <c:v>62175</c:v>
                </c:pt>
                <c:pt idx="83">
                  <c:v>53855</c:v>
                </c:pt>
                <c:pt idx="84">
                  <c:v>51455</c:v>
                </c:pt>
                <c:pt idx="85">
                  <c:v>43295</c:v>
                </c:pt>
                <c:pt idx="86">
                  <c:v>40895</c:v>
                </c:pt>
                <c:pt idx="87">
                  <c:v>38495</c:v>
                </c:pt>
                <c:pt idx="88">
                  <c:v>30335</c:v>
                </c:pt>
                <c:pt idx="89">
                  <c:v>27935</c:v>
                </c:pt>
                <c:pt idx="90">
                  <c:v>19615</c:v>
                </c:pt>
                <c:pt idx="91">
                  <c:v>17215</c:v>
                </c:pt>
                <c:pt idx="92">
                  <c:v>14815</c:v>
                </c:pt>
                <c:pt idx="93">
                  <c:v>6655</c:v>
                </c:pt>
                <c:pt idx="94">
                  <c:v>4255</c:v>
                </c:pt>
                <c:pt idx="95">
                  <c:v>1855</c:v>
                </c:pt>
                <c:pt idx="96">
                  <c:v>65535</c:v>
                </c:pt>
                <c:pt idx="97">
                  <c:v>63375</c:v>
                </c:pt>
                <c:pt idx="98">
                  <c:v>55055</c:v>
                </c:pt>
                <c:pt idx="99">
                  <c:v>52655</c:v>
                </c:pt>
                <c:pt idx="100">
                  <c:v>50255</c:v>
                </c:pt>
                <c:pt idx="101">
                  <c:v>42095</c:v>
                </c:pt>
                <c:pt idx="102">
                  <c:v>39695</c:v>
                </c:pt>
                <c:pt idx="103">
                  <c:v>31535</c:v>
                </c:pt>
                <c:pt idx="104">
                  <c:v>65295</c:v>
                </c:pt>
                <c:pt idx="105">
                  <c:v>62895</c:v>
                </c:pt>
                <c:pt idx="106">
                  <c:v>54575</c:v>
                </c:pt>
                <c:pt idx="107">
                  <c:v>52175</c:v>
                </c:pt>
                <c:pt idx="108">
                  <c:v>49775</c:v>
                </c:pt>
                <c:pt idx="109">
                  <c:v>41615</c:v>
                </c:pt>
                <c:pt idx="110">
                  <c:v>39215</c:v>
                </c:pt>
                <c:pt idx="111">
                  <c:v>31055</c:v>
                </c:pt>
                <c:pt idx="112">
                  <c:v>64735</c:v>
                </c:pt>
                <c:pt idx="113">
                  <c:v>62335</c:v>
                </c:pt>
                <c:pt idx="114">
                  <c:v>54015</c:v>
                </c:pt>
                <c:pt idx="115">
                  <c:v>51615</c:v>
                </c:pt>
                <c:pt idx="116">
                  <c:v>43455</c:v>
                </c:pt>
                <c:pt idx="117">
                  <c:v>41055</c:v>
                </c:pt>
                <c:pt idx="118">
                  <c:v>38655</c:v>
                </c:pt>
                <c:pt idx="119">
                  <c:v>30495</c:v>
                </c:pt>
                <c:pt idx="120">
                  <c:v>64175</c:v>
                </c:pt>
                <c:pt idx="121">
                  <c:v>61775</c:v>
                </c:pt>
                <c:pt idx="122">
                  <c:v>53455</c:v>
                </c:pt>
                <c:pt idx="123">
                  <c:v>51055</c:v>
                </c:pt>
                <c:pt idx="124">
                  <c:v>42895</c:v>
                </c:pt>
                <c:pt idx="125">
                  <c:v>40495</c:v>
                </c:pt>
                <c:pt idx="126">
                  <c:v>38095</c:v>
                </c:pt>
                <c:pt idx="127">
                  <c:v>29935</c:v>
                </c:pt>
                <c:pt idx="128">
                  <c:v>63615</c:v>
                </c:pt>
                <c:pt idx="129">
                  <c:v>55295</c:v>
                </c:pt>
                <c:pt idx="130">
                  <c:v>52895</c:v>
                </c:pt>
                <c:pt idx="131">
                  <c:v>50495</c:v>
                </c:pt>
                <c:pt idx="132">
                  <c:v>42335</c:v>
                </c:pt>
                <c:pt idx="133">
                  <c:v>39935</c:v>
                </c:pt>
                <c:pt idx="134">
                  <c:v>31775</c:v>
                </c:pt>
                <c:pt idx="135">
                  <c:v>65455</c:v>
                </c:pt>
                <c:pt idx="136">
                  <c:v>63055</c:v>
                </c:pt>
                <c:pt idx="137">
                  <c:v>54735</c:v>
                </c:pt>
                <c:pt idx="138">
                  <c:v>52335</c:v>
                </c:pt>
                <c:pt idx="139">
                  <c:v>49935</c:v>
                </c:pt>
                <c:pt idx="140">
                  <c:v>41775</c:v>
                </c:pt>
                <c:pt idx="141">
                  <c:v>39375</c:v>
                </c:pt>
                <c:pt idx="142">
                  <c:v>31215</c:v>
                </c:pt>
                <c:pt idx="143">
                  <c:v>64895</c:v>
                </c:pt>
                <c:pt idx="144">
                  <c:v>62495</c:v>
                </c:pt>
                <c:pt idx="145">
                  <c:v>54175</c:v>
                </c:pt>
                <c:pt idx="146">
                  <c:v>51775</c:v>
                </c:pt>
                <c:pt idx="147">
                  <c:v>43615</c:v>
                </c:pt>
                <c:pt idx="148">
                  <c:v>41215</c:v>
                </c:pt>
                <c:pt idx="149">
                  <c:v>38815</c:v>
                </c:pt>
                <c:pt idx="150">
                  <c:v>30655</c:v>
                </c:pt>
                <c:pt idx="151">
                  <c:v>64335</c:v>
                </c:pt>
                <c:pt idx="152">
                  <c:v>61935</c:v>
                </c:pt>
                <c:pt idx="153">
                  <c:v>53615</c:v>
                </c:pt>
                <c:pt idx="154">
                  <c:v>51215</c:v>
                </c:pt>
                <c:pt idx="155">
                  <c:v>43055</c:v>
                </c:pt>
                <c:pt idx="156">
                  <c:v>40655</c:v>
                </c:pt>
                <c:pt idx="157">
                  <c:v>38255</c:v>
                </c:pt>
                <c:pt idx="158">
                  <c:v>30095</c:v>
                </c:pt>
                <c:pt idx="159">
                  <c:v>63775</c:v>
                </c:pt>
                <c:pt idx="160">
                  <c:v>55455</c:v>
                </c:pt>
                <c:pt idx="161">
                  <c:v>53055</c:v>
                </c:pt>
                <c:pt idx="162">
                  <c:v>50655</c:v>
                </c:pt>
                <c:pt idx="163">
                  <c:v>42495</c:v>
                </c:pt>
                <c:pt idx="164">
                  <c:v>40095</c:v>
                </c:pt>
                <c:pt idx="165">
                  <c:v>31935</c:v>
                </c:pt>
                <c:pt idx="166">
                  <c:v>29535</c:v>
                </c:pt>
                <c:pt idx="167">
                  <c:v>63215</c:v>
                </c:pt>
                <c:pt idx="168">
                  <c:v>54895</c:v>
                </c:pt>
                <c:pt idx="169">
                  <c:v>52495</c:v>
                </c:pt>
                <c:pt idx="170">
                  <c:v>50095</c:v>
                </c:pt>
                <c:pt idx="171">
                  <c:v>41935</c:v>
                </c:pt>
                <c:pt idx="172">
                  <c:v>39535</c:v>
                </c:pt>
                <c:pt idx="173">
                  <c:v>31375</c:v>
                </c:pt>
                <c:pt idx="174">
                  <c:v>65055</c:v>
                </c:pt>
                <c:pt idx="175">
                  <c:v>62655</c:v>
                </c:pt>
                <c:pt idx="176">
                  <c:v>54335</c:v>
                </c:pt>
                <c:pt idx="177">
                  <c:v>51935</c:v>
                </c:pt>
                <c:pt idx="178">
                  <c:v>43775</c:v>
                </c:pt>
                <c:pt idx="179">
                  <c:v>41375</c:v>
                </c:pt>
                <c:pt idx="180">
                  <c:v>38975</c:v>
                </c:pt>
                <c:pt idx="181">
                  <c:v>30815</c:v>
                </c:pt>
                <c:pt idx="182">
                  <c:v>64495</c:v>
                </c:pt>
                <c:pt idx="183">
                  <c:v>62095</c:v>
                </c:pt>
                <c:pt idx="184">
                  <c:v>53775</c:v>
                </c:pt>
                <c:pt idx="185">
                  <c:v>51375</c:v>
                </c:pt>
                <c:pt idx="186">
                  <c:v>43215</c:v>
                </c:pt>
                <c:pt idx="187">
                  <c:v>40815</c:v>
                </c:pt>
                <c:pt idx="188">
                  <c:v>38415</c:v>
                </c:pt>
                <c:pt idx="189">
                  <c:v>30255</c:v>
                </c:pt>
                <c:pt idx="190">
                  <c:v>63935</c:v>
                </c:pt>
                <c:pt idx="191">
                  <c:v>55615</c:v>
                </c:pt>
                <c:pt idx="192">
                  <c:v>53215</c:v>
                </c:pt>
                <c:pt idx="193">
                  <c:v>50815</c:v>
                </c:pt>
                <c:pt idx="194">
                  <c:v>42655</c:v>
                </c:pt>
                <c:pt idx="195">
                  <c:v>40255</c:v>
                </c:pt>
                <c:pt idx="196">
                  <c:v>32095</c:v>
                </c:pt>
                <c:pt idx="197">
                  <c:v>29695</c:v>
                </c:pt>
                <c:pt idx="198">
                  <c:v>63375</c:v>
                </c:pt>
                <c:pt idx="199">
                  <c:v>55055</c:v>
                </c:pt>
                <c:pt idx="200">
                  <c:v>52655</c:v>
                </c:pt>
                <c:pt idx="201">
                  <c:v>50255</c:v>
                </c:pt>
                <c:pt idx="202">
                  <c:v>42095</c:v>
                </c:pt>
                <c:pt idx="203">
                  <c:v>39695</c:v>
                </c:pt>
                <c:pt idx="204">
                  <c:v>31535</c:v>
                </c:pt>
                <c:pt idx="205">
                  <c:v>65215</c:v>
                </c:pt>
                <c:pt idx="206">
                  <c:v>62815</c:v>
                </c:pt>
                <c:pt idx="207">
                  <c:v>54495</c:v>
                </c:pt>
                <c:pt idx="208">
                  <c:v>52095</c:v>
                </c:pt>
                <c:pt idx="209">
                  <c:v>43935</c:v>
                </c:pt>
                <c:pt idx="210">
                  <c:v>41535</c:v>
                </c:pt>
                <c:pt idx="211">
                  <c:v>39135</c:v>
                </c:pt>
                <c:pt idx="212">
                  <c:v>30975</c:v>
                </c:pt>
                <c:pt idx="213">
                  <c:v>64655</c:v>
                </c:pt>
                <c:pt idx="214">
                  <c:v>62255</c:v>
                </c:pt>
                <c:pt idx="215">
                  <c:v>53935</c:v>
                </c:pt>
                <c:pt idx="216">
                  <c:v>51535</c:v>
                </c:pt>
                <c:pt idx="217">
                  <c:v>43375</c:v>
                </c:pt>
                <c:pt idx="218">
                  <c:v>40975</c:v>
                </c:pt>
                <c:pt idx="219">
                  <c:v>38575</c:v>
                </c:pt>
                <c:pt idx="220">
                  <c:v>30415</c:v>
                </c:pt>
                <c:pt idx="221">
                  <c:v>28015</c:v>
                </c:pt>
                <c:pt idx="222">
                  <c:v>19695</c:v>
                </c:pt>
                <c:pt idx="223">
                  <c:v>17295</c:v>
                </c:pt>
                <c:pt idx="224">
                  <c:v>14895</c:v>
                </c:pt>
                <c:pt idx="225">
                  <c:v>6735</c:v>
                </c:pt>
                <c:pt idx="226">
                  <c:v>4335</c:v>
                </c:pt>
                <c:pt idx="227">
                  <c:v>1935</c:v>
                </c:pt>
                <c:pt idx="228">
                  <c:v>65535</c:v>
                </c:pt>
                <c:pt idx="229">
                  <c:v>63455</c:v>
                </c:pt>
                <c:pt idx="230">
                  <c:v>55135</c:v>
                </c:pt>
                <c:pt idx="231">
                  <c:v>52735</c:v>
                </c:pt>
                <c:pt idx="232">
                  <c:v>50335</c:v>
                </c:pt>
                <c:pt idx="233">
                  <c:v>42175</c:v>
                </c:pt>
                <c:pt idx="234">
                  <c:v>39775</c:v>
                </c:pt>
                <c:pt idx="235">
                  <c:v>31615</c:v>
                </c:pt>
                <c:pt idx="236">
                  <c:v>65375</c:v>
                </c:pt>
                <c:pt idx="237">
                  <c:v>62975</c:v>
                </c:pt>
                <c:pt idx="238">
                  <c:v>54655</c:v>
                </c:pt>
                <c:pt idx="239">
                  <c:v>52255</c:v>
                </c:pt>
                <c:pt idx="240">
                  <c:v>49855</c:v>
                </c:pt>
                <c:pt idx="241">
                  <c:v>41695</c:v>
                </c:pt>
                <c:pt idx="242">
                  <c:v>39295</c:v>
                </c:pt>
                <c:pt idx="243">
                  <c:v>31135</c:v>
                </c:pt>
                <c:pt idx="244">
                  <c:v>64815</c:v>
                </c:pt>
                <c:pt idx="245">
                  <c:v>62415</c:v>
                </c:pt>
                <c:pt idx="246">
                  <c:v>54095</c:v>
                </c:pt>
                <c:pt idx="247">
                  <c:v>51695</c:v>
                </c:pt>
                <c:pt idx="248">
                  <c:v>43535</c:v>
                </c:pt>
                <c:pt idx="249">
                  <c:v>41135</c:v>
                </c:pt>
                <c:pt idx="250">
                  <c:v>38735</c:v>
                </c:pt>
                <c:pt idx="251">
                  <c:v>30575</c:v>
                </c:pt>
                <c:pt idx="252">
                  <c:v>64255</c:v>
                </c:pt>
                <c:pt idx="253">
                  <c:v>61855</c:v>
                </c:pt>
                <c:pt idx="254">
                  <c:v>53535</c:v>
                </c:pt>
                <c:pt idx="255">
                  <c:v>51135</c:v>
                </c:pt>
                <c:pt idx="256">
                  <c:v>42975</c:v>
                </c:pt>
                <c:pt idx="257">
                  <c:v>40575</c:v>
                </c:pt>
                <c:pt idx="258">
                  <c:v>38175</c:v>
                </c:pt>
                <c:pt idx="259">
                  <c:v>30015</c:v>
                </c:pt>
                <c:pt idx="260">
                  <c:v>63695</c:v>
                </c:pt>
                <c:pt idx="261">
                  <c:v>55375</c:v>
                </c:pt>
                <c:pt idx="262">
                  <c:v>52975</c:v>
                </c:pt>
                <c:pt idx="263">
                  <c:v>50575</c:v>
                </c:pt>
                <c:pt idx="264">
                  <c:v>42415</c:v>
                </c:pt>
                <c:pt idx="265">
                  <c:v>40015</c:v>
                </c:pt>
                <c:pt idx="266">
                  <c:v>31855</c:v>
                </c:pt>
                <c:pt idx="267">
                  <c:v>65535</c:v>
                </c:pt>
                <c:pt idx="268">
                  <c:v>63135</c:v>
                </c:pt>
                <c:pt idx="269">
                  <c:v>54815</c:v>
                </c:pt>
                <c:pt idx="270">
                  <c:v>52415</c:v>
                </c:pt>
                <c:pt idx="271">
                  <c:v>50015</c:v>
                </c:pt>
                <c:pt idx="272">
                  <c:v>41855</c:v>
                </c:pt>
                <c:pt idx="273">
                  <c:v>39455</c:v>
                </c:pt>
                <c:pt idx="274">
                  <c:v>31295</c:v>
                </c:pt>
                <c:pt idx="275">
                  <c:v>64975</c:v>
                </c:pt>
                <c:pt idx="276">
                  <c:v>62575</c:v>
                </c:pt>
                <c:pt idx="277">
                  <c:v>54255</c:v>
                </c:pt>
                <c:pt idx="278">
                  <c:v>51855</c:v>
                </c:pt>
                <c:pt idx="279">
                  <c:v>43695</c:v>
                </c:pt>
                <c:pt idx="280">
                  <c:v>41295</c:v>
                </c:pt>
                <c:pt idx="281">
                  <c:v>38895</c:v>
                </c:pt>
                <c:pt idx="282">
                  <c:v>30735</c:v>
                </c:pt>
                <c:pt idx="283">
                  <c:v>64415</c:v>
                </c:pt>
                <c:pt idx="284">
                  <c:v>62015</c:v>
                </c:pt>
                <c:pt idx="285">
                  <c:v>53695</c:v>
                </c:pt>
                <c:pt idx="286">
                  <c:v>51295</c:v>
                </c:pt>
                <c:pt idx="287">
                  <c:v>43135</c:v>
                </c:pt>
                <c:pt idx="288">
                  <c:v>40735</c:v>
                </c:pt>
                <c:pt idx="289">
                  <c:v>38335</c:v>
                </c:pt>
                <c:pt idx="290">
                  <c:v>30175</c:v>
                </c:pt>
                <c:pt idx="291">
                  <c:v>63855</c:v>
                </c:pt>
                <c:pt idx="292">
                  <c:v>55535</c:v>
                </c:pt>
                <c:pt idx="293">
                  <c:v>53135</c:v>
                </c:pt>
                <c:pt idx="294">
                  <c:v>50735</c:v>
                </c:pt>
                <c:pt idx="295">
                  <c:v>42575</c:v>
                </c:pt>
                <c:pt idx="296">
                  <c:v>40175</c:v>
                </c:pt>
                <c:pt idx="297">
                  <c:v>32015</c:v>
                </c:pt>
                <c:pt idx="298">
                  <c:v>29615</c:v>
                </c:pt>
                <c:pt idx="299">
                  <c:v>63295</c:v>
                </c:pt>
                <c:pt idx="300">
                  <c:v>54975</c:v>
                </c:pt>
                <c:pt idx="301">
                  <c:v>52575</c:v>
                </c:pt>
                <c:pt idx="302">
                  <c:v>50175</c:v>
                </c:pt>
                <c:pt idx="303">
                  <c:v>42015</c:v>
                </c:pt>
                <c:pt idx="304">
                  <c:v>39615</c:v>
                </c:pt>
                <c:pt idx="305">
                  <c:v>31455</c:v>
                </c:pt>
                <c:pt idx="306">
                  <c:v>65135</c:v>
                </c:pt>
                <c:pt idx="307">
                  <c:v>62735</c:v>
                </c:pt>
                <c:pt idx="308">
                  <c:v>54415</c:v>
                </c:pt>
                <c:pt idx="309">
                  <c:v>52015</c:v>
                </c:pt>
                <c:pt idx="310">
                  <c:v>43855</c:v>
                </c:pt>
                <c:pt idx="311">
                  <c:v>41455</c:v>
                </c:pt>
                <c:pt idx="312">
                  <c:v>39055</c:v>
                </c:pt>
                <c:pt idx="313">
                  <c:v>30895</c:v>
                </c:pt>
                <c:pt idx="314">
                  <c:v>64575</c:v>
                </c:pt>
                <c:pt idx="315">
                  <c:v>62175</c:v>
                </c:pt>
                <c:pt idx="316">
                  <c:v>53855</c:v>
                </c:pt>
                <c:pt idx="317">
                  <c:v>51455</c:v>
                </c:pt>
                <c:pt idx="318">
                  <c:v>43295</c:v>
                </c:pt>
                <c:pt idx="319">
                  <c:v>40895</c:v>
                </c:pt>
                <c:pt idx="320">
                  <c:v>38495</c:v>
                </c:pt>
                <c:pt idx="321">
                  <c:v>30335</c:v>
                </c:pt>
                <c:pt idx="322">
                  <c:v>27935</c:v>
                </c:pt>
                <c:pt idx="323">
                  <c:v>19615</c:v>
                </c:pt>
                <c:pt idx="324">
                  <c:v>17215</c:v>
                </c:pt>
                <c:pt idx="325">
                  <c:v>14815</c:v>
                </c:pt>
                <c:pt idx="326">
                  <c:v>6655</c:v>
                </c:pt>
                <c:pt idx="327">
                  <c:v>4255</c:v>
                </c:pt>
                <c:pt idx="328">
                  <c:v>1855</c:v>
                </c:pt>
                <c:pt idx="329">
                  <c:v>65535</c:v>
                </c:pt>
                <c:pt idx="330">
                  <c:v>63375</c:v>
                </c:pt>
                <c:pt idx="331">
                  <c:v>55055</c:v>
                </c:pt>
                <c:pt idx="332">
                  <c:v>52655</c:v>
                </c:pt>
                <c:pt idx="333">
                  <c:v>50255</c:v>
                </c:pt>
                <c:pt idx="334">
                  <c:v>42095</c:v>
                </c:pt>
                <c:pt idx="335">
                  <c:v>39695</c:v>
                </c:pt>
                <c:pt idx="336">
                  <c:v>31535</c:v>
                </c:pt>
                <c:pt idx="337">
                  <c:v>65295</c:v>
                </c:pt>
                <c:pt idx="338">
                  <c:v>62895</c:v>
                </c:pt>
                <c:pt idx="339">
                  <c:v>54575</c:v>
                </c:pt>
                <c:pt idx="340">
                  <c:v>52175</c:v>
                </c:pt>
                <c:pt idx="341">
                  <c:v>49775</c:v>
                </c:pt>
                <c:pt idx="342">
                  <c:v>41615</c:v>
                </c:pt>
                <c:pt idx="343">
                  <c:v>39215</c:v>
                </c:pt>
                <c:pt idx="344">
                  <c:v>31055</c:v>
                </c:pt>
                <c:pt idx="345">
                  <c:v>64735</c:v>
                </c:pt>
                <c:pt idx="346">
                  <c:v>62335</c:v>
                </c:pt>
                <c:pt idx="347">
                  <c:v>54015</c:v>
                </c:pt>
                <c:pt idx="348">
                  <c:v>51615</c:v>
                </c:pt>
                <c:pt idx="349">
                  <c:v>43455</c:v>
                </c:pt>
                <c:pt idx="350">
                  <c:v>41055</c:v>
                </c:pt>
                <c:pt idx="351">
                  <c:v>38655</c:v>
                </c:pt>
                <c:pt idx="352">
                  <c:v>30495</c:v>
                </c:pt>
                <c:pt idx="353">
                  <c:v>64175</c:v>
                </c:pt>
                <c:pt idx="354">
                  <c:v>61775</c:v>
                </c:pt>
                <c:pt idx="355">
                  <c:v>53455</c:v>
                </c:pt>
                <c:pt idx="356">
                  <c:v>51055</c:v>
                </c:pt>
                <c:pt idx="357">
                  <c:v>42895</c:v>
                </c:pt>
                <c:pt idx="358">
                  <c:v>40495</c:v>
                </c:pt>
                <c:pt idx="359">
                  <c:v>38095</c:v>
                </c:pt>
                <c:pt idx="360">
                  <c:v>29935</c:v>
                </c:pt>
                <c:pt idx="361">
                  <c:v>63615</c:v>
                </c:pt>
                <c:pt idx="362">
                  <c:v>55295</c:v>
                </c:pt>
                <c:pt idx="363">
                  <c:v>52895</c:v>
                </c:pt>
                <c:pt idx="364">
                  <c:v>50495</c:v>
                </c:pt>
                <c:pt idx="365">
                  <c:v>42335</c:v>
                </c:pt>
                <c:pt idx="366">
                  <c:v>39935</c:v>
                </c:pt>
                <c:pt idx="367">
                  <c:v>31775</c:v>
                </c:pt>
                <c:pt idx="368">
                  <c:v>65455</c:v>
                </c:pt>
                <c:pt idx="369">
                  <c:v>63055</c:v>
                </c:pt>
                <c:pt idx="370">
                  <c:v>54735</c:v>
                </c:pt>
                <c:pt idx="371">
                  <c:v>52335</c:v>
                </c:pt>
                <c:pt idx="372">
                  <c:v>49935</c:v>
                </c:pt>
                <c:pt idx="373">
                  <c:v>41775</c:v>
                </c:pt>
                <c:pt idx="374">
                  <c:v>39375</c:v>
                </c:pt>
                <c:pt idx="375">
                  <c:v>31215</c:v>
                </c:pt>
                <c:pt idx="376">
                  <c:v>64895</c:v>
                </c:pt>
                <c:pt idx="377">
                  <c:v>62495</c:v>
                </c:pt>
                <c:pt idx="378">
                  <c:v>54175</c:v>
                </c:pt>
                <c:pt idx="379">
                  <c:v>51775</c:v>
                </c:pt>
                <c:pt idx="380">
                  <c:v>43615</c:v>
                </c:pt>
                <c:pt idx="381">
                  <c:v>41215</c:v>
                </c:pt>
                <c:pt idx="382">
                  <c:v>38815</c:v>
                </c:pt>
                <c:pt idx="383">
                  <c:v>30655</c:v>
                </c:pt>
                <c:pt idx="384">
                  <c:v>64335</c:v>
                </c:pt>
                <c:pt idx="385">
                  <c:v>61935</c:v>
                </c:pt>
                <c:pt idx="386">
                  <c:v>53615</c:v>
                </c:pt>
                <c:pt idx="387">
                  <c:v>51215</c:v>
                </c:pt>
                <c:pt idx="388">
                  <c:v>43055</c:v>
                </c:pt>
                <c:pt idx="389">
                  <c:v>40655</c:v>
                </c:pt>
                <c:pt idx="390">
                  <c:v>38255</c:v>
                </c:pt>
                <c:pt idx="391">
                  <c:v>30095</c:v>
                </c:pt>
                <c:pt idx="392">
                  <c:v>63775</c:v>
                </c:pt>
                <c:pt idx="393">
                  <c:v>55455</c:v>
                </c:pt>
                <c:pt idx="394">
                  <c:v>53055</c:v>
                </c:pt>
                <c:pt idx="395">
                  <c:v>50655</c:v>
                </c:pt>
                <c:pt idx="396">
                  <c:v>42495</c:v>
                </c:pt>
                <c:pt idx="397">
                  <c:v>40095</c:v>
                </c:pt>
                <c:pt idx="398">
                  <c:v>31935</c:v>
                </c:pt>
                <c:pt idx="399">
                  <c:v>29535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361976"/>
        <c:axId val="309362368"/>
      </c:lineChart>
      <c:catAx>
        <c:axId val="309361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62368"/>
        <c:crosses val="autoZero"/>
        <c:auto val="1"/>
        <c:lblAlgn val="ctr"/>
        <c:lblOffset val="100"/>
        <c:noMultiLvlLbl val="0"/>
      </c:catAx>
      <c:valAx>
        <c:axId val="3093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61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82827</xdr:colOff>
      <xdr:row>370</xdr:row>
      <xdr:rowOff>33897</xdr:rowOff>
    </xdr:from>
    <xdr:to>
      <xdr:col>40</xdr:col>
      <xdr:colOff>298175</xdr:colOff>
      <xdr:row>384</xdr:row>
      <xdr:rowOff>110097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abSelected="1" zoomScale="115" zoomScaleNormal="115" workbookViewId="0">
      <selection activeCell="H13" sqref="H13"/>
    </sheetView>
  </sheetViews>
  <sheetFormatPr defaultRowHeight="15" x14ac:dyDescent="0.25"/>
  <cols>
    <col min="1" max="1" width="24.42578125" customWidth="1"/>
    <col min="2" max="2" width="18.140625" customWidth="1"/>
    <col min="3" max="3" width="20.5703125" customWidth="1"/>
    <col min="4" max="4" width="18.140625" customWidth="1"/>
    <col min="5" max="5" width="13.85546875" customWidth="1"/>
    <col min="6" max="6" width="17.42578125" customWidth="1"/>
    <col min="7" max="8" width="17.5703125" customWidth="1"/>
    <col min="9" max="9" width="21.28515625" customWidth="1"/>
    <col min="10" max="10" width="20.7109375" customWidth="1"/>
    <col min="11" max="11" width="19.85546875" customWidth="1"/>
    <col min="12" max="12" width="19.5703125" customWidth="1"/>
    <col min="13" max="13" width="18.28515625" customWidth="1"/>
    <col min="14" max="14" width="18" customWidth="1"/>
    <col min="15" max="15" width="18.28515625" customWidth="1"/>
    <col min="16" max="16" width="18.85546875" customWidth="1"/>
    <col min="17" max="21" width="18.28515625" customWidth="1"/>
    <col min="22" max="22" width="13.42578125" customWidth="1"/>
    <col min="23" max="23" width="16.5703125" customWidth="1"/>
    <col min="24" max="24" width="16.140625" customWidth="1"/>
    <col min="25" max="25" width="19.5703125" customWidth="1"/>
    <col min="26" max="26" width="17.7109375" customWidth="1"/>
    <col min="27" max="27" width="21" customWidth="1"/>
  </cols>
  <sheetData>
    <row r="1" spans="1:26" ht="15.75" x14ac:dyDescent="0.25">
      <c r="A1" s="7" t="s">
        <v>52</v>
      </c>
    </row>
    <row r="2" spans="1:26" x14ac:dyDescent="0.25">
      <c r="S2" s="8"/>
      <c r="T2" s="8"/>
      <c r="U2" s="8"/>
      <c r="V2" s="8"/>
      <c r="W2" s="8"/>
      <c r="X2" s="8"/>
      <c r="Y2" s="8"/>
      <c r="Z2" s="8"/>
    </row>
    <row r="3" spans="1:26" x14ac:dyDescent="0.25">
      <c r="A3" s="11" t="s">
        <v>10</v>
      </c>
      <c r="B3" s="2" t="s">
        <v>7</v>
      </c>
      <c r="C3" s="2" t="s">
        <v>37</v>
      </c>
      <c r="D3" s="2" t="s">
        <v>53</v>
      </c>
      <c r="E3" s="2" t="s">
        <v>54</v>
      </c>
      <c r="F3" s="2" t="s">
        <v>55</v>
      </c>
      <c r="G3" s="2" t="s">
        <v>56</v>
      </c>
      <c r="H3" s="2" t="s">
        <v>57</v>
      </c>
      <c r="I3" s="11" t="s">
        <v>58</v>
      </c>
      <c r="J3" s="11" t="s">
        <v>0</v>
      </c>
      <c r="K3" s="1"/>
      <c r="L3" s="1"/>
      <c r="M3" s="1"/>
      <c r="N3" s="1"/>
      <c r="O3" s="1"/>
      <c r="P3" s="1"/>
      <c r="Q3" s="1"/>
      <c r="R3" s="6"/>
      <c r="S3" s="9"/>
      <c r="T3" s="10"/>
      <c r="U3" s="9"/>
      <c r="V3" s="10"/>
      <c r="W3" s="9"/>
      <c r="X3" s="10"/>
      <c r="Y3" s="8"/>
    </row>
    <row r="4" spans="1:26" x14ac:dyDescent="0.25">
      <c r="A4" s="11">
        <f>200000</f>
        <v>200000</v>
      </c>
      <c r="B4" s="2">
        <f>1/A4</f>
        <v>5.0000000000000004E-6</v>
      </c>
      <c r="C4" s="2">
        <f>12</f>
        <v>12</v>
      </c>
      <c r="D4" s="2">
        <f>3.3</f>
        <v>3.3</v>
      </c>
      <c r="E4" s="2">
        <f>22</f>
        <v>22</v>
      </c>
      <c r="F4" s="2">
        <f>440</f>
        <v>440</v>
      </c>
      <c r="G4" s="2">
        <f>1.65</f>
        <v>1.65</v>
      </c>
      <c r="H4" s="2">
        <f>0.031</f>
        <v>3.1E-2</v>
      </c>
      <c r="I4" s="11">
        <f>0.48</f>
        <v>0.48</v>
      </c>
      <c r="J4" s="11">
        <v>15000</v>
      </c>
      <c r="K4" s="1"/>
      <c r="L4" s="1"/>
      <c r="M4" s="1"/>
      <c r="N4" s="1"/>
      <c r="O4" s="1"/>
      <c r="P4" s="1"/>
      <c r="Q4" s="1"/>
      <c r="R4" s="6"/>
      <c r="S4" s="9"/>
      <c r="T4" s="10"/>
      <c r="U4" s="9"/>
      <c r="V4" s="10"/>
      <c r="W4" s="9"/>
      <c r="X4" s="10"/>
      <c r="Y4" s="8"/>
    </row>
    <row r="5" spans="1:26" x14ac:dyDescent="0.25">
      <c r="A5" s="11">
        <f>200000</f>
        <v>200000</v>
      </c>
      <c r="B5" s="2">
        <f>1/A5</f>
        <v>5.0000000000000004E-6</v>
      </c>
      <c r="C5" s="2">
        <f>9</f>
        <v>9</v>
      </c>
      <c r="D5" s="2">
        <f>4</f>
        <v>4</v>
      </c>
      <c r="E5" s="2">
        <f>4.8</f>
        <v>4.8</v>
      </c>
      <c r="F5" s="2">
        <f>396</f>
        <v>396</v>
      </c>
      <c r="G5" s="2">
        <f>2</f>
        <v>2</v>
      </c>
      <c r="H5" s="2">
        <f>0.031</f>
        <v>3.1E-2</v>
      </c>
      <c r="I5" s="11">
        <f>0.03*(1200/82)</f>
        <v>0.43902439024390244</v>
      </c>
      <c r="J5" s="11">
        <v>15000</v>
      </c>
      <c r="S5" s="8"/>
      <c r="T5" s="8"/>
      <c r="U5" s="8"/>
      <c r="V5" s="8"/>
      <c r="W5" s="8"/>
      <c r="X5" s="8"/>
      <c r="Y5" s="8"/>
      <c r="Z5" s="8"/>
    </row>
    <row r="6" spans="1:26" x14ac:dyDescent="0.25">
      <c r="A6" s="23"/>
      <c r="B6" s="6"/>
      <c r="C6" s="6"/>
      <c r="D6" s="6"/>
      <c r="E6" s="6"/>
      <c r="F6" s="6"/>
      <c r="G6" s="6"/>
      <c r="H6" s="6"/>
      <c r="I6" s="23"/>
      <c r="J6" s="23"/>
      <c r="S6" s="8"/>
      <c r="T6" s="8"/>
      <c r="U6" s="8"/>
      <c r="V6" s="8"/>
      <c r="W6" s="8"/>
      <c r="X6" s="8"/>
      <c r="Y6" s="8"/>
      <c r="Z6" s="8"/>
    </row>
    <row r="7" spans="1:26" x14ac:dyDescent="0.25">
      <c r="S7" s="8"/>
      <c r="T7" s="8"/>
      <c r="U7" s="8"/>
      <c r="V7" s="8"/>
      <c r="W7" s="8"/>
      <c r="X7" s="8"/>
      <c r="Y7" s="8"/>
      <c r="Z7" s="8"/>
    </row>
    <row r="8" spans="1:26" x14ac:dyDescent="0.25">
      <c r="A8" s="2" t="s">
        <v>4</v>
      </c>
      <c r="B8" s="2" t="s">
        <v>5</v>
      </c>
      <c r="C8" s="2" t="s">
        <v>6</v>
      </c>
      <c r="D8" s="2" t="s">
        <v>8</v>
      </c>
      <c r="E8" s="2" t="s">
        <v>9</v>
      </c>
      <c r="F8" s="3" t="s">
        <v>63</v>
      </c>
      <c r="G8" s="12" t="s">
        <v>61</v>
      </c>
      <c r="H8" s="12" t="s">
        <v>62</v>
      </c>
      <c r="I8" s="5" t="s">
        <v>1</v>
      </c>
      <c r="J8" s="5" t="s">
        <v>2</v>
      </c>
      <c r="K8" s="5" t="s">
        <v>59</v>
      </c>
      <c r="L8" s="5" t="s">
        <v>60</v>
      </c>
      <c r="M8" s="5" t="s">
        <v>3</v>
      </c>
      <c r="S8" s="8"/>
      <c r="T8" s="8"/>
      <c r="U8" s="8"/>
      <c r="V8" s="8"/>
      <c r="W8" s="8"/>
      <c r="X8" s="8"/>
      <c r="Y8" s="8"/>
      <c r="Z8" s="8"/>
    </row>
    <row r="9" spans="1:26" x14ac:dyDescent="0.25">
      <c r="A9" s="2">
        <f>(B4*F9*G9*(2+B4*H9))/(2*(2+B4*G9)*H9)</f>
        <v>9.6254814108646762</v>
      </c>
      <c r="B9" s="2">
        <f>((B4^2)*F9*G9)/(2+B4*G9)</f>
        <v>0.86637375955496809</v>
      </c>
      <c r="C9" s="2">
        <f>(B4*F9*G9*(B4*H9-2))/(2*(2+B4*G9)*H9)</f>
        <v>-8.7591076513097086</v>
      </c>
      <c r="D9" s="2">
        <f>4/(2+B4*G9)</f>
        <v>1.6902098818120741</v>
      </c>
      <c r="E9" s="2">
        <f>(B4*G9-2)/(2+B4*G9)</f>
        <v>-0.69020988181207399</v>
      </c>
      <c r="F9" s="3">
        <f>ROUND((I9*J9*M9 /(E4*(10^-6)*G4)),0)</f>
        <v>1118659</v>
      </c>
      <c r="G9" s="3">
        <f>ROUND(1/((H4*F4*(10^-6))),0)</f>
        <v>73314</v>
      </c>
      <c r="H9" s="3">
        <f>ROUND((1/5)*2*PI()*J4,0)</f>
        <v>18850</v>
      </c>
      <c r="I9" s="2">
        <f>1.23*J4*I4*((E4*10^-6)+0.32*G4*B4)</f>
        <v>0.21821184000000002</v>
      </c>
      <c r="J9" s="2">
        <f>SQRT(1-4*(J4^2)*(B4^2)+(16*(J4^4)*(B4^4)))</f>
        <v>0.98894198515383103</v>
      </c>
      <c r="K9" s="2">
        <f>39.48*((F4*(10^-6)*J4*E4*(10^-6)*G4)^2)</f>
        <v>2.266095796271999E-6</v>
      </c>
      <c r="L9" s="22">
        <f>((E4*10^-6)+0.32*G4*B4)^2</f>
        <v>6.0712960000000003E-10</v>
      </c>
      <c r="M9" s="22">
        <f>SQRT(1+(K9/L10))</f>
        <v>188.17212018986763</v>
      </c>
    </row>
    <row r="10" spans="1:26" x14ac:dyDescent="0.25">
      <c r="A10" s="2">
        <f>(B5*F10*G10*(2+B5*H10))/(2*(2+B5*G10)*H10)</f>
        <v>2.8106762125521501</v>
      </c>
      <c r="B10" s="18">
        <f>((B5^2)*F10*G10)/(2+B5*G10)</f>
        <v>0.25298434574004075</v>
      </c>
      <c r="C10" s="18">
        <f>(B5*F10*G10*(B5*H10-2))/(2*(2+B5*G10)*H10)</f>
        <v>-2.5576918668121094</v>
      </c>
      <c r="D10" s="18">
        <f>4/(2+B5*G10)</f>
        <v>1.6616125950234701</v>
      </c>
      <c r="E10" s="18">
        <f>(B5*G10-2)/(2+B5*G10)</f>
        <v>-0.66161259502347025</v>
      </c>
      <c r="F10" s="18">
        <f>ROUND((I10*J10*M10/(E5*(10^-6)*G5)),0)</f>
        <v>299047</v>
      </c>
      <c r="G10" s="18">
        <f>ROUND(1/((H5*F5*(10^-6))),0)</f>
        <v>81460</v>
      </c>
      <c r="H10" s="18">
        <f>ROUND((1/5)*2*PI()*J5,0)</f>
        <v>18850</v>
      </c>
      <c r="I10" s="18">
        <f>1.23*J5*I5*((E5*10^-6)+0.32*G5*B5)</f>
        <v>6.4799999999999996E-2</v>
      </c>
      <c r="J10" s="18">
        <f>SQRT(1-4*(J5^2)*(B5^2)+(16*(J5^4)*(B5^4)))</f>
        <v>0.98894198515383103</v>
      </c>
      <c r="K10" s="18">
        <f>39.48*((F5*(10^-6)*J5*E5*(10^-6)*G5)^2)</f>
        <v>1.2837856002047994E-7</v>
      </c>
      <c r="L10" s="22">
        <f>((E5*10^-6)+0.32*G5*B5)^2</f>
        <v>6.3999999999999999E-11</v>
      </c>
      <c r="M10" s="22">
        <f>SQRT(1+(K10/L10))</f>
        <v>44.798604892563333</v>
      </c>
    </row>
    <row r="11" spans="1:26" x14ac:dyDescent="0.25">
      <c r="K11" s="8"/>
      <c r="L11" s="6"/>
      <c r="M11" s="6"/>
      <c r="N11" s="8"/>
    </row>
    <row r="12" spans="1:26" x14ac:dyDescent="0.25">
      <c r="C12" s="1"/>
      <c r="D12" s="1"/>
      <c r="K12" s="8"/>
      <c r="L12" s="20"/>
      <c r="M12" s="6"/>
      <c r="N12" s="8"/>
    </row>
    <row r="13" spans="1:26" s="17" customFormat="1" x14ac:dyDescent="0.25">
      <c r="A13">
        <v>0.82859765809999997</v>
      </c>
      <c r="B13"/>
      <c r="C13" s="1"/>
      <c r="D13" s="1"/>
      <c r="E13"/>
      <c r="F13"/>
      <c r="G13"/>
      <c r="H13"/>
      <c r="I13"/>
      <c r="J13"/>
      <c r="K13" s="8"/>
      <c r="L13" s="8"/>
      <c r="M13" s="9"/>
      <c r="N13" s="21"/>
    </row>
    <row r="14" spans="1:26" x14ac:dyDescent="0.25">
      <c r="A14" t="s">
        <v>779</v>
      </c>
      <c r="K14" s="8"/>
      <c r="L14" s="8"/>
      <c r="M14" s="20"/>
      <c r="N14" s="8"/>
    </row>
    <row r="15" spans="1:26" x14ac:dyDescent="0.25">
      <c r="A15" t="s">
        <v>780</v>
      </c>
      <c r="K15" s="8"/>
      <c r="L15" s="8"/>
      <c r="M15" s="8"/>
      <c r="N15" s="8"/>
    </row>
    <row r="16" spans="1:26" x14ac:dyDescent="0.25">
      <c r="A16" t="s">
        <v>781</v>
      </c>
    </row>
    <row r="17" spans="1:13" x14ac:dyDescent="0.25">
      <c r="A17" t="s">
        <v>782</v>
      </c>
    </row>
    <row r="18" spans="1:13" x14ac:dyDescent="0.25">
      <c r="F18" t="s">
        <v>51</v>
      </c>
    </row>
    <row r="20" spans="1:13" x14ac:dyDescent="0.25">
      <c r="F20" s="4"/>
    </row>
    <row r="21" spans="1:13" x14ac:dyDescent="0.25">
      <c r="F21" s="4" t="s">
        <v>27</v>
      </c>
      <c r="H21" s="4" t="s">
        <v>18</v>
      </c>
      <c r="I21" t="s">
        <v>20</v>
      </c>
      <c r="J21" s="4" t="s">
        <v>22</v>
      </c>
    </row>
    <row r="22" spans="1:13" x14ac:dyDescent="0.25">
      <c r="A22" s="1" t="s">
        <v>11</v>
      </c>
      <c r="B22" s="1" t="s">
        <v>12</v>
      </c>
      <c r="C22" s="1" t="s">
        <v>13</v>
      </c>
      <c r="D22" s="1" t="s">
        <v>14</v>
      </c>
      <c r="E22" s="1" t="s">
        <v>15</v>
      </c>
      <c r="F22" s="1" t="s">
        <v>28</v>
      </c>
      <c r="G22" s="1" t="s">
        <v>16</v>
      </c>
      <c r="H22" t="s">
        <v>17</v>
      </c>
      <c r="I22" s="1" t="s">
        <v>19</v>
      </c>
      <c r="J22" s="1" t="s">
        <v>21</v>
      </c>
      <c r="K22" s="1" t="s">
        <v>23</v>
      </c>
    </row>
    <row r="23" spans="1:13" x14ac:dyDescent="0.25">
      <c r="A23" s="1">
        <v>10</v>
      </c>
      <c r="B23" s="1">
        <v>1.83</v>
      </c>
      <c r="C23" s="1">
        <v>48</v>
      </c>
      <c r="D23" s="1">
        <v>125</v>
      </c>
      <c r="E23" s="1"/>
      <c r="F23" s="1">
        <f>((C23*(D23-C23))/(B23*A4*D23))/10^-6</f>
        <v>80.786885245901644</v>
      </c>
      <c r="G23" s="1">
        <v>200000</v>
      </c>
      <c r="J23">
        <f>B23/(8*G23*K23)/(10^-6)</f>
        <v>9.53125</v>
      </c>
      <c r="K23">
        <v>0.12</v>
      </c>
    </row>
    <row r="24" spans="1:13" x14ac:dyDescent="0.25">
      <c r="G24" s="1">
        <v>200000</v>
      </c>
      <c r="L24" s="1" t="s">
        <v>24</v>
      </c>
    </row>
    <row r="25" spans="1:13" x14ac:dyDescent="0.25">
      <c r="L25">
        <f>K23/100</f>
        <v>1.1999999999999999E-3</v>
      </c>
    </row>
    <row r="26" spans="1:13" x14ac:dyDescent="0.25">
      <c r="M26" s="1" t="s">
        <v>25</v>
      </c>
    </row>
    <row r="27" spans="1:13" x14ac:dyDescent="0.25">
      <c r="M27">
        <f>L25/B23</f>
        <v>6.5573770491803268E-4</v>
      </c>
    </row>
    <row r="28" spans="1:13" x14ac:dyDescent="0.25">
      <c r="A28" s="2" t="s">
        <v>29</v>
      </c>
      <c r="B28" s="2" t="s">
        <v>30</v>
      </c>
      <c r="C28" s="2" t="s">
        <v>31</v>
      </c>
      <c r="D28" s="2" t="s">
        <v>32</v>
      </c>
      <c r="E28" s="2" t="s">
        <v>33</v>
      </c>
      <c r="F28" s="2" t="s">
        <v>34</v>
      </c>
      <c r="G28" s="5" t="s">
        <v>41</v>
      </c>
      <c r="H28" s="5" t="s">
        <v>42</v>
      </c>
      <c r="I28" s="1"/>
    </row>
    <row r="29" spans="1:13" x14ac:dyDescent="0.25">
      <c r="A29" s="2">
        <v>3.3</v>
      </c>
      <c r="B29" s="2">
        <v>4095</v>
      </c>
      <c r="C29" s="2">
        <v>1023</v>
      </c>
      <c r="D29" s="2">
        <v>3.3</v>
      </c>
      <c r="E29" s="2">
        <f>1/101</f>
        <v>9.9009900990099011E-3</v>
      </c>
      <c r="F29" s="2">
        <f>(1/E29)*(A29/B29)*(C29/D29)</f>
        <v>25.231501831501831</v>
      </c>
      <c r="G29" s="2">
        <f>1/(200*10^3)</f>
        <v>5.0000000000000004E-6</v>
      </c>
      <c r="H29" s="2">
        <f>1*(1/(90*10^6))</f>
        <v>1.1111111111111112E-8</v>
      </c>
      <c r="I29" s="1"/>
    </row>
    <row r="30" spans="1:13" x14ac:dyDescent="0.25">
      <c r="A30" s="2">
        <v>3.3</v>
      </c>
      <c r="B30" s="2">
        <v>4095</v>
      </c>
      <c r="C30" s="2">
        <v>1023</v>
      </c>
      <c r="D30" s="2">
        <v>3.3</v>
      </c>
      <c r="E30" s="2">
        <f>1/101</f>
        <v>9.9009900990099011E-3</v>
      </c>
      <c r="F30" s="2">
        <f>(1/E30)*(A30/B30)*(C30/D30)</f>
        <v>25.231501831501831</v>
      </c>
      <c r="G30" s="2">
        <f>1/(200*10^3)</f>
        <v>5.0000000000000004E-6</v>
      </c>
      <c r="H30" s="2">
        <f>1*(1/(90*10^6))</f>
        <v>1.1111111111111112E-8</v>
      </c>
      <c r="I30" s="1"/>
    </row>
    <row r="31" spans="1:13" x14ac:dyDescent="0.25">
      <c r="A31" s="2">
        <v>3.3</v>
      </c>
      <c r="B31" s="2">
        <v>4095</v>
      </c>
      <c r="C31" s="2">
        <v>1023</v>
      </c>
      <c r="D31" s="2">
        <v>3.3</v>
      </c>
      <c r="E31" s="2">
        <f>1/101</f>
        <v>9.9009900990099011E-3</v>
      </c>
      <c r="F31" s="2">
        <f>(1/E31)*(A31/B31)*(C31/D31)</f>
        <v>25.231501831501831</v>
      </c>
      <c r="G31" s="2">
        <f>1/(200*10^3)</f>
        <v>5.0000000000000004E-6</v>
      </c>
      <c r="H31" s="2">
        <f>1*(1/(90*10^6))</f>
        <v>1.1111111111111112E-8</v>
      </c>
      <c r="I31" s="1"/>
    </row>
    <row r="32" spans="1:13" x14ac:dyDescent="0.25">
      <c r="H32" s="1"/>
      <c r="I32" s="1"/>
    </row>
    <row r="33" spans="1:10" x14ac:dyDescent="0.25">
      <c r="A33" s="2" t="s">
        <v>26</v>
      </c>
      <c r="B33" s="2" t="s">
        <v>35</v>
      </c>
      <c r="C33" s="2" t="s">
        <v>36</v>
      </c>
      <c r="D33" s="2" t="s">
        <v>37</v>
      </c>
      <c r="E33" s="2" t="s">
        <v>38</v>
      </c>
      <c r="F33" s="2" t="s">
        <v>39</v>
      </c>
      <c r="G33" s="2" t="s">
        <v>778</v>
      </c>
      <c r="H33" s="19"/>
      <c r="I33" s="19"/>
      <c r="J33" s="19"/>
    </row>
    <row r="34" spans="1:10" x14ac:dyDescent="0.25">
      <c r="A34" s="2">
        <f>1-(48/125)</f>
        <v>0.61599999999999999</v>
      </c>
      <c r="B34" s="2">
        <f>(0.8/40)*1.5</f>
        <v>0.03</v>
      </c>
      <c r="C34" s="2">
        <f>1/200000</f>
        <v>5.0000000000000004E-6</v>
      </c>
      <c r="D34" s="2">
        <v>48</v>
      </c>
      <c r="E34" s="2">
        <f>80*(10^-6)</f>
        <v>7.9999999999999993E-5</v>
      </c>
      <c r="F34" s="2">
        <f>(-1)*(0.18-A34)*(B34*C34*D34)/E34</f>
        <v>3.9240000000000011E-2</v>
      </c>
      <c r="G34" s="2">
        <f>125</f>
        <v>125</v>
      </c>
      <c r="H34" s="6"/>
      <c r="I34" s="6"/>
      <c r="J34" s="8"/>
    </row>
    <row r="35" spans="1:10" x14ac:dyDescent="0.25">
      <c r="A35" s="18">
        <f>G35/D35</f>
        <v>0.44444444444444442</v>
      </c>
      <c r="B35" s="18">
        <f>0.439</f>
        <v>0.439</v>
      </c>
      <c r="C35" s="18">
        <f>1/200000</f>
        <v>5.0000000000000004E-6</v>
      </c>
      <c r="D35" s="18">
        <v>9</v>
      </c>
      <c r="E35" s="18">
        <f>4.8*(10^-6)</f>
        <v>4.7999999999999998E-6</v>
      </c>
      <c r="F35" s="18">
        <f>(-1)*(0.18-A35)*(B35*C35*D35)/E35</f>
        <v>1.0883541666666667</v>
      </c>
      <c r="G35" s="18">
        <f>4</f>
        <v>4</v>
      </c>
      <c r="H35" s="20"/>
      <c r="I35" s="20"/>
      <c r="J35" s="8"/>
    </row>
    <row r="37" spans="1:10" x14ac:dyDescent="0.25">
      <c r="A37" s="2" t="s">
        <v>45</v>
      </c>
      <c r="B37" s="2" t="s">
        <v>43</v>
      </c>
      <c r="C37" s="2" t="s">
        <v>44</v>
      </c>
      <c r="D37" s="2" t="s">
        <v>46</v>
      </c>
      <c r="E37" s="2" t="s">
        <v>777</v>
      </c>
      <c r="F37" s="2" t="s">
        <v>47</v>
      </c>
      <c r="G37" s="2" t="s">
        <v>48</v>
      </c>
      <c r="H37" s="2" t="s">
        <v>49</v>
      </c>
      <c r="I37" s="2" t="s">
        <v>40</v>
      </c>
      <c r="J37" s="2" t="s">
        <v>50</v>
      </c>
    </row>
    <row r="38" spans="1:10" x14ac:dyDescent="0.25">
      <c r="A38" s="2">
        <f>F34*(1023/3.3)*64</f>
        <v>778.52160000000026</v>
      </c>
      <c r="B38" s="2">
        <f>ROUND(F34*(2^10/3.3),0)</f>
        <v>12</v>
      </c>
      <c r="C38" s="2">
        <f>ROUND((F34*2^10-1)*64/3.3,0)</f>
        <v>760</v>
      </c>
      <c r="D38" s="2">
        <f>90*10^6</f>
        <v>90000000</v>
      </c>
      <c r="E38" s="2">
        <f>TRUNC((1/D38)*10^9,2)</f>
        <v>11.11</v>
      </c>
      <c r="F38" s="2">
        <v>370</v>
      </c>
      <c r="G38" s="2">
        <v>650</v>
      </c>
      <c r="H38" s="2">
        <f>(1/G23)*10^9-F38-G38</f>
        <v>3980</v>
      </c>
      <c r="I38" s="2">
        <f>TRUNC(H38/E38,0)</f>
        <v>358</v>
      </c>
      <c r="J38" s="2">
        <f>ROUND(C38/I38,0)</f>
        <v>2</v>
      </c>
    </row>
    <row r="39" spans="1:10" x14ac:dyDescent="0.25">
      <c r="A39" s="18">
        <f>F35*(1023/3.3)*64</f>
        <v>21592.946666666667</v>
      </c>
      <c r="B39" s="18">
        <f>ROUND(F35*(2^10/3.3),0)</f>
        <v>338</v>
      </c>
      <c r="C39" s="18">
        <f>ROUND((F35*2^10-1)*64/3.3,0)</f>
        <v>21595</v>
      </c>
      <c r="D39" s="18">
        <f>90*10^6</f>
        <v>90000000</v>
      </c>
      <c r="E39" s="18">
        <f>TRUNC((1/D39)*10^9,2)</f>
        <v>11.11</v>
      </c>
      <c r="F39" s="18">
        <v>0</v>
      </c>
      <c r="G39" s="18">
        <v>0</v>
      </c>
      <c r="H39" s="18">
        <f>(1/G24)*10^9-F39-G39</f>
        <v>5000</v>
      </c>
      <c r="I39" s="18">
        <f>TRUNC(H39/E39,0)</f>
        <v>450</v>
      </c>
      <c r="J39" s="18">
        <f>ROUND(C39/I39,0)</f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1"/>
  <sheetViews>
    <sheetView topLeftCell="K354" zoomScale="115" zoomScaleNormal="115" workbookViewId="0">
      <selection activeCell="D72" sqref="C67:D72"/>
    </sheetView>
  </sheetViews>
  <sheetFormatPr defaultRowHeight="15" x14ac:dyDescent="0.25"/>
  <sheetData>
    <row r="1" spans="1:9" x14ac:dyDescent="0.25">
      <c r="A1" s="14" t="s">
        <v>435</v>
      </c>
      <c r="B1" t="str">
        <f>RIGHT(A1,4)</f>
        <v xml:space="preserve"> 1 0</v>
      </c>
      <c r="C1" t="e">
        <f>HEX2DEC(B1)</f>
        <v>#NUM!</v>
      </c>
      <c r="G1" s="13" t="s">
        <v>202</v>
      </c>
    </row>
    <row r="2" spans="1:9" x14ac:dyDescent="0.25">
      <c r="A2" t="s">
        <v>436</v>
      </c>
      <c r="B2" t="str">
        <f t="shared" ref="B2:B65" si="0">RIGHT(A2,4)</f>
        <v>B22F</v>
      </c>
      <c r="C2">
        <f>HEX2DEC(B2)</f>
        <v>45615</v>
      </c>
      <c r="D2">
        <f>HEX2DEC(H2)</f>
        <v>328</v>
      </c>
      <c r="E2">
        <f>TRUNC(D2/264,0)</f>
        <v>1</v>
      </c>
      <c r="G2" t="s">
        <v>203</v>
      </c>
      <c r="H2" t="str">
        <f>RIGHT(G2,4)</f>
        <v>0148</v>
      </c>
      <c r="I2">
        <f>HEX2DEC(H2)</f>
        <v>328</v>
      </c>
    </row>
    <row r="3" spans="1:9" x14ac:dyDescent="0.25">
      <c r="A3" t="s">
        <v>766</v>
      </c>
      <c r="B3" t="str">
        <f t="shared" si="0"/>
        <v>7BCF</v>
      </c>
      <c r="C3">
        <f t="shared" ref="C3:C65" si="1">HEX2DEC(B3)</f>
        <v>31695</v>
      </c>
      <c r="D3">
        <f t="shared" ref="D3:D66" si="2">HEX2DEC(H3)</f>
        <v>430</v>
      </c>
      <c r="E3">
        <f t="shared" ref="E3:E66" si="3">TRUNC(D3/264,0)</f>
        <v>1</v>
      </c>
      <c r="G3" t="s">
        <v>204</v>
      </c>
      <c r="H3" t="str">
        <f t="shared" ref="H3:H66" si="4">RIGHT(G3,4)</f>
        <v>01AE</v>
      </c>
      <c r="I3">
        <f t="shared" ref="I3:I66" si="5">HEX2DEC(H3)</f>
        <v>430</v>
      </c>
    </row>
    <row r="4" spans="1:9" x14ac:dyDescent="0.25">
      <c r="A4" t="s">
        <v>84</v>
      </c>
      <c r="B4" t="str">
        <f t="shared" si="0"/>
        <v>FF5F</v>
      </c>
      <c r="C4">
        <f t="shared" si="1"/>
        <v>65375</v>
      </c>
      <c r="D4">
        <f t="shared" si="2"/>
        <v>9</v>
      </c>
      <c r="E4">
        <f t="shared" si="3"/>
        <v>0</v>
      </c>
      <c r="G4" t="s">
        <v>205</v>
      </c>
      <c r="H4" t="str">
        <f t="shared" si="4"/>
        <v>0009</v>
      </c>
      <c r="I4">
        <f t="shared" si="5"/>
        <v>9</v>
      </c>
    </row>
    <row r="5" spans="1:9" x14ac:dyDescent="0.25">
      <c r="A5" t="s">
        <v>91</v>
      </c>
      <c r="B5" t="str">
        <f t="shared" si="0"/>
        <v>F5FF</v>
      </c>
      <c r="C5">
        <f t="shared" si="1"/>
        <v>62975</v>
      </c>
      <c r="D5">
        <f t="shared" si="2"/>
        <v>113</v>
      </c>
      <c r="E5">
        <f t="shared" si="3"/>
        <v>0</v>
      </c>
      <c r="G5" t="s">
        <v>206</v>
      </c>
      <c r="H5" t="str">
        <f t="shared" si="4"/>
        <v>0071</v>
      </c>
      <c r="I5">
        <f t="shared" si="5"/>
        <v>113</v>
      </c>
    </row>
    <row r="6" spans="1:9" x14ac:dyDescent="0.25">
      <c r="A6" t="s">
        <v>98</v>
      </c>
      <c r="B6" t="str">
        <f t="shared" si="0"/>
        <v>D57F</v>
      </c>
      <c r="C6">
        <f t="shared" si="1"/>
        <v>54655</v>
      </c>
      <c r="D6">
        <f t="shared" si="2"/>
        <v>143</v>
      </c>
      <c r="E6">
        <f t="shared" si="3"/>
        <v>0</v>
      </c>
      <c r="G6" t="s">
        <v>207</v>
      </c>
      <c r="H6" t="str">
        <f t="shared" si="4"/>
        <v>008F</v>
      </c>
      <c r="I6">
        <f t="shared" si="5"/>
        <v>143</v>
      </c>
    </row>
    <row r="7" spans="1:9" x14ac:dyDescent="0.25">
      <c r="A7" t="s">
        <v>105</v>
      </c>
      <c r="B7" t="str">
        <f t="shared" si="0"/>
        <v>CC1F</v>
      </c>
      <c r="C7">
        <f t="shared" si="1"/>
        <v>52255</v>
      </c>
      <c r="D7">
        <f t="shared" si="2"/>
        <v>173</v>
      </c>
      <c r="E7">
        <f t="shared" si="3"/>
        <v>0</v>
      </c>
      <c r="G7" t="s">
        <v>208</v>
      </c>
      <c r="H7" t="str">
        <f t="shared" si="4"/>
        <v>00AD</v>
      </c>
      <c r="I7">
        <f t="shared" si="5"/>
        <v>173</v>
      </c>
    </row>
    <row r="8" spans="1:9" x14ac:dyDescent="0.25">
      <c r="A8" t="s">
        <v>114</v>
      </c>
      <c r="B8" t="str">
        <f t="shared" si="0"/>
        <v>C2BF</v>
      </c>
      <c r="C8">
        <f t="shared" si="1"/>
        <v>49855</v>
      </c>
      <c r="D8">
        <f t="shared" si="2"/>
        <v>275</v>
      </c>
      <c r="E8">
        <f t="shared" si="3"/>
        <v>1</v>
      </c>
      <c r="G8" t="s">
        <v>209</v>
      </c>
      <c r="H8" t="str">
        <f t="shared" si="4"/>
        <v>0113</v>
      </c>
      <c r="I8">
        <f t="shared" si="5"/>
        <v>275</v>
      </c>
    </row>
    <row r="9" spans="1:9" x14ac:dyDescent="0.25">
      <c r="A9" t="s">
        <v>727</v>
      </c>
      <c r="B9" t="str">
        <f t="shared" si="0"/>
        <v>A2DF</v>
      </c>
      <c r="C9" s="15">
        <f t="shared" si="1"/>
        <v>41695</v>
      </c>
      <c r="D9">
        <f t="shared" si="2"/>
        <v>305</v>
      </c>
      <c r="E9">
        <f t="shared" si="3"/>
        <v>1</v>
      </c>
      <c r="G9" t="s">
        <v>210</v>
      </c>
      <c r="H9" t="str">
        <f t="shared" si="4"/>
        <v>0131</v>
      </c>
      <c r="I9">
        <f t="shared" si="5"/>
        <v>305</v>
      </c>
    </row>
    <row r="10" spans="1:9" x14ac:dyDescent="0.25">
      <c r="A10" t="s">
        <v>738</v>
      </c>
      <c r="B10" t="str">
        <f t="shared" si="0"/>
        <v>997F</v>
      </c>
      <c r="C10" s="15">
        <f t="shared" si="1"/>
        <v>39295</v>
      </c>
      <c r="D10">
        <f t="shared" si="2"/>
        <v>407</v>
      </c>
      <c r="E10">
        <f t="shared" si="3"/>
        <v>1</v>
      </c>
      <c r="G10" t="s">
        <v>211</v>
      </c>
      <c r="H10" t="str">
        <f t="shared" si="4"/>
        <v>0197</v>
      </c>
      <c r="I10">
        <f t="shared" si="5"/>
        <v>407</v>
      </c>
    </row>
    <row r="11" spans="1:9" x14ac:dyDescent="0.25">
      <c r="A11" t="s">
        <v>735</v>
      </c>
      <c r="B11" t="str">
        <f t="shared" si="0"/>
        <v>799F</v>
      </c>
      <c r="C11" s="15">
        <f t="shared" si="1"/>
        <v>31135</v>
      </c>
      <c r="D11">
        <f t="shared" si="2"/>
        <v>437</v>
      </c>
      <c r="E11">
        <f t="shared" si="3"/>
        <v>1</v>
      </c>
      <c r="G11" t="s">
        <v>212</v>
      </c>
      <c r="H11" t="str">
        <f t="shared" si="4"/>
        <v>01B5</v>
      </c>
      <c r="I11">
        <f t="shared" si="5"/>
        <v>437</v>
      </c>
    </row>
    <row r="12" spans="1:9" x14ac:dyDescent="0.25">
      <c r="A12" t="s">
        <v>146</v>
      </c>
      <c r="B12" t="str">
        <f t="shared" si="0"/>
        <v>FD2F</v>
      </c>
      <c r="C12" s="4">
        <f t="shared" si="1"/>
        <v>64815</v>
      </c>
      <c r="D12" s="4">
        <f t="shared" si="2"/>
        <v>16</v>
      </c>
      <c r="E12">
        <f t="shared" si="3"/>
        <v>0</v>
      </c>
      <c r="G12" t="s">
        <v>213</v>
      </c>
      <c r="H12" t="str">
        <f t="shared" si="4"/>
        <v>0010</v>
      </c>
      <c r="I12">
        <f t="shared" si="5"/>
        <v>16</v>
      </c>
    </row>
    <row r="13" spans="1:9" x14ac:dyDescent="0.25">
      <c r="A13" t="s">
        <v>155</v>
      </c>
      <c r="B13" t="str">
        <f t="shared" si="0"/>
        <v>F3CF</v>
      </c>
      <c r="C13" s="4">
        <f t="shared" si="1"/>
        <v>62415</v>
      </c>
      <c r="D13" s="4">
        <f t="shared" si="2"/>
        <v>120</v>
      </c>
      <c r="E13">
        <f t="shared" si="3"/>
        <v>0</v>
      </c>
      <c r="G13" t="s">
        <v>214</v>
      </c>
      <c r="H13" t="str">
        <f t="shared" si="4"/>
        <v>0078</v>
      </c>
      <c r="I13">
        <f t="shared" si="5"/>
        <v>120</v>
      </c>
    </row>
    <row r="14" spans="1:9" x14ac:dyDescent="0.25">
      <c r="A14" t="s">
        <v>163</v>
      </c>
      <c r="B14" t="str">
        <f t="shared" si="0"/>
        <v>D34F</v>
      </c>
      <c r="C14" s="4">
        <f t="shared" si="1"/>
        <v>54095</v>
      </c>
      <c r="D14" s="4">
        <f t="shared" si="2"/>
        <v>150</v>
      </c>
      <c r="E14">
        <f t="shared" si="3"/>
        <v>0</v>
      </c>
      <c r="G14" t="s">
        <v>215</v>
      </c>
      <c r="H14" t="str">
        <f t="shared" si="4"/>
        <v>0096</v>
      </c>
      <c r="I14">
        <f t="shared" si="5"/>
        <v>150</v>
      </c>
    </row>
    <row r="15" spans="1:9" x14ac:dyDescent="0.25">
      <c r="A15" t="s">
        <v>170</v>
      </c>
      <c r="B15" t="str">
        <f t="shared" si="0"/>
        <v>C9EF</v>
      </c>
      <c r="C15" s="4">
        <f t="shared" si="1"/>
        <v>51695</v>
      </c>
      <c r="D15" s="4">
        <f t="shared" si="2"/>
        <v>180</v>
      </c>
      <c r="E15">
        <f t="shared" si="3"/>
        <v>0</v>
      </c>
      <c r="G15" t="s">
        <v>216</v>
      </c>
      <c r="H15" t="str">
        <f t="shared" si="4"/>
        <v>00B4</v>
      </c>
      <c r="I15">
        <f t="shared" si="5"/>
        <v>180</v>
      </c>
    </row>
    <row r="16" spans="1:9" x14ac:dyDescent="0.25">
      <c r="A16" t="s">
        <v>175</v>
      </c>
      <c r="B16" t="str">
        <f t="shared" si="0"/>
        <v>AA0F</v>
      </c>
      <c r="C16" s="15">
        <f t="shared" si="1"/>
        <v>43535</v>
      </c>
      <c r="D16">
        <f t="shared" si="2"/>
        <v>282</v>
      </c>
      <c r="E16">
        <f t="shared" si="3"/>
        <v>1</v>
      </c>
      <c r="G16" t="s">
        <v>217</v>
      </c>
      <c r="H16" t="str">
        <f t="shared" si="4"/>
        <v>011A</v>
      </c>
      <c r="I16">
        <f t="shared" si="5"/>
        <v>282</v>
      </c>
    </row>
    <row r="17" spans="1:9" x14ac:dyDescent="0.25">
      <c r="A17" t="s">
        <v>752</v>
      </c>
      <c r="B17" t="str">
        <f t="shared" si="0"/>
        <v>A0AF</v>
      </c>
      <c r="C17" s="15">
        <f t="shared" si="1"/>
        <v>41135</v>
      </c>
      <c r="D17">
        <f t="shared" si="2"/>
        <v>312</v>
      </c>
      <c r="E17">
        <f t="shared" si="3"/>
        <v>1</v>
      </c>
      <c r="G17" t="s">
        <v>218</v>
      </c>
      <c r="H17" t="str">
        <f t="shared" si="4"/>
        <v>0138</v>
      </c>
      <c r="I17">
        <f t="shared" si="5"/>
        <v>312</v>
      </c>
    </row>
    <row r="18" spans="1:9" x14ac:dyDescent="0.25">
      <c r="A18" t="s">
        <v>706</v>
      </c>
      <c r="B18" t="str">
        <f t="shared" si="0"/>
        <v>974F</v>
      </c>
      <c r="C18" s="15">
        <f t="shared" si="1"/>
        <v>38735</v>
      </c>
      <c r="D18">
        <f t="shared" si="2"/>
        <v>414</v>
      </c>
      <c r="E18">
        <f t="shared" si="3"/>
        <v>1</v>
      </c>
      <c r="G18" t="s">
        <v>219</v>
      </c>
      <c r="H18" t="str">
        <f t="shared" si="4"/>
        <v>019E</v>
      </c>
      <c r="I18">
        <f t="shared" si="5"/>
        <v>414</v>
      </c>
    </row>
    <row r="19" spans="1:9" x14ac:dyDescent="0.25">
      <c r="A19" t="s">
        <v>182</v>
      </c>
      <c r="B19" t="str">
        <f t="shared" si="0"/>
        <v>776F</v>
      </c>
      <c r="C19" s="15">
        <f t="shared" si="1"/>
        <v>30575</v>
      </c>
      <c r="D19">
        <f t="shared" si="2"/>
        <v>444</v>
      </c>
      <c r="E19">
        <f t="shared" si="3"/>
        <v>1</v>
      </c>
      <c r="G19" t="s">
        <v>220</v>
      </c>
      <c r="H19" t="str">
        <f t="shared" si="4"/>
        <v>01BC</v>
      </c>
      <c r="I19">
        <f t="shared" si="5"/>
        <v>444</v>
      </c>
    </row>
    <row r="20" spans="1:9" x14ac:dyDescent="0.25">
      <c r="A20" t="s">
        <v>94</v>
      </c>
      <c r="B20" t="str">
        <f t="shared" si="0"/>
        <v>FAFF</v>
      </c>
      <c r="C20">
        <f t="shared" si="1"/>
        <v>64255</v>
      </c>
      <c r="D20">
        <f t="shared" si="2"/>
        <v>23</v>
      </c>
      <c r="E20">
        <f t="shared" si="3"/>
        <v>0</v>
      </c>
      <c r="G20" t="s">
        <v>221</v>
      </c>
      <c r="H20" t="str">
        <f t="shared" si="4"/>
        <v>0017</v>
      </c>
      <c r="I20">
        <f t="shared" si="5"/>
        <v>23</v>
      </c>
    </row>
    <row r="21" spans="1:9" x14ac:dyDescent="0.25">
      <c r="A21" t="s">
        <v>101</v>
      </c>
      <c r="B21" t="str">
        <f t="shared" si="0"/>
        <v>F19F</v>
      </c>
      <c r="C21">
        <f t="shared" si="1"/>
        <v>61855</v>
      </c>
      <c r="D21">
        <f t="shared" si="2"/>
        <v>127</v>
      </c>
      <c r="E21">
        <f t="shared" si="3"/>
        <v>0</v>
      </c>
      <c r="G21" t="s">
        <v>222</v>
      </c>
      <c r="H21" t="str">
        <f t="shared" si="4"/>
        <v>007F</v>
      </c>
      <c r="I21">
        <f t="shared" si="5"/>
        <v>127</v>
      </c>
    </row>
    <row r="22" spans="1:9" x14ac:dyDescent="0.25">
      <c r="A22" t="s">
        <v>109</v>
      </c>
      <c r="B22" t="str">
        <f t="shared" si="0"/>
        <v>D11F</v>
      </c>
      <c r="C22">
        <f t="shared" si="1"/>
        <v>53535</v>
      </c>
      <c r="D22">
        <f t="shared" si="2"/>
        <v>157</v>
      </c>
      <c r="E22">
        <f t="shared" si="3"/>
        <v>0</v>
      </c>
      <c r="G22" t="s">
        <v>223</v>
      </c>
      <c r="H22" t="str">
        <f t="shared" si="4"/>
        <v>009D</v>
      </c>
      <c r="I22">
        <f t="shared" si="5"/>
        <v>157</v>
      </c>
    </row>
    <row r="23" spans="1:9" x14ac:dyDescent="0.25">
      <c r="A23" t="s">
        <v>118</v>
      </c>
      <c r="B23" t="str">
        <f t="shared" si="0"/>
        <v>C7BF</v>
      </c>
      <c r="C23">
        <f t="shared" si="1"/>
        <v>51135</v>
      </c>
      <c r="D23">
        <f t="shared" si="2"/>
        <v>259</v>
      </c>
      <c r="E23">
        <f t="shared" si="3"/>
        <v>0</v>
      </c>
      <c r="G23" t="s">
        <v>224</v>
      </c>
      <c r="H23" t="str">
        <f t="shared" si="4"/>
        <v>0103</v>
      </c>
      <c r="I23">
        <f t="shared" si="5"/>
        <v>259</v>
      </c>
    </row>
    <row r="24" spans="1:9" x14ac:dyDescent="0.25">
      <c r="A24" t="s">
        <v>128</v>
      </c>
      <c r="B24" t="str">
        <f t="shared" si="0"/>
        <v>A7DF</v>
      </c>
      <c r="C24" s="15">
        <f t="shared" si="1"/>
        <v>42975</v>
      </c>
      <c r="D24">
        <f t="shared" si="2"/>
        <v>289</v>
      </c>
      <c r="E24">
        <f t="shared" si="3"/>
        <v>1</v>
      </c>
      <c r="G24" t="s">
        <v>225</v>
      </c>
      <c r="H24" t="str">
        <f t="shared" si="4"/>
        <v>0121</v>
      </c>
      <c r="I24">
        <f t="shared" si="5"/>
        <v>289</v>
      </c>
    </row>
    <row r="25" spans="1:9" x14ac:dyDescent="0.25">
      <c r="A25" t="s">
        <v>700</v>
      </c>
      <c r="B25" t="str">
        <f t="shared" si="0"/>
        <v>9E7F</v>
      </c>
      <c r="C25" s="15">
        <f t="shared" si="1"/>
        <v>40575</v>
      </c>
      <c r="D25">
        <f t="shared" si="2"/>
        <v>319</v>
      </c>
      <c r="E25">
        <f t="shared" si="3"/>
        <v>1</v>
      </c>
      <c r="G25" t="s">
        <v>226</v>
      </c>
      <c r="H25" t="str">
        <f t="shared" si="4"/>
        <v>013F</v>
      </c>
      <c r="I25">
        <f t="shared" si="5"/>
        <v>319</v>
      </c>
    </row>
    <row r="26" spans="1:9" x14ac:dyDescent="0.25">
      <c r="A26" t="s">
        <v>698</v>
      </c>
      <c r="B26" t="str">
        <f t="shared" si="0"/>
        <v>951F</v>
      </c>
      <c r="C26" s="15">
        <f t="shared" si="1"/>
        <v>38175</v>
      </c>
      <c r="D26">
        <f t="shared" si="2"/>
        <v>421</v>
      </c>
      <c r="E26">
        <f t="shared" si="3"/>
        <v>1</v>
      </c>
      <c r="G26" t="s">
        <v>227</v>
      </c>
      <c r="H26" t="str">
        <f t="shared" si="4"/>
        <v>01A5</v>
      </c>
      <c r="I26">
        <f t="shared" si="5"/>
        <v>421</v>
      </c>
    </row>
    <row r="27" spans="1:9" x14ac:dyDescent="0.25">
      <c r="A27" t="s">
        <v>697</v>
      </c>
      <c r="B27" t="str">
        <f t="shared" si="0"/>
        <v>753F</v>
      </c>
      <c r="C27" s="15">
        <f t="shared" si="1"/>
        <v>30015</v>
      </c>
      <c r="D27">
        <f t="shared" si="2"/>
        <v>0</v>
      </c>
      <c r="E27">
        <f t="shared" si="3"/>
        <v>0</v>
      </c>
      <c r="G27" t="s">
        <v>188</v>
      </c>
      <c r="H27" t="str">
        <f t="shared" si="4"/>
        <v>0000</v>
      </c>
      <c r="I27">
        <f t="shared" si="5"/>
        <v>0</v>
      </c>
    </row>
    <row r="28" spans="1:9" x14ac:dyDescent="0.25">
      <c r="A28" t="s">
        <v>159</v>
      </c>
      <c r="B28" t="str">
        <f t="shared" si="0"/>
        <v>F8CF</v>
      </c>
      <c r="C28">
        <f t="shared" si="1"/>
        <v>63695</v>
      </c>
      <c r="D28">
        <f t="shared" si="2"/>
        <v>30</v>
      </c>
      <c r="E28">
        <f t="shared" si="3"/>
        <v>0</v>
      </c>
      <c r="G28" t="s">
        <v>228</v>
      </c>
      <c r="H28" t="str">
        <f t="shared" si="4"/>
        <v>001E</v>
      </c>
      <c r="I28">
        <f t="shared" si="5"/>
        <v>30</v>
      </c>
    </row>
    <row r="29" spans="1:9" x14ac:dyDescent="0.25">
      <c r="A29" t="s">
        <v>176</v>
      </c>
      <c r="B29" t="str">
        <f t="shared" si="0"/>
        <v>D84F</v>
      </c>
      <c r="C29">
        <f t="shared" si="1"/>
        <v>55375</v>
      </c>
      <c r="D29">
        <f t="shared" si="2"/>
        <v>134</v>
      </c>
      <c r="E29">
        <f t="shared" si="3"/>
        <v>0</v>
      </c>
      <c r="G29" t="s">
        <v>229</v>
      </c>
      <c r="H29" t="str">
        <f t="shared" si="4"/>
        <v>0086</v>
      </c>
      <c r="I29">
        <f t="shared" si="5"/>
        <v>134</v>
      </c>
    </row>
    <row r="30" spans="1:9" x14ac:dyDescent="0.25">
      <c r="A30" t="s">
        <v>172</v>
      </c>
      <c r="B30" t="str">
        <f t="shared" si="0"/>
        <v>CEEF</v>
      </c>
      <c r="C30">
        <f t="shared" si="1"/>
        <v>52975</v>
      </c>
      <c r="D30">
        <f t="shared" si="2"/>
        <v>164</v>
      </c>
      <c r="E30">
        <f t="shared" si="3"/>
        <v>0</v>
      </c>
      <c r="G30" t="s">
        <v>230</v>
      </c>
      <c r="H30" t="str">
        <f t="shared" si="4"/>
        <v>00A4</v>
      </c>
      <c r="I30">
        <f t="shared" si="5"/>
        <v>164</v>
      </c>
    </row>
    <row r="31" spans="1:9" x14ac:dyDescent="0.25">
      <c r="A31" t="s">
        <v>71</v>
      </c>
      <c r="B31" t="str">
        <f t="shared" si="0"/>
        <v>C58F</v>
      </c>
      <c r="C31">
        <f t="shared" si="1"/>
        <v>50575</v>
      </c>
      <c r="D31">
        <f t="shared" si="2"/>
        <v>266</v>
      </c>
      <c r="E31">
        <f t="shared" si="3"/>
        <v>1</v>
      </c>
      <c r="G31" t="s">
        <v>231</v>
      </c>
      <c r="H31" t="str">
        <f t="shared" si="4"/>
        <v>010A</v>
      </c>
      <c r="I31">
        <f t="shared" si="5"/>
        <v>266</v>
      </c>
    </row>
    <row r="32" spans="1:9" x14ac:dyDescent="0.25">
      <c r="A32" t="s">
        <v>191</v>
      </c>
      <c r="B32" t="str">
        <f t="shared" si="0"/>
        <v>A5AF</v>
      </c>
      <c r="C32" s="15">
        <f t="shared" si="1"/>
        <v>42415</v>
      </c>
      <c r="D32">
        <f t="shared" si="2"/>
        <v>296</v>
      </c>
      <c r="E32">
        <f t="shared" si="3"/>
        <v>1</v>
      </c>
      <c r="G32" t="s">
        <v>232</v>
      </c>
      <c r="H32" t="str">
        <f t="shared" si="4"/>
        <v>0128</v>
      </c>
      <c r="I32">
        <f t="shared" si="5"/>
        <v>296</v>
      </c>
    </row>
    <row r="33" spans="1:9" x14ac:dyDescent="0.25">
      <c r="A33" t="s">
        <v>748</v>
      </c>
      <c r="B33" t="str">
        <f t="shared" si="0"/>
        <v>9C4F</v>
      </c>
      <c r="C33" s="15">
        <f t="shared" si="1"/>
        <v>40015</v>
      </c>
      <c r="D33">
        <f t="shared" si="2"/>
        <v>326</v>
      </c>
      <c r="E33">
        <f t="shared" si="3"/>
        <v>1</v>
      </c>
      <c r="G33" t="s">
        <v>233</v>
      </c>
      <c r="H33" t="str">
        <f t="shared" si="4"/>
        <v>0146</v>
      </c>
      <c r="I33">
        <f t="shared" si="5"/>
        <v>326</v>
      </c>
    </row>
    <row r="34" spans="1:9" x14ac:dyDescent="0.25">
      <c r="A34" t="s">
        <v>739</v>
      </c>
      <c r="B34" t="str">
        <f t="shared" si="0"/>
        <v>7C6F</v>
      </c>
      <c r="C34" s="15">
        <f t="shared" si="1"/>
        <v>31855</v>
      </c>
      <c r="D34">
        <f t="shared" si="2"/>
        <v>428</v>
      </c>
      <c r="E34">
        <f t="shared" si="3"/>
        <v>1</v>
      </c>
      <c r="G34" t="s">
        <v>234</v>
      </c>
      <c r="H34" t="str">
        <f t="shared" si="4"/>
        <v>01AC</v>
      </c>
      <c r="I34">
        <f t="shared" si="5"/>
        <v>428</v>
      </c>
    </row>
    <row r="35" spans="1:9" x14ac:dyDescent="0.25">
      <c r="A35" t="s">
        <v>68</v>
      </c>
      <c r="B35" t="str">
        <f t="shared" si="0"/>
        <v>FFFF</v>
      </c>
      <c r="C35">
        <f t="shared" si="1"/>
        <v>65535</v>
      </c>
      <c r="D35">
        <f t="shared" si="2"/>
        <v>7</v>
      </c>
      <c r="E35">
        <f t="shared" si="3"/>
        <v>0</v>
      </c>
      <c r="G35" t="s">
        <v>235</v>
      </c>
      <c r="H35" t="str">
        <f t="shared" si="4"/>
        <v>0007</v>
      </c>
      <c r="I35">
        <f t="shared" si="5"/>
        <v>7</v>
      </c>
    </row>
    <row r="36" spans="1:9" x14ac:dyDescent="0.25">
      <c r="A36" t="s">
        <v>103</v>
      </c>
      <c r="B36" t="str">
        <f t="shared" si="0"/>
        <v>F69F</v>
      </c>
      <c r="C36">
        <f t="shared" si="1"/>
        <v>63135</v>
      </c>
      <c r="D36">
        <f t="shared" si="2"/>
        <v>111</v>
      </c>
      <c r="E36">
        <f t="shared" si="3"/>
        <v>0</v>
      </c>
      <c r="G36" t="s">
        <v>236</v>
      </c>
      <c r="H36" t="str">
        <f t="shared" si="4"/>
        <v>006F</v>
      </c>
      <c r="I36">
        <f t="shared" si="5"/>
        <v>111</v>
      </c>
    </row>
    <row r="37" spans="1:9" x14ac:dyDescent="0.25">
      <c r="A37" t="s">
        <v>112</v>
      </c>
      <c r="B37" t="str">
        <f t="shared" si="0"/>
        <v>D61F</v>
      </c>
      <c r="C37">
        <f t="shared" si="1"/>
        <v>54815</v>
      </c>
      <c r="D37">
        <f t="shared" si="2"/>
        <v>141</v>
      </c>
      <c r="E37">
        <f t="shared" si="3"/>
        <v>0</v>
      </c>
      <c r="G37" t="s">
        <v>237</v>
      </c>
      <c r="H37" t="str">
        <f t="shared" si="4"/>
        <v>008D</v>
      </c>
      <c r="I37">
        <f t="shared" si="5"/>
        <v>141</v>
      </c>
    </row>
    <row r="38" spans="1:9" x14ac:dyDescent="0.25">
      <c r="A38" t="s">
        <v>122</v>
      </c>
      <c r="B38" t="str">
        <f t="shared" si="0"/>
        <v>CCBF</v>
      </c>
      <c r="C38">
        <f t="shared" si="1"/>
        <v>52415</v>
      </c>
      <c r="D38">
        <f t="shared" si="2"/>
        <v>171</v>
      </c>
      <c r="E38">
        <f t="shared" si="3"/>
        <v>0</v>
      </c>
      <c r="G38" t="s">
        <v>238</v>
      </c>
      <c r="H38" t="str">
        <f t="shared" si="4"/>
        <v>00AB</v>
      </c>
      <c r="I38">
        <f t="shared" si="5"/>
        <v>171</v>
      </c>
    </row>
    <row r="39" spans="1:9" x14ac:dyDescent="0.25">
      <c r="A39" t="s">
        <v>195</v>
      </c>
      <c r="B39" t="str">
        <f t="shared" si="0"/>
        <v>C35F</v>
      </c>
      <c r="C39">
        <f t="shared" si="1"/>
        <v>50015</v>
      </c>
      <c r="D39">
        <f t="shared" si="2"/>
        <v>273</v>
      </c>
      <c r="E39">
        <f t="shared" si="3"/>
        <v>1</v>
      </c>
      <c r="G39" t="s">
        <v>239</v>
      </c>
      <c r="H39" t="str">
        <f t="shared" si="4"/>
        <v>0111</v>
      </c>
      <c r="I39">
        <f t="shared" si="5"/>
        <v>273</v>
      </c>
    </row>
    <row r="40" spans="1:9" x14ac:dyDescent="0.25">
      <c r="A40" t="s">
        <v>703</v>
      </c>
      <c r="B40" t="str">
        <f t="shared" si="0"/>
        <v>A37F</v>
      </c>
      <c r="C40" s="15">
        <f t="shared" si="1"/>
        <v>41855</v>
      </c>
      <c r="D40">
        <f t="shared" si="2"/>
        <v>303</v>
      </c>
      <c r="E40">
        <f t="shared" si="3"/>
        <v>1</v>
      </c>
      <c r="G40" t="s">
        <v>240</v>
      </c>
      <c r="H40" t="str">
        <f t="shared" si="4"/>
        <v>012F</v>
      </c>
      <c r="I40">
        <f t="shared" si="5"/>
        <v>303</v>
      </c>
    </row>
    <row r="41" spans="1:9" x14ac:dyDescent="0.25">
      <c r="A41" t="s">
        <v>715</v>
      </c>
      <c r="B41" t="str">
        <f t="shared" si="0"/>
        <v>9A1F</v>
      </c>
      <c r="C41" s="15">
        <f t="shared" si="1"/>
        <v>39455</v>
      </c>
      <c r="D41">
        <f t="shared" si="2"/>
        <v>405</v>
      </c>
      <c r="E41">
        <f t="shared" si="3"/>
        <v>1</v>
      </c>
      <c r="G41" t="s">
        <v>241</v>
      </c>
      <c r="H41" t="str">
        <f t="shared" si="4"/>
        <v>0195</v>
      </c>
      <c r="I41">
        <f t="shared" si="5"/>
        <v>405</v>
      </c>
    </row>
    <row r="42" spans="1:9" x14ac:dyDescent="0.25">
      <c r="A42" t="s">
        <v>707</v>
      </c>
      <c r="B42" t="str">
        <f t="shared" si="0"/>
        <v>7A3F</v>
      </c>
      <c r="C42" s="15">
        <f t="shared" si="1"/>
        <v>31295</v>
      </c>
      <c r="D42">
        <f t="shared" si="2"/>
        <v>435</v>
      </c>
      <c r="E42">
        <f t="shared" si="3"/>
        <v>1</v>
      </c>
      <c r="G42" t="s">
        <v>242</v>
      </c>
      <c r="H42" t="str">
        <f t="shared" si="4"/>
        <v>01B3</v>
      </c>
      <c r="I42">
        <f t="shared" si="5"/>
        <v>435</v>
      </c>
    </row>
    <row r="43" spans="1:9" x14ac:dyDescent="0.25">
      <c r="A43" t="s">
        <v>161</v>
      </c>
      <c r="B43" t="str">
        <f t="shared" si="0"/>
        <v>FDCF</v>
      </c>
      <c r="C43">
        <f t="shared" si="1"/>
        <v>64975</v>
      </c>
      <c r="D43">
        <f t="shared" si="2"/>
        <v>14</v>
      </c>
      <c r="E43">
        <f t="shared" si="3"/>
        <v>0</v>
      </c>
      <c r="G43" t="s">
        <v>243</v>
      </c>
      <c r="H43" t="str">
        <f t="shared" si="4"/>
        <v>000E</v>
      </c>
      <c r="I43">
        <f t="shared" si="5"/>
        <v>14</v>
      </c>
    </row>
    <row r="44" spans="1:9" x14ac:dyDescent="0.25">
      <c r="A44" t="s">
        <v>168</v>
      </c>
      <c r="B44" t="str">
        <f t="shared" si="0"/>
        <v>F46F</v>
      </c>
      <c r="C44">
        <f t="shared" si="1"/>
        <v>62575</v>
      </c>
      <c r="D44">
        <f t="shared" si="2"/>
        <v>118</v>
      </c>
      <c r="E44">
        <f t="shared" si="3"/>
        <v>0</v>
      </c>
      <c r="G44" t="s">
        <v>244</v>
      </c>
      <c r="H44" t="str">
        <f t="shared" si="4"/>
        <v>0076</v>
      </c>
      <c r="I44">
        <f t="shared" si="5"/>
        <v>118</v>
      </c>
    </row>
    <row r="45" spans="1:9" x14ac:dyDescent="0.25">
      <c r="A45" t="s">
        <v>66</v>
      </c>
      <c r="B45" t="str">
        <f t="shared" si="0"/>
        <v>D3EF</v>
      </c>
      <c r="C45">
        <f t="shared" si="1"/>
        <v>54255</v>
      </c>
      <c r="D45">
        <f t="shared" si="2"/>
        <v>148</v>
      </c>
      <c r="E45">
        <f t="shared" si="3"/>
        <v>0</v>
      </c>
      <c r="G45" t="s">
        <v>245</v>
      </c>
      <c r="H45" t="str">
        <f t="shared" si="4"/>
        <v>0094</v>
      </c>
      <c r="I45">
        <f t="shared" si="5"/>
        <v>148</v>
      </c>
    </row>
    <row r="46" spans="1:9" x14ac:dyDescent="0.25">
      <c r="A46" t="s">
        <v>75</v>
      </c>
      <c r="B46" t="str">
        <f t="shared" si="0"/>
        <v>CA8F</v>
      </c>
      <c r="C46">
        <f t="shared" si="1"/>
        <v>51855</v>
      </c>
      <c r="D46">
        <f t="shared" si="2"/>
        <v>178</v>
      </c>
      <c r="E46">
        <f t="shared" si="3"/>
        <v>0</v>
      </c>
      <c r="G46" t="s">
        <v>246</v>
      </c>
      <c r="H46" t="str">
        <f t="shared" si="4"/>
        <v>00B2</v>
      </c>
      <c r="I46">
        <f t="shared" si="5"/>
        <v>178</v>
      </c>
    </row>
    <row r="47" spans="1:9" x14ac:dyDescent="0.25">
      <c r="A47" t="s">
        <v>185</v>
      </c>
      <c r="B47" t="str">
        <f t="shared" si="0"/>
        <v>AAAF</v>
      </c>
      <c r="C47" s="15">
        <f t="shared" si="1"/>
        <v>43695</v>
      </c>
      <c r="D47">
        <f t="shared" si="2"/>
        <v>280</v>
      </c>
      <c r="E47">
        <f t="shared" si="3"/>
        <v>1</v>
      </c>
      <c r="G47" t="s">
        <v>247</v>
      </c>
      <c r="H47" t="str">
        <f t="shared" si="4"/>
        <v>0118</v>
      </c>
      <c r="I47">
        <f t="shared" si="5"/>
        <v>280</v>
      </c>
    </row>
    <row r="48" spans="1:9" x14ac:dyDescent="0.25">
      <c r="A48" t="s">
        <v>730</v>
      </c>
      <c r="B48" t="str">
        <f t="shared" si="0"/>
        <v>A14F</v>
      </c>
      <c r="C48" s="15">
        <f t="shared" si="1"/>
        <v>41295</v>
      </c>
      <c r="D48">
        <f t="shared" si="2"/>
        <v>310</v>
      </c>
      <c r="E48">
        <f t="shared" si="3"/>
        <v>1</v>
      </c>
      <c r="G48" t="s">
        <v>248</v>
      </c>
      <c r="H48" t="str">
        <f t="shared" si="4"/>
        <v>0136</v>
      </c>
      <c r="I48">
        <f t="shared" si="5"/>
        <v>310</v>
      </c>
    </row>
    <row r="49" spans="1:9" x14ac:dyDescent="0.25">
      <c r="A49" t="s">
        <v>742</v>
      </c>
      <c r="B49" t="str">
        <f t="shared" si="0"/>
        <v>97EF</v>
      </c>
      <c r="C49" s="15">
        <f t="shared" si="1"/>
        <v>38895</v>
      </c>
      <c r="D49">
        <f t="shared" si="2"/>
        <v>412</v>
      </c>
      <c r="E49">
        <f t="shared" si="3"/>
        <v>1</v>
      </c>
      <c r="G49" t="s">
        <v>249</v>
      </c>
      <c r="H49" t="str">
        <f t="shared" si="4"/>
        <v>019C</v>
      </c>
      <c r="I49">
        <f t="shared" si="5"/>
        <v>412</v>
      </c>
    </row>
    <row r="50" spans="1:9" x14ac:dyDescent="0.25">
      <c r="A50" t="s">
        <v>736</v>
      </c>
      <c r="B50" t="str">
        <f t="shared" si="0"/>
        <v>780F</v>
      </c>
      <c r="C50" s="15">
        <f t="shared" si="1"/>
        <v>30735</v>
      </c>
      <c r="D50">
        <f t="shared" si="2"/>
        <v>442</v>
      </c>
      <c r="E50">
        <f t="shared" si="3"/>
        <v>1</v>
      </c>
      <c r="G50" t="s">
        <v>250</v>
      </c>
      <c r="H50" t="str">
        <f t="shared" si="4"/>
        <v>01BA</v>
      </c>
      <c r="I50">
        <f t="shared" si="5"/>
        <v>442</v>
      </c>
    </row>
    <row r="51" spans="1:9" x14ac:dyDescent="0.25">
      <c r="A51" t="s">
        <v>107</v>
      </c>
      <c r="B51" t="str">
        <f t="shared" si="0"/>
        <v>FB9F</v>
      </c>
      <c r="C51">
        <f t="shared" si="1"/>
        <v>64415</v>
      </c>
      <c r="D51">
        <f t="shared" si="2"/>
        <v>21</v>
      </c>
      <c r="E51">
        <f t="shared" si="3"/>
        <v>0</v>
      </c>
      <c r="G51" t="s">
        <v>251</v>
      </c>
      <c r="H51" t="str">
        <f t="shared" si="4"/>
        <v>0015</v>
      </c>
      <c r="I51">
        <f t="shared" si="5"/>
        <v>21</v>
      </c>
    </row>
    <row r="52" spans="1:9" x14ac:dyDescent="0.25">
      <c r="A52" t="s">
        <v>116</v>
      </c>
      <c r="B52" t="str">
        <f t="shared" si="0"/>
        <v>F23F</v>
      </c>
      <c r="C52">
        <f t="shared" si="1"/>
        <v>62015</v>
      </c>
      <c r="D52">
        <f t="shared" si="2"/>
        <v>125</v>
      </c>
      <c r="E52">
        <f t="shared" si="3"/>
        <v>0</v>
      </c>
      <c r="G52" t="s">
        <v>252</v>
      </c>
      <c r="H52" t="str">
        <f t="shared" si="4"/>
        <v>007D</v>
      </c>
      <c r="I52">
        <f t="shared" si="5"/>
        <v>125</v>
      </c>
    </row>
    <row r="53" spans="1:9" x14ac:dyDescent="0.25">
      <c r="A53" t="s">
        <v>126</v>
      </c>
      <c r="B53" t="str">
        <f t="shared" si="0"/>
        <v>D1BF</v>
      </c>
      <c r="C53">
        <f t="shared" si="1"/>
        <v>53695</v>
      </c>
      <c r="D53">
        <f t="shared" si="2"/>
        <v>155</v>
      </c>
      <c r="E53">
        <f t="shared" si="3"/>
        <v>0</v>
      </c>
      <c r="G53" t="s">
        <v>253</v>
      </c>
      <c r="H53" t="str">
        <f t="shared" si="4"/>
        <v>009B</v>
      </c>
      <c r="I53">
        <f t="shared" si="5"/>
        <v>155</v>
      </c>
    </row>
    <row r="54" spans="1:9" x14ac:dyDescent="0.25">
      <c r="A54" t="s">
        <v>135</v>
      </c>
      <c r="B54" t="str">
        <f t="shared" si="0"/>
        <v>C85F</v>
      </c>
      <c r="C54">
        <f t="shared" si="1"/>
        <v>51295</v>
      </c>
      <c r="D54">
        <f t="shared" si="2"/>
        <v>257</v>
      </c>
      <c r="E54">
        <f t="shared" si="3"/>
        <v>0</v>
      </c>
      <c r="G54" t="s">
        <v>254</v>
      </c>
      <c r="H54" t="str">
        <f t="shared" si="4"/>
        <v>0101</v>
      </c>
      <c r="I54">
        <f t="shared" si="5"/>
        <v>257</v>
      </c>
    </row>
    <row r="55" spans="1:9" x14ac:dyDescent="0.25">
      <c r="A55" t="s">
        <v>142</v>
      </c>
      <c r="B55" t="str">
        <f t="shared" si="0"/>
        <v>A87F</v>
      </c>
      <c r="C55" s="15">
        <f t="shared" si="1"/>
        <v>43135</v>
      </c>
      <c r="D55">
        <f t="shared" si="2"/>
        <v>287</v>
      </c>
      <c r="E55">
        <f t="shared" si="3"/>
        <v>1</v>
      </c>
      <c r="G55" t="s">
        <v>255</v>
      </c>
      <c r="H55" t="str">
        <f t="shared" si="4"/>
        <v>011F</v>
      </c>
      <c r="I55">
        <f t="shared" si="5"/>
        <v>287</v>
      </c>
    </row>
    <row r="56" spans="1:9" x14ac:dyDescent="0.25">
      <c r="A56" t="s">
        <v>754</v>
      </c>
      <c r="B56" t="str">
        <f t="shared" si="0"/>
        <v>9F1F</v>
      </c>
      <c r="C56" s="15">
        <f t="shared" si="1"/>
        <v>40735</v>
      </c>
      <c r="D56">
        <f t="shared" si="2"/>
        <v>317</v>
      </c>
      <c r="E56">
        <f t="shared" si="3"/>
        <v>1</v>
      </c>
      <c r="G56" t="s">
        <v>256</v>
      </c>
      <c r="H56" t="str">
        <f t="shared" si="4"/>
        <v>013D</v>
      </c>
      <c r="I56">
        <f t="shared" si="5"/>
        <v>317</v>
      </c>
    </row>
    <row r="57" spans="1:9" x14ac:dyDescent="0.25">
      <c r="A57" t="s">
        <v>708</v>
      </c>
      <c r="B57" t="str">
        <f t="shared" si="0"/>
        <v>95BF</v>
      </c>
      <c r="C57" s="15">
        <f t="shared" si="1"/>
        <v>38335</v>
      </c>
      <c r="D57">
        <f t="shared" si="2"/>
        <v>419</v>
      </c>
      <c r="E57">
        <f t="shared" si="3"/>
        <v>1</v>
      </c>
      <c r="G57" t="s">
        <v>257</v>
      </c>
      <c r="H57" t="str">
        <f t="shared" si="4"/>
        <v>01A3</v>
      </c>
      <c r="I57">
        <f t="shared" si="5"/>
        <v>419</v>
      </c>
    </row>
    <row r="58" spans="1:9" x14ac:dyDescent="0.25">
      <c r="A58" t="s">
        <v>437</v>
      </c>
      <c r="B58" t="str">
        <f t="shared" si="0"/>
        <v>75DF</v>
      </c>
      <c r="C58" s="15">
        <f t="shared" si="1"/>
        <v>30175</v>
      </c>
      <c r="D58">
        <f t="shared" si="2"/>
        <v>449</v>
      </c>
      <c r="E58">
        <f t="shared" si="3"/>
        <v>1</v>
      </c>
      <c r="G58" t="s">
        <v>258</v>
      </c>
      <c r="H58" t="str">
        <f t="shared" si="4"/>
        <v>01C1</v>
      </c>
      <c r="I58">
        <f t="shared" si="5"/>
        <v>449</v>
      </c>
    </row>
    <row r="59" spans="1:9" x14ac:dyDescent="0.25">
      <c r="A59" t="s">
        <v>171</v>
      </c>
      <c r="B59" t="str">
        <f t="shared" si="0"/>
        <v>F96F</v>
      </c>
      <c r="C59">
        <f t="shared" si="1"/>
        <v>63855</v>
      </c>
      <c r="D59">
        <f t="shared" si="2"/>
        <v>28</v>
      </c>
      <c r="E59">
        <f t="shared" si="3"/>
        <v>0</v>
      </c>
      <c r="G59" t="s">
        <v>259</v>
      </c>
      <c r="H59" t="str">
        <f t="shared" si="4"/>
        <v>001C</v>
      </c>
      <c r="I59">
        <f t="shared" si="5"/>
        <v>28</v>
      </c>
    </row>
    <row r="60" spans="1:9" x14ac:dyDescent="0.25">
      <c r="A60" t="s">
        <v>193</v>
      </c>
      <c r="B60" t="str">
        <f t="shared" si="0"/>
        <v>D8EF</v>
      </c>
      <c r="C60">
        <f t="shared" si="1"/>
        <v>55535</v>
      </c>
      <c r="D60">
        <f t="shared" si="2"/>
        <v>132</v>
      </c>
      <c r="E60">
        <f t="shared" si="3"/>
        <v>0</v>
      </c>
      <c r="G60" t="s">
        <v>260</v>
      </c>
      <c r="H60" t="str">
        <f t="shared" si="4"/>
        <v>0084</v>
      </c>
      <c r="I60">
        <f t="shared" si="5"/>
        <v>132</v>
      </c>
    </row>
    <row r="61" spans="1:9" x14ac:dyDescent="0.25">
      <c r="A61" t="s">
        <v>76</v>
      </c>
      <c r="B61" t="str">
        <f t="shared" si="0"/>
        <v>CF8F</v>
      </c>
      <c r="C61">
        <f t="shared" si="1"/>
        <v>53135</v>
      </c>
      <c r="D61">
        <f t="shared" si="2"/>
        <v>162</v>
      </c>
      <c r="E61">
        <f t="shared" si="3"/>
        <v>0</v>
      </c>
      <c r="G61" t="s">
        <v>261</v>
      </c>
      <c r="H61" t="str">
        <f t="shared" si="4"/>
        <v>00A2</v>
      </c>
      <c r="I61">
        <f t="shared" si="5"/>
        <v>162</v>
      </c>
    </row>
    <row r="62" spans="1:9" x14ac:dyDescent="0.25">
      <c r="A62" t="s">
        <v>83</v>
      </c>
      <c r="B62" t="str">
        <f t="shared" si="0"/>
        <v>C62F</v>
      </c>
      <c r="C62">
        <f t="shared" si="1"/>
        <v>50735</v>
      </c>
      <c r="D62">
        <f t="shared" si="2"/>
        <v>264</v>
      </c>
      <c r="E62">
        <f t="shared" si="3"/>
        <v>1</v>
      </c>
      <c r="G62" t="s">
        <v>262</v>
      </c>
      <c r="H62" t="str">
        <f t="shared" si="4"/>
        <v>0108</v>
      </c>
      <c r="I62">
        <f t="shared" si="5"/>
        <v>264</v>
      </c>
    </row>
    <row r="63" spans="1:9" x14ac:dyDescent="0.25">
      <c r="A63" t="s">
        <v>710</v>
      </c>
      <c r="B63" t="str">
        <f t="shared" si="0"/>
        <v>A64F</v>
      </c>
      <c r="C63" s="15">
        <f t="shared" si="1"/>
        <v>42575</v>
      </c>
      <c r="D63">
        <f t="shared" si="2"/>
        <v>294</v>
      </c>
      <c r="E63">
        <f t="shared" si="3"/>
        <v>1</v>
      </c>
      <c r="G63" t="s">
        <v>263</v>
      </c>
      <c r="H63" t="str">
        <f t="shared" si="4"/>
        <v>0126</v>
      </c>
      <c r="I63">
        <f t="shared" si="5"/>
        <v>294</v>
      </c>
    </row>
    <row r="64" spans="1:9" x14ac:dyDescent="0.25">
      <c r="A64" t="s">
        <v>725</v>
      </c>
      <c r="B64" t="str">
        <f t="shared" si="0"/>
        <v>9CEF</v>
      </c>
      <c r="C64" s="15">
        <f t="shared" si="1"/>
        <v>40175</v>
      </c>
      <c r="D64">
        <f t="shared" si="2"/>
        <v>324</v>
      </c>
      <c r="E64">
        <f t="shared" si="3"/>
        <v>1</v>
      </c>
      <c r="G64" t="s">
        <v>264</v>
      </c>
      <c r="H64" t="str">
        <f t="shared" si="4"/>
        <v>0144</v>
      </c>
      <c r="I64">
        <f t="shared" si="5"/>
        <v>324</v>
      </c>
    </row>
    <row r="65" spans="1:9" x14ac:dyDescent="0.25">
      <c r="A65" t="s">
        <v>716</v>
      </c>
      <c r="B65" t="str">
        <f t="shared" si="0"/>
        <v>7D0F</v>
      </c>
      <c r="C65" s="15">
        <f t="shared" si="1"/>
        <v>32015</v>
      </c>
      <c r="D65">
        <f t="shared" si="2"/>
        <v>426</v>
      </c>
      <c r="E65">
        <f t="shared" si="3"/>
        <v>1</v>
      </c>
      <c r="G65" t="s">
        <v>265</v>
      </c>
      <c r="H65" t="str">
        <f t="shared" si="4"/>
        <v>01AA</v>
      </c>
      <c r="I65">
        <f t="shared" si="5"/>
        <v>426</v>
      </c>
    </row>
    <row r="66" spans="1:9" x14ac:dyDescent="0.25">
      <c r="A66" t="s">
        <v>131</v>
      </c>
      <c r="B66" t="str">
        <f t="shared" ref="B66:B129" si="6">RIGHT(A66,4)</f>
        <v>73AF</v>
      </c>
      <c r="C66" s="15">
        <f t="shared" ref="C66:C129" si="7">HEX2DEC(B66)</f>
        <v>29615</v>
      </c>
      <c r="D66">
        <f t="shared" si="2"/>
        <v>5</v>
      </c>
      <c r="E66">
        <f t="shared" si="3"/>
        <v>0</v>
      </c>
      <c r="G66" t="s">
        <v>266</v>
      </c>
      <c r="H66" t="str">
        <f t="shared" si="4"/>
        <v>0005</v>
      </c>
      <c r="I66">
        <f t="shared" si="5"/>
        <v>5</v>
      </c>
    </row>
    <row r="67" spans="1:9" x14ac:dyDescent="0.25">
      <c r="A67" s="16" t="s">
        <v>120</v>
      </c>
      <c r="B67" s="16" t="str">
        <f t="shared" si="6"/>
        <v>F73F</v>
      </c>
      <c r="C67" s="16">
        <f t="shared" si="7"/>
        <v>63295</v>
      </c>
      <c r="D67" s="16">
        <f t="shared" ref="D67:D130" si="8">HEX2DEC(H67)</f>
        <v>109</v>
      </c>
      <c r="E67">
        <f t="shared" ref="E67:E130" si="9">TRUNC(D67/264,0)</f>
        <v>0</v>
      </c>
      <c r="G67" t="s">
        <v>267</v>
      </c>
      <c r="H67" t="str">
        <f t="shared" ref="H67:H130" si="10">RIGHT(G67,4)</f>
        <v>006D</v>
      </c>
      <c r="I67">
        <f t="shared" ref="I67:I130" si="11">HEX2DEC(H67)</f>
        <v>109</v>
      </c>
    </row>
    <row r="68" spans="1:9" x14ac:dyDescent="0.25">
      <c r="A68" s="16" t="s">
        <v>180</v>
      </c>
      <c r="B68" s="16" t="str">
        <f t="shared" si="6"/>
        <v>D6BF</v>
      </c>
      <c r="C68" s="16">
        <f t="shared" si="7"/>
        <v>54975</v>
      </c>
      <c r="D68" s="16">
        <f t="shared" si="8"/>
        <v>139</v>
      </c>
      <c r="E68">
        <f t="shared" si="9"/>
        <v>0</v>
      </c>
      <c r="G68" t="s">
        <v>268</v>
      </c>
      <c r="H68" t="str">
        <f t="shared" si="10"/>
        <v>008B</v>
      </c>
      <c r="I68">
        <f t="shared" si="11"/>
        <v>139</v>
      </c>
    </row>
    <row r="69" spans="1:9" x14ac:dyDescent="0.25">
      <c r="A69" s="16" t="s">
        <v>194</v>
      </c>
      <c r="B69" s="16" t="str">
        <f t="shared" si="6"/>
        <v>CD5F</v>
      </c>
      <c r="C69" s="16">
        <f t="shared" si="7"/>
        <v>52575</v>
      </c>
      <c r="D69" s="16">
        <f t="shared" si="8"/>
        <v>169</v>
      </c>
      <c r="E69">
        <f t="shared" si="9"/>
        <v>0</v>
      </c>
      <c r="G69" t="s">
        <v>269</v>
      </c>
      <c r="H69" t="str">
        <f t="shared" si="10"/>
        <v>00A9</v>
      </c>
      <c r="I69">
        <f t="shared" si="11"/>
        <v>169</v>
      </c>
    </row>
    <row r="70" spans="1:9" x14ac:dyDescent="0.25">
      <c r="A70" s="16" t="s">
        <v>145</v>
      </c>
      <c r="B70" s="16" t="str">
        <f t="shared" si="6"/>
        <v>C3FF</v>
      </c>
      <c r="C70" s="16">
        <f t="shared" si="7"/>
        <v>50175</v>
      </c>
      <c r="D70" s="16">
        <f t="shared" si="8"/>
        <v>271</v>
      </c>
      <c r="E70">
        <f t="shared" si="9"/>
        <v>1</v>
      </c>
      <c r="G70" t="s">
        <v>270</v>
      </c>
      <c r="H70" t="str">
        <f t="shared" si="10"/>
        <v>010F</v>
      </c>
      <c r="I70">
        <f t="shared" si="11"/>
        <v>271</v>
      </c>
    </row>
    <row r="71" spans="1:9" x14ac:dyDescent="0.25">
      <c r="A71" s="16" t="s">
        <v>762</v>
      </c>
      <c r="B71" s="16" t="str">
        <f t="shared" si="6"/>
        <v>A41F</v>
      </c>
      <c r="C71" s="16">
        <f t="shared" si="7"/>
        <v>42015</v>
      </c>
      <c r="D71" s="16">
        <f t="shared" si="8"/>
        <v>301</v>
      </c>
      <c r="E71">
        <f t="shared" si="9"/>
        <v>1</v>
      </c>
      <c r="G71" t="s">
        <v>271</v>
      </c>
      <c r="H71" t="str">
        <f t="shared" si="10"/>
        <v>012D</v>
      </c>
      <c r="I71">
        <f t="shared" si="11"/>
        <v>301</v>
      </c>
    </row>
    <row r="72" spans="1:9" x14ac:dyDescent="0.25">
      <c r="A72" s="16" t="s">
        <v>751</v>
      </c>
      <c r="B72" s="16" t="str">
        <f t="shared" si="6"/>
        <v>9ABF</v>
      </c>
      <c r="C72" s="16">
        <f t="shared" si="7"/>
        <v>39615</v>
      </c>
      <c r="D72" s="16">
        <f t="shared" si="8"/>
        <v>403</v>
      </c>
      <c r="E72">
        <f t="shared" si="9"/>
        <v>1</v>
      </c>
      <c r="G72" t="s">
        <v>272</v>
      </c>
      <c r="H72" t="str">
        <f t="shared" si="10"/>
        <v>0193</v>
      </c>
      <c r="I72">
        <f t="shared" si="11"/>
        <v>403</v>
      </c>
    </row>
    <row r="73" spans="1:9" x14ac:dyDescent="0.25">
      <c r="A73" s="16" t="s">
        <v>743</v>
      </c>
      <c r="B73" s="16" t="str">
        <f t="shared" si="6"/>
        <v>7ADF</v>
      </c>
      <c r="C73" s="16">
        <f t="shared" si="7"/>
        <v>31455</v>
      </c>
      <c r="D73" s="16">
        <f t="shared" si="8"/>
        <v>433</v>
      </c>
      <c r="E73">
        <f t="shared" si="9"/>
        <v>1</v>
      </c>
      <c r="G73" t="s">
        <v>273</v>
      </c>
      <c r="H73" t="str">
        <f t="shared" si="10"/>
        <v>01B1</v>
      </c>
      <c r="I73">
        <f t="shared" si="11"/>
        <v>433</v>
      </c>
    </row>
    <row r="74" spans="1:9" x14ac:dyDescent="0.25">
      <c r="A74" t="s">
        <v>64</v>
      </c>
      <c r="B74" t="str">
        <f t="shared" si="6"/>
        <v>FE6F</v>
      </c>
      <c r="C74">
        <f t="shared" si="7"/>
        <v>65135</v>
      </c>
      <c r="D74">
        <f t="shared" si="8"/>
        <v>12</v>
      </c>
      <c r="E74">
        <f t="shared" si="9"/>
        <v>0</v>
      </c>
      <c r="G74" t="s">
        <v>274</v>
      </c>
      <c r="H74" t="str">
        <f t="shared" si="10"/>
        <v>000C</v>
      </c>
      <c r="I74">
        <f t="shared" si="11"/>
        <v>12</v>
      </c>
    </row>
    <row r="75" spans="1:9" x14ac:dyDescent="0.25">
      <c r="A75" t="s">
        <v>73</v>
      </c>
      <c r="B75" t="str">
        <f t="shared" si="6"/>
        <v>F50F</v>
      </c>
      <c r="C75">
        <f t="shared" si="7"/>
        <v>62735</v>
      </c>
      <c r="D75">
        <f t="shared" si="8"/>
        <v>116</v>
      </c>
      <c r="E75">
        <f t="shared" si="9"/>
        <v>0</v>
      </c>
      <c r="G75" t="s">
        <v>275</v>
      </c>
      <c r="H75" t="str">
        <f t="shared" si="10"/>
        <v>0074</v>
      </c>
      <c r="I75">
        <f t="shared" si="11"/>
        <v>116</v>
      </c>
    </row>
    <row r="76" spans="1:9" x14ac:dyDescent="0.25">
      <c r="A76" t="s">
        <v>80</v>
      </c>
      <c r="B76" t="str">
        <f t="shared" si="6"/>
        <v>D48F</v>
      </c>
      <c r="C76">
        <f t="shared" si="7"/>
        <v>54415</v>
      </c>
      <c r="D76">
        <f t="shared" si="8"/>
        <v>146</v>
      </c>
      <c r="E76">
        <f t="shared" si="9"/>
        <v>0</v>
      </c>
      <c r="G76" t="s">
        <v>276</v>
      </c>
      <c r="H76" t="str">
        <f t="shared" si="10"/>
        <v>0092</v>
      </c>
      <c r="I76">
        <f t="shared" si="11"/>
        <v>146</v>
      </c>
    </row>
    <row r="77" spans="1:9" x14ac:dyDescent="0.25">
      <c r="A77" t="s">
        <v>87</v>
      </c>
      <c r="B77" t="str">
        <f t="shared" si="6"/>
        <v>CB2F</v>
      </c>
      <c r="C77">
        <f t="shared" si="7"/>
        <v>52015</v>
      </c>
      <c r="D77">
        <f t="shared" si="8"/>
        <v>176</v>
      </c>
      <c r="E77">
        <f t="shared" si="9"/>
        <v>0</v>
      </c>
      <c r="G77" t="s">
        <v>277</v>
      </c>
      <c r="H77" t="str">
        <f t="shared" si="10"/>
        <v>00B0</v>
      </c>
      <c r="I77">
        <f t="shared" si="11"/>
        <v>176</v>
      </c>
    </row>
    <row r="78" spans="1:9" x14ac:dyDescent="0.25">
      <c r="A78" t="s">
        <v>197</v>
      </c>
      <c r="B78" t="str">
        <f t="shared" si="6"/>
        <v>AB4F</v>
      </c>
      <c r="C78" s="15">
        <f t="shared" si="7"/>
        <v>43855</v>
      </c>
      <c r="D78">
        <f t="shared" si="8"/>
        <v>278</v>
      </c>
      <c r="E78">
        <f t="shared" si="9"/>
        <v>1</v>
      </c>
      <c r="G78" t="s">
        <v>278</v>
      </c>
      <c r="H78" t="str">
        <f t="shared" si="10"/>
        <v>0116</v>
      </c>
      <c r="I78">
        <f t="shared" si="11"/>
        <v>278</v>
      </c>
    </row>
    <row r="79" spans="1:9" x14ac:dyDescent="0.25">
      <c r="A79" t="s">
        <v>758</v>
      </c>
      <c r="B79" t="str">
        <f t="shared" si="6"/>
        <v>A1EF</v>
      </c>
      <c r="C79" s="15">
        <f t="shared" si="7"/>
        <v>41455</v>
      </c>
      <c r="D79">
        <f t="shared" si="8"/>
        <v>308</v>
      </c>
      <c r="E79">
        <f t="shared" si="9"/>
        <v>1</v>
      </c>
      <c r="G79" t="s">
        <v>279</v>
      </c>
      <c r="H79" t="str">
        <f t="shared" si="10"/>
        <v>0134</v>
      </c>
      <c r="I79">
        <f t="shared" si="11"/>
        <v>308</v>
      </c>
    </row>
    <row r="80" spans="1:9" x14ac:dyDescent="0.25">
      <c r="A80" t="s">
        <v>719</v>
      </c>
      <c r="B80" t="str">
        <f t="shared" si="6"/>
        <v>988F</v>
      </c>
      <c r="C80" s="15">
        <f t="shared" si="7"/>
        <v>39055</v>
      </c>
      <c r="D80">
        <f t="shared" si="8"/>
        <v>410</v>
      </c>
      <c r="E80">
        <f t="shared" si="9"/>
        <v>1</v>
      </c>
      <c r="G80" t="s">
        <v>280</v>
      </c>
      <c r="H80" t="str">
        <f t="shared" si="10"/>
        <v>019A</v>
      </c>
      <c r="I80">
        <f t="shared" si="11"/>
        <v>410</v>
      </c>
    </row>
    <row r="81" spans="1:9" x14ac:dyDescent="0.25">
      <c r="A81" t="s">
        <v>709</v>
      </c>
      <c r="B81" t="str">
        <f t="shared" si="6"/>
        <v>78AF</v>
      </c>
      <c r="C81" s="15">
        <f t="shared" si="7"/>
        <v>30895</v>
      </c>
      <c r="D81">
        <f t="shared" si="8"/>
        <v>440</v>
      </c>
      <c r="E81">
        <f t="shared" si="9"/>
        <v>1</v>
      </c>
      <c r="G81" t="s">
        <v>281</v>
      </c>
      <c r="H81" t="str">
        <f t="shared" si="10"/>
        <v>01B8</v>
      </c>
      <c r="I81">
        <f t="shared" si="11"/>
        <v>440</v>
      </c>
    </row>
    <row r="82" spans="1:9" x14ac:dyDescent="0.25">
      <c r="A82" t="s">
        <v>124</v>
      </c>
      <c r="B82" t="str">
        <f t="shared" si="6"/>
        <v>FC3F</v>
      </c>
      <c r="C82">
        <f t="shared" si="7"/>
        <v>64575</v>
      </c>
      <c r="D82">
        <f t="shared" si="8"/>
        <v>19</v>
      </c>
      <c r="E82">
        <f t="shared" si="9"/>
        <v>0</v>
      </c>
      <c r="G82" t="s">
        <v>282</v>
      </c>
      <c r="H82" t="str">
        <f t="shared" si="10"/>
        <v>0013</v>
      </c>
      <c r="I82">
        <f t="shared" si="11"/>
        <v>19</v>
      </c>
    </row>
    <row r="83" spans="1:9" x14ac:dyDescent="0.25">
      <c r="A83" t="s">
        <v>133</v>
      </c>
      <c r="B83" t="str">
        <f t="shared" si="6"/>
        <v>F2DF</v>
      </c>
      <c r="C83">
        <f t="shared" si="7"/>
        <v>62175</v>
      </c>
      <c r="D83">
        <f t="shared" si="8"/>
        <v>123</v>
      </c>
      <c r="E83">
        <f t="shared" si="9"/>
        <v>0</v>
      </c>
      <c r="G83" t="s">
        <v>283</v>
      </c>
      <c r="H83" t="str">
        <f t="shared" si="10"/>
        <v>007B</v>
      </c>
      <c r="I83">
        <f t="shared" si="11"/>
        <v>123</v>
      </c>
    </row>
    <row r="84" spans="1:9" x14ac:dyDescent="0.25">
      <c r="A84" t="s">
        <v>140</v>
      </c>
      <c r="B84" t="str">
        <f t="shared" si="6"/>
        <v>D25F</v>
      </c>
      <c r="C84">
        <f t="shared" si="7"/>
        <v>53855</v>
      </c>
      <c r="D84">
        <f t="shared" si="8"/>
        <v>153</v>
      </c>
      <c r="E84">
        <f t="shared" si="9"/>
        <v>0</v>
      </c>
      <c r="G84" t="s">
        <v>284</v>
      </c>
      <c r="H84" t="str">
        <f t="shared" si="10"/>
        <v>0099</v>
      </c>
      <c r="I84">
        <f t="shared" si="11"/>
        <v>153</v>
      </c>
    </row>
    <row r="85" spans="1:9" x14ac:dyDescent="0.25">
      <c r="A85" t="s">
        <v>149</v>
      </c>
      <c r="B85" t="str">
        <f t="shared" si="6"/>
        <v>C8FF</v>
      </c>
      <c r="C85">
        <f t="shared" si="7"/>
        <v>51455</v>
      </c>
      <c r="D85">
        <f t="shared" si="8"/>
        <v>255</v>
      </c>
      <c r="E85">
        <f t="shared" si="9"/>
        <v>0</v>
      </c>
      <c r="G85" t="s">
        <v>285</v>
      </c>
      <c r="H85" t="str">
        <f t="shared" si="10"/>
        <v>00FF</v>
      </c>
      <c r="I85">
        <f t="shared" si="11"/>
        <v>255</v>
      </c>
    </row>
    <row r="86" spans="1:9" x14ac:dyDescent="0.25">
      <c r="A86" t="s">
        <v>158</v>
      </c>
      <c r="B86" t="str">
        <f t="shared" si="6"/>
        <v>A91F</v>
      </c>
      <c r="C86" s="15">
        <f t="shared" si="7"/>
        <v>43295</v>
      </c>
      <c r="D86">
        <f t="shared" si="8"/>
        <v>285</v>
      </c>
      <c r="E86">
        <f t="shared" si="9"/>
        <v>1</v>
      </c>
      <c r="G86" t="s">
        <v>286</v>
      </c>
      <c r="H86" t="str">
        <f t="shared" si="10"/>
        <v>011D</v>
      </c>
      <c r="I86">
        <f t="shared" si="11"/>
        <v>285</v>
      </c>
    </row>
    <row r="87" spans="1:9" x14ac:dyDescent="0.25">
      <c r="A87" t="s">
        <v>733</v>
      </c>
      <c r="B87" t="str">
        <f t="shared" si="6"/>
        <v>9FBF</v>
      </c>
      <c r="C87" s="15">
        <f t="shared" si="7"/>
        <v>40895</v>
      </c>
      <c r="D87">
        <f t="shared" si="8"/>
        <v>315</v>
      </c>
      <c r="E87">
        <f t="shared" si="9"/>
        <v>1</v>
      </c>
      <c r="G87" t="s">
        <v>287</v>
      </c>
      <c r="H87" t="str">
        <f t="shared" si="10"/>
        <v>013B</v>
      </c>
      <c r="I87">
        <f t="shared" si="11"/>
        <v>315</v>
      </c>
    </row>
    <row r="88" spans="1:9" x14ac:dyDescent="0.25">
      <c r="A88" t="s">
        <v>744</v>
      </c>
      <c r="B88" t="str">
        <f t="shared" si="6"/>
        <v>965F</v>
      </c>
      <c r="C88" s="15">
        <f t="shared" si="7"/>
        <v>38495</v>
      </c>
      <c r="D88">
        <f t="shared" si="8"/>
        <v>417</v>
      </c>
      <c r="E88">
        <f t="shared" si="9"/>
        <v>1</v>
      </c>
      <c r="G88" t="s">
        <v>288</v>
      </c>
      <c r="H88" t="str">
        <f t="shared" si="10"/>
        <v>01A1</v>
      </c>
      <c r="I88">
        <f t="shared" si="11"/>
        <v>417</v>
      </c>
    </row>
    <row r="89" spans="1:9" x14ac:dyDescent="0.25">
      <c r="A89" t="s">
        <v>443</v>
      </c>
      <c r="B89" t="str">
        <f t="shared" si="6"/>
        <v>767F</v>
      </c>
      <c r="C89" s="15">
        <f t="shared" si="7"/>
        <v>30335</v>
      </c>
      <c r="D89">
        <f t="shared" si="8"/>
        <v>447</v>
      </c>
      <c r="E89">
        <f t="shared" si="9"/>
        <v>1</v>
      </c>
      <c r="G89" t="s">
        <v>289</v>
      </c>
      <c r="H89" t="str">
        <f t="shared" si="10"/>
        <v>01BF</v>
      </c>
      <c r="I89">
        <f t="shared" si="11"/>
        <v>447</v>
      </c>
    </row>
    <row r="90" spans="1:9" x14ac:dyDescent="0.25">
      <c r="A90" t="s">
        <v>773</v>
      </c>
      <c r="B90" t="str">
        <f t="shared" si="6"/>
        <v>6D1F</v>
      </c>
      <c r="C90">
        <f t="shared" si="7"/>
        <v>27935</v>
      </c>
      <c r="D90">
        <f t="shared" si="8"/>
        <v>26</v>
      </c>
      <c r="E90">
        <f t="shared" si="9"/>
        <v>0</v>
      </c>
      <c r="G90" t="s">
        <v>290</v>
      </c>
      <c r="H90" t="str">
        <f t="shared" si="10"/>
        <v>001A</v>
      </c>
      <c r="I90">
        <f t="shared" si="11"/>
        <v>26</v>
      </c>
    </row>
    <row r="91" spans="1:9" x14ac:dyDescent="0.25">
      <c r="A91" t="s">
        <v>438</v>
      </c>
      <c r="B91" t="str">
        <f t="shared" si="6"/>
        <v>4C9F</v>
      </c>
      <c r="C91">
        <f t="shared" si="7"/>
        <v>19615</v>
      </c>
      <c r="D91">
        <f t="shared" si="8"/>
        <v>130</v>
      </c>
      <c r="E91">
        <f t="shared" si="9"/>
        <v>0</v>
      </c>
      <c r="G91" t="s">
        <v>291</v>
      </c>
      <c r="H91" t="str">
        <f t="shared" si="10"/>
        <v>0082</v>
      </c>
      <c r="I91">
        <f t="shared" si="11"/>
        <v>130</v>
      </c>
    </row>
    <row r="92" spans="1:9" x14ac:dyDescent="0.25">
      <c r="A92" t="s">
        <v>439</v>
      </c>
      <c r="B92" t="str">
        <f t="shared" si="6"/>
        <v>433F</v>
      </c>
      <c r="C92">
        <f t="shared" si="7"/>
        <v>17215</v>
      </c>
      <c r="D92">
        <f t="shared" si="8"/>
        <v>160</v>
      </c>
      <c r="E92">
        <f t="shared" si="9"/>
        <v>0</v>
      </c>
      <c r="G92" t="s">
        <v>292</v>
      </c>
      <c r="H92" t="str">
        <f t="shared" si="10"/>
        <v>00A0</v>
      </c>
      <c r="I92">
        <f t="shared" si="11"/>
        <v>160</v>
      </c>
    </row>
    <row r="93" spans="1:9" x14ac:dyDescent="0.25">
      <c r="A93" t="s">
        <v>774</v>
      </c>
      <c r="B93" t="str">
        <f t="shared" si="6"/>
        <v>39DF</v>
      </c>
      <c r="C93">
        <f t="shared" si="7"/>
        <v>14815</v>
      </c>
      <c r="D93">
        <f t="shared" si="8"/>
        <v>262</v>
      </c>
      <c r="E93">
        <f t="shared" si="9"/>
        <v>0</v>
      </c>
      <c r="G93" t="s">
        <v>293</v>
      </c>
      <c r="H93" t="str">
        <f t="shared" si="10"/>
        <v>0106</v>
      </c>
      <c r="I93">
        <f t="shared" si="11"/>
        <v>262</v>
      </c>
    </row>
    <row r="94" spans="1:9" x14ac:dyDescent="0.25">
      <c r="A94" t="s">
        <v>440</v>
      </c>
      <c r="B94" t="str">
        <f t="shared" si="6"/>
        <v>19FF</v>
      </c>
      <c r="C94">
        <f t="shared" si="7"/>
        <v>6655</v>
      </c>
      <c r="D94">
        <f t="shared" si="8"/>
        <v>292</v>
      </c>
      <c r="E94">
        <f t="shared" si="9"/>
        <v>1</v>
      </c>
      <c r="G94" t="s">
        <v>294</v>
      </c>
      <c r="H94" t="str">
        <f t="shared" si="10"/>
        <v>0124</v>
      </c>
      <c r="I94">
        <f t="shared" si="11"/>
        <v>292</v>
      </c>
    </row>
    <row r="95" spans="1:9" x14ac:dyDescent="0.25">
      <c r="A95" t="s">
        <v>775</v>
      </c>
      <c r="B95" t="str">
        <f t="shared" si="6"/>
        <v>109F</v>
      </c>
      <c r="C95">
        <f t="shared" si="7"/>
        <v>4255</v>
      </c>
      <c r="D95">
        <f t="shared" si="8"/>
        <v>322</v>
      </c>
      <c r="E95">
        <f t="shared" si="9"/>
        <v>1</v>
      </c>
      <c r="G95" t="s">
        <v>295</v>
      </c>
      <c r="H95" t="str">
        <f t="shared" si="10"/>
        <v>0142</v>
      </c>
      <c r="I95">
        <f t="shared" si="11"/>
        <v>322</v>
      </c>
    </row>
    <row r="96" spans="1:9" x14ac:dyDescent="0.25">
      <c r="A96" t="s">
        <v>776</v>
      </c>
      <c r="B96" t="str">
        <f t="shared" si="6"/>
        <v>073F</v>
      </c>
      <c r="C96">
        <f t="shared" si="7"/>
        <v>1855</v>
      </c>
      <c r="D96">
        <f t="shared" si="8"/>
        <v>424</v>
      </c>
      <c r="E96">
        <f t="shared" si="9"/>
        <v>1</v>
      </c>
      <c r="G96" t="s">
        <v>296</v>
      </c>
      <c r="H96" t="str">
        <f t="shared" si="10"/>
        <v>01A8</v>
      </c>
      <c r="I96">
        <f t="shared" si="11"/>
        <v>424</v>
      </c>
    </row>
    <row r="97" spans="1:9" x14ac:dyDescent="0.25">
      <c r="A97" t="s">
        <v>68</v>
      </c>
      <c r="B97" t="str">
        <f t="shared" si="6"/>
        <v>FFFF</v>
      </c>
      <c r="C97">
        <f t="shared" si="7"/>
        <v>65535</v>
      </c>
      <c r="D97">
        <f t="shared" si="8"/>
        <v>3</v>
      </c>
      <c r="E97">
        <f t="shared" si="9"/>
        <v>0</v>
      </c>
      <c r="G97" t="s">
        <v>297</v>
      </c>
      <c r="H97" t="str">
        <f t="shared" si="10"/>
        <v>0003</v>
      </c>
      <c r="I97">
        <f t="shared" si="11"/>
        <v>3</v>
      </c>
    </row>
    <row r="98" spans="1:9" x14ac:dyDescent="0.25">
      <c r="A98" t="s">
        <v>442</v>
      </c>
      <c r="B98" t="str">
        <f t="shared" si="6"/>
        <v>F78F</v>
      </c>
      <c r="C98">
        <f t="shared" si="7"/>
        <v>63375</v>
      </c>
      <c r="D98">
        <f t="shared" si="8"/>
        <v>107</v>
      </c>
      <c r="E98">
        <f t="shared" si="9"/>
        <v>0</v>
      </c>
      <c r="G98" t="s">
        <v>298</v>
      </c>
      <c r="H98" t="str">
        <f t="shared" si="10"/>
        <v>006B</v>
      </c>
      <c r="I98">
        <f t="shared" si="11"/>
        <v>107</v>
      </c>
    </row>
    <row r="99" spans="1:9" x14ac:dyDescent="0.25">
      <c r="A99" t="s">
        <v>199</v>
      </c>
      <c r="B99" t="str">
        <f t="shared" si="6"/>
        <v>D70F</v>
      </c>
      <c r="C99">
        <f t="shared" si="7"/>
        <v>55055</v>
      </c>
      <c r="D99">
        <f t="shared" si="8"/>
        <v>137</v>
      </c>
      <c r="E99">
        <f t="shared" si="9"/>
        <v>0</v>
      </c>
      <c r="G99" t="s">
        <v>299</v>
      </c>
      <c r="H99" t="str">
        <f t="shared" si="10"/>
        <v>0089</v>
      </c>
      <c r="I99">
        <f t="shared" si="11"/>
        <v>137</v>
      </c>
    </row>
    <row r="100" spans="1:9" x14ac:dyDescent="0.25">
      <c r="A100" t="s">
        <v>144</v>
      </c>
      <c r="B100" t="str">
        <f t="shared" si="6"/>
        <v>CDAF</v>
      </c>
      <c r="C100">
        <f t="shared" si="7"/>
        <v>52655</v>
      </c>
      <c r="D100">
        <f t="shared" si="8"/>
        <v>167</v>
      </c>
      <c r="E100">
        <f t="shared" si="9"/>
        <v>0</v>
      </c>
      <c r="G100" t="s">
        <v>300</v>
      </c>
      <c r="H100" t="str">
        <f t="shared" si="10"/>
        <v>00A7</v>
      </c>
      <c r="I100">
        <f t="shared" si="11"/>
        <v>167</v>
      </c>
    </row>
    <row r="101" spans="1:9" x14ac:dyDescent="0.25">
      <c r="A101" t="s">
        <v>153</v>
      </c>
      <c r="B101" t="str">
        <f t="shared" si="6"/>
        <v>C44F</v>
      </c>
      <c r="C101">
        <f t="shared" si="7"/>
        <v>50255</v>
      </c>
      <c r="D101">
        <f t="shared" si="8"/>
        <v>269</v>
      </c>
      <c r="E101">
        <f t="shared" si="9"/>
        <v>1</v>
      </c>
      <c r="G101" t="s">
        <v>301</v>
      </c>
      <c r="H101" t="str">
        <f t="shared" si="10"/>
        <v>010D</v>
      </c>
      <c r="I101">
        <f t="shared" si="11"/>
        <v>269</v>
      </c>
    </row>
    <row r="102" spans="1:9" x14ac:dyDescent="0.25">
      <c r="A102" t="s">
        <v>764</v>
      </c>
      <c r="B102" t="str">
        <f t="shared" si="6"/>
        <v>A46F</v>
      </c>
      <c r="C102">
        <f t="shared" si="7"/>
        <v>42095</v>
      </c>
      <c r="D102">
        <f t="shared" si="8"/>
        <v>299</v>
      </c>
      <c r="E102">
        <f t="shared" si="9"/>
        <v>1</v>
      </c>
      <c r="G102" t="s">
        <v>302</v>
      </c>
      <c r="H102" t="str">
        <f t="shared" si="10"/>
        <v>012B</v>
      </c>
      <c r="I102">
        <f t="shared" si="11"/>
        <v>299</v>
      </c>
    </row>
    <row r="103" spans="1:9" x14ac:dyDescent="0.25">
      <c r="A103" t="s">
        <v>763</v>
      </c>
      <c r="B103" t="str">
        <f t="shared" si="6"/>
        <v>9B0F</v>
      </c>
      <c r="C103">
        <f t="shared" si="7"/>
        <v>39695</v>
      </c>
      <c r="D103">
        <f t="shared" si="8"/>
        <v>329</v>
      </c>
      <c r="E103">
        <f t="shared" si="9"/>
        <v>1</v>
      </c>
      <c r="G103" t="s">
        <v>303</v>
      </c>
      <c r="H103" t="str">
        <f t="shared" si="10"/>
        <v>0149</v>
      </c>
      <c r="I103">
        <f t="shared" si="11"/>
        <v>329</v>
      </c>
    </row>
    <row r="104" spans="1:9" x14ac:dyDescent="0.25">
      <c r="A104" t="s">
        <v>732</v>
      </c>
      <c r="B104" t="str">
        <f t="shared" si="6"/>
        <v>7B2F</v>
      </c>
      <c r="C104">
        <f t="shared" si="7"/>
        <v>31535</v>
      </c>
      <c r="D104">
        <f t="shared" si="8"/>
        <v>431</v>
      </c>
      <c r="E104">
        <f t="shared" si="9"/>
        <v>1</v>
      </c>
      <c r="G104" t="s">
        <v>304</v>
      </c>
      <c r="H104" t="str">
        <f t="shared" si="10"/>
        <v>01AF</v>
      </c>
      <c r="I104">
        <f t="shared" si="11"/>
        <v>431</v>
      </c>
    </row>
    <row r="105" spans="1:9" x14ac:dyDescent="0.25">
      <c r="A105" t="s">
        <v>78</v>
      </c>
      <c r="B105" t="str">
        <f t="shared" si="6"/>
        <v>FF0F</v>
      </c>
      <c r="C105">
        <f t="shared" si="7"/>
        <v>65295</v>
      </c>
      <c r="D105">
        <f t="shared" si="8"/>
        <v>10</v>
      </c>
      <c r="E105">
        <f t="shared" si="9"/>
        <v>0</v>
      </c>
      <c r="G105" t="s">
        <v>305</v>
      </c>
      <c r="H105" t="str">
        <f t="shared" si="10"/>
        <v>000A</v>
      </c>
      <c r="I105">
        <f t="shared" si="11"/>
        <v>10</v>
      </c>
    </row>
    <row r="106" spans="1:9" x14ac:dyDescent="0.25">
      <c r="A106" t="s">
        <v>85</v>
      </c>
      <c r="B106" t="str">
        <f t="shared" si="6"/>
        <v>F5AF</v>
      </c>
      <c r="C106">
        <f t="shared" si="7"/>
        <v>62895</v>
      </c>
      <c r="D106">
        <f t="shared" si="8"/>
        <v>114</v>
      </c>
      <c r="E106">
        <f t="shared" si="9"/>
        <v>0</v>
      </c>
      <c r="G106" t="s">
        <v>306</v>
      </c>
      <c r="H106" t="str">
        <f t="shared" si="10"/>
        <v>0072</v>
      </c>
      <c r="I106">
        <f t="shared" si="11"/>
        <v>114</v>
      </c>
    </row>
    <row r="107" spans="1:9" x14ac:dyDescent="0.25">
      <c r="A107" t="s">
        <v>92</v>
      </c>
      <c r="B107" t="str">
        <f t="shared" si="6"/>
        <v>D52F</v>
      </c>
      <c r="C107">
        <f t="shared" si="7"/>
        <v>54575</v>
      </c>
      <c r="D107">
        <f t="shared" si="8"/>
        <v>144</v>
      </c>
      <c r="E107">
        <f t="shared" si="9"/>
        <v>0</v>
      </c>
      <c r="G107" t="s">
        <v>307</v>
      </c>
      <c r="H107" t="str">
        <f t="shared" si="10"/>
        <v>0090</v>
      </c>
      <c r="I107">
        <f t="shared" si="11"/>
        <v>144</v>
      </c>
    </row>
    <row r="108" spans="1:9" x14ac:dyDescent="0.25">
      <c r="A108" t="s">
        <v>99</v>
      </c>
      <c r="B108" t="str">
        <f t="shared" si="6"/>
        <v>CBCF</v>
      </c>
      <c r="C108">
        <f t="shared" si="7"/>
        <v>52175</v>
      </c>
      <c r="D108">
        <f t="shared" si="8"/>
        <v>174</v>
      </c>
      <c r="E108">
        <f t="shared" si="9"/>
        <v>0</v>
      </c>
      <c r="G108" t="s">
        <v>308</v>
      </c>
      <c r="H108" t="str">
        <f t="shared" si="10"/>
        <v>00AE</v>
      </c>
      <c r="I108">
        <f t="shared" si="11"/>
        <v>174</v>
      </c>
    </row>
    <row r="109" spans="1:9" x14ac:dyDescent="0.25">
      <c r="A109" t="s">
        <v>106</v>
      </c>
      <c r="B109" t="str">
        <f t="shared" si="6"/>
        <v>C26F</v>
      </c>
      <c r="C109">
        <f t="shared" si="7"/>
        <v>49775</v>
      </c>
      <c r="D109">
        <f t="shared" si="8"/>
        <v>276</v>
      </c>
      <c r="E109">
        <f t="shared" si="9"/>
        <v>1</v>
      </c>
      <c r="G109" t="s">
        <v>309</v>
      </c>
      <c r="H109" t="str">
        <f t="shared" si="10"/>
        <v>0114</v>
      </c>
      <c r="I109">
        <f t="shared" si="11"/>
        <v>276</v>
      </c>
    </row>
    <row r="110" spans="1:9" x14ac:dyDescent="0.25">
      <c r="A110" t="s">
        <v>181</v>
      </c>
      <c r="B110" t="str">
        <f t="shared" si="6"/>
        <v>A28F</v>
      </c>
      <c r="C110" s="15">
        <f t="shared" si="7"/>
        <v>41615</v>
      </c>
      <c r="D110">
        <f t="shared" si="8"/>
        <v>306</v>
      </c>
      <c r="E110">
        <f t="shared" si="9"/>
        <v>1</v>
      </c>
      <c r="G110" t="s">
        <v>310</v>
      </c>
      <c r="H110" t="str">
        <f t="shared" si="10"/>
        <v>0132</v>
      </c>
      <c r="I110">
        <f t="shared" si="11"/>
        <v>306</v>
      </c>
    </row>
    <row r="111" spans="1:9" x14ac:dyDescent="0.25">
      <c r="A111" t="s">
        <v>761</v>
      </c>
      <c r="B111" t="str">
        <f t="shared" si="6"/>
        <v>992F</v>
      </c>
      <c r="C111" s="15">
        <f t="shared" si="7"/>
        <v>39215</v>
      </c>
      <c r="D111">
        <f t="shared" si="8"/>
        <v>408</v>
      </c>
      <c r="E111">
        <f t="shared" si="9"/>
        <v>1</v>
      </c>
      <c r="G111" t="s">
        <v>311</v>
      </c>
      <c r="H111" t="str">
        <f t="shared" si="10"/>
        <v>0198</v>
      </c>
      <c r="I111">
        <f t="shared" si="11"/>
        <v>408</v>
      </c>
    </row>
    <row r="112" spans="1:9" x14ac:dyDescent="0.25">
      <c r="A112" t="s">
        <v>745</v>
      </c>
      <c r="B112" t="str">
        <f t="shared" si="6"/>
        <v>794F</v>
      </c>
      <c r="C112" s="15">
        <f t="shared" si="7"/>
        <v>31055</v>
      </c>
      <c r="D112">
        <f t="shared" si="8"/>
        <v>438</v>
      </c>
      <c r="E112">
        <f t="shared" si="9"/>
        <v>1</v>
      </c>
      <c r="G112" t="s">
        <v>312</v>
      </c>
      <c r="H112" t="str">
        <f t="shared" si="10"/>
        <v>01B6</v>
      </c>
      <c r="I112">
        <f t="shared" si="11"/>
        <v>438</v>
      </c>
    </row>
    <row r="113" spans="1:9" x14ac:dyDescent="0.25">
      <c r="A113" t="s">
        <v>138</v>
      </c>
      <c r="B113" t="str">
        <f t="shared" si="6"/>
        <v>FCDF</v>
      </c>
      <c r="C113">
        <f t="shared" si="7"/>
        <v>64735</v>
      </c>
      <c r="D113">
        <f t="shared" si="8"/>
        <v>17</v>
      </c>
      <c r="E113">
        <f t="shared" si="9"/>
        <v>0</v>
      </c>
      <c r="G113" t="s">
        <v>313</v>
      </c>
      <c r="H113" t="str">
        <f t="shared" si="10"/>
        <v>0011</v>
      </c>
      <c r="I113">
        <f t="shared" si="11"/>
        <v>17</v>
      </c>
    </row>
    <row r="114" spans="1:9" x14ac:dyDescent="0.25">
      <c r="A114" t="s">
        <v>147</v>
      </c>
      <c r="B114" t="str">
        <f t="shared" si="6"/>
        <v>F37F</v>
      </c>
      <c r="C114">
        <f t="shared" si="7"/>
        <v>62335</v>
      </c>
      <c r="D114">
        <f t="shared" si="8"/>
        <v>121</v>
      </c>
      <c r="E114">
        <f t="shared" si="9"/>
        <v>0</v>
      </c>
      <c r="G114" t="s">
        <v>314</v>
      </c>
      <c r="H114" t="str">
        <f t="shared" si="10"/>
        <v>0079</v>
      </c>
      <c r="I114">
        <f t="shared" si="11"/>
        <v>121</v>
      </c>
    </row>
    <row r="115" spans="1:9" x14ac:dyDescent="0.25">
      <c r="A115" t="s">
        <v>156</v>
      </c>
      <c r="B115" t="str">
        <f t="shared" si="6"/>
        <v>D2FF</v>
      </c>
      <c r="C115">
        <f t="shared" si="7"/>
        <v>54015</v>
      </c>
      <c r="D115">
        <f t="shared" si="8"/>
        <v>151</v>
      </c>
      <c r="E115">
        <f t="shared" si="9"/>
        <v>0</v>
      </c>
      <c r="G115" t="s">
        <v>315</v>
      </c>
      <c r="H115" t="str">
        <f t="shared" si="10"/>
        <v>0097</v>
      </c>
      <c r="I115">
        <f t="shared" si="11"/>
        <v>151</v>
      </c>
    </row>
    <row r="116" spans="1:9" x14ac:dyDescent="0.25">
      <c r="A116" t="s">
        <v>164</v>
      </c>
      <c r="B116" t="str">
        <f t="shared" si="6"/>
        <v>C99F</v>
      </c>
      <c r="C116">
        <f t="shared" si="7"/>
        <v>51615</v>
      </c>
      <c r="D116">
        <f t="shared" si="8"/>
        <v>181</v>
      </c>
      <c r="E116">
        <f t="shared" si="9"/>
        <v>0</v>
      </c>
      <c r="G116" t="s">
        <v>316</v>
      </c>
      <c r="H116" t="str">
        <f t="shared" si="10"/>
        <v>00B5</v>
      </c>
      <c r="I116">
        <f t="shared" si="11"/>
        <v>181</v>
      </c>
    </row>
    <row r="117" spans="1:9" x14ac:dyDescent="0.25">
      <c r="A117" t="s">
        <v>177</v>
      </c>
      <c r="B117" t="str">
        <f t="shared" si="6"/>
        <v>A9BF</v>
      </c>
      <c r="C117" s="15">
        <f t="shared" si="7"/>
        <v>43455</v>
      </c>
      <c r="D117">
        <f t="shared" si="8"/>
        <v>283</v>
      </c>
      <c r="E117">
        <f t="shared" si="9"/>
        <v>1</v>
      </c>
      <c r="G117" t="s">
        <v>317</v>
      </c>
      <c r="H117" t="str">
        <f t="shared" si="10"/>
        <v>011B</v>
      </c>
      <c r="I117">
        <f t="shared" si="11"/>
        <v>283</v>
      </c>
    </row>
    <row r="118" spans="1:9" x14ac:dyDescent="0.25">
      <c r="A118" t="s">
        <v>705</v>
      </c>
      <c r="B118" t="str">
        <f t="shared" si="6"/>
        <v>A05F</v>
      </c>
      <c r="C118" s="15">
        <f t="shared" si="7"/>
        <v>41055</v>
      </c>
      <c r="D118">
        <f t="shared" si="8"/>
        <v>313</v>
      </c>
      <c r="E118">
        <f t="shared" si="9"/>
        <v>1</v>
      </c>
      <c r="G118" t="s">
        <v>318</v>
      </c>
      <c r="H118" t="str">
        <f t="shared" si="10"/>
        <v>0139</v>
      </c>
      <c r="I118">
        <f t="shared" si="11"/>
        <v>313</v>
      </c>
    </row>
    <row r="119" spans="1:9" x14ac:dyDescent="0.25">
      <c r="A119" t="s">
        <v>722</v>
      </c>
      <c r="B119" t="str">
        <f t="shared" si="6"/>
        <v>96FF</v>
      </c>
      <c r="C119" s="15">
        <f t="shared" si="7"/>
        <v>38655</v>
      </c>
      <c r="D119">
        <f t="shared" si="8"/>
        <v>415</v>
      </c>
      <c r="E119">
        <f t="shared" si="9"/>
        <v>1</v>
      </c>
      <c r="G119" t="s">
        <v>319</v>
      </c>
      <c r="H119" t="str">
        <f t="shared" si="10"/>
        <v>019F</v>
      </c>
      <c r="I119">
        <f t="shared" si="11"/>
        <v>415</v>
      </c>
    </row>
    <row r="120" spans="1:9" x14ac:dyDescent="0.25">
      <c r="A120" t="s">
        <v>712</v>
      </c>
      <c r="B120" t="str">
        <f t="shared" si="6"/>
        <v>771F</v>
      </c>
      <c r="C120" s="15">
        <f t="shared" si="7"/>
        <v>30495</v>
      </c>
      <c r="D120">
        <f t="shared" si="8"/>
        <v>445</v>
      </c>
      <c r="E120">
        <f t="shared" si="9"/>
        <v>1</v>
      </c>
      <c r="G120" t="s">
        <v>320</v>
      </c>
      <c r="H120" t="str">
        <f t="shared" si="10"/>
        <v>01BD</v>
      </c>
      <c r="I120">
        <f t="shared" si="11"/>
        <v>445</v>
      </c>
    </row>
    <row r="121" spans="1:9" x14ac:dyDescent="0.25">
      <c r="A121" t="s">
        <v>88</v>
      </c>
      <c r="B121" t="str">
        <f t="shared" si="6"/>
        <v>FAAF</v>
      </c>
      <c r="C121">
        <f t="shared" si="7"/>
        <v>64175</v>
      </c>
      <c r="D121">
        <f t="shared" si="8"/>
        <v>24</v>
      </c>
      <c r="E121">
        <f t="shared" si="9"/>
        <v>0</v>
      </c>
      <c r="G121" t="s">
        <v>321</v>
      </c>
      <c r="H121" t="str">
        <f t="shared" si="10"/>
        <v>0018</v>
      </c>
      <c r="I121">
        <f t="shared" si="11"/>
        <v>24</v>
      </c>
    </row>
    <row r="122" spans="1:9" x14ac:dyDescent="0.25">
      <c r="A122" t="s">
        <v>95</v>
      </c>
      <c r="B122" t="str">
        <f t="shared" si="6"/>
        <v>F14F</v>
      </c>
      <c r="C122">
        <f t="shared" si="7"/>
        <v>61775</v>
      </c>
      <c r="D122">
        <f t="shared" si="8"/>
        <v>128</v>
      </c>
      <c r="E122">
        <f t="shared" si="9"/>
        <v>0</v>
      </c>
      <c r="G122" t="s">
        <v>322</v>
      </c>
      <c r="H122" t="str">
        <f t="shared" si="10"/>
        <v>0080</v>
      </c>
      <c r="I122">
        <f t="shared" si="11"/>
        <v>128</v>
      </c>
    </row>
    <row r="123" spans="1:9" x14ac:dyDescent="0.25">
      <c r="A123" t="s">
        <v>102</v>
      </c>
      <c r="B123" t="str">
        <f t="shared" si="6"/>
        <v>D0CF</v>
      </c>
      <c r="C123">
        <f t="shared" si="7"/>
        <v>53455</v>
      </c>
      <c r="D123">
        <f t="shared" si="8"/>
        <v>158</v>
      </c>
      <c r="E123">
        <f t="shared" si="9"/>
        <v>0</v>
      </c>
      <c r="G123" t="s">
        <v>323</v>
      </c>
      <c r="H123" t="str">
        <f t="shared" si="10"/>
        <v>009E</v>
      </c>
      <c r="I123">
        <f t="shared" si="11"/>
        <v>158</v>
      </c>
    </row>
    <row r="124" spans="1:9" x14ac:dyDescent="0.25">
      <c r="A124" t="s">
        <v>110</v>
      </c>
      <c r="B124" t="str">
        <f t="shared" si="6"/>
        <v>C76F</v>
      </c>
      <c r="C124">
        <f t="shared" si="7"/>
        <v>51055</v>
      </c>
      <c r="D124">
        <f t="shared" si="8"/>
        <v>260</v>
      </c>
      <c r="E124">
        <f t="shared" si="9"/>
        <v>0</v>
      </c>
      <c r="G124" t="s">
        <v>324</v>
      </c>
      <c r="H124" t="str">
        <f t="shared" si="10"/>
        <v>0104</v>
      </c>
      <c r="I124">
        <f t="shared" si="11"/>
        <v>260</v>
      </c>
    </row>
    <row r="125" spans="1:9" x14ac:dyDescent="0.25">
      <c r="A125" t="s">
        <v>119</v>
      </c>
      <c r="B125" t="str">
        <f t="shared" si="6"/>
        <v>A78F</v>
      </c>
      <c r="C125" s="15">
        <f t="shared" si="7"/>
        <v>42895</v>
      </c>
      <c r="D125">
        <f t="shared" si="8"/>
        <v>290</v>
      </c>
      <c r="E125">
        <f t="shared" si="9"/>
        <v>1</v>
      </c>
      <c r="G125" t="s">
        <v>325</v>
      </c>
      <c r="H125" t="str">
        <f t="shared" si="10"/>
        <v>0122</v>
      </c>
      <c r="I125">
        <f t="shared" si="11"/>
        <v>290</v>
      </c>
    </row>
    <row r="126" spans="1:9" x14ac:dyDescent="0.25">
      <c r="A126" t="s">
        <v>129</v>
      </c>
      <c r="B126" t="str">
        <f t="shared" si="6"/>
        <v>9E2F</v>
      </c>
      <c r="C126" s="15">
        <f t="shared" si="7"/>
        <v>40495</v>
      </c>
      <c r="D126">
        <f t="shared" si="8"/>
        <v>320</v>
      </c>
      <c r="E126">
        <f t="shared" si="9"/>
        <v>1</v>
      </c>
      <c r="G126" t="s">
        <v>326</v>
      </c>
      <c r="H126" t="str">
        <f t="shared" si="10"/>
        <v>0140</v>
      </c>
      <c r="I126">
        <f t="shared" si="11"/>
        <v>320</v>
      </c>
    </row>
    <row r="127" spans="1:9" x14ac:dyDescent="0.25">
      <c r="A127" t="s">
        <v>696</v>
      </c>
      <c r="B127" t="str">
        <f t="shared" si="6"/>
        <v>94CF</v>
      </c>
      <c r="C127" s="15">
        <f t="shared" si="7"/>
        <v>38095</v>
      </c>
      <c r="D127">
        <f t="shared" si="8"/>
        <v>422</v>
      </c>
      <c r="E127">
        <f t="shared" si="9"/>
        <v>1</v>
      </c>
      <c r="G127" t="s">
        <v>327</v>
      </c>
      <c r="H127" t="str">
        <f t="shared" si="10"/>
        <v>01A6</v>
      </c>
      <c r="I127">
        <f t="shared" si="11"/>
        <v>422</v>
      </c>
    </row>
    <row r="128" spans="1:9" x14ac:dyDescent="0.25">
      <c r="A128" t="s">
        <v>695</v>
      </c>
      <c r="B128" t="str">
        <f t="shared" si="6"/>
        <v>74EF</v>
      </c>
      <c r="C128" s="15">
        <f t="shared" si="7"/>
        <v>29935</v>
      </c>
      <c r="D128">
        <f t="shared" si="8"/>
        <v>1</v>
      </c>
      <c r="E128">
        <f t="shared" si="9"/>
        <v>0</v>
      </c>
      <c r="G128" t="s">
        <v>328</v>
      </c>
      <c r="H128" t="str">
        <f t="shared" si="10"/>
        <v>0001</v>
      </c>
      <c r="I128">
        <f t="shared" si="11"/>
        <v>1</v>
      </c>
    </row>
    <row r="129" spans="1:9" x14ac:dyDescent="0.25">
      <c r="A129" t="s">
        <v>151</v>
      </c>
      <c r="B129" t="str">
        <f t="shared" si="6"/>
        <v>F87F</v>
      </c>
      <c r="C129">
        <f t="shared" si="7"/>
        <v>63615</v>
      </c>
      <c r="D129">
        <f t="shared" si="8"/>
        <v>31</v>
      </c>
      <c r="E129">
        <f t="shared" si="9"/>
        <v>0</v>
      </c>
      <c r="G129" t="s">
        <v>329</v>
      </c>
      <c r="H129" t="str">
        <f t="shared" si="10"/>
        <v>001F</v>
      </c>
      <c r="I129">
        <f t="shared" si="11"/>
        <v>31</v>
      </c>
    </row>
    <row r="130" spans="1:9" x14ac:dyDescent="0.25">
      <c r="A130" t="s">
        <v>186</v>
      </c>
      <c r="B130" t="str">
        <f t="shared" ref="B130:B193" si="12">RIGHT(A130,4)</f>
        <v>D7FF</v>
      </c>
      <c r="C130">
        <f t="shared" ref="C130:C193" si="13">HEX2DEC(B130)</f>
        <v>55295</v>
      </c>
      <c r="D130">
        <f t="shared" si="8"/>
        <v>135</v>
      </c>
      <c r="E130">
        <f t="shared" si="9"/>
        <v>0</v>
      </c>
      <c r="G130" t="s">
        <v>330</v>
      </c>
      <c r="H130" t="str">
        <f t="shared" si="10"/>
        <v>0087</v>
      </c>
      <c r="I130">
        <f t="shared" si="11"/>
        <v>135</v>
      </c>
    </row>
    <row r="131" spans="1:9" x14ac:dyDescent="0.25">
      <c r="A131" t="s">
        <v>166</v>
      </c>
      <c r="B131" t="str">
        <f t="shared" si="12"/>
        <v>CE9F</v>
      </c>
      <c r="C131">
        <f t="shared" si="13"/>
        <v>52895</v>
      </c>
      <c r="D131">
        <f t="shared" ref="D131:D194" si="14">HEX2DEC(H131)</f>
        <v>165</v>
      </c>
      <c r="E131">
        <f t="shared" ref="E131:E194" si="15">TRUNC(D131/264,0)</f>
        <v>0</v>
      </c>
      <c r="G131" t="s">
        <v>331</v>
      </c>
      <c r="H131" t="str">
        <f t="shared" ref="H131:H194" si="16">RIGHT(G131,4)</f>
        <v>00A5</v>
      </c>
      <c r="I131">
        <f t="shared" ref="I131:I194" si="17">HEX2DEC(H131)</f>
        <v>165</v>
      </c>
    </row>
    <row r="132" spans="1:9" x14ac:dyDescent="0.25">
      <c r="A132" t="s">
        <v>173</v>
      </c>
      <c r="B132" t="str">
        <f t="shared" si="12"/>
        <v>C53F</v>
      </c>
      <c r="C132">
        <f t="shared" si="13"/>
        <v>50495</v>
      </c>
      <c r="D132">
        <f t="shared" si="14"/>
        <v>267</v>
      </c>
      <c r="E132">
        <f t="shared" si="15"/>
        <v>1</v>
      </c>
      <c r="G132" t="s">
        <v>332</v>
      </c>
      <c r="H132" t="str">
        <f t="shared" si="16"/>
        <v>010B</v>
      </c>
      <c r="I132">
        <f t="shared" si="17"/>
        <v>267</v>
      </c>
    </row>
    <row r="133" spans="1:9" x14ac:dyDescent="0.25">
      <c r="A133" t="s">
        <v>747</v>
      </c>
      <c r="B133" t="str">
        <f t="shared" si="12"/>
        <v>A55F</v>
      </c>
      <c r="C133">
        <f t="shared" si="13"/>
        <v>42335</v>
      </c>
      <c r="D133">
        <f t="shared" si="14"/>
        <v>297</v>
      </c>
      <c r="E133">
        <f t="shared" si="15"/>
        <v>1</v>
      </c>
      <c r="G133" t="s">
        <v>333</v>
      </c>
      <c r="H133" t="str">
        <f t="shared" si="16"/>
        <v>0129</v>
      </c>
      <c r="I133">
        <f t="shared" si="17"/>
        <v>297</v>
      </c>
    </row>
    <row r="134" spans="1:9" x14ac:dyDescent="0.25">
      <c r="A134" t="s">
        <v>757</v>
      </c>
      <c r="B134" t="str">
        <f t="shared" si="12"/>
        <v>9BFF</v>
      </c>
      <c r="C134">
        <f t="shared" si="13"/>
        <v>39935</v>
      </c>
      <c r="D134">
        <f t="shared" si="14"/>
        <v>327</v>
      </c>
      <c r="E134">
        <f t="shared" si="15"/>
        <v>1</v>
      </c>
      <c r="G134" t="s">
        <v>334</v>
      </c>
      <c r="H134" t="str">
        <f t="shared" si="16"/>
        <v>0147</v>
      </c>
      <c r="I134">
        <f t="shared" si="17"/>
        <v>327</v>
      </c>
    </row>
    <row r="135" spans="1:9" x14ac:dyDescent="0.25">
      <c r="A135" t="s">
        <v>767</v>
      </c>
      <c r="B135" t="str">
        <f t="shared" si="12"/>
        <v>7C1F</v>
      </c>
      <c r="C135">
        <f t="shared" si="13"/>
        <v>31775</v>
      </c>
      <c r="D135">
        <f t="shared" si="14"/>
        <v>429</v>
      </c>
      <c r="E135">
        <f t="shared" si="15"/>
        <v>1</v>
      </c>
      <c r="G135" t="s">
        <v>335</v>
      </c>
      <c r="H135" t="str">
        <f t="shared" si="16"/>
        <v>01AD</v>
      </c>
      <c r="I135">
        <f t="shared" si="17"/>
        <v>429</v>
      </c>
    </row>
    <row r="136" spans="1:9" x14ac:dyDescent="0.25">
      <c r="A136" t="s">
        <v>90</v>
      </c>
      <c r="B136" t="str">
        <f t="shared" si="12"/>
        <v>FFAF</v>
      </c>
      <c r="C136">
        <f t="shared" si="13"/>
        <v>65455</v>
      </c>
      <c r="D136">
        <f t="shared" si="14"/>
        <v>8</v>
      </c>
      <c r="E136">
        <f t="shared" si="15"/>
        <v>0</v>
      </c>
      <c r="G136" t="s">
        <v>336</v>
      </c>
      <c r="H136" t="str">
        <f t="shared" si="16"/>
        <v>0008</v>
      </c>
      <c r="I136">
        <f t="shared" si="17"/>
        <v>8</v>
      </c>
    </row>
    <row r="137" spans="1:9" x14ac:dyDescent="0.25">
      <c r="A137" t="s">
        <v>97</v>
      </c>
      <c r="B137" t="str">
        <f t="shared" si="12"/>
        <v>F64F</v>
      </c>
      <c r="C137">
        <f t="shared" si="13"/>
        <v>63055</v>
      </c>
      <c r="D137">
        <f t="shared" si="14"/>
        <v>112</v>
      </c>
      <c r="E137">
        <f t="shared" si="15"/>
        <v>0</v>
      </c>
      <c r="G137" t="s">
        <v>337</v>
      </c>
      <c r="H137" t="str">
        <f t="shared" si="16"/>
        <v>0070</v>
      </c>
      <c r="I137">
        <f t="shared" si="17"/>
        <v>112</v>
      </c>
    </row>
    <row r="138" spans="1:9" x14ac:dyDescent="0.25">
      <c r="A138" t="s">
        <v>104</v>
      </c>
      <c r="B138" t="str">
        <f t="shared" si="12"/>
        <v>D5CF</v>
      </c>
      <c r="C138">
        <f t="shared" si="13"/>
        <v>54735</v>
      </c>
      <c r="D138">
        <f t="shared" si="14"/>
        <v>142</v>
      </c>
      <c r="E138">
        <f t="shared" si="15"/>
        <v>0</v>
      </c>
      <c r="G138" t="s">
        <v>338</v>
      </c>
      <c r="H138" t="str">
        <f t="shared" si="16"/>
        <v>008E</v>
      </c>
      <c r="I138">
        <f t="shared" si="17"/>
        <v>142</v>
      </c>
    </row>
    <row r="139" spans="1:9" x14ac:dyDescent="0.25">
      <c r="A139" t="s">
        <v>113</v>
      </c>
      <c r="B139" t="str">
        <f t="shared" si="12"/>
        <v>CC6F</v>
      </c>
      <c r="C139">
        <f t="shared" si="13"/>
        <v>52335</v>
      </c>
      <c r="D139">
        <f t="shared" si="14"/>
        <v>172</v>
      </c>
      <c r="E139">
        <f t="shared" si="15"/>
        <v>0</v>
      </c>
      <c r="G139" t="s">
        <v>339</v>
      </c>
      <c r="H139" t="str">
        <f t="shared" si="16"/>
        <v>00AC</v>
      </c>
      <c r="I139">
        <f t="shared" si="17"/>
        <v>172</v>
      </c>
    </row>
    <row r="140" spans="1:9" x14ac:dyDescent="0.25">
      <c r="A140" t="s">
        <v>123</v>
      </c>
      <c r="B140" t="str">
        <f t="shared" si="12"/>
        <v>C30F</v>
      </c>
      <c r="C140">
        <f t="shared" si="13"/>
        <v>49935</v>
      </c>
      <c r="D140">
        <f t="shared" si="14"/>
        <v>274</v>
      </c>
      <c r="E140">
        <f t="shared" si="15"/>
        <v>1</v>
      </c>
      <c r="G140" t="s">
        <v>340</v>
      </c>
      <c r="H140" t="str">
        <f t="shared" si="16"/>
        <v>0112</v>
      </c>
      <c r="I140">
        <f t="shared" si="17"/>
        <v>274</v>
      </c>
    </row>
    <row r="141" spans="1:9" x14ac:dyDescent="0.25">
      <c r="A141" t="s">
        <v>714</v>
      </c>
      <c r="B141" t="str">
        <f t="shared" si="12"/>
        <v>A32F</v>
      </c>
      <c r="C141">
        <f t="shared" si="13"/>
        <v>41775</v>
      </c>
      <c r="D141">
        <f t="shared" si="14"/>
        <v>304</v>
      </c>
      <c r="E141">
        <f t="shared" si="15"/>
        <v>1</v>
      </c>
      <c r="G141" t="s">
        <v>341</v>
      </c>
      <c r="H141" t="str">
        <f t="shared" si="16"/>
        <v>0130</v>
      </c>
      <c r="I141">
        <f t="shared" si="17"/>
        <v>304</v>
      </c>
    </row>
    <row r="142" spans="1:9" x14ac:dyDescent="0.25">
      <c r="A142" t="s">
        <v>728</v>
      </c>
      <c r="B142" t="str">
        <f t="shared" si="12"/>
        <v>99CF</v>
      </c>
      <c r="C142">
        <f t="shared" si="13"/>
        <v>39375</v>
      </c>
      <c r="D142">
        <f t="shared" si="14"/>
        <v>406</v>
      </c>
      <c r="E142">
        <f t="shared" si="15"/>
        <v>1</v>
      </c>
      <c r="G142" t="s">
        <v>342</v>
      </c>
      <c r="H142" t="str">
        <f t="shared" si="16"/>
        <v>0196</v>
      </c>
      <c r="I142">
        <f t="shared" si="17"/>
        <v>406</v>
      </c>
    </row>
    <row r="143" spans="1:9" x14ac:dyDescent="0.25">
      <c r="A143" t="s">
        <v>723</v>
      </c>
      <c r="B143" t="str">
        <f t="shared" si="12"/>
        <v>79EF</v>
      </c>
      <c r="C143">
        <f t="shared" si="13"/>
        <v>31215</v>
      </c>
      <c r="D143">
        <f t="shared" si="14"/>
        <v>436</v>
      </c>
      <c r="E143">
        <f t="shared" si="15"/>
        <v>1</v>
      </c>
      <c r="G143" t="s">
        <v>343</v>
      </c>
      <c r="H143" t="str">
        <f t="shared" si="16"/>
        <v>01B4</v>
      </c>
      <c r="I143">
        <f t="shared" si="17"/>
        <v>436</v>
      </c>
    </row>
    <row r="144" spans="1:9" x14ac:dyDescent="0.25">
      <c r="A144" t="s">
        <v>154</v>
      </c>
      <c r="B144" t="str">
        <f t="shared" si="12"/>
        <v>FD7F</v>
      </c>
      <c r="C144">
        <f t="shared" si="13"/>
        <v>64895</v>
      </c>
      <c r="D144">
        <f t="shared" si="14"/>
        <v>15</v>
      </c>
      <c r="E144">
        <f t="shared" si="15"/>
        <v>0</v>
      </c>
      <c r="G144" t="s">
        <v>344</v>
      </c>
      <c r="H144" t="str">
        <f t="shared" si="16"/>
        <v>000F</v>
      </c>
      <c r="I144">
        <f t="shared" si="17"/>
        <v>15</v>
      </c>
    </row>
    <row r="145" spans="1:9" x14ac:dyDescent="0.25">
      <c r="A145" t="s">
        <v>162</v>
      </c>
      <c r="B145" t="str">
        <f t="shared" si="12"/>
        <v>F41F</v>
      </c>
      <c r="C145">
        <f t="shared" si="13"/>
        <v>62495</v>
      </c>
      <c r="D145">
        <f t="shared" si="14"/>
        <v>119</v>
      </c>
      <c r="E145">
        <f t="shared" si="15"/>
        <v>0</v>
      </c>
      <c r="G145" t="s">
        <v>345</v>
      </c>
      <c r="H145" t="str">
        <f t="shared" si="16"/>
        <v>0077</v>
      </c>
      <c r="I145">
        <f t="shared" si="17"/>
        <v>119</v>
      </c>
    </row>
    <row r="146" spans="1:9" x14ac:dyDescent="0.25">
      <c r="A146" t="s">
        <v>169</v>
      </c>
      <c r="B146" t="str">
        <f t="shared" si="12"/>
        <v>D39F</v>
      </c>
      <c r="C146">
        <f t="shared" si="13"/>
        <v>54175</v>
      </c>
      <c r="D146">
        <f t="shared" si="14"/>
        <v>149</v>
      </c>
      <c r="E146">
        <f t="shared" si="15"/>
        <v>0</v>
      </c>
      <c r="G146" t="s">
        <v>346</v>
      </c>
      <c r="H146" t="str">
        <f t="shared" si="16"/>
        <v>0095</v>
      </c>
      <c r="I146">
        <f t="shared" si="17"/>
        <v>149</v>
      </c>
    </row>
    <row r="147" spans="1:9" x14ac:dyDescent="0.25">
      <c r="A147" t="s">
        <v>67</v>
      </c>
      <c r="B147" t="str">
        <f t="shared" si="12"/>
        <v>CA3F</v>
      </c>
      <c r="C147">
        <f t="shared" si="13"/>
        <v>51775</v>
      </c>
      <c r="D147">
        <f t="shared" si="14"/>
        <v>179</v>
      </c>
      <c r="E147">
        <f t="shared" si="15"/>
        <v>0</v>
      </c>
      <c r="G147" t="s">
        <v>347</v>
      </c>
      <c r="H147" t="str">
        <f t="shared" si="16"/>
        <v>00B3</v>
      </c>
      <c r="I147">
        <f t="shared" si="17"/>
        <v>179</v>
      </c>
    </row>
    <row r="148" spans="1:9" x14ac:dyDescent="0.25">
      <c r="A148" t="s">
        <v>189</v>
      </c>
      <c r="B148" t="str">
        <f t="shared" si="12"/>
        <v>AA5F</v>
      </c>
      <c r="C148">
        <f t="shared" si="13"/>
        <v>43615</v>
      </c>
      <c r="D148">
        <f t="shared" si="14"/>
        <v>281</v>
      </c>
      <c r="E148">
        <f t="shared" si="15"/>
        <v>1</v>
      </c>
      <c r="G148" t="s">
        <v>348</v>
      </c>
      <c r="H148" t="str">
        <f t="shared" si="16"/>
        <v>0119</v>
      </c>
      <c r="I148">
        <f t="shared" si="17"/>
        <v>281</v>
      </c>
    </row>
    <row r="149" spans="1:9" x14ac:dyDescent="0.25">
      <c r="A149" t="s">
        <v>741</v>
      </c>
      <c r="B149" t="str">
        <f t="shared" si="12"/>
        <v>A0FF</v>
      </c>
      <c r="C149">
        <f t="shared" si="13"/>
        <v>41215</v>
      </c>
      <c r="D149">
        <f t="shared" si="14"/>
        <v>311</v>
      </c>
      <c r="E149">
        <f t="shared" si="15"/>
        <v>1</v>
      </c>
      <c r="G149" t="s">
        <v>349</v>
      </c>
      <c r="H149" t="str">
        <f t="shared" si="16"/>
        <v>0137</v>
      </c>
      <c r="I149">
        <f t="shared" si="17"/>
        <v>311</v>
      </c>
    </row>
    <row r="150" spans="1:9" x14ac:dyDescent="0.25">
      <c r="A150" t="s">
        <v>753</v>
      </c>
      <c r="B150" t="str">
        <f t="shared" si="12"/>
        <v>979F</v>
      </c>
      <c r="C150">
        <f t="shared" si="13"/>
        <v>38815</v>
      </c>
      <c r="D150">
        <f t="shared" si="14"/>
        <v>413</v>
      </c>
      <c r="E150">
        <f t="shared" si="15"/>
        <v>1</v>
      </c>
      <c r="G150" t="s">
        <v>350</v>
      </c>
      <c r="H150" t="str">
        <f t="shared" si="16"/>
        <v>019D</v>
      </c>
      <c r="I150">
        <f t="shared" si="17"/>
        <v>413</v>
      </c>
    </row>
    <row r="151" spans="1:9" x14ac:dyDescent="0.25">
      <c r="A151" t="s">
        <v>746</v>
      </c>
      <c r="B151" t="str">
        <f t="shared" si="12"/>
        <v>77BF</v>
      </c>
      <c r="C151">
        <f t="shared" si="13"/>
        <v>30655</v>
      </c>
      <c r="D151">
        <f t="shared" si="14"/>
        <v>443</v>
      </c>
      <c r="E151">
        <f t="shared" si="15"/>
        <v>1</v>
      </c>
      <c r="G151" t="s">
        <v>351</v>
      </c>
      <c r="H151" t="str">
        <f t="shared" si="16"/>
        <v>01BB</v>
      </c>
      <c r="I151">
        <f t="shared" si="17"/>
        <v>443</v>
      </c>
    </row>
    <row r="152" spans="1:9" x14ac:dyDescent="0.25">
      <c r="A152" t="s">
        <v>100</v>
      </c>
      <c r="B152" t="str">
        <f t="shared" si="12"/>
        <v>FB4F</v>
      </c>
      <c r="C152">
        <f t="shared" si="13"/>
        <v>64335</v>
      </c>
      <c r="D152">
        <f t="shared" si="14"/>
        <v>22</v>
      </c>
      <c r="E152">
        <f t="shared" si="15"/>
        <v>0</v>
      </c>
      <c r="G152" t="s">
        <v>352</v>
      </c>
      <c r="H152" t="str">
        <f t="shared" si="16"/>
        <v>0016</v>
      </c>
      <c r="I152">
        <f t="shared" si="17"/>
        <v>22</v>
      </c>
    </row>
    <row r="153" spans="1:9" x14ac:dyDescent="0.25">
      <c r="A153" t="s">
        <v>108</v>
      </c>
      <c r="B153" t="str">
        <f t="shared" si="12"/>
        <v>F1EF</v>
      </c>
      <c r="C153">
        <f t="shared" si="13"/>
        <v>61935</v>
      </c>
      <c r="D153">
        <f t="shared" si="14"/>
        <v>126</v>
      </c>
      <c r="E153">
        <f t="shared" si="15"/>
        <v>0</v>
      </c>
      <c r="G153" t="s">
        <v>353</v>
      </c>
      <c r="H153" t="str">
        <f t="shared" si="16"/>
        <v>007E</v>
      </c>
      <c r="I153">
        <f t="shared" si="17"/>
        <v>126</v>
      </c>
    </row>
    <row r="154" spans="1:9" x14ac:dyDescent="0.25">
      <c r="A154" t="s">
        <v>117</v>
      </c>
      <c r="B154" t="str">
        <f t="shared" si="12"/>
        <v>D16F</v>
      </c>
      <c r="C154">
        <f t="shared" si="13"/>
        <v>53615</v>
      </c>
      <c r="D154">
        <f t="shared" si="14"/>
        <v>156</v>
      </c>
      <c r="E154">
        <f t="shared" si="15"/>
        <v>0</v>
      </c>
      <c r="G154" t="s">
        <v>354</v>
      </c>
      <c r="H154" t="str">
        <f t="shared" si="16"/>
        <v>009C</v>
      </c>
      <c r="I154">
        <f t="shared" si="17"/>
        <v>156</v>
      </c>
    </row>
    <row r="155" spans="1:9" x14ac:dyDescent="0.25">
      <c r="A155" t="s">
        <v>127</v>
      </c>
      <c r="B155" t="str">
        <f t="shared" si="12"/>
        <v>C80F</v>
      </c>
      <c r="C155">
        <f t="shared" si="13"/>
        <v>51215</v>
      </c>
      <c r="D155">
        <f t="shared" si="14"/>
        <v>258</v>
      </c>
      <c r="E155">
        <f t="shared" si="15"/>
        <v>0</v>
      </c>
      <c r="G155" t="s">
        <v>355</v>
      </c>
      <c r="H155" t="str">
        <f t="shared" si="16"/>
        <v>0102</v>
      </c>
      <c r="I155">
        <f t="shared" si="17"/>
        <v>258</v>
      </c>
    </row>
    <row r="156" spans="1:9" x14ac:dyDescent="0.25">
      <c r="A156" t="s">
        <v>136</v>
      </c>
      <c r="B156" t="str">
        <f t="shared" si="12"/>
        <v>A82F</v>
      </c>
      <c r="C156">
        <f t="shared" si="13"/>
        <v>43055</v>
      </c>
      <c r="D156">
        <f t="shared" si="14"/>
        <v>288</v>
      </c>
      <c r="E156">
        <f t="shared" si="15"/>
        <v>1</v>
      </c>
      <c r="G156" t="s">
        <v>356</v>
      </c>
      <c r="H156" t="str">
        <f t="shared" si="16"/>
        <v>0120</v>
      </c>
      <c r="I156">
        <f t="shared" si="17"/>
        <v>288</v>
      </c>
    </row>
    <row r="157" spans="1:9" x14ac:dyDescent="0.25">
      <c r="A157" t="s">
        <v>137</v>
      </c>
      <c r="B157" t="str">
        <f t="shared" si="12"/>
        <v>9ECF</v>
      </c>
      <c r="C157">
        <f t="shared" si="13"/>
        <v>40655</v>
      </c>
      <c r="D157">
        <f t="shared" si="14"/>
        <v>318</v>
      </c>
      <c r="E157">
        <f t="shared" si="15"/>
        <v>1</v>
      </c>
      <c r="G157" t="s">
        <v>357</v>
      </c>
      <c r="H157" t="str">
        <f t="shared" si="16"/>
        <v>013E</v>
      </c>
      <c r="I157">
        <f t="shared" si="17"/>
        <v>318</v>
      </c>
    </row>
    <row r="158" spans="1:9" x14ac:dyDescent="0.25">
      <c r="A158" t="s">
        <v>701</v>
      </c>
      <c r="B158" t="str">
        <f t="shared" si="12"/>
        <v>956F</v>
      </c>
      <c r="C158">
        <f t="shared" si="13"/>
        <v>38255</v>
      </c>
      <c r="D158">
        <f t="shared" si="14"/>
        <v>420</v>
      </c>
      <c r="E158">
        <f t="shared" si="15"/>
        <v>1</v>
      </c>
      <c r="G158" t="s">
        <v>358</v>
      </c>
      <c r="H158" t="str">
        <f t="shared" si="16"/>
        <v>01A4</v>
      </c>
      <c r="I158">
        <f t="shared" si="17"/>
        <v>420</v>
      </c>
    </row>
    <row r="159" spans="1:9" x14ac:dyDescent="0.25">
      <c r="A159" t="s">
        <v>699</v>
      </c>
      <c r="B159" t="str">
        <f t="shared" si="12"/>
        <v>758F</v>
      </c>
      <c r="C159">
        <f t="shared" si="13"/>
        <v>30095</v>
      </c>
      <c r="D159">
        <f t="shared" si="14"/>
        <v>450</v>
      </c>
      <c r="E159">
        <f t="shared" si="15"/>
        <v>1</v>
      </c>
      <c r="G159" t="s">
        <v>359</v>
      </c>
      <c r="H159" t="str">
        <f t="shared" si="16"/>
        <v>01C2</v>
      </c>
      <c r="I159">
        <f t="shared" si="17"/>
        <v>450</v>
      </c>
    </row>
    <row r="160" spans="1:9" x14ac:dyDescent="0.25">
      <c r="A160" t="s">
        <v>165</v>
      </c>
      <c r="B160" t="str">
        <f t="shared" si="12"/>
        <v>F91F</v>
      </c>
      <c r="C160">
        <f t="shared" si="13"/>
        <v>63775</v>
      </c>
      <c r="D160">
        <f t="shared" si="14"/>
        <v>29</v>
      </c>
      <c r="E160">
        <f t="shared" si="15"/>
        <v>0</v>
      </c>
      <c r="G160" t="s">
        <v>360</v>
      </c>
      <c r="H160" t="str">
        <f t="shared" si="16"/>
        <v>001D</v>
      </c>
      <c r="I160">
        <f t="shared" si="17"/>
        <v>29</v>
      </c>
    </row>
    <row r="161" spans="1:9" x14ac:dyDescent="0.25">
      <c r="A161" t="s">
        <v>198</v>
      </c>
      <c r="B161" t="str">
        <f t="shared" si="12"/>
        <v>D89F</v>
      </c>
      <c r="C161">
        <f t="shared" si="13"/>
        <v>55455</v>
      </c>
      <c r="D161">
        <f t="shared" si="14"/>
        <v>133</v>
      </c>
      <c r="E161">
        <f t="shared" si="15"/>
        <v>0</v>
      </c>
      <c r="G161" t="s">
        <v>361</v>
      </c>
      <c r="H161" t="str">
        <f t="shared" si="16"/>
        <v>0085</v>
      </c>
      <c r="I161">
        <f t="shared" si="17"/>
        <v>133</v>
      </c>
    </row>
    <row r="162" spans="1:9" x14ac:dyDescent="0.25">
      <c r="A162" t="s">
        <v>70</v>
      </c>
      <c r="B162" t="str">
        <f t="shared" si="12"/>
        <v>CF3F</v>
      </c>
      <c r="C162">
        <f t="shared" si="13"/>
        <v>53055</v>
      </c>
      <c r="D162">
        <f t="shared" si="14"/>
        <v>163</v>
      </c>
      <c r="E162">
        <f t="shared" si="15"/>
        <v>0</v>
      </c>
      <c r="G162" t="s">
        <v>362</v>
      </c>
      <c r="H162" t="str">
        <f t="shared" si="16"/>
        <v>00A3</v>
      </c>
      <c r="I162">
        <f t="shared" si="17"/>
        <v>163</v>
      </c>
    </row>
    <row r="163" spans="1:9" x14ac:dyDescent="0.25">
      <c r="A163" t="s">
        <v>77</v>
      </c>
      <c r="B163" t="str">
        <f t="shared" si="12"/>
        <v>C5DF</v>
      </c>
      <c r="C163">
        <f t="shared" si="13"/>
        <v>50655</v>
      </c>
      <c r="D163">
        <f t="shared" si="14"/>
        <v>265</v>
      </c>
      <c r="E163">
        <f t="shared" si="15"/>
        <v>1</v>
      </c>
      <c r="G163" t="s">
        <v>363</v>
      </c>
      <c r="H163" t="str">
        <f t="shared" si="16"/>
        <v>0109</v>
      </c>
      <c r="I163">
        <f t="shared" si="17"/>
        <v>265</v>
      </c>
    </row>
    <row r="164" spans="1:9" x14ac:dyDescent="0.25">
      <c r="A164" t="s">
        <v>724</v>
      </c>
      <c r="B164" t="str">
        <f t="shared" si="12"/>
        <v>A5FF</v>
      </c>
      <c r="C164">
        <f t="shared" si="13"/>
        <v>42495</v>
      </c>
      <c r="D164">
        <f t="shared" si="14"/>
        <v>295</v>
      </c>
      <c r="E164">
        <f t="shared" si="15"/>
        <v>1</v>
      </c>
      <c r="G164" t="s">
        <v>364</v>
      </c>
      <c r="H164" t="str">
        <f t="shared" si="16"/>
        <v>0127</v>
      </c>
      <c r="I164">
        <f t="shared" si="17"/>
        <v>295</v>
      </c>
    </row>
    <row r="165" spans="1:9" x14ac:dyDescent="0.25">
      <c r="A165" t="s">
        <v>737</v>
      </c>
      <c r="B165" t="str">
        <f t="shared" si="12"/>
        <v>9C9F</v>
      </c>
      <c r="C165">
        <f t="shared" si="13"/>
        <v>40095</v>
      </c>
      <c r="D165">
        <f t="shared" si="14"/>
        <v>325</v>
      </c>
      <c r="E165">
        <f t="shared" si="15"/>
        <v>1</v>
      </c>
      <c r="G165" t="s">
        <v>365</v>
      </c>
      <c r="H165" t="str">
        <f t="shared" si="16"/>
        <v>0145</v>
      </c>
      <c r="I165">
        <f t="shared" si="17"/>
        <v>325</v>
      </c>
    </row>
    <row r="166" spans="1:9" x14ac:dyDescent="0.25">
      <c r="A166" t="s">
        <v>729</v>
      </c>
      <c r="B166" t="str">
        <f t="shared" si="12"/>
        <v>7CBF</v>
      </c>
      <c r="C166">
        <f t="shared" si="13"/>
        <v>31935</v>
      </c>
      <c r="D166">
        <f t="shared" si="14"/>
        <v>427</v>
      </c>
      <c r="E166">
        <f t="shared" si="15"/>
        <v>1</v>
      </c>
      <c r="G166" t="s">
        <v>366</v>
      </c>
      <c r="H166" t="str">
        <f t="shared" si="16"/>
        <v>01AB</v>
      </c>
      <c r="I166">
        <f t="shared" si="17"/>
        <v>427</v>
      </c>
    </row>
    <row r="167" spans="1:9" x14ac:dyDescent="0.25">
      <c r="A167" t="s">
        <v>740</v>
      </c>
      <c r="B167" t="str">
        <f t="shared" si="12"/>
        <v>735F</v>
      </c>
      <c r="C167">
        <f t="shared" si="13"/>
        <v>29535</v>
      </c>
      <c r="D167">
        <f t="shared" si="14"/>
        <v>6</v>
      </c>
      <c r="E167">
        <f t="shared" si="15"/>
        <v>0</v>
      </c>
      <c r="G167" t="s">
        <v>367</v>
      </c>
      <c r="H167" t="str">
        <f t="shared" si="16"/>
        <v>0006</v>
      </c>
      <c r="I167">
        <f t="shared" si="17"/>
        <v>6</v>
      </c>
    </row>
    <row r="168" spans="1:9" x14ac:dyDescent="0.25">
      <c r="A168" t="s">
        <v>111</v>
      </c>
      <c r="B168" t="str">
        <f t="shared" si="12"/>
        <v>F6EF</v>
      </c>
      <c r="C168">
        <f t="shared" si="13"/>
        <v>63215</v>
      </c>
      <c r="D168">
        <f t="shared" si="14"/>
        <v>110</v>
      </c>
      <c r="E168">
        <f t="shared" si="15"/>
        <v>0</v>
      </c>
      <c r="G168" t="s">
        <v>368</v>
      </c>
      <c r="H168" t="str">
        <f t="shared" si="16"/>
        <v>006E</v>
      </c>
      <c r="I168">
        <f t="shared" si="17"/>
        <v>110</v>
      </c>
    </row>
    <row r="169" spans="1:9" x14ac:dyDescent="0.25">
      <c r="A169" t="s">
        <v>121</v>
      </c>
      <c r="B169" t="str">
        <f t="shared" si="12"/>
        <v>D66F</v>
      </c>
      <c r="C169">
        <f t="shared" si="13"/>
        <v>54895</v>
      </c>
      <c r="D169">
        <f t="shared" si="14"/>
        <v>140</v>
      </c>
      <c r="E169">
        <f t="shared" si="15"/>
        <v>0</v>
      </c>
      <c r="G169" t="s">
        <v>369</v>
      </c>
      <c r="H169" t="str">
        <f t="shared" si="16"/>
        <v>008C</v>
      </c>
      <c r="I169">
        <f t="shared" si="17"/>
        <v>140</v>
      </c>
    </row>
    <row r="170" spans="1:9" x14ac:dyDescent="0.25">
      <c r="A170" t="s">
        <v>200</v>
      </c>
      <c r="B170" t="str">
        <f t="shared" si="12"/>
        <v>CD0F</v>
      </c>
      <c r="C170">
        <f t="shared" si="13"/>
        <v>52495</v>
      </c>
      <c r="D170">
        <f t="shared" si="14"/>
        <v>170</v>
      </c>
      <c r="E170">
        <f t="shared" si="15"/>
        <v>0</v>
      </c>
      <c r="G170" t="s">
        <v>370</v>
      </c>
      <c r="H170" t="str">
        <f t="shared" si="16"/>
        <v>00AA</v>
      </c>
      <c r="I170">
        <f t="shared" si="17"/>
        <v>170</v>
      </c>
    </row>
    <row r="171" spans="1:9" x14ac:dyDescent="0.25">
      <c r="A171" t="s">
        <v>190</v>
      </c>
      <c r="B171" t="str">
        <f t="shared" si="12"/>
        <v>C3AF</v>
      </c>
      <c r="C171">
        <f t="shared" si="13"/>
        <v>50095</v>
      </c>
      <c r="D171">
        <f t="shared" si="14"/>
        <v>272</v>
      </c>
      <c r="E171">
        <f t="shared" si="15"/>
        <v>1</v>
      </c>
      <c r="G171" t="s">
        <v>371</v>
      </c>
      <c r="H171" t="str">
        <f t="shared" si="16"/>
        <v>0110</v>
      </c>
      <c r="I171">
        <f t="shared" si="17"/>
        <v>272</v>
      </c>
    </row>
    <row r="172" spans="1:9" x14ac:dyDescent="0.25">
      <c r="A172" t="s">
        <v>750</v>
      </c>
      <c r="B172" t="str">
        <f t="shared" si="12"/>
        <v>A3CF</v>
      </c>
      <c r="C172">
        <f t="shared" si="13"/>
        <v>41935</v>
      </c>
      <c r="D172">
        <f t="shared" si="14"/>
        <v>302</v>
      </c>
      <c r="E172">
        <f t="shared" si="15"/>
        <v>1</v>
      </c>
      <c r="G172" t="s">
        <v>372</v>
      </c>
      <c r="H172" t="str">
        <f t="shared" si="16"/>
        <v>012E</v>
      </c>
      <c r="I172">
        <f t="shared" si="17"/>
        <v>302</v>
      </c>
    </row>
    <row r="173" spans="1:9" x14ac:dyDescent="0.25">
      <c r="A173" t="s">
        <v>704</v>
      </c>
      <c r="B173" t="str">
        <f t="shared" si="12"/>
        <v>9A6F</v>
      </c>
      <c r="C173">
        <f t="shared" si="13"/>
        <v>39535</v>
      </c>
      <c r="D173">
        <f t="shared" si="14"/>
        <v>404</v>
      </c>
      <c r="E173">
        <f t="shared" si="15"/>
        <v>1</v>
      </c>
      <c r="G173" t="s">
        <v>373</v>
      </c>
      <c r="H173" t="str">
        <f t="shared" si="16"/>
        <v>0194</v>
      </c>
      <c r="I173">
        <f t="shared" si="17"/>
        <v>404</v>
      </c>
    </row>
    <row r="174" spans="1:9" x14ac:dyDescent="0.25">
      <c r="A174" t="s">
        <v>192</v>
      </c>
      <c r="B174" t="str">
        <f t="shared" si="12"/>
        <v>7A8F</v>
      </c>
      <c r="C174">
        <f t="shared" si="13"/>
        <v>31375</v>
      </c>
      <c r="D174">
        <f t="shared" si="14"/>
        <v>434</v>
      </c>
      <c r="E174">
        <f t="shared" si="15"/>
        <v>1</v>
      </c>
      <c r="G174" t="s">
        <v>374</v>
      </c>
      <c r="H174" t="str">
        <f t="shared" si="16"/>
        <v>01B2</v>
      </c>
      <c r="I174">
        <f t="shared" si="17"/>
        <v>434</v>
      </c>
    </row>
    <row r="175" spans="1:9" x14ac:dyDescent="0.25">
      <c r="A175" t="s">
        <v>167</v>
      </c>
      <c r="B175" t="str">
        <f t="shared" si="12"/>
        <v>FE1F</v>
      </c>
      <c r="C175">
        <f t="shared" si="13"/>
        <v>65055</v>
      </c>
      <c r="D175">
        <f t="shared" si="14"/>
        <v>13</v>
      </c>
      <c r="E175">
        <f t="shared" si="15"/>
        <v>0</v>
      </c>
      <c r="G175" t="s">
        <v>375</v>
      </c>
      <c r="H175" t="str">
        <f t="shared" si="16"/>
        <v>000D</v>
      </c>
      <c r="I175">
        <f t="shared" si="17"/>
        <v>13</v>
      </c>
    </row>
    <row r="176" spans="1:9" x14ac:dyDescent="0.25">
      <c r="A176" t="s">
        <v>65</v>
      </c>
      <c r="B176" t="str">
        <f t="shared" si="12"/>
        <v>F4BF</v>
      </c>
      <c r="C176">
        <f t="shared" si="13"/>
        <v>62655</v>
      </c>
      <c r="D176">
        <f t="shared" si="14"/>
        <v>117</v>
      </c>
      <c r="E176">
        <f t="shared" si="15"/>
        <v>0</v>
      </c>
      <c r="G176" t="s">
        <v>376</v>
      </c>
      <c r="H176" t="str">
        <f t="shared" si="16"/>
        <v>0075</v>
      </c>
      <c r="I176">
        <f t="shared" si="17"/>
        <v>117</v>
      </c>
    </row>
    <row r="177" spans="1:9" x14ac:dyDescent="0.25">
      <c r="A177" t="s">
        <v>74</v>
      </c>
      <c r="B177" t="str">
        <f t="shared" si="12"/>
        <v>D43F</v>
      </c>
      <c r="C177">
        <f t="shared" si="13"/>
        <v>54335</v>
      </c>
      <c r="D177">
        <f t="shared" si="14"/>
        <v>147</v>
      </c>
      <c r="E177">
        <f t="shared" si="15"/>
        <v>0</v>
      </c>
      <c r="G177" t="s">
        <v>377</v>
      </c>
      <c r="H177" t="str">
        <f t="shared" si="16"/>
        <v>0093</v>
      </c>
      <c r="I177">
        <f t="shared" si="17"/>
        <v>147</v>
      </c>
    </row>
    <row r="178" spans="1:9" x14ac:dyDescent="0.25">
      <c r="A178" t="s">
        <v>81</v>
      </c>
      <c r="B178" t="str">
        <f t="shared" si="12"/>
        <v>CADF</v>
      </c>
      <c r="C178">
        <f t="shared" si="13"/>
        <v>51935</v>
      </c>
      <c r="D178">
        <f t="shared" si="14"/>
        <v>177</v>
      </c>
      <c r="E178">
        <f t="shared" si="15"/>
        <v>0</v>
      </c>
      <c r="G178" t="s">
        <v>378</v>
      </c>
      <c r="H178" t="str">
        <f t="shared" si="16"/>
        <v>00B1</v>
      </c>
      <c r="I178">
        <f t="shared" si="17"/>
        <v>177</v>
      </c>
    </row>
    <row r="179" spans="1:9" x14ac:dyDescent="0.25">
      <c r="A179" t="s">
        <v>174</v>
      </c>
      <c r="B179" t="str">
        <f t="shared" si="12"/>
        <v>AAFF</v>
      </c>
      <c r="C179">
        <f t="shared" si="13"/>
        <v>43775</v>
      </c>
      <c r="D179">
        <f t="shared" si="14"/>
        <v>279</v>
      </c>
      <c r="E179">
        <f t="shared" si="15"/>
        <v>1</v>
      </c>
      <c r="G179" t="s">
        <v>379</v>
      </c>
      <c r="H179" t="str">
        <f t="shared" si="16"/>
        <v>0117</v>
      </c>
      <c r="I179">
        <f t="shared" si="17"/>
        <v>279</v>
      </c>
    </row>
    <row r="180" spans="1:9" x14ac:dyDescent="0.25">
      <c r="A180" t="s">
        <v>718</v>
      </c>
      <c r="B180" t="str">
        <f t="shared" si="12"/>
        <v>A19F</v>
      </c>
      <c r="C180">
        <f t="shared" si="13"/>
        <v>41375</v>
      </c>
      <c r="D180">
        <f t="shared" si="14"/>
        <v>309</v>
      </c>
      <c r="E180">
        <f t="shared" si="15"/>
        <v>1</v>
      </c>
      <c r="G180" t="s">
        <v>380</v>
      </c>
      <c r="H180" t="str">
        <f t="shared" si="16"/>
        <v>0135</v>
      </c>
      <c r="I180">
        <f t="shared" si="17"/>
        <v>309</v>
      </c>
    </row>
    <row r="181" spans="1:9" x14ac:dyDescent="0.25">
      <c r="A181" t="s">
        <v>731</v>
      </c>
      <c r="B181" t="str">
        <f t="shared" si="12"/>
        <v>983F</v>
      </c>
      <c r="C181">
        <f t="shared" si="13"/>
        <v>38975</v>
      </c>
      <c r="D181">
        <f t="shared" si="14"/>
        <v>411</v>
      </c>
      <c r="E181">
        <f t="shared" si="15"/>
        <v>1</v>
      </c>
      <c r="G181" t="s">
        <v>381</v>
      </c>
      <c r="H181" t="str">
        <f t="shared" si="16"/>
        <v>019B</v>
      </c>
      <c r="I181">
        <f t="shared" si="17"/>
        <v>411</v>
      </c>
    </row>
    <row r="182" spans="1:9" x14ac:dyDescent="0.25">
      <c r="A182" t="s">
        <v>702</v>
      </c>
      <c r="B182" t="str">
        <f t="shared" si="12"/>
        <v>785F</v>
      </c>
      <c r="C182">
        <f t="shared" si="13"/>
        <v>30815</v>
      </c>
      <c r="D182">
        <f t="shared" si="14"/>
        <v>441</v>
      </c>
      <c r="E182">
        <f t="shared" si="15"/>
        <v>1</v>
      </c>
      <c r="G182" t="s">
        <v>382</v>
      </c>
      <c r="H182" t="str">
        <f t="shared" si="16"/>
        <v>01B9</v>
      </c>
      <c r="I182">
        <f t="shared" si="17"/>
        <v>441</v>
      </c>
    </row>
    <row r="183" spans="1:9" x14ac:dyDescent="0.25">
      <c r="A183" t="s">
        <v>115</v>
      </c>
      <c r="B183" t="str">
        <f t="shared" si="12"/>
        <v>FBEF</v>
      </c>
      <c r="C183">
        <f t="shared" si="13"/>
        <v>64495</v>
      </c>
      <c r="D183">
        <f t="shared" si="14"/>
        <v>20</v>
      </c>
      <c r="E183">
        <f t="shared" si="15"/>
        <v>0</v>
      </c>
      <c r="G183" t="s">
        <v>383</v>
      </c>
      <c r="H183" t="str">
        <f t="shared" si="16"/>
        <v>0014</v>
      </c>
      <c r="I183">
        <f t="shared" si="17"/>
        <v>20</v>
      </c>
    </row>
    <row r="184" spans="1:9" x14ac:dyDescent="0.25">
      <c r="A184" t="s">
        <v>125</v>
      </c>
      <c r="B184" t="str">
        <f t="shared" si="12"/>
        <v>F28F</v>
      </c>
      <c r="C184">
        <f t="shared" si="13"/>
        <v>62095</v>
      </c>
      <c r="D184">
        <f t="shared" si="14"/>
        <v>124</v>
      </c>
      <c r="E184">
        <f t="shared" si="15"/>
        <v>0</v>
      </c>
      <c r="G184" t="s">
        <v>384</v>
      </c>
      <c r="H184" t="str">
        <f t="shared" si="16"/>
        <v>007C</v>
      </c>
      <c r="I184">
        <f t="shared" si="17"/>
        <v>124</v>
      </c>
    </row>
    <row r="185" spans="1:9" x14ac:dyDescent="0.25">
      <c r="A185" t="s">
        <v>134</v>
      </c>
      <c r="B185" t="str">
        <f t="shared" si="12"/>
        <v>D20F</v>
      </c>
      <c r="C185">
        <f t="shared" si="13"/>
        <v>53775</v>
      </c>
      <c r="D185">
        <f t="shared" si="14"/>
        <v>154</v>
      </c>
      <c r="E185">
        <f t="shared" si="15"/>
        <v>0</v>
      </c>
      <c r="G185" t="s">
        <v>385</v>
      </c>
      <c r="H185" t="str">
        <f t="shared" si="16"/>
        <v>009A</v>
      </c>
      <c r="I185">
        <f t="shared" si="17"/>
        <v>154</v>
      </c>
    </row>
    <row r="186" spans="1:9" x14ac:dyDescent="0.25">
      <c r="A186" t="s">
        <v>141</v>
      </c>
      <c r="B186" t="str">
        <f t="shared" si="12"/>
        <v>C8AF</v>
      </c>
      <c r="C186">
        <f t="shared" si="13"/>
        <v>51375</v>
      </c>
      <c r="D186">
        <f t="shared" si="14"/>
        <v>256</v>
      </c>
      <c r="E186">
        <f t="shared" si="15"/>
        <v>0</v>
      </c>
      <c r="G186" t="s">
        <v>386</v>
      </c>
      <c r="H186" t="str">
        <f t="shared" si="16"/>
        <v>0100</v>
      </c>
      <c r="I186">
        <f t="shared" si="17"/>
        <v>256</v>
      </c>
    </row>
    <row r="187" spans="1:9" x14ac:dyDescent="0.25">
      <c r="A187" t="s">
        <v>150</v>
      </c>
      <c r="B187" t="str">
        <f t="shared" si="12"/>
        <v>A8CF</v>
      </c>
      <c r="C187">
        <f t="shared" si="13"/>
        <v>43215</v>
      </c>
      <c r="D187">
        <f t="shared" si="14"/>
        <v>286</v>
      </c>
      <c r="E187">
        <f t="shared" si="15"/>
        <v>1</v>
      </c>
      <c r="G187" t="s">
        <v>387</v>
      </c>
      <c r="H187" t="str">
        <f t="shared" si="16"/>
        <v>011E</v>
      </c>
      <c r="I187">
        <f t="shared" si="17"/>
        <v>286</v>
      </c>
    </row>
    <row r="188" spans="1:9" x14ac:dyDescent="0.25">
      <c r="A188" t="s">
        <v>187</v>
      </c>
      <c r="B188" t="str">
        <f t="shared" si="12"/>
        <v>9F6F</v>
      </c>
      <c r="C188">
        <f t="shared" si="13"/>
        <v>40815</v>
      </c>
      <c r="D188">
        <f t="shared" si="14"/>
        <v>316</v>
      </c>
      <c r="E188">
        <f t="shared" si="15"/>
        <v>1</v>
      </c>
      <c r="G188" t="s">
        <v>388</v>
      </c>
      <c r="H188" t="str">
        <f t="shared" si="16"/>
        <v>013C</v>
      </c>
      <c r="I188">
        <f t="shared" si="17"/>
        <v>316</v>
      </c>
    </row>
    <row r="189" spans="1:9" x14ac:dyDescent="0.25">
      <c r="A189" t="s">
        <v>755</v>
      </c>
      <c r="B189" t="str">
        <f t="shared" si="12"/>
        <v>960F</v>
      </c>
      <c r="C189">
        <f t="shared" si="13"/>
        <v>38415</v>
      </c>
      <c r="D189">
        <f t="shared" si="14"/>
        <v>418</v>
      </c>
      <c r="E189">
        <f t="shared" si="15"/>
        <v>1</v>
      </c>
      <c r="G189" t="s">
        <v>389</v>
      </c>
      <c r="H189" t="str">
        <f t="shared" si="16"/>
        <v>01A2</v>
      </c>
      <c r="I189">
        <f t="shared" si="17"/>
        <v>418</v>
      </c>
    </row>
    <row r="190" spans="1:9" x14ac:dyDescent="0.25">
      <c r="A190" t="s">
        <v>749</v>
      </c>
      <c r="B190" t="str">
        <f t="shared" si="12"/>
        <v>762F</v>
      </c>
      <c r="C190">
        <f t="shared" si="13"/>
        <v>30255</v>
      </c>
      <c r="D190">
        <f t="shared" si="14"/>
        <v>448</v>
      </c>
      <c r="E190">
        <f t="shared" si="15"/>
        <v>1</v>
      </c>
      <c r="G190" t="s">
        <v>390</v>
      </c>
      <c r="H190" t="str">
        <f t="shared" si="16"/>
        <v>01C0</v>
      </c>
      <c r="I190">
        <f t="shared" si="17"/>
        <v>448</v>
      </c>
    </row>
    <row r="191" spans="1:9" x14ac:dyDescent="0.25">
      <c r="A191" t="s">
        <v>69</v>
      </c>
      <c r="B191" t="str">
        <f t="shared" si="12"/>
        <v>F9BF</v>
      </c>
      <c r="C191">
        <f t="shared" si="13"/>
        <v>63935</v>
      </c>
      <c r="D191">
        <f t="shared" si="14"/>
        <v>27</v>
      </c>
      <c r="E191">
        <f t="shared" si="15"/>
        <v>0</v>
      </c>
      <c r="G191" t="s">
        <v>391</v>
      </c>
      <c r="H191" t="str">
        <f t="shared" si="16"/>
        <v>001B</v>
      </c>
      <c r="I191">
        <f t="shared" si="17"/>
        <v>27</v>
      </c>
    </row>
    <row r="192" spans="1:9" x14ac:dyDescent="0.25">
      <c r="A192" t="s">
        <v>441</v>
      </c>
      <c r="B192" t="str">
        <f t="shared" si="12"/>
        <v>D93F</v>
      </c>
      <c r="C192">
        <f t="shared" si="13"/>
        <v>55615</v>
      </c>
      <c r="D192">
        <f t="shared" si="14"/>
        <v>131</v>
      </c>
      <c r="E192">
        <f t="shared" si="15"/>
        <v>0</v>
      </c>
      <c r="G192" t="s">
        <v>392</v>
      </c>
      <c r="H192" t="str">
        <f t="shared" si="16"/>
        <v>0083</v>
      </c>
      <c r="I192">
        <f t="shared" si="17"/>
        <v>131</v>
      </c>
    </row>
    <row r="193" spans="1:9" x14ac:dyDescent="0.25">
      <c r="A193" t="s">
        <v>82</v>
      </c>
      <c r="B193" t="str">
        <f t="shared" si="12"/>
        <v>CFDF</v>
      </c>
      <c r="C193">
        <f t="shared" si="13"/>
        <v>53215</v>
      </c>
      <c r="D193">
        <f t="shared" si="14"/>
        <v>161</v>
      </c>
      <c r="E193">
        <f t="shared" si="15"/>
        <v>0</v>
      </c>
      <c r="G193" t="s">
        <v>393</v>
      </c>
      <c r="H193" t="str">
        <f t="shared" si="16"/>
        <v>00A1</v>
      </c>
      <c r="I193">
        <f t="shared" si="17"/>
        <v>161</v>
      </c>
    </row>
    <row r="194" spans="1:9" x14ac:dyDescent="0.25">
      <c r="A194" t="s">
        <v>89</v>
      </c>
      <c r="B194" t="str">
        <f t="shared" ref="B194:B257" si="18">RIGHT(A194,4)</f>
        <v>C67F</v>
      </c>
      <c r="C194">
        <f t="shared" ref="C194:C257" si="19">HEX2DEC(B194)</f>
        <v>50815</v>
      </c>
      <c r="D194">
        <f t="shared" si="14"/>
        <v>263</v>
      </c>
      <c r="E194">
        <f t="shared" si="15"/>
        <v>0</v>
      </c>
      <c r="G194" t="s">
        <v>394</v>
      </c>
      <c r="H194" t="str">
        <f t="shared" si="16"/>
        <v>0107</v>
      </c>
      <c r="I194">
        <f t="shared" si="17"/>
        <v>263</v>
      </c>
    </row>
    <row r="195" spans="1:9" x14ac:dyDescent="0.25">
      <c r="A195" t="s">
        <v>96</v>
      </c>
      <c r="B195" t="str">
        <f t="shared" si="18"/>
        <v>A69F</v>
      </c>
      <c r="C195">
        <f t="shared" si="19"/>
        <v>42655</v>
      </c>
      <c r="D195">
        <f t="shared" ref="D195:D258" si="20">HEX2DEC(H195)</f>
        <v>293</v>
      </c>
      <c r="E195">
        <f t="shared" ref="E195:E258" si="21">TRUNC(D195/264,0)</f>
        <v>1</v>
      </c>
      <c r="G195" t="s">
        <v>395</v>
      </c>
      <c r="H195" t="str">
        <f t="shared" ref="H195:H258" si="22">RIGHT(G195,4)</f>
        <v>0125</v>
      </c>
      <c r="I195">
        <f t="shared" ref="I195:I258" si="23">HEX2DEC(H195)</f>
        <v>293</v>
      </c>
    </row>
    <row r="196" spans="1:9" x14ac:dyDescent="0.25">
      <c r="A196" t="s">
        <v>711</v>
      </c>
      <c r="B196" t="str">
        <f t="shared" si="18"/>
        <v>9D3F</v>
      </c>
      <c r="C196">
        <f t="shared" si="19"/>
        <v>40255</v>
      </c>
      <c r="D196">
        <f t="shared" si="20"/>
        <v>323</v>
      </c>
      <c r="E196">
        <f t="shared" si="21"/>
        <v>1</v>
      </c>
      <c r="G196" t="s">
        <v>396</v>
      </c>
      <c r="H196" t="str">
        <f t="shared" si="22"/>
        <v>0143</v>
      </c>
      <c r="I196">
        <f t="shared" si="23"/>
        <v>323</v>
      </c>
    </row>
    <row r="197" spans="1:9" x14ac:dyDescent="0.25">
      <c r="A197" t="s">
        <v>130</v>
      </c>
      <c r="B197" t="str">
        <f t="shared" si="18"/>
        <v>7D5F</v>
      </c>
      <c r="C197">
        <f t="shared" si="19"/>
        <v>32095</v>
      </c>
      <c r="D197">
        <f t="shared" si="20"/>
        <v>425</v>
      </c>
      <c r="E197">
        <f t="shared" si="21"/>
        <v>1</v>
      </c>
      <c r="G197" t="s">
        <v>397</v>
      </c>
      <c r="H197" t="str">
        <f t="shared" si="22"/>
        <v>01A9</v>
      </c>
      <c r="I197">
        <f t="shared" si="23"/>
        <v>425</v>
      </c>
    </row>
    <row r="198" spans="1:9" x14ac:dyDescent="0.25">
      <c r="A198" t="s">
        <v>717</v>
      </c>
      <c r="B198" t="str">
        <f t="shared" si="18"/>
        <v>73FF</v>
      </c>
      <c r="C198">
        <f t="shared" si="19"/>
        <v>29695</v>
      </c>
      <c r="D198">
        <f t="shared" si="20"/>
        <v>4</v>
      </c>
      <c r="E198">
        <f t="shared" si="21"/>
        <v>0</v>
      </c>
      <c r="G198" t="s">
        <v>398</v>
      </c>
      <c r="H198" t="str">
        <f t="shared" si="22"/>
        <v>0004</v>
      </c>
      <c r="I198">
        <f t="shared" si="23"/>
        <v>4</v>
      </c>
    </row>
    <row r="199" spans="1:9" x14ac:dyDescent="0.25">
      <c r="A199" t="s">
        <v>442</v>
      </c>
      <c r="B199" t="str">
        <f t="shared" si="18"/>
        <v>F78F</v>
      </c>
      <c r="C199">
        <f t="shared" si="19"/>
        <v>63375</v>
      </c>
      <c r="D199">
        <f t="shared" si="20"/>
        <v>108</v>
      </c>
      <c r="E199">
        <f t="shared" si="21"/>
        <v>0</v>
      </c>
      <c r="G199" t="s">
        <v>399</v>
      </c>
      <c r="H199" t="str">
        <f t="shared" si="22"/>
        <v>006C</v>
      </c>
      <c r="I199">
        <f t="shared" si="23"/>
        <v>108</v>
      </c>
    </row>
    <row r="200" spans="1:9" x14ac:dyDescent="0.25">
      <c r="A200" t="s">
        <v>199</v>
      </c>
      <c r="B200" t="str">
        <f t="shared" si="18"/>
        <v>D70F</v>
      </c>
      <c r="C200">
        <f t="shared" si="19"/>
        <v>55055</v>
      </c>
      <c r="D200">
        <f t="shared" si="20"/>
        <v>138</v>
      </c>
      <c r="E200">
        <f t="shared" si="21"/>
        <v>0</v>
      </c>
      <c r="G200" t="s">
        <v>400</v>
      </c>
      <c r="H200" t="str">
        <f t="shared" si="22"/>
        <v>008A</v>
      </c>
      <c r="I200">
        <f t="shared" si="23"/>
        <v>138</v>
      </c>
    </row>
    <row r="201" spans="1:9" x14ac:dyDescent="0.25">
      <c r="A201" t="s">
        <v>144</v>
      </c>
      <c r="B201" t="str">
        <f t="shared" si="18"/>
        <v>CDAF</v>
      </c>
      <c r="C201">
        <f t="shared" si="19"/>
        <v>52655</v>
      </c>
      <c r="D201">
        <f t="shared" si="20"/>
        <v>168</v>
      </c>
      <c r="E201">
        <f t="shared" si="21"/>
        <v>0</v>
      </c>
      <c r="G201" t="s">
        <v>401</v>
      </c>
      <c r="H201" t="str">
        <f t="shared" si="22"/>
        <v>00A8</v>
      </c>
      <c r="I201">
        <f t="shared" si="23"/>
        <v>168</v>
      </c>
    </row>
    <row r="202" spans="1:9" x14ac:dyDescent="0.25">
      <c r="A202" t="s">
        <v>153</v>
      </c>
      <c r="B202" t="str">
        <f t="shared" si="18"/>
        <v>C44F</v>
      </c>
      <c r="C202">
        <f t="shared" si="19"/>
        <v>50255</v>
      </c>
      <c r="D202">
        <f t="shared" si="20"/>
        <v>270</v>
      </c>
      <c r="E202">
        <f t="shared" si="21"/>
        <v>1</v>
      </c>
      <c r="G202" t="s">
        <v>402</v>
      </c>
      <c r="H202" t="str">
        <f t="shared" si="22"/>
        <v>010E</v>
      </c>
      <c r="I202">
        <f t="shared" si="23"/>
        <v>270</v>
      </c>
    </row>
    <row r="203" spans="1:9" x14ac:dyDescent="0.25">
      <c r="A203" t="s">
        <v>764</v>
      </c>
      <c r="B203" t="str">
        <f t="shared" si="18"/>
        <v>A46F</v>
      </c>
      <c r="C203">
        <f t="shared" si="19"/>
        <v>42095</v>
      </c>
      <c r="D203">
        <f t="shared" si="20"/>
        <v>300</v>
      </c>
      <c r="E203">
        <f t="shared" si="21"/>
        <v>1</v>
      </c>
      <c r="G203" t="s">
        <v>403</v>
      </c>
      <c r="H203" t="str">
        <f t="shared" si="22"/>
        <v>012C</v>
      </c>
      <c r="I203">
        <f t="shared" si="23"/>
        <v>300</v>
      </c>
    </row>
    <row r="204" spans="1:9" x14ac:dyDescent="0.25">
      <c r="A204" t="s">
        <v>763</v>
      </c>
      <c r="B204" t="str">
        <f t="shared" si="18"/>
        <v>9B0F</v>
      </c>
      <c r="C204">
        <f t="shared" si="19"/>
        <v>39695</v>
      </c>
      <c r="D204">
        <f t="shared" si="20"/>
        <v>402</v>
      </c>
      <c r="E204">
        <f t="shared" si="21"/>
        <v>1</v>
      </c>
      <c r="G204" t="s">
        <v>404</v>
      </c>
      <c r="H204" t="str">
        <f t="shared" si="22"/>
        <v>0192</v>
      </c>
      <c r="I204">
        <f t="shared" si="23"/>
        <v>402</v>
      </c>
    </row>
    <row r="205" spans="1:9" x14ac:dyDescent="0.25">
      <c r="A205" t="s">
        <v>732</v>
      </c>
      <c r="B205" t="str">
        <f t="shared" si="18"/>
        <v>7B2F</v>
      </c>
      <c r="C205">
        <f t="shared" si="19"/>
        <v>31535</v>
      </c>
      <c r="D205">
        <f t="shared" si="20"/>
        <v>432</v>
      </c>
      <c r="E205">
        <f t="shared" si="21"/>
        <v>1</v>
      </c>
      <c r="G205" t="s">
        <v>405</v>
      </c>
      <c r="H205" t="str">
        <f t="shared" si="22"/>
        <v>01B0</v>
      </c>
      <c r="I205">
        <f t="shared" si="23"/>
        <v>432</v>
      </c>
    </row>
    <row r="206" spans="1:9" x14ac:dyDescent="0.25">
      <c r="A206" t="s">
        <v>72</v>
      </c>
      <c r="B206" t="str">
        <f t="shared" si="18"/>
        <v>FEBF</v>
      </c>
      <c r="C206">
        <f t="shared" si="19"/>
        <v>65215</v>
      </c>
      <c r="D206">
        <f t="shared" si="20"/>
        <v>11</v>
      </c>
      <c r="E206">
        <f t="shared" si="21"/>
        <v>0</v>
      </c>
      <c r="G206" t="s">
        <v>406</v>
      </c>
      <c r="H206" t="str">
        <f t="shared" si="22"/>
        <v>000B</v>
      </c>
      <c r="I206">
        <f t="shared" si="23"/>
        <v>11</v>
      </c>
    </row>
    <row r="207" spans="1:9" x14ac:dyDescent="0.25">
      <c r="A207" t="s">
        <v>79</v>
      </c>
      <c r="B207" t="str">
        <f t="shared" si="18"/>
        <v>F55F</v>
      </c>
      <c r="C207">
        <f t="shared" si="19"/>
        <v>62815</v>
      </c>
      <c r="D207">
        <f t="shared" si="20"/>
        <v>115</v>
      </c>
      <c r="E207">
        <f t="shared" si="21"/>
        <v>0</v>
      </c>
      <c r="G207" t="s">
        <v>407</v>
      </c>
      <c r="H207" t="str">
        <f t="shared" si="22"/>
        <v>0073</v>
      </c>
      <c r="I207">
        <f t="shared" si="23"/>
        <v>115</v>
      </c>
    </row>
    <row r="208" spans="1:9" x14ac:dyDescent="0.25">
      <c r="A208" t="s">
        <v>86</v>
      </c>
      <c r="B208" t="str">
        <f t="shared" si="18"/>
        <v>D4DF</v>
      </c>
      <c r="C208">
        <f t="shared" si="19"/>
        <v>54495</v>
      </c>
      <c r="D208">
        <f t="shared" si="20"/>
        <v>145</v>
      </c>
      <c r="E208">
        <f t="shared" si="21"/>
        <v>0</v>
      </c>
      <c r="G208" t="s">
        <v>408</v>
      </c>
      <c r="H208" t="str">
        <f t="shared" si="22"/>
        <v>0091</v>
      </c>
      <c r="I208">
        <f t="shared" si="23"/>
        <v>145</v>
      </c>
    </row>
    <row r="209" spans="1:9" x14ac:dyDescent="0.25">
      <c r="A209" t="s">
        <v>93</v>
      </c>
      <c r="B209" t="str">
        <f t="shared" si="18"/>
        <v>CB7F</v>
      </c>
      <c r="C209">
        <f t="shared" si="19"/>
        <v>52095</v>
      </c>
      <c r="D209">
        <f t="shared" si="20"/>
        <v>175</v>
      </c>
      <c r="E209">
        <f t="shared" si="21"/>
        <v>0</v>
      </c>
      <c r="G209" t="s">
        <v>409</v>
      </c>
      <c r="H209" t="str">
        <f t="shared" si="22"/>
        <v>00AF</v>
      </c>
      <c r="I209">
        <f t="shared" si="23"/>
        <v>175</v>
      </c>
    </row>
    <row r="210" spans="1:9" x14ac:dyDescent="0.25">
      <c r="A210" t="s">
        <v>196</v>
      </c>
      <c r="B210" t="str">
        <f t="shared" si="18"/>
        <v>AB9F</v>
      </c>
      <c r="C210">
        <f t="shared" si="19"/>
        <v>43935</v>
      </c>
      <c r="D210">
        <f t="shared" si="20"/>
        <v>277</v>
      </c>
      <c r="E210">
        <f t="shared" si="21"/>
        <v>1</v>
      </c>
      <c r="G210" t="s">
        <v>410</v>
      </c>
      <c r="H210" t="str">
        <f t="shared" si="22"/>
        <v>0115</v>
      </c>
      <c r="I210">
        <f t="shared" si="23"/>
        <v>277</v>
      </c>
    </row>
    <row r="211" spans="1:9" x14ac:dyDescent="0.25">
      <c r="A211" t="s">
        <v>760</v>
      </c>
      <c r="B211" t="str">
        <f t="shared" si="18"/>
        <v>A23F</v>
      </c>
      <c r="C211">
        <f t="shared" si="19"/>
        <v>41535</v>
      </c>
      <c r="D211">
        <f t="shared" si="20"/>
        <v>307</v>
      </c>
      <c r="E211">
        <f t="shared" si="21"/>
        <v>1</v>
      </c>
      <c r="G211" t="s">
        <v>411</v>
      </c>
      <c r="H211" t="str">
        <f t="shared" si="22"/>
        <v>0133</v>
      </c>
      <c r="I211">
        <f t="shared" si="23"/>
        <v>307</v>
      </c>
    </row>
    <row r="212" spans="1:9" x14ac:dyDescent="0.25">
      <c r="A212" t="s">
        <v>759</v>
      </c>
      <c r="B212" t="str">
        <f t="shared" si="18"/>
        <v>98DF</v>
      </c>
      <c r="C212">
        <f t="shared" si="19"/>
        <v>39135</v>
      </c>
      <c r="D212">
        <f t="shared" si="20"/>
        <v>409</v>
      </c>
      <c r="E212">
        <f t="shared" si="21"/>
        <v>1</v>
      </c>
      <c r="G212" t="s">
        <v>412</v>
      </c>
      <c r="H212" t="str">
        <f t="shared" si="22"/>
        <v>0199</v>
      </c>
      <c r="I212">
        <f t="shared" si="23"/>
        <v>409</v>
      </c>
    </row>
    <row r="213" spans="1:9" x14ac:dyDescent="0.25">
      <c r="A213" t="s">
        <v>756</v>
      </c>
      <c r="B213" t="str">
        <f t="shared" si="18"/>
        <v>78FF</v>
      </c>
      <c r="C213">
        <f t="shared" si="19"/>
        <v>30975</v>
      </c>
      <c r="D213">
        <f t="shared" si="20"/>
        <v>439</v>
      </c>
      <c r="E213">
        <f t="shared" si="21"/>
        <v>1</v>
      </c>
      <c r="G213" t="s">
        <v>413</v>
      </c>
      <c r="H213" t="str">
        <f t="shared" si="22"/>
        <v>01B7</v>
      </c>
      <c r="I213">
        <f t="shared" si="23"/>
        <v>439</v>
      </c>
    </row>
    <row r="214" spans="1:9" x14ac:dyDescent="0.25">
      <c r="A214" t="s">
        <v>132</v>
      </c>
      <c r="B214" t="str">
        <f t="shared" si="18"/>
        <v>FC8F</v>
      </c>
      <c r="C214">
        <f t="shared" si="19"/>
        <v>64655</v>
      </c>
      <c r="D214">
        <f t="shared" si="20"/>
        <v>18</v>
      </c>
      <c r="E214">
        <f t="shared" si="21"/>
        <v>0</v>
      </c>
      <c r="G214" t="s">
        <v>414</v>
      </c>
      <c r="H214" t="str">
        <f t="shared" si="22"/>
        <v>0012</v>
      </c>
      <c r="I214">
        <f t="shared" si="23"/>
        <v>18</v>
      </c>
    </row>
    <row r="215" spans="1:9" x14ac:dyDescent="0.25">
      <c r="A215" t="s">
        <v>139</v>
      </c>
      <c r="B215" t="str">
        <f t="shared" si="18"/>
        <v>F32F</v>
      </c>
      <c r="C215">
        <f t="shared" si="19"/>
        <v>62255</v>
      </c>
      <c r="D215">
        <f t="shared" si="20"/>
        <v>122</v>
      </c>
      <c r="E215">
        <f t="shared" si="21"/>
        <v>0</v>
      </c>
      <c r="G215" t="s">
        <v>415</v>
      </c>
      <c r="H215" t="str">
        <f t="shared" si="22"/>
        <v>007A</v>
      </c>
      <c r="I215">
        <f t="shared" si="23"/>
        <v>122</v>
      </c>
    </row>
    <row r="216" spans="1:9" x14ac:dyDescent="0.25">
      <c r="A216" t="s">
        <v>148</v>
      </c>
      <c r="B216" t="str">
        <f t="shared" si="18"/>
        <v>D2AF</v>
      </c>
      <c r="C216">
        <f t="shared" si="19"/>
        <v>53935</v>
      </c>
      <c r="D216">
        <f t="shared" si="20"/>
        <v>152</v>
      </c>
      <c r="E216">
        <f t="shared" si="21"/>
        <v>0</v>
      </c>
      <c r="G216" t="s">
        <v>416</v>
      </c>
      <c r="H216" t="str">
        <f t="shared" si="22"/>
        <v>0098</v>
      </c>
      <c r="I216">
        <f t="shared" si="23"/>
        <v>152</v>
      </c>
    </row>
    <row r="217" spans="1:9" x14ac:dyDescent="0.25">
      <c r="A217" t="s">
        <v>157</v>
      </c>
      <c r="B217" t="str">
        <f t="shared" si="18"/>
        <v>C94F</v>
      </c>
      <c r="C217">
        <f t="shared" si="19"/>
        <v>51535</v>
      </c>
      <c r="D217">
        <f t="shared" si="20"/>
        <v>254</v>
      </c>
      <c r="E217">
        <f t="shared" si="21"/>
        <v>0</v>
      </c>
      <c r="G217" t="s">
        <v>417</v>
      </c>
      <c r="H217" t="str">
        <f t="shared" si="22"/>
        <v>00FE</v>
      </c>
      <c r="I217">
        <f t="shared" si="23"/>
        <v>254</v>
      </c>
    </row>
    <row r="218" spans="1:9" x14ac:dyDescent="0.25">
      <c r="A218" t="s">
        <v>178</v>
      </c>
      <c r="B218" t="str">
        <f t="shared" si="18"/>
        <v>A96F</v>
      </c>
      <c r="C218" s="15">
        <f t="shared" si="19"/>
        <v>43375</v>
      </c>
      <c r="D218">
        <f t="shared" si="20"/>
        <v>284</v>
      </c>
      <c r="E218">
        <f t="shared" si="21"/>
        <v>1</v>
      </c>
      <c r="G218" t="s">
        <v>418</v>
      </c>
      <c r="H218" t="str">
        <f t="shared" si="22"/>
        <v>011C</v>
      </c>
      <c r="I218">
        <f t="shared" si="23"/>
        <v>284</v>
      </c>
    </row>
    <row r="219" spans="1:9" x14ac:dyDescent="0.25">
      <c r="A219" t="s">
        <v>721</v>
      </c>
      <c r="B219" t="str">
        <f t="shared" si="18"/>
        <v>A00F</v>
      </c>
      <c r="C219" s="15">
        <f t="shared" si="19"/>
        <v>40975</v>
      </c>
      <c r="D219">
        <f t="shared" si="20"/>
        <v>314</v>
      </c>
      <c r="E219">
        <f t="shared" si="21"/>
        <v>1</v>
      </c>
      <c r="G219" t="s">
        <v>419</v>
      </c>
      <c r="H219" t="str">
        <f t="shared" si="22"/>
        <v>013A</v>
      </c>
      <c r="I219">
        <f t="shared" si="23"/>
        <v>314</v>
      </c>
    </row>
    <row r="220" spans="1:9" x14ac:dyDescent="0.25">
      <c r="A220" t="s">
        <v>734</v>
      </c>
      <c r="B220" t="str">
        <f t="shared" si="18"/>
        <v>96AF</v>
      </c>
      <c r="C220" s="15">
        <f t="shared" si="19"/>
        <v>38575</v>
      </c>
      <c r="D220">
        <f t="shared" si="20"/>
        <v>416</v>
      </c>
      <c r="E220">
        <f t="shared" si="21"/>
        <v>1</v>
      </c>
      <c r="G220" t="s">
        <v>420</v>
      </c>
      <c r="H220" t="str">
        <f t="shared" si="22"/>
        <v>01A0</v>
      </c>
      <c r="I220">
        <f t="shared" si="23"/>
        <v>416</v>
      </c>
    </row>
    <row r="221" spans="1:9" x14ac:dyDescent="0.25">
      <c r="A221" t="s">
        <v>726</v>
      </c>
      <c r="B221" t="str">
        <f t="shared" si="18"/>
        <v>76CF</v>
      </c>
      <c r="C221" s="15">
        <f t="shared" si="19"/>
        <v>30415</v>
      </c>
      <c r="D221">
        <f t="shared" si="20"/>
        <v>446</v>
      </c>
      <c r="E221">
        <f t="shared" si="21"/>
        <v>1</v>
      </c>
      <c r="G221" t="s">
        <v>421</v>
      </c>
      <c r="H221" t="str">
        <f t="shared" si="22"/>
        <v>01BE</v>
      </c>
      <c r="I221">
        <f t="shared" si="23"/>
        <v>446</v>
      </c>
    </row>
    <row r="222" spans="1:9" x14ac:dyDescent="0.25">
      <c r="A222" t="s">
        <v>183</v>
      </c>
      <c r="B222" t="str">
        <f t="shared" si="18"/>
        <v>6D6F</v>
      </c>
      <c r="C222">
        <f t="shared" si="19"/>
        <v>28015</v>
      </c>
      <c r="D222">
        <f t="shared" si="20"/>
        <v>25</v>
      </c>
      <c r="E222">
        <f t="shared" si="21"/>
        <v>0</v>
      </c>
      <c r="G222" t="s">
        <v>422</v>
      </c>
      <c r="H222" t="str">
        <f t="shared" si="22"/>
        <v>0019</v>
      </c>
      <c r="I222">
        <f t="shared" si="23"/>
        <v>25</v>
      </c>
    </row>
    <row r="223" spans="1:9" x14ac:dyDescent="0.25">
      <c r="A223" t="s">
        <v>184</v>
      </c>
      <c r="B223" t="str">
        <f t="shared" si="18"/>
        <v>4CEF</v>
      </c>
      <c r="C223">
        <f t="shared" si="19"/>
        <v>19695</v>
      </c>
      <c r="D223">
        <f t="shared" si="20"/>
        <v>129</v>
      </c>
      <c r="E223">
        <f t="shared" si="21"/>
        <v>0</v>
      </c>
      <c r="G223" t="s">
        <v>423</v>
      </c>
      <c r="H223" t="str">
        <f t="shared" si="22"/>
        <v>0081</v>
      </c>
      <c r="I223">
        <f t="shared" si="23"/>
        <v>129</v>
      </c>
    </row>
    <row r="224" spans="1:9" x14ac:dyDescent="0.25">
      <c r="A224" t="s">
        <v>768</v>
      </c>
      <c r="B224" t="str">
        <f t="shared" si="18"/>
        <v>438F</v>
      </c>
      <c r="C224">
        <f t="shared" si="19"/>
        <v>17295</v>
      </c>
      <c r="D224">
        <f t="shared" si="20"/>
        <v>159</v>
      </c>
      <c r="E224">
        <f t="shared" si="21"/>
        <v>0</v>
      </c>
      <c r="G224" t="s">
        <v>424</v>
      </c>
      <c r="H224" t="str">
        <f t="shared" si="22"/>
        <v>009F</v>
      </c>
      <c r="I224">
        <f t="shared" si="23"/>
        <v>159</v>
      </c>
    </row>
    <row r="225" spans="1:9" x14ac:dyDescent="0.25">
      <c r="A225" t="s">
        <v>769</v>
      </c>
      <c r="B225" t="str">
        <f t="shared" si="18"/>
        <v>3A2F</v>
      </c>
      <c r="C225">
        <f t="shared" si="19"/>
        <v>14895</v>
      </c>
      <c r="D225">
        <f t="shared" si="20"/>
        <v>261</v>
      </c>
      <c r="E225">
        <f t="shared" si="21"/>
        <v>0</v>
      </c>
      <c r="G225" t="s">
        <v>425</v>
      </c>
      <c r="H225" t="str">
        <f t="shared" si="22"/>
        <v>0105</v>
      </c>
      <c r="I225">
        <f t="shared" si="23"/>
        <v>261</v>
      </c>
    </row>
    <row r="226" spans="1:9" x14ac:dyDescent="0.25">
      <c r="A226" t="s">
        <v>770</v>
      </c>
      <c r="B226" t="str">
        <f t="shared" si="18"/>
        <v>1A4F</v>
      </c>
      <c r="C226">
        <f t="shared" si="19"/>
        <v>6735</v>
      </c>
      <c r="D226">
        <f t="shared" si="20"/>
        <v>291</v>
      </c>
      <c r="E226">
        <f t="shared" si="21"/>
        <v>1</v>
      </c>
      <c r="G226" t="s">
        <v>426</v>
      </c>
      <c r="H226" t="str">
        <f t="shared" si="22"/>
        <v>0123</v>
      </c>
      <c r="I226">
        <f t="shared" si="23"/>
        <v>291</v>
      </c>
    </row>
    <row r="227" spans="1:9" x14ac:dyDescent="0.25">
      <c r="A227" t="s">
        <v>771</v>
      </c>
      <c r="B227" t="str">
        <f t="shared" si="18"/>
        <v>10EF</v>
      </c>
      <c r="C227">
        <f t="shared" si="19"/>
        <v>4335</v>
      </c>
      <c r="D227">
        <f t="shared" si="20"/>
        <v>321</v>
      </c>
      <c r="E227">
        <f t="shared" si="21"/>
        <v>1</v>
      </c>
      <c r="G227" t="s">
        <v>427</v>
      </c>
      <c r="H227" t="str">
        <f t="shared" si="22"/>
        <v>0141</v>
      </c>
      <c r="I227">
        <f t="shared" si="23"/>
        <v>321</v>
      </c>
    </row>
    <row r="228" spans="1:9" x14ac:dyDescent="0.25">
      <c r="A228" t="s">
        <v>772</v>
      </c>
      <c r="B228" t="str">
        <f t="shared" si="18"/>
        <v>078F</v>
      </c>
      <c r="C228">
        <f t="shared" si="19"/>
        <v>1935</v>
      </c>
      <c r="D228">
        <f t="shared" si="20"/>
        <v>423</v>
      </c>
      <c r="E228">
        <f t="shared" si="21"/>
        <v>1</v>
      </c>
      <c r="G228" t="s">
        <v>428</v>
      </c>
      <c r="H228" t="str">
        <f t="shared" si="22"/>
        <v>01A7</v>
      </c>
      <c r="I228">
        <f t="shared" si="23"/>
        <v>423</v>
      </c>
    </row>
    <row r="229" spans="1:9" x14ac:dyDescent="0.25">
      <c r="A229" t="s">
        <v>68</v>
      </c>
      <c r="B229" t="str">
        <f t="shared" si="18"/>
        <v>FFFF</v>
      </c>
      <c r="C229">
        <f t="shared" si="19"/>
        <v>65535</v>
      </c>
      <c r="D229">
        <f t="shared" si="20"/>
        <v>2</v>
      </c>
      <c r="E229">
        <f t="shared" si="21"/>
        <v>0</v>
      </c>
      <c r="G229" t="s">
        <v>429</v>
      </c>
      <c r="H229" t="str">
        <f t="shared" si="22"/>
        <v>0002</v>
      </c>
      <c r="I229">
        <f t="shared" si="23"/>
        <v>2</v>
      </c>
    </row>
    <row r="230" spans="1:9" x14ac:dyDescent="0.25">
      <c r="A230" t="s">
        <v>179</v>
      </c>
      <c r="B230" t="str">
        <f t="shared" si="18"/>
        <v>F7DF</v>
      </c>
      <c r="C230">
        <f t="shared" si="19"/>
        <v>63455</v>
      </c>
      <c r="D230">
        <f t="shared" si="20"/>
        <v>106</v>
      </c>
      <c r="E230">
        <f t="shared" si="21"/>
        <v>0</v>
      </c>
      <c r="G230" t="s">
        <v>430</v>
      </c>
      <c r="H230" t="str">
        <f t="shared" si="22"/>
        <v>006A</v>
      </c>
      <c r="I230">
        <f t="shared" si="23"/>
        <v>106</v>
      </c>
    </row>
    <row r="231" spans="1:9" x14ac:dyDescent="0.25">
      <c r="A231" t="s">
        <v>143</v>
      </c>
      <c r="B231" t="str">
        <f t="shared" si="18"/>
        <v>D75F</v>
      </c>
      <c r="C231">
        <f t="shared" si="19"/>
        <v>55135</v>
      </c>
      <c r="D231">
        <f t="shared" si="20"/>
        <v>136</v>
      </c>
      <c r="E231">
        <f t="shared" si="21"/>
        <v>0</v>
      </c>
      <c r="G231" t="s">
        <v>431</v>
      </c>
      <c r="H231" t="str">
        <f t="shared" si="22"/>
        <v>0088</v>
      </c>
      <c r="I231">
        <f t="shared" si="23"/>
        <v>136</v>
      </c>
    </row>
    <row r="232" spans="1:9" x14ac:dyDescent="0.25">
      <c r="A232" t="s">
        <v>152</v>
      </c>
      <c r="B232" t="str">
        <f t="shared" si="18"/>
        <v>CDFF</v>
      </c>
      <c r="C232">
        <f t="shared" si="19"/>
        <v>52735</v>
      </c>
      <c r="D232">
        <f t="shared" si="20"/>
        <v>166</v>
      </c>
      <c r="E232">
        <f t="shared" si="21"/>
        <v>0</v>
      </c>
      <c r="G232" t="s">
        <v>432</v>
      </c>
      <c r="H232" t="str">
        <f t="shared" si="22"/>
        <v>00A6</v>
      </c>
      <c r="I232">
        <f t="shared" si="23"/>
        <v>166</v>
      </c>
    </row>
    <row r="233" spans="1:9" x14ac:dyDescent="0.25">
      <c r="A233" t="s">
        <v>160</v>
      </c>
      <c r="B233" t="str">
        <f t="shared" si="18"/>
        <v>C49F</v>
      </c>
      <c r="C233">
        <f t="shared" si="19"/>
        <v>50335</v>
      </c>
      <c r="D233">
        <f t="shared" si="20"/>
        <v>268</v>
      </c>
      <c r="E233">
        <f t="shared" si="21"/>
        <v>1</v>
      </c>
      <c r="G233" t="s">
        <v>433</v>
      </c>
      <c r="H233" t="str">
        <f t="shared" si="22"/>
        <v>010C</v>
      </c>
      <c r="I233">
        <f t="shared" si="23"/>
        <v>268</v>
      </c>
    </row>
    <row r="234" spans="1:9" x14ac:dyDescent="0.25">
      <c r="A234" t="s">
        <v>713</v>
      </c>
      <c r="B234" t="str">
        <f t="shared" si="18"/>
        <v>A4BF</v>
      </c>
      <c r="C234">
        <f t="shared" si="19"/>
        <v>42175</v>
      </c>
      <c r="D234">
        <f t="shared" si="20"/>
        <v>298</v>
      </c>
      <c r="E234">
        <f t="shared" si="21"/>
        <v>1</v>
      </c>
      <c r="G234" t="s">
        <v>434</v>
      </c>
      <c r="H234" t="str">
        <f t="shared" si="22"/>
        <v>012A</v>
      </c>
      <c r="I234">
        <f t="shared" si="23"/>
        <v>298</v>
      </c>
    </row>
    <row r="235" spans="1:9" x14ac:dyDescent="0.25">
      <c r="A235" t="s">
        <v>765</v>
      </c>
      <c r="B235" t="str">
        <f t="shared" si="18"/>
        <v>9B5F</v>
      </c>
      <c r="C235">
        <f t="shared" si="19"/>
        <v>39775</v>
      </c>
      <c r="D235">
        <f t="shared" si="20"/>
        <v>328</v>
      </c>
      <c r="E235">
        <f t="shared" si="21"/>
        <v>1</v>
      </c>
      <c r="G235" t="s">
        <v>203</v>
      </c>
      <c r="H235" t="str">
        <f t="shared" si="22"/>
        <v>0148</v>
      </c>
      <c r="I235">
        <f t="shared" si="23"/>
        <v>328</v>
      </c>
    </row>
    <row r="236" spans="1:9" x14ac:dyDescent="0.25">
      <c r="A236" t="s">
        <v>720</v>
      </c>
      <c r="B236" t="str">
        <f t="shared" si="18"/>
        <v>7B7F</v>
      </c>
      <c r="C236">
        <f t="shared" si="19"/>
        <v>31615</v>
      </c>
      <c r="D236">
        <f t="shared" si="20"/>
        <v>430</v>
      </c>
      <c r="E236">
        <f t="shared" si="21"/>
        <v>1</v>
      </c>
      <c r="G236" t="s">
        <v>204</v>
      </c>
      <c r="H236" t="str">
        <f t="shared" si="22"/>
        <v>01AE</v>
      </c>
      <c r="I236">
        <f t="shared" si="23"/>
        <v>430</v>
      </c>
    </row>
    <row r="237" spans="1:9" x14ac:dyDescent="0.25">
      <c r="A237" t="s">
        <v>84</v>
      </c>
      <c r="B237" t="str">
        <f t="shared" si="18"/>
        <v>FF5F</v>
      </c>
      <c r="C237">
        <f t="shared" si="19"/>
        <v>65375</v>
      </c>
      <c r="D237">
        <f t="shared" si="20"/>
        <v>9</v>
      </c>
      <c r="E237">
        <f t="shared" si="21"/>
        <v>0</v>
      </c>
      <c r="G237" t="s">
        <v>205</v>
      </c>
      <c r="H237" t="str">
        <f t="shared" si="22"/>
        <v>0009</v>
      </c>
      <c r="I237">
        <f t="shared" si="23"/>
        <v>9</v>
      </c>
    </row>
    <row r="238" spans="1:9" x14ac:dyDescent="0.25">
      <c r="A238" t="s">
        <v>91</v>
      </c>
      <c r="B238" t="str">
        <f t="shared" si="18"/>
        <v>F5FF</v>
      </c>
      <c r="C238">
        <f t="shared" si="19"/>
        <v>62975</v>
      </c>
      <c r="D238">
        <f t="shared" si="20"/>
        <v>113</v>
      </c>
      <c r="E238">
        <f t="shared" si="21"/>
        <v>0</v>
      </c>
      <c r="G238" t="s">
        <v>206</v>
      </c>
      <c r="H238" t="str">
        <f t="shared" si="22"/>
        <v>0071</v>
      </c>
      <c r="I238">
        <f t="shared" si="23"/>
        <v>113</v>
      </c>
    </row>
    <row r="239" spans="1:9" x14ac:dyDescent="0.25">
      <c r="A239" t="s">
        <v>98</v>
      </c>
      <c r="B239" t="str">
        <f t="shared" si="18"/>
        <v>D57F</v>
      </c>
      <c r="C239">
        <f t="shared" si="19"/>
        <v>54655</v>
      </c>
      <c r="D239">
        <f t="shared" si="20"/>
        <v>143</v>
      </c>
      <c r="E239">
        <f t="shared" si="21"/>
        <v>0</v>
      </c>
      <c r="G239" t="s">
        <v>207</v>
      </c>
      <c r="H239" t="str">
        <f t="shared" si="22"/>
        <v>008F</v>
      </c>
      <c r="I239">
        <f t="shared" si="23"/>
        <v>143</v>
      </c>
    </row>
    <row r="240" spans="1:9" x14ac:dyDescent="0.25">
      <c r="A240" t="s">
        <v>105</v>
      </c>
      <c r="B240" t="str">
        <f t="shared" si="18"/>
        <v>CC1F</v>
      </c>
      <c r="C240">
        <f t="shared" si="19"/>
        <v>52255</v>
      </c>
      <c r="D240">
        <f t="shared" si="20"/>
        <v>173</v>
      </c>
      <c r="E240">
        <f t="shared" si="21"/>
        <v>0</v>
      </c>
      <c r="G240" t="s">
        <v>208</v>
      </c>
      <c r="H240" t="str">
        <f t="shared" si="22"/>
        <v>00AD</v>
      </c>
      <c r="I240">
        <f t="shared" si="23"/>
        <v>173</v>
      </c>
    </row>
    <row r="241" spans="1:9" x14ac:dyDescent="0.25">
      <c r="A241" t="s">
        <v>114</v>
      </c>
      <c r="B241" t="str">
        <f t="shared" si="18"/>
        <v>C2BF</v>
      </c>
      <c r="C241">
        <f t="shared" si="19"/>
        <v>49855</v>
      </c>
      <c r="D241">
        <f t="shared" si="20"/>
        <v>275</v>
      </c>
      <c r="E241">
        <f t="shared" si="21"/>
        <v>1</v>
      </c>
      <c r="G241" t="s">
        <v>209</v>
      </c>
      <c r="H241" t="str">
        <f t="shared" si="22"/>
        <v>0113</v>
      </c>
      <c r="I241">
        <f t="shared" si="23"/>
        <v>275</v>
      </c>
    </row>
    <row r="242" spans="1:9" x14ac:dyDescent="0.25">
      <c r="A242" t="s">
        <v>727</v>
      </c>
      <c r="B242" t="str">
        <f t="shared" si="18"/>
        <v>A2DF</v>
      </c>
      <c r="C242">
        <f t="shared" si="19"/>
        <v>41695</v>
      </c>
      <c r="D242">
        <f t="shared" si="20"/>
        <v>305</v>
      </c>
      <c r="E242">
        <f t="shared" si="21"/>
        <v>1</v>
      </c>
      <c r="G242" t="s">
        <v>210</v>
      </c>
      <c r="H242" t="str">
        <f t="shared" si="22"/>
        <v>0131</v>
      </c>
      <c r="I242">
        <f t="shared" si="23"/>
        <v>305</v>
      </c>
    </row>
    <row r="243" spans="1:9" x14ac:dyDescent="0.25">
      <c r="A243" t="s">
        <v>738</v>
      </c>
      <c r="B243" t="str">
        <f t="shared" si="18"/>
        <v>997F</v>
      </c>
      <c r="C243">
        <f t="shared" si="19"/>
        <v>39295</v>
      </c>
      <c r="D243">
        <f t="shared" si="20"/>
        <v>407</v>
      </c>
      <c r="E243">
        <f t="shared" si="21"/>
        <v>1</v>
      </c>
      <c r="G243" t="s">
        <v>211</v>
      </c>
      <c r="H243" t="str">
        <f t="shared" si="22"/>
        <v>0197</v>
      </c>
      <c r="I243">
        <f t="shared" si="23"/>
        <v>407</v>
      </c>
    </row>
    <row r="244" spans="1:9" x14ac:dyDescent="0.25">
      <c r="A244" t="s">
        <v>735</v>
      </c>
      <c r="B244" t="str">
        <f t="shared" si="18"/>
        <v>799F</v>
      </c>
      <c r="C244">
        <f t="shared" si="19"/>
        <v>31135</v>
      </c>
      <c r="D244">
        <f t="shared" si="20"/>
        <v>437</v>
      </c>
      <c r="E244">
        <f t="shared" si="21"/>
        <v>1</v>
      </c>
      <c r="G244" t="s">
        <v>212</v>
      </c>
      <c r="H244" t="str">
        <f t="shared" si="22"/>
        <v>01B5</v>
      </c>
      <c r="I244">
        <f t="shared" si="23"/>
        <v>437</v>
      </c>
    </row>
    <row r="245" spans="1:9" x14ac:dyDescent="0.25">
      <c r="A245" t="s">
        <v>146</v>
      </c>
      <c r="B245" t="str">
        <f t="shared" si="18"/>
        <v>FD2F</v>
      </c>
      <c r="C245">
        <f t="shared" si="19"/>
        <v>64815</v>
      </c>
      <c r="D245">
        <f t="shared" si="20"/>
        <v>16</v>
      </c>
      <c r="E245">
        <f t="shared" si="21"/>
        <v>0</v>
      </c>
      <c r="G245" t="s">
        <v>213</v>
      </c>
      <c r="H245" t="str">
        <f t="shared" si="22"/>
        <v>0010</v>
      </c>
      <c r="I245">
        <f t="shared" si="23"/>
        <v>16</v>
      </c>
    </row>
    <row r="246" spans="1:9" x14ac:dyDescent="0.25">
      <c r="A246" t="s">
        <v>155</v>
      </c>
      <c r="B246" t="str">
        <f t="shared" si="18"/>
        <v>F3CF</v>
      </c>
      <c r="C246">
        <f t="shared" si="19"/>
        <v>62415</v>
      </c>
      <c r="D246">
        <f t="shared" si="20"/>
        <v>120</v>
      </c>
      <c r="E246">
        <f t="shared" si="21"/>
        <v>0</v>
      </c>
      <c r="G246" t="s">
        <v>214</v>
      </c>
      <c r="H246" t="str">
        <f t="shared" si="22"/>
        <v>0078</v>
      </c>
      <c r="I246">
        <f t="shared" si="23"/>
        <v>120</v>
      </c>
    </row>
    <row r="247" spans="1:9" x14ac:dyDescent="0.25">
      <c r="A247" t="s">
        <v>163</v>
      </c>
      <c r="B247" t="str">
        <f t="shared" si="18"/>
        <v>D34F</v>
      </c>
      <c r="C247">
        <f t="shared" si="19"/>
        <v>54095</v>
      </c>
      <c r="D247">
        <f t="shared" si="20"/>
        <v>150</v>
      </c>
      <c r="E247">
        <f t="shared" si="21"/>
        <v>0</v>
      </c>
      <c r="G247" t="s">
        <v>215</v>
      </c>
      <c r="H247" t="str">
        <f t="shared" si="22"/>
        <v>0096</v>
      </c>
      <c r="I247">
        <f t="shared" si="23"/>
        <v>150</v>
      </c>
    </row>
    <row r="248" spans="1:9" x14ac:dyDescent="0.25">
      <c r="A248" t="s">
        <v>170</v>
      </c>
      <c r="B248" t="str">
        <f t="shared" si="18"/>
        <v>C9EF</v>
      </c>
      <c r="C248">
        <f t="shared" si="19"/>
        <v>51695</v>
      </c>
      <c r="D248">
        <f t="shared" si="20"/>
        <v>180</v>
      </c>
      <c r="E248">
        <f t="shared" si="21"/>
        <v>0</v>
      </c>
      <c r="G248" t="s">
        <v>216</v>
      </c>
      <c r="H248" t="str">
        <f t="shared" si="22"/>
        <v>00B4</v>
      </c>
      <c r="I248">
        <f t="shared" si="23"/>
        <v>180</v>
      </c>
    </row>
    <row r="249" spans="1:9" x14ac:dyDescent="0.25">
      <c r="A249" t="s">
        <v>175</v>
      </c>
      <c r="B249" t="str">
        <f t="shared" si="18"/>
        <v>AA0F</v>
      </c>
      <c r="C249">
        <f t="shared" si="19"/>
        <v>43535</v>
      </c>
      <c r="D249">
        <f t="shared" si="20"/>
        <v>282</v>
      </c>
      <c r="E249">
        <f t="shared" si="21"/>
        <v>1</v>
      </c>
      <c r="G249" t="s">
        <v>217</v>
      </c>
      <c r="H249" t="str">
        <f t="shared" si="22"/>
        <v>011A</v>
      </c>
      <c r="I249">
        <f t="shared" si="23"/>
        <v>282</v>
      </c>
    </row>
    <row r="250" spans="1:9" x14ac:dyDescent="0.25">
      <c r="A250" t="s">
        <v>752</v>
      </c>
      <c r="B250" t="str">
        <f t="shared" si="18"/>
        <v>A0AF</v>
      </c>
      <c r="C250">
        <f t="shared" si="19"/>
        <v>41135</v>
      </c>
      <c r="D250">
        <f t="shared" si="20"/>
        <v>312</v>
      </c>
      <c r="E250">
        <f t="shared" si="21"/>
        <v>1</v>
      </c>
      <c r="G250" t="s">
        <v>218</v>
      </c>
      <c r="H250" t="str">
        <f t="shared" si="22"/>
        <v>0138</v>
      </c>
      <c r="I250">
        <f t="shared" si="23"/>
        <v>312</v>
      </c>
    </row>
    <row r="251" spans="1:9" x14ac:dyDescent="0.25">
      <c r="A251" t="s">
        <v>706</v>
      </c>
      <c r="B251" t="str">
        <f t="shared" si="18"/>
        <v>974F</v>
      </c>
      <c r="C251">
        <f t="shared" si="19"/>
        <v>38735</v>
      </c>
      <c r="D251">
        <f t="shared" si="20"/>
        <v>414</v>
      </c>
      <c r="E251">
        <f t="shared" si="21"/>
        <v>1</v>
      </c>
      <c r="G251" t="s">
        <v>219</v>
      </c>
      <c r="H251" t="str">
        <f t="shared" si="22"/>
        <v>019E</v>
      </c>
      <c r="I251">
        <f t="shared" si="23"/>
        <v>414</v>
      </c>
    </row>
    <row r="252" spans="1:9" x14ac:dyDescent="0.25">
      <c r="A252" t="s">
        <v>182</v>
      </c>
      <c r="B252" t="str">
        <f t="shared" si="18"/>
        <v>776F</v>
      </c>
      <c r="C252">
        <f t="shared" si="19"/>
        <v>30575</v>
      </c>
      <c r="D252">
        <f t="shared" si="20"/>
        <v>444</v>
      </c>
      <c r="E252">
        <f t="shared" si="21"/>
        <v>1</v>
      </c>
      <c r="G252" t="s">
        <v>220</v>
      </c>
      <c r="H252" t="str">
        <f t="shared" si="22"/>
        <v>01BC</v>
      </c>
      <c r="I252">
        <f t="shared" si="23"/>
        <v>444</v>
      </c>
    </row>
    <row r="253" spans="1:9" x14ac:dyDescent="0.25">
      <c r="A253" t="s">
        <v>94</v>
      </c>
      <c r="B253" t="str">
        <f t="shared" si="18"/>
        <v>FAFF</v>
      </c>
      <c r="C253">
        <f t="shared" si="19"/>
        <v>64255</v>
      </c>
      <c r="D253">
        <f t="shared" si="20"/>
        <v>23</v>
      </c>
      <c r="E253">
        <f t="shared" si="21"/>
        <v>0</v>
      </c>
      <c r="G253" t="s">
        <v>221</v>
      </c>
      <c r="H253" t="str">
        <f t="shared" si="22"/>
        <v>0017</v>
      </c>
      <c r="I253">
        <f t="shared" si="23"/>
        <v>23</v>
      </c>
    </row>
    <row r="254" spans="1:9" x14ac:dyDescent="0.25">
      <c r="A254" t="s">
        <v>101</v>
      </c>
      <c r="B254" t="str">
        <f t="shared" si="18"/>
        <v>F19F</v>
      </c>
      <c r="C254">
        <f t="shared" si="19"/>
        <v>61855</v>
      </c>
      <c r="D254">
        <f t="shared" si="20"/>
        <v>127</v>
      </c>
      <c r="E254">
        <f t="shared" si="21"/>
        <v>0</v>
      </c>
      <c r="G254" t="s">
        <v>222</v>
      </c>
      <c r="H254" t="str">
        <f t="shared" si="22"/>
        <v>007F</v>
      </c>
      <c r="I254">
        <f t="shared" si="23"/>
        <v>127</v>
      </c>
    </row>
    <row r="255" spans="1:9" x14ac:dyDescent="0.25">
      <c r="A255" t="s">
        <v>109</v>
      </c>
      <c r="B255" t="str">
        <f t="shared" si="18"/>
        <v>D11F</v>
      </c>
      <c r="C255">
        <f t="shared" si="19"/>
        <v>53535</v>
      </c>
      <c r="D255">
        <f t="shared" si="20"/>
        <v>157</v>
      </c>
      <c r="E255">
        <f t="shared" si="21"/>
        <v>0</v>
      </c>
      <c r="G255" t="s">
        <v>223</v>
      </c>
      <c r="H255" t="str">
        <f t="shared" si="22"/>
        <v>009D</v>
      </c>
      <c r="I255">
        <f t="shared" si="23"/>
        <v>157</v>
      </c>
    </row>
    <row r="256" spans="1:9" x14ac:dyDescent="0.25">
      <c r="A256" t="s">
        <v>118</v>
      </c>
      <c r="B256" t="str">
        <f t="shared" si="18"/>
        <v>C7BF</v>
      </c>
      <c r="C256">
        <f t="shared" si="19"/>
        <v>51135</v>
      </c>
      <c r="D256">
        <f t="shared" si="20"/>
        <v>259</v>
      </c>
      <c r="E256">
        <f t="shared" si="21"/>
        <v>0</v>
      </c>
      <c r="G256" t="s">
        <v>224</v>
      </c>
      <c r="H256" t="str">
        <f t="shared" si="22"/>
        <v>0103</v>
      </c>
      <c r="I256">
        <f t="shared" si="23"/>
        <v>259</v>
      </c>
    </row>
    <row r="257" spans="1:9" x14ac:dyDescent="0.25">
      <c r="A257" t="s">
        <v>128</v>
      </c>
      <c r="B257" t="str">
        <f t="shared" si="18"/>
        <v>A7DF</v>
      </c>
      <c r="C257">
        <f t="shared" si="19"/>
        <v>42975</v>
      </c>
      <c r="D257">
        <f t="shared" si="20"/>
        <v>289</v>
      </c>
      <c r="E257">
        <f t="shared" si="21"/>
        <v>1</v>
      </c>
      <c r="G257" t="s">
        <v>225</v>
      </c>
      <c r="H257" t="str">
        <f t="shared" si="22"/>
        <v>0121</v>
      </c>
      <c r="I257">
        <f t="shared" si="23"/>
        <v>289</v>
      </c>
    </row>
    <row r="258" spans="1:9" x14ac:dyDescent="0.25">
      <c r="A258" t="s">
        <v>700</v>
      </c>
      <c r="B258" t="str">
        <f t="shared" ref="B258:B321" si="24">RIGHT(A258,4)</f>
        <v>9E7F</v>
      </c>
      <c r="C258">
        <f t="shared" ref="C258:C321" si="25">HEX2DEC(B258)</f>
        <v>40575</v>
      </c>
      <c r="D258">
        <f t="shared" si="20"/>
        <v>319</v>
      </c>
      <c r="E258">
        <f t="shared" si="21"/>
        <v>1</v>
      </c>
      <c r="G258" t="s">
        <v>226</v>
      </c>
      <c r="H258" t="str">
        <f t="shared" si="22"/>
        <v>013F</v>
      </c>
      <c r="I258">
        <f t="shared" si="23"/>
        <v>319</v>
      </c>
    </row>
    <row r="259" spans="1:9" x14ac:dyDescent="0.25">
      <c r="A259" t="s">
        <v>698</v>
      </c>
      <c r="B259" t="str">
        <f t="shared" si="24"/>
        <v>951F</v>
      </c>
      <c r="C259">
        <f t="shared" si="25"/>
        <v>38175</v>
      </c>
      <c r="D259">
        <f t="shared" ref="D259:D322" si="26">HEX2DEC(H259)</f>
        <v>421</v>
      </c>
      <c r="E259">
        <f t="shared" ref="E259:E322" si="27">TRUNC(D259/264,0)</f>
        <v>1</v>
      </c>
      <c r="G259" t="s">
        <v>227</v>
      </c>
      <c r="H259" t="str">
        <f t="shared" ref="H259:H322" si="28">RIGHT(G259,4)</f>
        <v>01A5</v>
      </c>
      <c r="I259">
        <f t="shared" ref="I259:I322" si="29">HEX2DEC(H259)</f>
        <v>421</v>
      </c>
    </row>
    <row r="260" spans="1:9" x14ac:dyDescent="0.25">
      <c r="A260" t="s">
        <v>697</v>
      </c>
      <c r="B260" t="str">
        <f t="shared" si="24"/>
        <v>753F</v>
      </c>
      <c r="C260">
        <f t="shared" si="25"/>
        <v>30015</v>
      </c>
      <c r="D260">
        <f t="shared" si="26"/>
        <v>0</v>
      </c>
      <c r="E260">
        <f t="shared" si="27"/>
        <v>0</v>
      </c>
      <c r="G260" t="s">
        <v>188</v>
      </c>
      <c r="H260" t="str">
        <f t="shared" si="28"/>
        <v>0000</v>
      </c>
      <c r="I260">
        <f t="shared" si="29"/>
        <v>0</v>
      </c>
    </row>
    <row r="261" spans="1:9" x14ac:dyDescent="0.25">
      <c r="A261" t="s">
        <v>159</v>
      </c>
      <c r="B261" t="str">
        <f t="shared" si="24"/>
        <v>F8CF</v>
      </c>
      <c r="C261">
        <f t="shared" si="25"/>
        <v>63695</v>
      </c>
      <c r="D261">
        <f t="shared" si="26"/>
        <v>30</v>
      </c>
      <c r="E261">
        <f t="shared" si="27"/>
        <v>0</v>
      </c>
      <c r="G261" t="s">
        <v>228</v>
      </c>
      <c r="H261" t="str">
        <f t="shared" si="28"/>
        <v>001E</v>
      </c>
      <c r="I261">
        <f t="shared" si="29"/>
        <v>30</v>
      </c>
    </row>
    <row r="262" spans="1:9" x14ac:dyDescent="0.25">
      <c r="A262" t="s">
        <v>176</v>
      </c>
      <c r="B262" t="str">
        <f t="shared" si="24"/>
        <v>D84F</v>
      </c>
      <c r="C262">
        <f t="shared" si="25"/>
        <v>55375</v>
      </c>
      <c r="D262">
        <f t="shared" si="26"/>
        <v>134</v>
      </c>
      <c r="E262">
        <f t="shared" si="27"/>
        <v>0</v>
      </c>
      <c r="G262" t="s">
        <v>229</v>
      </c>
      <c r="H262" t="str">
        <f t="shared" si="28"/>
        <v>0086</v>
      </c>
      <c r="I262">
        <f t="shared" si="29"/>
        <v>134</v>
      </c>
    </row>
    <row r="263" spans="1:9" x14ac:dyDescent="0.25">
      <c r="A263" t="s">
        <v>172</v>
      </c>
      <c r="B263" t="str">
        <f t="shared" si="24"/>
        <v>CEEF</v>
      </c>
      <c r="C263">
        <f t="shared" si="25"/>
        <v>52975</v>
      </c>
      <c r="D263">
        <f t="shared" si="26"/>
        <v>164</v>
      </c>
      <c r="E263">
        <f t="shared" si="27"/>
        <v>0</v>
      </c>
      <c r="G263" t="s">
        <v>230</v>
      </c>
      <c r="H263" t="str">
        <f t="shared" si="28"/>
        <v>00A4</v>
      </c>
      <c r="I263">
        <f t="shared" si="29"/>
        <v>164</v>
      </c>
    </row>
    <row r="264" spans="1:9" x14ac:dyDescent="0.25">
      <c r="A264" t="s">
        <v>71</v>
      </c>
      <c r="B264" t="str">
        <f t="shared" si="24"/>
        <v>C58F</v>
      </c>
      <c r="C264">
        <f t="shared" si="25"/>
        <v>50575</v>
      </c>
      <c r="D264">
        <f t="shared" si="26"/>
        <v>266</v>
      </c>
      <c r="E264">
        <f t="shared" si="27"/>
        <v>1</v>
      </c>
      <c r="G264" t="s">
        <v>231</v>
      </c>
      <c r="H264" t="str">
        <f t="shared" si="28"/>
        <v>010A</v>
      </c>
      <c r="I264">
        <f t="shared" si="29"/>
        <v>266</v>
      </c>
    </row>
    <row r="265" spans="1:9" x14ac:dyDescent="0.25">
      <c r="A265" t="s">
        <v>191</v>
      </c>
      <c r="B265" t="str">
        <f t="shared" si="24"/>
        <v>A5AF</v>
      </c>
      <c r="C265">
        <f t="shared" si="25"/>
        <v>42415</v>
      </c>
      <c r="D265">
        <f t="shared" si="26"/>
        <v>296</v>
      </c>
      <c r="E265">
        <f t="shared" si="27"/>
        <v>1</v>
      </c>
      <c r="G265" t="s">
        <v>232</v>
      </c>
      <c r="H265" t="str">
        <f t="shared" si="28"/>
        <v>0128</v>
      </c>
      <c r="I265">
        <f t="shared" si="29"/>
        <v>296</v>
      </c>
    </row>
    <row r="266" spans="1:9" x14ac:dyDescent="0.25">
      <c r="A266" t="s">
        <v>748</v>
      </c>
      <c r="B266" t="str">
        <f t="shared" si="24"/>
        <v>9C4F</v>
      </c>
      <c r="C266">
        <f t="shared" si="25"/>
        <v>40015</v>
      </c>
      <c r="D266">
        <f t="shared" si="26"/>
        <v>326</v>
      </c>
      <c r="E266">
        <f t="shared" si="27"/>
        <v>1</v>
      </c>
      <c r="G266" t="s">
        <v>233</v>
      </c>
      <c r="H266" t="str">
        <f t="shared" si="28"/>
        <v>0146</v>
      </c>
      <c r="I266">
        <f t="shared" si="29"/>
        <v>326</v>
      </c>
    </row>
    <row r="267" spans="1:9" x14ac:dyDescent="0.25">
      <c r="A267" t="s">
        <v>739</v>
      </c>
      <c r="B267" t="str">
        <f t="shared" si="24"/>
        <v>7C6F</v>
      </c>
      <c r="C267">
        <f t="shared" si="25"/>
        <v>31855</v>
      </c>
      <c r="D267">
        <f t="shared" si="26"/>
        <v>428</v>
      </c>
      <c r="E267">
        <f t="shared" si="27"/>
        <v>1</v>
      </c>
      <c r="G267" t="s">
        <v>234</v>
      </c>
      <c r="H267" t="str">
        <f t="shared" si="28"/>
        <v>01AC</v>
      </c>
      <c r="I267">
        <f t="shared" si="29"/>
        <v>428</v>
      </c>
    </row>
    <row r="268" spans="1:9" x14ac:dyDescent="0.25">
      <c r="A268" t="s">
        <v>68</v>
      </c>
      <c r="B268" t="str">
        <f t="shared" si="24"/>
        <v>FFFF</v>
      </c>
      <c r="C268">
        <f t="shared" si="25"/>
        <v>65535</v>
      </c>
      <c r="D268">
        <f t="shared" si="26"/>
        <v>7</v>
      </c>
      <c r="E268">
        <f t="shared" si="27"/>
        <v>0</v>
      </c>
      <c r="G268" t="s">
        <v>235</v>
      </c>
      <c r="H268" t="str">
        <f t="shared" si="28"/>
        <v>0007</v>
      </c>
      <c r="I268">
        <f t="shared" si="29"/>
        <v>7</v>
      </c>
    </row>
    <row r="269" spans="1:9" x14ac:dyDescent="0.25">
      <c r="A269" t="s">
        <v>103</v>
      </c>
      <c r="B269" t="str">
        <f t="shared" si="24"/>
        <v>F69F</v>
      </c>
      <c r="C269">
        <f t="shared" si="25"/>
        <v>63135</v>
      </c>
      <c r="D269">
        <f t="shared" si="26"/>
        <v>111</v>
      </c>
      <c r="E269">
        <f t="shared" si="27"/>
        <v>0</v>
      </c>
      <c r="G269" t="s">
        <v>236</v>
      </c>
      <c r="H269" t="str">
        <f t="shared" si="28"/>
        <v>006F</v>
      </c>
      <c r="I269">
        <f t="shared" si="29"/>
        <v>111</v>
      </c>
    </row>
    <row r="270" spans="1:9" x14ac:dyDescent="0.25">
      <c r="A270" t="s">
        <v>112</v>
      </c>
      <c r="B270" t="str">
        <f t="shared" si="24"/>
        <v>D61F</v>
      </c>
      <c r="C270">
        <f t="shared" si="25"/>
        <v>54815</v>
      </c>
      <c r="D270">
        <f t="shared" si="26"/>
        <v>141</v>
      </c>
      <c r="E270">
        <f t="shared" si="27"/>
        <v>0</v>
      </c>
      <c r="G270" t="s">
        <v>237</v>
      </c>
      <c r="H270" t="str">
        <f t="shared" si="28"/>
        <v>008D</v>
      </c>
      <c r="I270">
        <f t="shared" si="29"/>
        <v>141</v>
      </c>
    </row>
    <row r="271" spans="1:9" x14ac:dyDescent="0.25">
      <c r="A271" t="s">
        <v>122</v>
      </c>
      <c r="B271" t="str">
        <f t="shared" si="24"/>
        <v>CCBF</v>
      </c>
      <c r="C271">
        <f t="shared" si="25"/>
        <v>52415</v>
      </c>
      <c r="D271">
        <f t="shared" si="26"/>
        <v>171</v>
      </c>
      <c r="E271">
        <f t="shared" si="27"/>
        <v>0</v>
      </c>
      <c r="G271" t="s">
        <v>238</v>
      </c>
      <c r="H271" t="str">
        <f t="shared" si="28"/>
        <v>00AB</v>
      </c>
      <c r="I271">
        <f t="shared" si="29"/>
        <v>171</v>
      </c>
    </row>
    <row r="272" spans="1:9" x14ac:dyDescent="0.25">
      <c r="A272" t="s">
        <v>195</v>
      </c>
      <c r="B272" t="str">
        <f t="shared" si="24"/>
        <v>C35F</v>
      </c>
      <c r="C272">
        <f t="shared" si="25"/>
        <v>50015</v>
      </c>
      <c r="D272">
        <f t="shared" si="26"/>
        <v>273</v>
      </c>
      <c r="E272">
        <f t="shared" si="27"/>
        <v>1</v>
      </c>
      <c r="G272" t="s">
        <v>239</v>
      </c>
      <c r="H272" t="str">
        <f t="shared" si="28"/>
        <v>0111</v>
      </c>
      <c r="I272">
        <f t="shared" si="29"/>
        <v>273</v>
      </c>
    </row>
    <row r="273" spans="1:9" x14ac:dyDescent="0.25">
      <c r="A273" t="s">
        <v>703</v>
      </c>
      <c r="B273" t="str">
        <f t="shared" si="24"/>
        <v>A37F</v>
      </c>
      <c r="C273">
        <f t="shared" si="25"/>
        <v>41855</v>
      </c>
      <c r="D273">
        <f t="shared" si="26"/>
        <v>303</v>
      </c>
      <c r="E273">
        <f t="shared" si="27"/>
        <v>1</v>
      </c>
      <c r="G273" t="s">
        <v>240</v>
      </c>
      <c r="H273" t="str">
        <f t="shared" si="28"/>
        <v>012F</v>
      </c>
      <c r="I273">
        <f t="shared" si="29"/>
        <v>303</v>
      </c>
    </row>
    <row r="274" spans="1:9" x14ac:dyDescent="0.25">
      <c r="A274" t="s">
        <v>715</v>
      </c>
      <c r="B274" t="str">
        <f t="shared" si="24"/>
        <v>9A1F</v>
      </c>
      <c r="C274">
        <f t="shared" si="25"/>
        <v>39455</v>
      </c>
      <c r="D274">
        <f t="shared" si="26"/>
        <v>405</v>
      </c>
      <c r="E274">
        <f t="shared" si="27"/>
        <v>1</v>
      </c>
      <c r="G274" t="s">
        <v>241</v>
      </c>
      <c r="H274" t="str">
        <f t="shared" si="28"/>
        <v>0195</v>
      </c>
      <c r="I274">
        <f t="shared" si="29"/>
        <v>405</v>
      </c>
    </row>
    <row r="275" spans="1:9" x14ac:dyDescent="0.25">
      <c r="A275" t="s">
        <v>707</v>
      </c>
      <c r="B275" t="str">
        <f t="shared" si="24"/>
        <v>7A3F</v>
      </c>
      <c r="C275">
        <f t="shared" si="25"/>
        <v>31295</v>
      </c>
      <c r="D275">
        <f t="shared" si="26"/>
        <v>435</v>
      </c>
      <c r="E275">
        <f t="shared" si="27"/>
        <v>1</v>
      </c>
      <c r="G275" t="s">
        <v>242</v>
      </c>
      <c r="H275" t="str">
        <f t="shared" si="28"/>
        <v>01B3</v>
      </c>
      <c r="I275">
        <f t="shared" si="29"/>
        <v>435</v>
      </c>
    </row>
    <row r="276" spans="1:9" x14ac:dyDescent="0.25">
      <c r="A276" t="s">
        <v>161</v>
      </c>
      <c r="B276" t="str">
        <f t="shared" si="24"/>
        <v>FDCF</v>
      </c>
      <c r="C276">
        <f t="shared" si="25"/>
        <v>64975</v>
      </c>
      <c r="D276">
        <f t="shared" si="26"/>
        <v>14</v>
      </c>
      <c r="E276">
        <f t="shared" si="27"/>
        <v>0</v>
      </c>
      <c r="G276" t="s">
        <v>243</v>
      </c>
      <c r="H276" t="str">
        <f t="shared" si="28"/>
        <v>000E</v>
      </c>
      <c r="I276">
        <f t="shared" si="29"/>
        <v>14</v>
      </c>
    </row>
    <row r="277" spans="1:9" x14ac:dyDescent="0.25">
      <c r="A277" t="s">
        <v>168</v>
      </c>
      <c r="B277" t="str">
        <f t="shared" si="24"/>
        <v>F46F</v>
      </c>
      <c r="C277">
        <f t="shared" si="25"/>
        <v>62575</v>
      </c>
      <c r="D277">
        <f t="shared" si="26"/>
        <v>118</v>
      </c>
      <c r="E277">
        <f t="shared" si="27"/>
        <v>0</v>
      </c>
      <c r="G277" t="s">
        <v>244</v>
      </c>
      <c r="H277" t="str">
        <f t="shared" si="28"/>
        <v>0076</v>
      </c>
      <c r="I277">
        <f t="shared" si="29"/>
        <v>118</v>
      </c>
    </row>
    <row r="278" spans="1:9" x14ac:dyDescent="0.25">
      <c r="A278" t="s">
        <v>66</v>
      </c>
      <c r="B278" t="str">
        <f t="shared" si="24"/>
        <v>D3EF</v>
      </c>
      <c r="C278">
        <f t="shared" si="25"/>
        <v>54255</v>
      </c>
      <c r="D278">
        <f t="shared" si="26"/>
        <v>148</v>
      </c>
      <c r="E278">
        <f t="shared" si="27"/>
        <v>0</v>
      </c>
      <c r="G278" t="s">
        <v>245</v>
      </c>
      <c r="H278" t="str">
        <f t="shared" si="28"/>
        <v>0094</v>
      </c>
      <c r="I278">
        <f t="shared" si="29"/>
        <v>148</v>
      </c>
    </row>
    <row r="279" spans="1:9" x14ac:dyDescent="0.25">
      <c r="A279" t="s">
        <v>75</v>
      </c>
      <c r="B279" t="str">
        <f t="shared" si="24"/>
        <v>CA8F</v>
      </c>
      <c r="C279">
        <f t="shared" si="25"/>
        <v>51855</v>
      </c>
      <c r="D279">
        <f t="shared" si="26"/>
        <v>178</v>
      </c>
      <c r="E279">
        <f t="shared" si="27"/>
        <v>0</v>
      </c>
      <c r="G279" t="s">
        <v>246</v>
      </c>
      <c r="H279" t="str">
        <f t="shared" si="28"/>
        <v>00B2</v>
      </c>
      <c r="I279">
        <f t="shared" si="29"/>
        <v>178</v>
      </c>
    </row>
    <row r="280" spans="1:9" x14ac:dyDescent="0.25">
      <c r="A280" t="s">
        <v>185</v>
      </c>
      <c r="B280" t="str">
        <f t="shared" si="24"/>
        <v>AAAF</v>
      </c>
      <c r="C280">
        <f t="shared" si="25"/>
        <v>43695</v>
      </c>
      <c r="D280">
        <f t="shared" si="26"/>
        <v>280</v>
      </c>
      <c r="E280">
        <f t="shared" si="27"/>
        <v>1</v>
      </c>
      <c r="G280" t="s">
        <v>247</v>
      </c>
      <c r="H280" t="str">
        <f t="shared" si="28"/>
        <v>0118</v>
      </c>
      <c r="I280">
        <f t="shared" si="29"/>
        <v>280</v>
      </c>
    </row>
    <row r="281" spans="1:9" x14ac:dyDescent="0.25">
      <c r="A281" t="s">
        <v>730</v>
      </c>
      <c r="B281" t="str">
        <f t="shared" si="24"/>
        <v>A14F</v>
      </c>
      <c r="C281">
        <f t="shared" si="25"/>
        <v>41295</v>
      </c>
      <c r="D281">
        <f t="shared" si="26"/>
        <v>310</v>
      </c>
      <c r="E281">
        <f t="shared" si="27"/>
        <v>1</v>
      </c>
      <c r="G281" t="s">
        <v>248</v>
      </c>
      <c r="H281" t="str">
        <f t="shared" si="28"/>
        <v>0136</v>
      </c>
      <c r="I281">
        <f t="shared" si="29"/>
        <v>310</v>
      </c>
    </row>
    <row r="282" spans="1:9" x14ac:dyDescent="0.25">
      <c r="A282" t="s">
        <v>742</v>
      </c>
      <c r="B282" t="str">
        <f t="shared" si="24"/>
        <v>97EF</v>
      </c>
      <c r="C282">
        <f t="shared" si="25"/>
        <v>38895</v>
      </c>
      <c r="D282">
        <f t="shared" si="26"/>
        <v>412</v>
      </c>
      <c r="E282">
        <f t="shared" si="27"/>
        <v>1</v>
      </c>
      <c r="G282" t="s">
        <v>249</v>
      </c>
      <c r="H282" t="str">
        <f t="shared" si="28"/>
        <v>019C</v>
      </c>
      <c r="I282">
        <f t="shared" si="29"/>
        <v>412</v>
      </c>
    </row>
    <row r="283" spans="1:9" x14ac:dyDescent="0.25">
      <c r="A283" t="s">
        <v>736</v>
      </c>
      <c r="B283" t="str">
        <f t="shared" si="24"/>
        <v>780F</v>
      </c>
      <c r="C283">
        <f t="shared" si="25"/>
        <v>30735</v>
      </c>
      <c r="D283">
        <f t="shared" si="26"/>
        <v>442</v>
      </c>
      <c r="E283">
        <f t="shared" si="27"/>
        <v>1</v>
      </c>
      <c r="G283" t="s">
        <v>250</v>
      </c>
      <c r="H283" t="str">
        <f t="shared" si="28"/>
        <v>01BA</v>
      </c>
      <c r="I283">
        <f t="shared" si="29"/>
        <v>442</v>
      </c>
    </row>
    <row r="284" spans="1:9" x14ac:dyDescent="0.25">
      <c r="A284" t="s">
        <v>107</v>
      </c>
      <c r="B284" t="str">
        <f t="shared" si="24"/>
        <v>FB9F</v>
      </c>
      <c r="C284">
        <f t="shared" si="25"/>
        <v>64415</v>
      </c>
      <c r="D284">
        <f t="shared" si="26"/>
        <v>21</v>
      </c>
      <c r="E284">
        <f t="shared" si="27"/>
        <v>0</v>
      </c>
      <c r="G284" t="s">
        <v>251</v>
      </c>
      <c r="H284" t="str">
        <f t="shared" si="28"/>
        <v>0015</v>
      </c>
      <c r="I284">
        <f t="shared" si="29"/>
        <v>21</v>
      </c>
    </row>
    <row r="285" spans="1:9" x14ac:dyDescent="0.25">
      <c r="A285" t="s">
        <v>116</v>
      </c>
      <c r="B285" t="str">
        <f t="shared" si="24"/>
        <v>F23F</v>
      </c>
      <c r="C285">
        <f t="shared" si="25"/>
        <v>62015</v>
      </c>
      <c r="D285">
        <f t="shared" si="26"/>
        <v>125</v>
      </c>
      <c r="E285">
        <f t="shared" si="27"/>
        <v>0</v>
      </c>
      <c r="G285" t="s">
        <v>252</v>
      </c>
      <c r="H285" t="str">
        <f t="shared" si="28"/>
        <v>007D</v>
      </c>
      <c r="I285">
        <f t="shared" si="29"/>
        <v>125</v>
      </c>
    </row>
    <row r="286" spans="1:9" x14ac:dyDescent="0.25">
      <c r="A286" t="s">
        <v>126</v>
      </c>
      <c r="B286" t="str">
        <f t="shared" si="24"/>
        <v>D1BF</v>
      </c>
      <c r="C286">
        <f t="shared" si="25"/>
        <v>53695</v>
      </c>
      <c r="D286">
        <f t="shared" si="26"/>
        <v>155</v>
      </c>
      <c r="E286">
        <f t="shared" si="27"/>
        <v>0</v>
      </c>
      <c r="G286" t="s">
        <v>253</v>
      </c>
      <c r="H286" t="str">
        <f t="shared" si="28"/>
        <v>009B</v>
      </c>
      <c r="I286">
        <f t="shared" si="29"/>
        <v>155</v>
      </c>
    </row>
    <row r="287" spans="1:9" x14ac:dyDescent="0.25">
      <c r="A287" t="s">
        <v>135</v>
      </c>
      <c r="B287" t="str">
        <f t="shared" si="24"/>
        <v>C85F</v>
      </c>
      <c r="C287">
        <f t="shared" si="25"/>
        <v>51295</v>
      </c>
      <c r="D287">
        <f t="shared" si="26"/>
        <v>257</v>
      </c>
      <c r="E287">
        <f t="shared" si="27"/>
        <v>0</v>
      </c>
      <c r="G287" t="s">
        <v>254</v>
      </c>
      <c r="H287" t="str">
        <f t="shared" si="28"/>
        <v>0101</v>
      </c>
      <c r="I287">
        <f t="shared" si="29"/>
        <v>257</v>
      </c>
    </row>
    <row r="288" spans="1:9" x14ac:dyDescent="0.25">
      <c r="A288" t="s">
        <v>142</v>
      </c>
      <c r="B288" t="str">
        <f t="shared" si="24"/>
        <v>A87F</v>
      </c>
      <c r="C288">
        <f t="shared" si="25"/>
        <v>43135</v>
      </c>
      <c r="D288">
        <f t="shared" si="26"/>
        <v>287</v>
      </c>
      <c r="E288">
        <f t="shared" si="27"/>
        <v>1</v>
      </c>
      <c r="G288" t="s">
        <v>255</v>
      </c>
      <c r="H288" t="str">
        <f t="shared" si="28"/>
        <v>011F</v>
      </c>
      <c r="I288">
        <f t="shared" si="29"/>
        <v>287</v>
      </c>
    </row>
    <row r="289" spans="1:9" x14ac:dyDescent="0.25">
      <c r="A289" t="s">
        <v>754</v>
      </c>
      <c r="B289" t="str">
        <f t="shared" si="24"/>
        <v>9F1F</v>
      </c>
      <c r="C289">
        <f t="shared" si="25"/>
        <v>40735</v>
      </c>
      <c r="D289">
        <f t="shared" si="26"/>
        <v>317</v>
      </c>
      <c r="E289">
        <f t="shared" si="27"/>
        <v>1</v>
      </c>
      <c r="G289" t="s">
        <v>256</v>
      </c>
      <c r="H289" t="str">
        <f t="shared" si="28"/>
        <v>013D</v>
      </c>
      <c r="I289">
        <f t="shared" si="29"/>
        <v>317</v>
      </c>
    </row>
    <row r="290" spans="1:9" x14ac:dyDescent="0.25">
      <c r="A290" t="s">
        <v>708</v>
      </c>
      <c r="B290" t="str">
        <f t="shared" si="24"/>
        <v>95BF</v>
      </c>
      <c r="C290">
        <f t="shared" si="25"/>
        <v>38335</v>
      </c>
      <c r="D290">
        <f t="shared" si="26"/>
        <v>419</v>
      </c>
      <c r="E290">
        <f t="shared" si="27"/>
        <v>1</v>
      </c>
      <c r="G290" t="s">
        <v>257</v>
      </c>
      <c r="H290" t="str">
        <f t="shared" si="28"/>
        <v>01A3</v>
      </c>
      <c r="I290">
        <f t="shared" si="29"/>
        <v>419</v>
      </c>
    </row>
    <row r="291" spans="1:9" x14ac:dyDescent="0.25">
      <c r="A291" t="s">
        <v>437</v>
      </c>
      <c r="B291" t="str">
        <f t="shared" si="24"/>
        <v>75DF</v>
      </c>
      <c r="C291">
        <f t="shared" si="25"/>
        <v>30175</v>
      </c>
      <c r="D291">
        <f t="shared" si="26"/>
        <v>449</v>
      </c>
      <c r="E291">
        <f t="shared" si="27"/>
        <v>1</v>
      </c>
      <c r="G291" t="s">
        <v>258</v>
      </c>
      <c r="H291" t="str">
        <f t="shared" si="28"/>
        <v>01C1</v>
      </c>
      <c r="I291">
        <f t="shared" si="29"/>
        <v>449</v>
      </c>
    </row>
    <row r="292" spans="1:9" x14ac:dyDescent="0.25">
      <c r="A292" t="s">
        <v>171</v>
      </c>
      <c r="B292" t="str">
        <f t="shared" si="24"/>
        <v>F96F</v>
      </c>
      <c r="C292">
        <f t="shared" si="25"/>
        <v>63855</v>
      </c>
      <c r="D292">
        <f t="shared" si="26"/>
        <v>28</v>
      </c>
      <c r="E292">
        <f t="shared" si="27"/>
        <v>0</v>
      </c>
      <c r="G292" t="s">
        <v>259</v>
      </c>
      <c r="H292" t="str">
        <f t="shared" si="28"/>
        <v>001C</v>
      </c>
      <c r="I292">
        <f t="shared" si="29"/>
        <v>28</v>
      </c>
    </row>
    <row r="293" spans="1:9" x14ac:dyDescent="0.25">
      <c r="A293" t="s">
        <v>193</v>
      </c>
      <c r="B293" t="str">
        <f t="shared" si="24"/>
        <v>D8EF</v>
      </c>
      <c r="C293">
        <f t="shared" si="25"/>
        <v>55535</v>
      </c>
      <c r="D293">
        <f t="shared" si="26"/>
        <v>132</v>
      </c>
      <c r="E293">
        <f t="shared" si="27"/>
        <v>0</v>
      </c>
      <c r="G293" t="s">
        <v>260</v>
      </c>
      <c r="H293" t="str">
        <f t="shared" si="28"/>
        <v>0084</v>
      </c>
      <c r="I293">
        <f t="shared" si="29"/>
        <v>132</v>
      </c>
    </row>
    <row r="294" spans="1:9" x14ac:dyDescent="0.25">
      <c r="A294" t="s">
        <v>76</v>
      </c>
      <c r="B294" t="str">
        <f t="shared" si="24"/>
        <v>CF8F</v>
      </c>
      <c r="C294">
        <f t="shared" si="25"/>
        <v>53135</v>
      </c>
      <c r="D294">
        <f t="shared" si="26"/>
        <v>162</v>
      </c>
      <c r="E294">
        <f t="shared" si="27"/>
        <v>0</v>
      </c>
      <c r="G294" t="s">
        <v>261</v>
      </c>
      <c r="H294" t="str">
        <f t="shared" si="28"/>
        <v>00A2</v>
      </c>
      <c r="I294">
        <f t="shared" si="29"/>
        <v>162</v>
      </c>
    </row>
    <row r="295" spans="1:9" x14ac:dyDescent="0.25">
      <c r="A295" t="s">
        <v>83</v>
      </c>
      <c r="B295" t="str">
        <f t="shared" si="24"/>
        <v>C62F</v>
      </c>
      <c r="C295">
        <f t="shared" si="25"/>
        <v>50735</v>
      </c>
      <c r="D295">
        <f t="shared" si="26"/>
        <v>264</v>
      </c>
      <c r="E295">
        <f t="shared" si="27"/>
        <v>1</v>
      </c>
      <c r="G295" t="s">
        <v>262</v>
      </c>
      <c r="H295" t="str">
        <f t="shared" si="28"/>
        <v>0108</v>
      </c>
      <c r="I295">
        <f t="shared" si="29"/>
        <v>264</v>
      </c>
    </row>
    <row r="296" spans="1:9" x14ac:dyDescent="0.25">
      <c r="A296" t="s">
        <v>710</v>
      </c>
      <c r="B296" t="str">
        <f t="shared" si="24"/>
        <v>A64F</v>
      </c>
      <c r="C296">
        <f t="shared" si="25"/>
        <v>42575</v>
      </c>
      <c r="D296">
        <f t="shared" si="26"/>
        <v>294</v>
      </c>
      <c r="E296">
        <f t="shared" si="27"/>
        <v>1</v>
      </c>
      <c r="G296" t="s">
        <v>263</v>
      </c>
      <c r="H296" t="str">
        <f t="shared" si="28"/>
        <v>0126</v>
      </c>
      <c r="I296">
        <f t="shared" si="29"/>
        <v>294</v>
      </c>
    </row>
    <row r="297" spans="1:9" x14ac:dyDescent="0.25">
      <c r="A297" t="s">
        <v>725</v>
      </c>
      <c r="B297" t="str">
        <f t="shared" si="24"/>
        <v>9CEF</v>
      </c>
      <c r="C297">
        <f t="shared" si="25"/>
        <v>40175</v>
      </c>
      <c r="D297">
        <f t="shared" si="26"/>
        <v>324</v>
      </c>
      <c r="E297">
        <f t="shared" si="27"/>
        <v>1</v>
      </c>
      <c r="G297" t="s">
        <v>264</v>
      </c>
      <c r="H297" t="str">
        <f t="shared" si="28"/>
        <v>0144</v>
      </c>
      <c r="I297">
        <f t="shared" si="29"/>
        <v>324</v>
      </c>
    </row>
    <row r="298" spans="1:9" x14ac:dyDescent="0.25">
      <c r="A298" t="s">
        <v>716</v>
      </c>
      <c r="B298" t="str">
        <f t="shared" si="24"/>
        <v>7D0F</v>
      </c>
      <c r="C298">
        <f t="shared" si="25"/>
        <v>32015</v>
      </c>
      <c r="D298">
        <f t="shared" si="26"/>
        <v>426</v>
      </c>
      <c r="E298">
        <f t="shared" si="27"/>
        <v>1</v>
      </c>
      <c r="G298" t="s">
        <v>265</v>
      </c>
      <c r="H298" t="str">
        <f t="shared" si="28"/>
        <v>01AA</v>
      </c>
      <c r="I298">
        <f t="shared" si="29"/>
        <v>426</v>
      </c>
    </row>
    <row r="299" spans="1:9" x14ac:dyDescent="0.25">
      <c r="A299" t="s">
        <v>131</v>
      </c>
      <c r="B299" t="str">
        <f t="shared" si="24"/>
        <v>73AF</v>
      </c>
      <c r="C299">
        <f t="shared" si="25"/>
        <v>29615</v>
      </c>
      <c r="D299">
        <f t="shared" si="26"/>
        <v>5</v>
      </c>
      <c r="E299">
        <f t="shared" si="27"/>
        <v>0</v>
      </c>
      <c r="G299" t="s">
        <v>266</v>
      </c>
      <c r="H299" t="str">
        <f t="shared" si="28"/>
        <v>0005</v>
      </c>
      <c r="I299">
        <f t="shared" si="29"/>
        <v>5</v>
      </c>
    </row>
    <row r="300" spans="1:9" x14ac:dyDescent="0.25">
      <c r="A300" t="s">
        <v>120</v>
      </c>
      <c r="B300" t="str">
        <f t="shared" si="24"/>
        <v>F73F</v>
      </c>
      <c r="C300">
        <f t="shared" si="25"/>
        <v>63295</v>
      </c>
      <c r="D300">
        <f t="shared" si="26"/>
        <v>109</v>
      </c>
      <c r="E300">
        <f t="shared" si="27"/>
        <v>0</v>
      </c>
      <c r="G300" t="s">
        <v>267</v>
      </c>
      <c r="H300" t="str">
        <f t="shared" si="28"/>
        <v>006D</v>
      </c>
      <c r="I300">
        <f t="shared" si="29"/>
        <v>109</v>
      </c>
    </row>
    <row r="301" spans="1:9" x14ac:dyDescent="0.25">
      <c r="A301" t="s">
        <v>180</v>
      </c>
      <c r="B301" t="str">
        <f t="shared" si="24"/>
        <v>D6BF</v>
      </c>
      <c r="C301">
        <f t="shared" si="25"/>
        <v>54975</v>
      </c>
      <c r="D301">
        <f t="shared" si="26"/>
        <v>139</v>
      </c>
      <c r="E301">
        <f t="shared" si="27"/>
        <v>0</v>
      </c>
      <c r="G301" t="s">
        <v>268</v>
      </c>
      <c r="H301" t="str">
        <f t="shared" si="28"/>
        <v>008B</v>
      </c>
      <c r="I301">
        <f t="shared" si="29"/>
        <v>139</v>
      </c>
    </row>
    <row r="302" spans="1:9" x14ac:dyDescent="0.25">
      <c r="A302" t="s">
        <v>194</v>
      </c>
      <c r="B302" t="str">
        <f t="shared" si="24"/>
        <v>CD5F</v>
      </c>
      <c r="C302">
        <f t="shared" si="25"/>
        <v>52575</v>
      </c>
      <c r="D302">
        <f t="shared" si="26"/>
        <v>169</v>
      </c>
      <c r="E302">
        <f t="shared" si="27"/>
        <v>0</v>
      </c>
      <c r="G302" t="s">
        <v>269</v>
      </c>
      <c r="H302" t="str">
        <f t="shared" si="28"/>
        <v>00A9</v>
      </c>
      <c r="I302">
        <f t="shared" si="29"/>
        <v>169</v>
      </c>
    </row>
    <row r="303" spans="1:9" x14ac:dyDescent="0.25">
      <c r="A303" t="s">
        <v>145</v>
      </c>
      <c r="B303" t="str">
        <f t="shared" si="24"/>
        <v>C3FF</v>
      </c>
      <c r="C303">
        <f t="shared" si="25"/>
        <v>50175</v>
      </c>
      <c r="D303">
        <f t="shared" si="26"/>
        <v>271</v>
      </c>
      <c r="E303">
        <f t="shared" si="27"/>
        <v>1</v>
      </c>
      <c r="G303" t="s">
        <v>270</v>
      </c>
      <c r="H303" t="str">
        <f t="shared" si="28"/>
        <v>010F</v>
      </c>
      <c r="I303">
        <f t="shared" si="29"/>
        <v>271</v>
      </c>
    </row>
    <row r="304" spans="1:9" x14ac:dyDescent="0.25">
      <c r="A304" t="s">
        <v>762</v>
      </c>
      <c r="B304" t="str">
        <f t="shared" si="24"/>
        <v>A41F</v>
      </c>
      <c r="C304">
        <f t="shared" si="25"/>
        <v>42015</v>
      </c>
      <c r="D304">
        <f t="shared" si="26"/>
        <v>301</v>
      </c>
      <c r="E304">
        <f t="shared" si="27"/>
        <v>1</v>
      </c>
      <c r="G304" t="s">
        <v>271</v>
      </c>
      <c r="H304" t="str">
        <f t="shared" si="28"/>
        <v>012D</v>
      </c>
      <c r="I304">
        <f t="shared" si="29"/>
        <v>301</v>
      </c>
    </row>
    <row r="305" spans="1:9" x14ac:dyDescent="0.25">
      <c r="A305" t="s">
        <v>751</v>
      </c>
      <c r="B305" t="str">
        <f t="shared" si="24"/>
        <v>9ABF</v>
      </c>
      <c r="C305">
        <f t="shared" si="25"/>
        <v>39615</v>
      </c>
      <c r="D305">
        <f t="shared" si="26"/>
        <v>403</v>
      </c>
      <c r="E305">
        <f t="shared" si="27"/>
        <v>1</v>
      </c>
      <c r="G305" t="s">
        <v>272</v>
      </c>
      <c r="H305" t="str">
        <f t="shared" si="28"/>
        <v>0193</v>
      </c>
      <c r="I305">
        <f t="shared" si="29"/>
        <v>403</v>
      </c>
    </row>
    <row r="306" spans="1:9" x14ac:dyDescent="0.25">
      <c r="A306" t="s">
        <v>743</v>
      </c>
      <c r="B306" t="str">
        <f t="shared" si="24"/>
        <v>7ADF</v>
      </c>
      <c r="C306">
        <f t="shared" si="25"/>
        <v>31455</v>
      </c>
      <c r="D306">
        <f t="shared" si="26"/>
        <v>433</v>
      </c>
      <c r="E306">
        <f t="shared" si="27"/>
        <v>1</v>
      </c>
      <c r="G306" t="s">
        <v>273</v>
      </c>
      <c r="H306" t="str">
        <f t="shared" si="28"/>
        <v>01B1</v>
      </c>
      <c r="I306">
        <f t="shared" si="29"/>
        <v>433</v>
      </c>
    </row>
    <row r="307" spans="1:9" x14ac:dyDescent="0.25">
      <c r="A307" t="s">
        <v>64</v>
      </c>
      <c r="B307" t="str">
        <f t="shared" si="24"/>
        <v>FE6F</v>
      </c>
      <c r="C307">
        <f t="shared" si="25"/>
        <v>65135</v>
      </c>
      <c r="D307">
        <f t="shared" si="26"/>
        <v>12</v>
      </c>
      <c r="E307">
        <f t="shared" si="27"/>
        <v>0</v>
      </c>
      <c r="G307" t="s">
        <v>274</v>
      </c>
      <c r="H307" t="str">
        <f t="shared" si="28"/>
        <v>000C</v>
      </c>
      <c r="I307">
        <f t="shared" si="29"/>
        <v>12</v>
      </c>
    </row>
    <row r="308" spans="1:9" x14ac:dyDescent="0.25">
      <c r="A308" t="s">
        <v>73</v>
      </c>
      <c r="B308" t="str">
        <f t="shared" si="24"/>
        <v>F50F</v>
      </c>
      <c r="C308">
        <f t="shared" si="25"/>
        <v>62735</v>
      </c>
      <c r="D308">
        <f t="shared" si="26"/>
        <v>116</v>
      </c>
      <c r="E308">
        <f t="shared" si="27"/>
        <v>0</v>
      </c>
      <c r="G308" t="s">
        <v>275</v>
      </c>
      <c r="H308" t="str">
        <f t="shared" si="28"/>
        <v>0074</v>
      </c>
      <c r="I308">
        <f t="shared" si="29"/>
        <v>116</v>
      </c>
    </row>
    <row r="309" spans="1:9" x14ac:dyDescent="0.25">
      <c r="A309" t="s">
        <v>80</v>
      </c>
      <c r="B309" t="str">
        <f t="shared" si="24"/>
        <v>D48F</v>
      </c>
      <c r="C309">
        <f t="shared" si="25"/>
        <v>54415</v>
      </c>
      <c r="D309">
        <f t="shared" si="26"/>
        <v>146</v>
      </c>
      <c r="E309">
        <f t="shared" si="27"/>
        <v>0</v>
      </c>
      <c r="G309" t="s">
        <v>276</v>
      </c>
      <c r="H309" t="str">
        <f t="shared" si="28"/>
        <v>0092</v>
      </c>
      <c r="I309">
        <f t="shared" si="29"/>
        <v>146</v>
      </c>
    </row>
    <row r="310" spans="1:9" x14ac:dyDescent="0.25">
      <c r="A310" t="s">
        <v>87</v>
      </c>
      <c r="B310" t="str">
        <f t="shared" si="24"/>
        <v>CB2F</v>
      </c>
      <c r="C310">
        <f t="shared" si="25"/>
        <v>52015</v>
      </c>
      <c r="D310">
        <f t="shared" si="26"/>
        <v>176</v>
      </c>
      <c r="E310">
        <f t="shared" si="27"/>
        <v>0</v>
      </c>
      <c r="G310" t="s">
        <v>277</v>
      </c>
      <c r="H310" t="str">
        <f t="shared" si="28"/>
        <v>00B0</v>
      </c>
      <c r="I310">
        <f t="shared" si="29"/>
        <v>176</v>
      </c>
    </row>
    <row r="311" spans="1:9" x14ac:dyDescent="0.25">
      <c r="A311" t="s">
        <v>197</v>
      </c>
      <c r="B311" t="str">
        <f t="shared" si="24"/>
        <v>AB4F</v>
      </c>
      <c r="C311">
        <f t="shared" si="25"/>
        <v>43855</v>
      </c>
      <c r="D311">
        <f t="shared" si="26"/>
        <v>278</v>
      </c>
      <c r="E311">
        <f t="shared" si="27"/>
        <v>1</v>
      </c>
      <c r="G311" t="s">
        <v>278</v>
      </c>
      <c r="H311" t="str">
        <f t="shared" si="28"/>
        <v>0116</v>
      </c>
      <c r="I311">
        <f t="shared" si="29"/>
        <v>278</v>
      </c>
    </row>
    <row r="312" spans="1:9" x14ac:dyDescent="0.25">
      <c r="A312" t="s">
        <v>758</v>
      </c>
      <c r="B312" t="str">
        <f t="shared" si="24"/>
        <v>A1EF</v>
      </c>
      <c r="C312">
        <f t="shared" si="25"/>
        <v>41455</v>
      </c>
      <c r="D312">
        <f t="shared" si="26"/>
        <v>308</v>
      </c>
      <c r="E312">
        <f t="shared" si="27"/>
        <v>1</v>
      </c>
      <c r="G312" t="s">
        <v>279</v>
      </c>
      <c r="H312" t="str">
        <f t="shared" si="28"/>
        <v>0134</v>
      </c>
      <c r="I312">
        <f t="shared" si="29"/>
        <v>308</v>
      </c>
    </row>
    <row r="313" spans="1:9" x14ac:dyDescent="0.25">
      <c r="A313" t="s">
        <v>719</v>
      </c>
      <c r="B313" t="str">
        <f t="shared" si="24"/>
        <v>988F</v>
      </c>
      <c r="C313">
        <f t="shared" si="25"/>
        <v>39055</v>
      </c>
      <c r="D313">
        <f t="shared" si="26"/>
        <v>410</v>
      </c>
      <c r="E313">
        <f t="shared" si="27"/>
        <v>1</v>
      </c>
      <c r="G313" t="s">
        <v>280</v>
      </c>
      <c r="H313" t="str">
        <f t="shared" si="28"/>
        <v>019A</v>
      </c>
      <c r="I313">
        <f t="shared" si="29"/>
        <v>410</v>
      </c>
    </row>
    <row r="314" spans="1:9" x14ac:dyDescent="0.25">
      <c r="A314" t="s">
        <v>709</v>
      </c>
      <c r="B314" t="str">
        <f t="shared" si="24"/>
        <v>78AF</v>
      </c>
      <c r="C314">
        <f t="shared" si="25"/>
        <v>30895</v>
      </c>
      <c r="D314">
        <f t="shared" si="26"/>
        <v>440</v>
      </c>
      <c r="E314">
        <f t="shared" si="27"/>
        <v>1</v>
      </c>
      <c r="G314" t="s">
        <v>281</v>
      </c>
      <c r="H314" t="str">
        <f t="shared" si="28"/>
        <v>01B8</v>
      </c>
      <c r="I314">
        <f t="shared" si="29"/>
        <v>440</v>
      </c>
    </row>
    <row r="315" spans="1:9" x14ac:dyDescent="0.25">
      <c r="A315" t="s">
        <v>124</v>
      </c>
      <c r="B315" t="str">
        <f t="shared" si="24"/>
        <v>FC3F</v>
      </c>
      <c r="C315">
        <f t="shared" si="25"/>
        <v>64575</v>
      </c>
      <c r="D315">
        <f t="shared" si="26"/>
        <v>19</v>
      </c>
      <c r="E315">
        <f t="shared" si="27"/>
        <v>0</v>
      </c>
      <c r="G315" t="s">
        <v>282</v>
      </c>
      <c r="H315" t="str">
        <f t="shared" si="28"/>
        <v>0013</v>
      </c>
      <c r="I315">
        <f t="shared" si="29"/>
        <v>19</v>
      </c>
    </row>
    <row r="316" spans="1:9" x14ac:dyDescent="0.25">
      <c r="A316" t="s">
        <v>133</v>
      </c>
      <c r="B316" t="str">
        <f t="shared" si="24"/>
        <v>F2DF</v>
      </c>
      <c r="C316">
        <f t="shared" si="25"/>
        <v>62175</v>
      </c>
      <c r="D316">
        <f t="shared" si="26"/>
        <v>123</v>
      </c>
      <c r="E316">
        <f t="shared" si="27"/>
        <v>0</v>
      </c>
      <c r="G316" t="s">
        <v>283</v>
      </c>
      <c r="H316" t="str">
        <f t="shared" si="28"/>
        <v>007B</v>
      </c>
      <c r="I316">
        <f t="shared" si="29"/>
        <v>123</v>
      </c>
    </row>
    <row r="317" spans="1:9" x14ac:dyDescent="0.25">
      <c r="A317" t="s">
        <v>140</v>
      </c>
      <c r="B317" t="str">
        <f t="shared" si="24"/>
        <v>D25F</v>
      </c>
      <c r="C317">
        <f t="shared" si="25"/>
        <v>53855</v>
      </c>
      <c r="D317">
        <f t="shared" si="26"/>
        <v>153</v>
      </c>
      <c r="E317">
        <f t="shared" si="27"/>
        <v>0</v>
      </c>
      <c r="G317" t="s">
        <v>284</v>
      </c>
      <c r="H317" t="str">
        <f t="shared" si="28"/>
        <v>0099</v>
      </c>
      <c r="I317">
        <f t="shared" si="29"/>
        <v>153</v>
      </c>
    </row>
    <row r="318" spans="1:9" x14ac:dyDescent="0.25">
      <c r="A318" t="s">
        <v>149</v>
      </c>
      <c r="B318" t="str">
        <f t="shared" si="24"/>
        <v>C8FF</v>
      </c>
      <c r="C318">
        <f t="shared" si="25"/>
        <v>51455</v>
      </c>
      <c r="D318">
        <f t="shared" si="26"/>
        <v>255</v>
      </c>
      <c r="E318">
        <f t="shared" si="27"/>
        <v>0</v>
      </c>
      <c r="G318" t="s">
        <v>285</v>
      </c>
      <c r="H318" t="str">
        <f t="shared" si="28"/>
        <v>00FF</v>
      </c>
      <c r="I318">
        <f t="shared" si="29"/>
        <v>255</v>
      </c>
    </row>
    <row r="319" spans="1:9" x14ac:dyDescent="0.25">
      <c r="A319" t="s">
        <v>158</v>
      </c>
      <c r="B319" t="str">
        <f t="shared" si="24"/>
        <v>A91F</v>
      </c>
      <c r="C319" s="15">
        <f t="shared" si="25"/>
        <v>43295</v>
      </c>
      <c r="D319">
        <f t="shared" si="26"/>
        <v>285</v>
      </c>
      <c r="E319">
        <f t="shared" si="27"/>
        <v>1</v>
      </c>
      <c r="G319" t="s">
        <v>286</v>
      </c>
      <c r="H319" t="str">
        <f t="shared" si="28"/>
        <v>011D</v>
      </c>
      <c r="I319">
        <f t="shared" si="29"/>
        <v>285</v>
      </c>
    </row>
    <row r="320" spans="1:9" x14ac:dyDescent="0.25">
      <c r="A320" t="s">
        <v>733</v>
      </c>
      <c r="B320" t="str">
        <f t="shared" si="24"/>
        <v>9FBF</v>
      </c>
      <c r="C320" s="15">
        <f t="shared" si="25"/>
        <v>40895</v>
      </c>
      <c r="D320">
        <f t="shared" si="26"/>
        <v>315</v>
      </c>
      <c r="E320">
        <f t="shared" si="27"/>
        <v>1</v>
      </c>
      <c r="G320" t="s">
        <v>287</v>
      </c>
      <c r="H320" t="str">
        <f t="shared" si="28"/>
        <v>013B</v>
      </c>
      <c r="I320">
        <f t="shared" si="29"/>
        <v>315</v>
      </c>
    </row>
    <row r="321" spans="1:9" x14ac:dyDescent="0.25">
      <c r="A321" t="s">
        <v>744</v>
      </c>
      <c r="B321" t="str">
        <f t="shared" si="24"/>
        <v>965F</v>
      </c>
      <c r="C321" s="15">
        <f t="shared" si="25"/>
        <v>38495</v>
      </c>
      <c r="D321">
        <f t="shared" si="26"/>
        <v>417</v>
      </c>
      <c r="E321">
        <f t="shared" si="27"/>
        <v>1</v>
      </c>
      <c r="G321" t="s">
        <v>288</v>
      </c>
      <c r="H321" t="str">
        <f t="shared" si="28"/>
        <v>01A1</v>
      </c>
      <c r="I321">
        <f t="shared" si="29"/>
        <v>417</v>
      </c>
    </row>
    <row r="322" spans="1:9" x14ac:dyDescent="0.25">
      <c r="A322" t="s">
        <v>443</v>
      </c>
      <c r="B322" t="str">
        <f t="shared" ref="B322:B385" si="30">RIGHT(A322,4)</f>
        <v>767F</v>
      </c>
      <c r="C322" s="15">
        <f t="shared" ref="C322:C385" si="31">HEX2DEC(B322)</f>
        <v>30335</v>
      </c>
      <c r="D322">
        <f t="shared" si="26"/>
        <v>447</v>
      </c>
      <c r="E322">
        <f t="shared" si="27"/>
        <v>1</v>
      </c>
      <c r="G322" t="s">
        <v>289</v>
      </c>
      <c r="H322" t="str">
        <f t="shared" si="28"/>
        <v>01BF</v>
      </c>
      <c r="I322">
        <f t="shared" si="29"/>
        <v>447</v>
      </c>
    </row>
    <row r="323" spans="1:9" x14ac:dyDescent="0.25">
      <c r="A323" t="s">
        <v>773</v>
      </c>
      <c r="B323" t="str">
        <f t="shared" si="30"/>
        <v>6D1F</v>
      </c>
      <c r="C323">
        <f t="shared" si="31"/>
        <v>27935</v>
      </c>
      <c r="D323">
        <f t="shared" ref="D323:D386" si="32">HEX2DEC(H323)</f>
        <v>26</v>
      </c>
      <c r="E323">
        <f t="shared" ref="E323:E386" si="33">TRUNC(D323/264,0)</f>
        <v>0</v>
      </c>
      <c r="G323" t="s">
        <v>290</v>
      </c>
      <c r="H323" t="str">
        <f t="shared" ref="H323:H386" si="34">RIGHT(G323,4)</f>
        <v>001A</v>
      </c>
      <c r="I323">
        <f t="shared" ref="I323:I386" si="35">HEX2DEC(H323)</f>
        <v>26</v>
      </c>
    </row>
    <row r="324" spans="1:9" x14ac:dyDescent="0.25">
      <c r="A324" t="s">
        <v>438</v>
      </c>
      <c r="B324" t="str">
        <f t="shared" si="30"/>
        <v>4C9F</v>
      </c>
      <c r="C324">
        <f t="shared" si="31"/>
        <v>19615</v>
      </c>
      <c r="D324">
        <f t="shared" si="32"/>
        <v>130</v>
      </c>
      <c r="E324">
        <f t="shared" si="33"/>
        <v>0</v>
      </c>
      <c r="G324" t="s">
        <v>291</v>
      </c>
      <c r="H324" t="str">
        <f t="shared" si="34"/>
        <v>0082</v>
      </c>
      <c r="I324">
        <f t="shared" si="35"/>
        <v>130</v>
      </c>
    </row>
    <row r="325" spans="1:9" x14ac:dyDescent="0.25">
      <c r="A325" t="s">
        <v>439</v>
      </c>
      <c r="B325" t="str">
        <f t="shared" si="30"/>
        <v>433F</v>
      </c>
      <c r="C325">
        <f t="shared" si="31"/>
        <v>17215</v>
      </c>
      <c r="D325">
        <f t="shared" si="32"/>
        <v>160</v>
      </c>
      <c r="E325">
        <f t="shared" si="33"/>
        <v>0</v>
      </c>
      <c r="G325" t="s">
        <v>292</v>
      </c>
      <c r="H325" t="str">
        <f t="shared" si="34"/>
        <v>00A0</v>
      </c>
      <c r="I325">
        <f t="shared" si="35"/>
        <v>160</v>
      </c>
    </row>
    <row r="326" spans="1:9" x14ac:dyDescent="0.25">
      <c r="A326" t="s">
        <v>774</v>
      </c>
      <c r="B326" t="str">
        <f t="shared" si="30"/>
        <v>39DF</v>
      </c>
      <c r="C326">
        <f t="shared" si="31"/>
        <v>14815</v>
      </c>
      <c r="D326">
        <f t="shared" si="32"/>
        <v>262</v>
      </c>
      <c r="E326">
        <f t="shared" si="33"/>
        <v>0</v>
      </c>
      <c r="G326" t="s">
        <v>293</v>
      </c>
      <c r="H326" t="str">
        <f t="shared" si="34"/>
        <v>0106</v>
      </c>
      <c r="I326">
        <f t="shared" si="35"/>
        <v>262</v>
      </c>
    </row>
    <row r="327" spans="1:9" x14ac:dyDescent="0.25">
      <c r="A327" t="s">
        <v>440</v>
      </c>
      <c r="B327" t="str">
        <f t="shared" si="30"/>
        <v>19FF</v>
      </c>
      <c r="C327">
        <f t="shared" si="31"/>
        <v>6655</v>
      </c>
      <c r="D327">
        <f t="shared" si="32"/>
        <v>292</v>
      </c>
      <c r="E327">
        <f t="shared" si="33"/>
        <v>1</v>
      </c>
      <c r="G327" t="s">
        <v>294</v>
      </c>
      <c r="H327" t="str">
        <f t="shared" si="34"/>
        <v>0124</v>
      </c>
      <c r="I327">
        <f t="shared" si="35"/>
        <v>292</v>
      </c>
    </row>
    <row r="328" spans="1:9" x14ac:dyDescent="0.25">
      <c r="A328" t="s">
        <v>775</v>
      </c>
      <c r="B328" t="str">
        <f t="shared" si="30"/>
        <v>109F</v>
      </c>
      <c r="C328">
        <f t="shared" si="31"/>
        <v>4255</v>
      </c>
      <c r="D328">
        <f t="shared" si="32"/>
        <v>322</v>
      </c>
      <c r="E328">
        <f t="shared" si="33"/>
        <v>1</v>
      </c>
      <c r="G328" t="s">
        <v>295</v>
      </c>
      <c r="H328" t="str">
        <f t="shared" si="34"/>
        <v>0142</v>
      </c>
      <c r="I328">
        <f t="shared" si="35"/>
        <v>322</v>
      </c>
    </row>
    <row r="329" spans="1:9" x14ac:dyDescent="0.25">
      <c r="A329" t="s">
        <v>776</v>
      </c>
      <c r="B329" t="str">
        <f t="shared" si="30"/>
        <v>073F</v>
      </c>
      <c r="C329">
        <f t="shared" si="31"/>
        <v>1855</v>
      </c>
      <c r="D329">
        <f t="shared" si="32"/>
        <v>424</v>
      </c>
      <c r="E329">
        <f t="shared" si="33"/>
        <v>1</v>
      </c>
      <c r="G329" t="s">
        <v>296</v>
      </c>
      <c r="H329" t="str">
        <f t="shared" si="34"/>
        <v>01A8</v>
      </c>
      <c r="I329">
        <f t="shared" si="35"/>
        <v>424</v>
      </c>
    </row>
    <row r="330" spans="1:9" x14ac:dyDescent="0.25">
      <c r="A330" t="s">
        <v>68</v>
      </c>
      <c r="B330" t="str">
        <f t="shared" si="30"/>
        <v>FFFF</v>
      </c>
      <c r="C330">
        <f t="shared" si="31"/>
        <v>65535</v>
      </c>
      <c r="D330">
        <f t="shared" si="32"/>
        <v>3</v>
      </c>
      <c r="E330">
        <f t="shared" si="33"/>
        <v>0</v>
      </c>
      <c r="G330" t="s">
        <v>297</v>
      </c>
      <c r="H330" t="str">
        <f t="shared" si="34"/>
        <v>0003</v>
      </c>
      <c r="I330">
        <f t="shared" si="35"/>
        <v>3</v>
      </c>
    </row>
    <row r="331" spans="1:9" x14ac:dyDescent="0.25">
      <c r="A331" t="s">
        <v>442</v>
      </c>
      <c r="B331" t="str">
        <f t="shared" si="30"/>
        <v>F78F</v>
      </c>
      <c r="C331">
        <f t="shared" si="31"/>
        <v>63375</v>
      </c>
      <c r="D331">
        <f t="shared" si="32"/>
        <v>107</v>
      </c>
      <c r="E331">
        <f t="shared" si="33"/>
        <v>0</v>
      </c>
      <c r="G331" t="s">
        <v>298</v>
      </c>
      <c r="H331" t="str">
        <f t="shared" si="34"/>
        <v>006B</v>
      </c>
      <c r="I331">
        <f t="shared" si="35"/>
        <v>107</v>
      </c>
    </row>
    <row r="332" spans="1:9" x14ac:dyDescent="0.25">
      <c r="A332" t="s">
        <v>199</v>
      </c>
      <c r="B332" t="str">
        <f t="shared" si="30"/>
        <v>D70F</v>
      </c>
      <c r="C332">
        <f t="shared" si="31"/>
        <v>55055</v>
      </c>
      <c r="D332">
        <f t="shared" si="32"/>
        <v>137</v>
      </c>
      <c r="E332">
        <f t="shared" si="33"/>
        <v>0</v>
      </c>
      <c r="G332" t="s">
        <v>299</v>
      </c>
      <c r="H332" t="str">
        <f t="shared" si="34"/>
        <v>0089</v>
      </c>
      <c r="I332">
        <f t="shared" si="35"/>
        <v>137</v>
      </c>
    </row>
    <row r="333" spans="1:9" x14ac:dyDescent="0.25">
      <c r="A333" t="s">
        <v>144</v>
      </c>
      <c r="B333" t="str">
        <f t="shared" si="30"/>
        <v>CDAF</v>
      </c>
      <c r="C333">
        <f t="shared" si="31"/>
        <v>52655</v>
      </c>
      <c r="D333">
        <f t="shared" si="32"/>
        <v>167</v>
      </c>
      <c r="E333">
        <f t="shared" si="33"/>
        <v>0</v>
      </c>
      <c r="G333" t="s">
        <v>300</v>
      </c>
      <c r="H333" t="str">
        <f t="shared" si="34"/>
        <v>00A7</v>
      </c>
      <c r="I333">
        <f t="shared" si="35"/>
        <v>167</v>
      </c>
    </row>
    <row r="334" spans="1:9" x14ac:dyDescent="0.25">
      <c r="A334" t="s">
        <v>153</v>
      </c>
      <c r="B334" t="str">
        <f t="shared" si="30"/>
        <v>C44F</v>
      </c>
      <c r="C334">
        <f t="shared" si="31"/>
        <v>50255</v>
      </c>
      <c r="D334">
        <f t="shared" si="32"/>
        <v>269</v>
      </c>
      <c r="E334">
        <f t="shared" si="33"/>
        <v>1</v>
      </c>
      <c r="G334" t="s">
        <v>301</v>
      </c>
      <c r="H334" t="str">
        <f t="shared" si="34"/>
        <v>010D</v>
      </c>
      <c r="I334">
        <f t="shared" si="35"/>
        <v>269</v>
      </c>
    </row>
    <row r="335" spans="1:9" x14ac:dyDescent="0.25">
      <c r="A335" t="s">
        <v>764</v>
      </c>
      <c r="B335" t="str">
        <f t="shared" si="30"/>
        <v>A46F</v>
      </c>
      <c r="C335">
        <f t="shared" si="31"/>
        <v>42095</v>
      </c>
      <c r="D335">
        <f t="shared" si="32"/>
        <v>299</v>
      </c>
      <c r="E335">
        <f t="shared" si="33"/>
        <v>1</v>
      </c>
      <c r="G335" t="s">
        <v>302</v>
      </c>
      <c r="H335" t="str">
        <f t="shared" si="34"/>
        <v>012B</v>
      </c>
      <c r="I335">
        <f t="shared" si="35"/>
        <v>299</v>
      </c>
    </row>
    <row r="336" spans="1:9" x14ac:dyDescent="0.25">
      <c r="A336" t="s">
        <v>763</v>
      </c>
      <c r="B336" t="str">
        <f t="shared" si="30"/>
        <v>9B0F</v>
      </c>
      <c r="C336">
        <f t="shared" si="31"/>
        <v>39695</v>
      </c>
      <c r="D336">
        <f t="shared" si="32"/>
        <v>329</v>
      </c>
      <c r="E336">
        <f t="shared" si="33"/>
        <v>1</v>
      </c>
      <c r="G336" t="s">
        <v>303</v>
      </c>
      <c r="H336" t="str">
        <f t="shared" si="34"/>
        <v>0149</v>
      </c>
      <c r="I336">
        <f t="shared" si="35"/>
        <v>329</v>
      </c>
    </row>
    <row r="337" spans="1:9" x14ac:dyDescent="0.25">
      <c r="A337" t="s">
        <v>732</v>
      </c>
      <c r="B337" t="str">
        <f t="shared" si="30"/>
        <v>7B2F</v>
      </c>
      <c r="C337">
        <f t="shared" si="31"/>
        <v>31535</v>
      </c>
      <c r="D337">
        <f t="shared" si="32"/>
        <v>431</v>
      </c>
      <c r="E337">
        <f t="shared" si="33"/>
        <v>1</v>
      </c>
      <c r="G337" t="s">
        <v>304</v>
      </c>
      <c r="H337" t="str">
        <f t="shared" si="34"/>
        <v>01AF</v>
      </c>
      <c r="I337">
        <f t="shared" si="35"/>
        <v>431</v>
      </c>
    </row>
    <row r="338" spans="1:9" x14ac:dyDescent="0.25">
      <c r="A338" t="s">
        <v>78</v>
      </c>
      <c r="B338" t="str">
        <f t="shared" si="30"/>
        <v>FF0F</v>
      </c>
      <c r="C338">
        <f t="shared" si="31"/>
        <v>65295</v>
      </c>
      <c r="D338">
        <f t="shared" si="32"/>
        <v>10</v>
      </c>
      <c r="E338">
        <f t="shared" si="33"/>
        <v>0</v>
      </c>
      <c r="G338" t="s">
        <v>305</v>
      </c>
      <c r="H338" t="str">
        <f t="shared" si="34"/>
        <v>000A</v>
      </c>
      <c r="I338">
        <f t="shared" si="35"/>
        <v>10</v>
      </c>
    </row>
    <row r="339" spans="1:9" x14ac:dyDescent="0.25">
      <c r="A339" t="s">
        <v>85</v>
      </c>
      <c r="B339" t="str">
        <f t="shared" si="30"/>
        <v>F5AF</v>
      </c>
      <c r="C339">
        <f t="shared" si="31"/>
        <v>62895</v>
      </c>
      <c r="D339">
        <f t="shared" si="32"/>
        <v>114</v>
      </c>
      <c r="E339">
        <f t="shared" si="33"/>
        <v>0</v>
      </c>
      <c r="G339" t="s">
        <v>306</v>
      </c>
      <c r="H339" t="str">
        <f t="shared" si="34"/>
        <v>0072</v>
      </c>
      <c r="I339">
        <f t="shared" si="35"/>
        <v>114</v>
      </c>
    </row>
    <row r="340" spans="1:9" x14ac:dyDescent="0.25">
      <c r="A340" t="s">
        <v>92</v>
      </c>
      <c r="B340" t="str">
        <f t="shared" si="30"/>
        <v>D52F</v>
      </c>
      <c r="C340">
        <f t="shared" si="31"/>
        <v>54575</v>
      </c>
      <c r="D340">
        <f t="shared" si="32"/>
        <v>144</v>
      </c>
      <c r="E340">
        <f t="shared" si="33"/>
        <v>0</v>
      </c>
      <c r="G340" t="s">
        <v>307</v>
      </c>
      <c r="H340" t="str">
        <f t="shared" si="34"/>
        <v>0090</v>
      </c>
      <c r="I340">
        <f t="shared" si="35"/>
        <v>144</v>
      </c>
    </row>
    <row r="341" spans="1:9" x14ac:dyDescent="0.25">
      <c r="A341" t="s">
        <v>99</v>
      </c>
      <c r="B341" t="str">
        <f t="shared" si="30"/>
        <v>CBCF</v>
      </c>
      <c r="C341">
        <f t="shared" si="31"/>
        <v>52175</v>
      </c>
      <c r="D341">
        <f t="shared" si="32"/>
        <v>174</v>
      </c>
      <c r="E341">
        <f t="shared" si="33"/>
        <v>0</v>
      </c>
      <c r="G341" t="s">
        <v>308</v>
      </c>
      <c r="H341" t="str">
        <f t="shared" si="34"/>
        <v>00AE</v>
      </c>
      <c r="I341">
        <f t="shared" si="35"/>
        <v>174</v>
      </c>
    </row>
    <row r="342" spans="1:9" x14ac:dyDescent="0.25">
      <c r="A342" t="s">
        <v>106</v>
      </c>
      <c r="B342" t="str">
        <f t="shared" si="30"/>
        <v>C26F</v>
      </c>
      <c r="C342">
        <f t="shared" si="31"/>
        <v>49775</v>
      </c>
      <c r="D342">
        <f t="shared" si="32"/>
        <v>276</v>
      </c>
      <c r="E342">
        <f t="shared" si="33"/>
        <v>1</v>
      </c>
      <c r="G342" t="s">
        <v>309</v>
      </c>
      <c r="H342" t="str">
        <f t="shared" si="34"/>
        <v>0114</v>
      </c>
      <c r="I342">
        <f t="shared" si="35"/>
        <v>276</v>
      </c>
    </row>
    <row r="343" spans="1:9" x14ac:dyDescent="0.25">
      <c r="A343" t="s">
        <v>181</v>
      </c>
      <c r="B343" t="str">
        <f t="shared" si="30"/>
        <v>A28F</v>
      </c>
      <c r="C343">
        <f t="shared" si="31"/>
        <v>41615</v>
      </c>
      <c r="D343">
        <f t="shared" si="32"/>
        <v>306</v>
      </c>
      <c r="E343">
        <f t="shared" si="33"/>
        <v>1</v>
      </c>
      <c r="G343" t="s">
        <v>310</v>
      </c>
      <c r="H343" t="str">
        <f t="shared" si="34"/>
        <v>0132</v>
      </c>
      <c r="I343">
        <f t="shared" si="35"/>
        <v>306</v>
      </c>
    </row>
    <row r="344" spans="1:9" x14ac:dyDescent="0.25">
      <c r="A344" t="s">
        <v>761</v>
      </c>
      <c r="B344" t="str">
        <f t="shared" si="30"/>
        <v>992F</v>
      </c>
      <c r="C344">
        <f t="shared" si="31"/>
        <v>39215</v>
      </c>
      <c r="D344">
        <f t="shared" si="32"/>
        <v>408</v>
      </c>
      <c r="E344">
        <f t="shared" si="33"/>
        <v>1</v>
      </c>
      <c r="G344" t="s">
        <v>311</v>
      </c>
      <c r="H344" t="str">
        <f t="shared" si="34"/>
        <v>0198</v>
      </c>
      <c r="I344">
        <f t="shared" si="35"/>
        <v>408</v>
      </c>
    </row>
    <row r="345" spans="1:9" x14ac:dyDescent="0.25">
      <c r="A345" t="s">
        <v>745</v>
      </c>
      <c r="B345" t="str">
        <f t="shared" si="30"/>
        <v>794F</v>
      </c>
      <c r="C345">
        <f t="shared" si="31"/>
        <v>31055</v>
      </c>
      <c r="D345">
        <f t="shared" si="32"/>
        <v>438</v>
      </c>
      <c r="E345">
        <f t="shared" si="33"/>
        <v>1</v>
      </c>
      <c r="G345" t="s">
        <v>312</v>
      </c>
      <c r="H345" t="str">
        <f t="shared" si="34"/>
        <v>01B6</v>
      </c>
      <c r="I345">
        <f t="shared" si="35"/>
        <v>438</v>
      </c>
    </row>
    <row r="346" spans="1:9" x14ac:dyDescent="0.25">
      <c r="A346" t="s">
        <v>138</v>
      </c>
      <c r="B346" t="str">
        <f t="shared" si="30"/>
        <v>FCDF</v>
      </c>
      <c r="C346">
        <f t="shared" si="31"/>
        <v>64735</v>
      </c>
      <c r="D346">
        <f t="shared" si="32"/>
        <v>17</v>
      </c>
      <c r="E346">
        <f t="shared" si="33"/>
        <v>0</v>
      </c>
      <c r="G346" t="s">
        <v>313</v>
      </c>
      <c r="H346" t="str">
        <f t="shared" si="34"/>
        <v>0011</v>
      </c>
      <c r="I346">
        <f t="shared" si="35"/>
        <v>17</v>
      </c>
    </row>
    <row r="347" spans="1:9" x14ac:dyDescent="0.25">
      <c r="A347" t="s">
        <v>147</v>
      </c>
      <c r="B347" t="str">
        <f t="shared" si="30"/>
        <v>F37F</v>
      </c>
      <c r="C347">
        <f t="shared" si="31"/>
        <v>62335</v>
      </c>
      <c r="D347">
        <f t="shared" si="32"/>
        <v>121</v>
      </c>
      <c r="E347">
        <f t="shared" si="33"/>
        <v>0</v>
      </c>
      <c r="G347" t="s">
        <v>314</v>
      </c>
      <c r="H347" t="str">
        <f t="shared" si="34"/>
        <v>0079</v>
      </c>
      <c r="I347">
        <f t="shared" si="35"/>
        <v>121</v>
      </c>
    </row>
    <row r="348" spans="1:9" x14ac:dyDescent="0.25">
      <c r="A348" t="s">
        <v>156</v>
      </c>
      <c r="B348" t="str">
        <f t="shared" si="30"/>
        <v>D2FF</v>
      </c>
      <c r="C348">
        <f t="shared" si="31"/>
        <v>54015</v>
      </c>
      <c r="D348">
        <f t="shared" si="32"/>
        <v>151</v>
      </c>
      <c r="E348">
        <f t="shared" si="33"/>
        <v>0</v>
      </c>
      <c r="G348" t="s">
        <v>315</v>
      </c>
      <c r="H348" t="str">
        <f t="shared" si="34"/>
        <v>0097</v>
      </c>
      <c r="I348">
        <f t="shared" si="35"/>
        <v>151</v>
      </c>
    </row>
    <row r="349" spans="1:9" x14ac:dyDescent="0.25">
      <c r="A349" t="s">
        <v>164</v>
      </c>
      <c r="B349" t="str">
        <f t="shared" si="30"/>
        <v>C99F</v>
      </c>
      <c r="C349">
        <f t="shared" si="31"/>
        <v>51615</v>
      </c>
      <c r="D349">
        <f t="shared" si="32"/>
        <v>181</v>
      </c>
      <c r="E349">
        <f t="shared" si="33"/>
        <v>0</v>
      </c>
      <c r="G349" t="s">
        <v>316</v>
      </c>
      <c r="H349" t="str">
        <f t="shared" si="34"/>
        <v>00B5</v>
      </c>
      <c r="I349">
        <f t="shared" si="35"/>
        <v>181</v>
      </c>
    </row>
    <row r="350" spans="1:9" x14ac:dyDescent="0.25">
      <c r="A350" t="s">
        <v>177</v>
      </c>
      <c r="B350" t="str">
        <f t="shared" si="30"/>
        <v>A9BF</v>
      </c>
      <c r="C350">
        <f t="shared" si="31"/>
        <v>43455</v>
      </c>
      <c r="D350">
        <f t="shared" si="32"/>
        <v>283</v>
      </c>
      <c r="E350">
        <f t="shared" si="33"/>
        <v>1</v>
      </c>
      <c r="G350" t="s">
        <v>317</v>
      </c>
      <c r="H350" t="str">
        <f t="shared" si="34"/>
        <v>011B</v>
      </c>
      <c r="I350">
        <f t="shared" si="35"/>
        <v>283</v>
      </c>
    </row>
    <row r="351" spans="1:9" x14ac:dyDescent="0.25">
      <c r="A351" t="s">
        <v>705</v>
      </c>
      <c r="B351" t="str">
        <f t="shared" si="30"/>
        <v>A05F</v>
      </c>
      <c r="C351">
        <f t="shared" si="31"/>
        <v>41055</v>
      </c>
      <c r="D351">
        <f t="shared" si="32"/>
        <v>313</v>
      </c>
      <c r="E351">
        <f t="shared" si="33"/>
        <v>1</v>
      </c>
      <c r="G351" t="s">
        <v>318</v>
      </c>
      <c r="H351" t="str">
        <f t="shared" si="34"/>
        <v>0139</v>
      </c>
      <c r="I351">
        <f t="shared" si="35"/>
        <v>313</v>
      </c>
    </row>
    <row r="352" spans="1:9" x14ac:dyDescent="0.25">
      <c r="A352" t="s">
        <v>722</v>
      </c>
      <c r="B352" t="str">
        <f t="shared" si="30"/>
        <v>96FF</v>
      </c>
      <c r="C352">
        <f t="shared" si="31"/>
        <v>38655</v>
      </c>
      <c r="D352">
        <f t="shared" si="32"/>
        <v>415</v>
      </c>
      <c r="E352">
        <f t="shared" si="33"/>
        <v>1</v>
      </c>
      <c r="G352" t="s">
        <v>319</v>
      </c>
      <c r="H352" t="str">
        <f t="shared" si="34"/>
        <v>019F</v>
      </c>
      <c r="I352">
        <f t="shared" si="35"/>
        <v>415</v>
      </c>
    </row>
    <row r="353" spans="1:9" x14ac:dyDescent="0.25">
      <c r="A353" t="s">
        <v>712</v>
      </c>
      <c r="B353" t="str">
        <f t="shared" si="30"/>
        <v>771F</v>
      </c>
      <c r="C353">
        <f t="shared" si="31"/>
        <v>30495</v>
      </c>
      <c r="D353">
        <f t="shared" si="32"/>
        <v>445</v>
      </c>
      <c r="E353">
        <f t="shared" si="33"/>
        <v>1</v>
      </c>
      <c r="G353" t="s">
        <v>320</v>
      </c>
      <c r="H353" t="str">
        <f t="shared" si="34"/>
        <v>01BD</v>
      </c>
      <c r="I353">
        <f t="shared" si="35"/>
        <v>445</v>
      </c>
    </row>
    <row r="354" spans="1:9" x14ac:dyDescent="0.25">
      <c r="A354" t="s">
        <v>88</v>
      </c>
      <c r="B354" t="str">
        <f t="shared" si="30"/>
        <v>FAAF</v>
      </c>
      <c r="C354">
        <f t="shared" si="31"/>
        <v>64175</v>
      </c>
      <c r="D354">
        <f t="shared" si="32"/>
        <v>24</v>
      </c>
      <c r="E354">
        <f t="shared" si="33"/>
        <v>0</v>
      </c>
      <c r="G354" t="s">
        <v>321</v>
      </c>
      <c r="H354" t="str">
        <f t="shared" si="34"/>
        <v>0018</v>
      </c>
      <c r="I354">
        <f t="shared" si="35"/>
        <v>24</v>
      </c>
    </row>
    <row r="355" spans="1:9" x14ac:dyDescent="0.25">
      <c r="A355" t="s">
        <v>95</v>
      </c>
      <c r="B355" t="str">
        <f t="shared" si="30"/>
        <v>F14F</v>
      </c>
      <c r="C355">
        <f t="shared" si="31"/>
        <v>61775</v>
      </c>
      <c r="D355">
        <f t="shared" si="32"/>
        <v>128</v>
      </c>
      <c r="E355">
        <f t="shared" si="33"/>
        <v>0</v>
      </c>
      <c r="G355" t="s">
        <v>322</v>
      </c>
      <c r="H355" t="str">
        <f t="shared" si="34"/>
        <v>0080</v>
      </c>
      <c r="I355">
        <f t="shared" si="35"/>
        <v>128</v>
      </c>
    </row>
    <row r="356" spans="1:9" x14ac:dyDescent="0.25">
      <c r="A356" t="s">
        <v>102</v>
      </c>
      <c r="B356" t="str">
        <f t="shared" si="30"/>
        <v>D0CF</v>
      </c>
      <c r="C356">
        <f t="shared" si="31"/>
        <v>53455</v>
      </c>
      <c r="D356">
        <f t="shared" si="32"/>
        <v>158</v>
      </c>
      <c r="E356">
        <f t="shared" si="33"/>
        <v>0</v>
      </c>
      <c r="G356" t="s">
        <v>323</v>
      </c>
      <c r="H356" t="str">
        <f t="shared" si="34"/>
        <v>009E</v>
      </c>
      <c r="I356">
        <f t="shared" si="35"/>
        <v>158</v>
      </c>
    </row>
    <row r="357" spans="1:9" x14ac:dyDescent="0.25">
      <c r="A357" t="s">
        <v>110</v>
      </c>
      <c r="B357" t="str">
        <f t="shared" si="30"/>
        <v>C76F</v>
      </c>
      <c r="C357">
        <f t="shared" si="31"/>
        <v>51055</v>
      </c>
      <c r="D357">
        <f t="shared" si="32"/>
        <v>260</v>
      </c>
      <c r="E357">
        <f t="shared" si="33"/>
        <v>0</v>
      </c>
      <c r="G357" t="s">
        <v>324</v>
      </c>
      <c r="H357" t="str">
        <f t="shared" si="34"/>
        <v>0104</v>
      </c>
      <c r="I357">
        <f t="shared" si="35"/>
        <v>260</v>
      </c>
    </row>
    <row r="358" spans="1:9" x14ac:dyDescent="0.25">
      <c r="A358" t="s">
        <v>119</v>
      </c>
      <c r="B358" t="str">
        <f t="shared" si="30"/>
        <v>A78F</v>
      </c>
      <c r="C358">
        <f t="shared" si="31"/>
        <v>42895</v>
      </c>
      <c r="D358">
        <f t="shared" si="32"/>
        <v>290</v>
      </c>
      <c r="E358">
        <f t="shared" si="33"/>
        <v>1</v>
      </c>
      <c r="G358" t="s">
        <v>325</v>
      </c>
      <c r="H358" t="str">
        <f t="shared" si="34"/>
        <v>0122</v>
      </c>
      <c r="I358">
        <f t="shared" si="35"/>
        <v>290</v>
      </c>
    </row>
    <row r="359" spans="1:9" x14ac:dyDescent="0.25">
      <c r="A359" t="s">
        <v>129</v>
      </c>
      <c r="B359" t="str">
        <f t="shared" si="30"/>
        <v>9E2F</v>
      </c>
      <c r="C359">
        <f t="shared" si="31"/>
        <v>40495</v>
      </c>
      <c r="D359">
        <f t="shared" si="32"/>
        <v>320</v>
      </c>
      <c r="E359">
        <f t="shared" si="33"/>
        <v>1</v>
      </c>
      <c r="G359" t="s">
        <v>326</v>
      </c>
      <c r="H359" t="str">
        <f t="shared" si="34"/>
        <v>0140</v>
      </c>
      <c r="I359">
        <f t="shared" si="35"/>
        <v>320</v>
      </c>
    </row>
    <row r="360" spans="1:9" x14ac:dyDescent="0.25">
      <c r="A360" t="s">
        <v>696</v>
      </c>
      <c r="B360" t="str">
        <f t="shared" si="30"/>
        <v>94CF</v>
      </c>
      <c r="C360">
        <f t="shared" si="31"/>
        <v>38095</v>
      </c>
      <c r="D360">
        <f t="shared" si="32"/>
        <v>422</v>
      </c>
      <c r="E360">
        <f t="shared" si="33"/>
        <v>1</v>
      </c>
      <c r="G360" t="s">
        <v>327</v>
      </c>
      <c r="H360" t="str">
        <f t="shared" si="34"/>
        <v>01A6</v>
      </c>
      <c r="I360">
        <f t="shared" si="35"/>
        <v>422</v>
      </c>
    </row>
    <row r="361" spans="1:9" x14ac:dyDescent="0.25">
      <c r="A361" t="s">
        <v>695</v>
      </c>
      <c r="B361" t="str">
        <f t="shared" si="30"/>
        <v>74EF</v>
      </c>
      <c r="C361">
        <f t="shared" si="31"/>
        <v>29935</v>
      </c>
      <c r="D361">
        <f t="shared" si="32"/>
        <v>1</v>
      </c>
      <c r="E361">
        <f t="shared" si="33"/>
        <v>0</v>
      </c>
      <c r="G361" t="s">
        <v>328</v>
      </c>
      <c r="H361" t="str">
        <f t="shared" si="34"/>
        <v>0001</v>
      </c>
      <c r="I361">
        <f t="shared" si="35"/>
        <v>1</v>
      </c>
    </row>
    <row r="362" spans="1:9" x14ac:dyDescent="0.25">
      <c r="A362" t="s">
        <v>151</v>
      </c>
      <c r="B362" t="str">
        <f t="shared" si="30"/>
        <v>F87F</v>
      </c>
      <c r="C362">
        <f t="shared" si="31"/>
        <v>63615</v>
      </c>
      <c r="D362">
        <f t="shared" si="32"/>
        <v>31</v>
      </c>
      <c r="E362">
        <f t="shared" si="33"/>
        <v>0</v>
      </c>
      <c r="G362" t="s">
        <v>329</v>
      </c>
      <c r="H362" t="str">
        <f t="shared" si="34"/>
        <v>001F</v>
      </c>
      <c r="I362">
        <f t="shared" si="35"/>
        <v>31</v>
      </c>
    </row>
    <row r="363" spans="1:9" x14ac:dyDescent="0.25">
      <c r="A363" t="s">
        <v>186</v>
      </c>
      <c r="B363" t="str">
        <f t="shared" si="30"/>
        <v>D7FF</v>
      </c>
      <c r="C363">
        <f t="shared" si="31"/>
        <v>55295</v>
      </c>
      <c r="D363">
        <f t="shared" si="32"/>
        <v>135</v>
      </c>
      <c r="E363">
        <f t="shared" si="33"/>
        <v>0</v>
      </c>
      <c r="G363" t="s">
        <v>330</v>
      </c>
      <c r="H363" t="str">
        <f t="shared" si="34"/>
        <v>0087</v>
      </c>
      <c r="I363">
        <f t="shared" si="35"/>
        <v>135</v>
      </c>
    </row>
    <row r="364" spans="1:9" x14ac:dyDescent="0.25">
      <c r="A364" t="s">
        <v>166</v>
      </c>
      <c r="B364" t="str">
        <f t="shared" si="30"/>
        <v>CE9F</v>
      </c>
      <c r="C364">
        <f t="shared" si="31"/>
        <v>52895</v>
      </c>
      <c r="D364">
        <f t="shared" si="32"/>
        <v>165</v>
      </c>
      <c r="E364">
        <f t="shared" si="33"/>
        <v>0</v>
      </c>
      <c r="G364" t="s">
        <v>331</v>
      </c>
      <c r="H364" t="str">
        <f t="shared" si="34"/>
        <v>00A5</v>
      </c>
      <c r="I364">
        <f t="shared" si="35"/>
        <v>165</v>
      </c>
    </row>
    <row r="365" spans="1:9" x14ac:dyDescent="0.25">
      <c r="A365" t="s">
        <v>173</v>
      </c>
      <c r="B365" t="str">
        <f t="shared" si="30"/>
        <v>C53F</v>
      </c>
      <c r="C365">
        <f t="shared" si="31"/>
        <v>50495</v>
      </c>
      <c r="D365">
        <f t="shared" si="32"/>
        <v>267</v>
      </c>
      <c r="E365">
        <f t="shared" si="33"/>
        <v>1</v>
      </c>
      <c r="G365" t="s">
        <v>332</v>
      </c>
      <c r="H365" t="str">
        <f t="shared" si="34"/>
        <v>010B</v>
      </c>
      <c r="I365">
        <f t="shared" si="35"/>
        <v>267</v>
      </c>
    </row>
    <row r="366" spans="1:9" x14ac:dyDescent="0.25">
      <c r="A366" t="s">
        <v>747</v>
      </c>
      <c r="B366" t="str">
        <f t="shared" si="30"/>
        <v>A55F</v>
      </c>
      <c r="C366">
        <f t="shared" si="31"/>
        <v>42335</v>
      </c>
      <c r="D366">
        <f t="shared" si="32"/>
        <v>297</v>
      </c>
      <c r="E366">
        <f t="shared" si="33"/>
        <v>1</v>
      </c>
      <c r="G366" t="s">
        <v>333</v>
      </c>
      <c r="H366" t="str">
        <f t="shared" si="34"/>
        <v>0129</v>
      </c>
      <c r="I366">
        <f t="shared" si="35"/>
        <v>297</v>
      </c>
    </row>
    <row r="367" spans="1:9" x14ac:dyDescent="0.25">
      <c r="A367" t="s">
        <v>757</v>
      </c>
      <c r="B367" t="str">
        <f t="shared" si="30"/>
        <v>9BFF</v>
      </c>
      <c r="C367">
        <f t="shared" si="31"/>
        <v>39935</v>
      </c>
      <c r="D367">
        <f t="shared" si="32"/>
        <v>327</v>
      </c>
      <c r="E367">
        <f t="shared" si="33"/>
        <v>1</v>
      </c>
      <c r="G367" t="s">
        <v>334</v>
      </c>
      <c r="H367" t="str">
        <f t="shared" si="34"/>
        <v>0147</v>
      </c>
      <c r="I367">
        <f t="shared" si="35"/>
        <v>327</v>
      </c>
    </row>
    <row r="368" spans="1:9" x14ac:dyDescent="0.25">
      <c r="A368" t="s">
        <v>767</v>
      </c>
      <c r="B368" t="str">
        <f t="shared" si="30"/>
        <v>7C1F</v>
      </c>
      <c r="C368">
        <f t="shared" si="31"/>
        <v>31775</v>
      </c>
      <c r="D368">
        <f t="shared" si="32"/>
        <v>429</v>
      </c>
      <c r="E368">
        <f t="shared" si="33"/>
        <v>1</v>
      </c>
      <c r="G368" t="s">
        <v>335</v>
      </c>
      <c r="H368" t="str">
        <f t="shared" si="34"/>
        <v>01AD</v>
      </c>
      <c r="I368">
        <f t="shared" si="35"/>
        <v>429</v>
      </c>
    </row>
    <row r="369" spans="1:9" x14ac:dyDescent="0.25">
      <c r="A369" t="s">
        <v>90</v>
      </c>
      <c r="B369" t="str">
        <f t="shared" si="30"/>
        <v>FFAF</v>
      </c>
      <c r="C369">
        <f t="shared" si="31"/>
        <v>65455</v>
      </c>
      <c r="D369">
        <f t="shared" si="32"/>
        <v>8</v>
      </c>
      <c r="E369">
        <f t="shared" si="33"/>
        <v>0</v>
      </c>
      <c r="G369" t="s">
        <v>336</v>
      </c>
      <c r="H369" t="str">
        <f t="shared" si="34"/>
        <v>0008</v>
      </c>
      <c r="I369">
        <f t="shared" si="35"/>
        <v>8</v>
      </c>
    </row>
    <row r="370" spans="1:9" x14ac:dyDescent="0.25">
      <c r="A370" t="s">
        <v>97</v>
      </c>
      <c r="B370" t="str">
        <f t="shared" si="30"/>
        <v>F64F</v>
      </c>
      <c r="C370">
        <f t="shared" si="31"/>
        <v>63055</v>
      </c>
      <c r="D370">
        <f t="shared" si="32"/>
        <v>112</v>
      </c>
      <c r="E370">
        <f t="shared" si="33"/>
        <v>0</v>
      </c>
      <c r="G370" t="s">
        <v>337</v>
      </c>
      <c r="H370" t="str">
        <f t="shared" si="34"/>
        <v>0070</v>
      </c>
      <c r="I370">
        <f t="shared" si="35"/>
        <v>112</v>
      </c>
    </row>
    <row r="371" spans="1:9" x14ac:dyDescent="0.25">
      <c r="A371" t="s">
        <v>104</v>
      </c>
      <c r="B371" t="str">
        <f t="shared" si="30"/>
        <v>D5CF</v>
      </c>
      <c r="C371">
        <f t="shared" si="31"/>
        <v>54735</v>
      </c>
      <c r="D371">
        <f t="shared" si="32"/>
        <v>142</v>
      </c>
      <c r="E371">
        <f t="shared" si="33"/>
        <v>0</v>
      </c>
      <c r="G371" t="s">
        <v>338</v>
      </c>
      <c r="H371" t="str">
        <f t="shared" si="34"/>
        <v>008E</v>
      </c>
      <c r="I371">
        <f t="shared" si="35"/>
        <v>142</v>
      </c>
    </row>
    <row r="372" spans="1:9" x14ac:dyDescent="0.25">
      <c r="A372" t="s">
        <v>113</v>
      </c>
      <c r="B372" t="str">
        <f t="shared" si="30"/>
        <v>CC6F</v>
      </c>
      <c r="C372">
        <f t="shared" si="31"/>
        <v>52335</v>
      </c>
      <c r="D372">
        <f t="shared" si="32"/>
        <v>172</v>
      </c>
      <c r="E372">
        <f t="shared" si="33"/>
        <v>0</v>
      </c>
      <c r="G372" t="s">
        <v>339</v>
      </c>
      <c r="H372" t="str">
        <f t="shared" si="34"/>
        <v>00AC</v>
      </c>
      <c r="I372">
        <f t="shared" si="35"/>
        <v>172</v>
      </c>
    </row>
    <row r="373" spans="1:9" x14ac:dyDescent="0.25">
      <c r="A373" t="s">
        <v>123</v>
      </c>
      <c r="B373" t="str">
        <f t="shared" si="30"/>
        <v>C30F</v>
      </c>
      <c r="C373">
        <f t="shared" si="31"/>
        <v>49935</v>
      </c>
      <c r="D373">
        <f t="shared" si="32"/>
        <v>274</v>
      </c>
      <c r="E373">
        <f t="shared" si="33"/>
        <v>1</v>
      </c>
      <c r="G373" t="s">
        <v>340</v>
      </c>
      <c r="H373" t="str">
        <f t="shared" si="34"/>
        <v>0112</v>
      </c>
      <c r="I373">
        <f t="shared" si="35"/>
        <v>274</v>
      </c>
    </row>
    <row r="374" spans="1:9" x14ac:dyDescent="0.25">
      <c r="A374" t="s">
        <v>714</v>
      </c>
      <c r="B374" t="str">
        <f t="shared" si="30"/>
        <v>A32F</v>
      </c>
      <c r="C374">
        <f t="shared" si="31"/>
        <v>41775</v>
      </c>
      <c r="D374">
        <f t="shared" si="32"/>
        <v>304</v>
      </c>
      <c r="E374">
        <f t="shared" si="33"/>
        <v>1</v>
      </c>
      <c r="G374" t="s">
        <v>341</v>
      </c>
      <c r="H374" t="str">
        <f t="shared" si="34"/>
        <v>0130</v>
      </c>
      <c r="I374">
        <f t="shared" si="35"/>
        <v>304</v>
      </c>
    </row>
    <row r="375" spans="1:9" x14ac:dyDescent="0.25">
      <c r="A375" t="s">
        <v>728</v>
      </c>
      <c r="B375" t="str">
        <f t="shared" si="30"/>
        <v>99CF</v>
      </c>
      <c r="C375">
        <f t="shared" si="31"/>
        <v>39375</v>
      </c>
      <c r="D375">
        <f t="shared" si="32"/>
        <v>406</v>
      </c>
      <c r="E375">
        <f t="shared" si="33"/>
        <v>1</v>
      </c>
      <c r="G375" t="s">
        <v>342</v>
      </c>
      <c r="H375" t="str">
        <f t="shared" si="34"/>
        <v>0196</v>
      </c>
      <c r="I375">
        <f t="shared" si="35"/>
        <v>406</v>
      </c>
    </row>
    <row r="376" spans="1:9" x14ac:dyDescent="0.25">
      <c r="A376" t="s">
        <v>723</v>
      </c>
      <c r="B376" t="str">
        <f t="shared" si="30"/>
        <v>79EF</v>
      </c>
      <c r="C376">
        <f t="shared" si="31"/>
        <v>31215</v>
      </c>
      <c r="D376">
        <f t="shared" si="32"/>
        <v>436</v>
      </c>
      <c r="E376">
        <f t="shared" si="33"/>
        <v>1</v>
      </c>
      <c r="G376" t="s">
        <v>343</v>
      </c>
      <c r="H376" t="str">
        <f t="shared" si="34"/>
        <v>01B4</v>
      </c>
      <c r="I376">
        <f t="shared" si="35"/>
        <v>436</v>
      </c>
    </row>
    <row r="377" spans="1:9" x14ac:dyDescent="0.25">
      <c r="A377" t="s">
        <v>154</v>
      </c>
      <c r="B377" t="str">
        <f t="shared" si="30"/>
        <v>FD7F</v>
      </c>
      <c r="C377">
        <f t="shared" si="31"/>
        <v>64895</v>
      </c>
      <c r="D377">
        <f t="shared" si="32"/>
        <v>15</v>
      </c>
      <c r="E377">
        <f t="shared" si="33"/>
        <v>0</v>
      </c>
      <c r="G377" t="s">
        <v>344</v>
      </c>
      <c r="H377" t="str">
        <f t="shared" si="34"/>
        <v>000F</v>
      </c>
      <c r="I377">
        <f t="shared" si="35"/>
        <v>15</v>
      </c>
    </row>
    <row r="378" spans="1:9" x14ac:dyDescent="0.25">
      <c r="A378" t="s">
        <v>162</v>
      </c>
      <c r="B378" t="str">
        <f t="shared" si="30"/>
        <v>F41F</v>
      </c>
      <c r="C378">
        <f t="shared" si="31"/>
        <v>62495</v>
      </c>
      <c r="D378">
        <f t="shared" si="32"/>
        <v>119</v>
      </c>
      <c r="E378">
        <f t="shared" si="33"/>
        <v>0</v>
      </c>
      <c r="G378" t="s">
        <v>345</v>
      </c>
      <c r="H378" t="str">
        <f t="shared" si="34"/>
        <v>0077</v>
      </c>
      <c r="I378">
        <f t="shared" si="35"/>
        <v>119</v>
      </c>
    </row>
    <row r="379" spans="1:9" x14ac:dyDescent="0.25">
      <c r="A379" t="s">
        <v>169</v>
      </c>
      <c r="B379" t="str">
        <f t="shared" si="30"/>
        <v>D39F</v>
      </c>
      <c r="C379">
        <f t="shared" si="31"/>
        <v>54175</v>
      </c>
      <c r="D379">
        <f t="shared" si="32"/>
        <v>149</v>
      </c>
      <c r="E379">
        <f t="shared" si="33"/>
        <v>0</v>
      </c>
      <c r="G379" t="s">
        <v>346</v>
      </c>
      <c r="H379" t="str">
        <f t="shared" si="34"/>
        <v>0095</v>
      </c>
      <c r="I379">
        <f t="shared" si="35"/>
        <v>149</v>
      </c>
    </row>
    <row r="380" spans="1:9" x14ac:dyDescent="0.25">
      <c r="A380" t="s">
        <v>67</v>
      </c>
      <c r="B380" t="str">
        <f t="shared" si="30"/>
        <v>CA3F</v>
      </c>
      <c r="C380">
        <f t="shared" si="31"/>
        <v>51775</v>
      </c>
      <c r="D380">
        <f t="shared" si="32"/>
        <v>179</v>
      </c>
      <c r="E380">
        <f t="shared" si="33"/>
        <v>0</v>
      </c>
      <c r="G380" t="s">
        <v>347</v>
      </c>
      <c r="H380" t="str">
        <f t="shared" si="34"/>
        <v>00B3</v>
      </c>
      <c r="I380">
        <f t="shared" si="35"/>
        <v>179</v>
      </c>
    </row>
    <row r="381" spans="1:9" x14ac:dyDescent="0.25">
      <c r="A381" t="s">
        <v>189</v>
      </c>
      <c r="B381" t="str">
        <f t="shared" si="30"/>
        <v>AA5F</v>
      </c>
      <c r="C381">
        <f t="shared" si="31"/>
        <v>43615</v>
      </c>
      <c r="D381">
        <f t="shared" si="32"/>
        <v>281</v>
      </c>
      <c r="E381">
        <f t="shared" si="33"/>
        <v>1</v>
      </c>
      <c r="G381" t="s">
        <v>348</v>
      </c>
      <c r="H381" t="str">
        <f t="shared" si="34"/>
        <v>0119</v>
      </c>
      <c r="I381">
        <f t="shared" si="35"/>
        <v>281</v>
      </c>
    </row>
    <row r="382" spans="1:9" x14ac:dyDescent="0.25">
      <c r="A382" t="s">
        <v>741</v>
      </c>
      <c r="B382" t="str">
        <f t="shared" si="30"/>
        <v>A0FF</v>
      </c>
      <c r="C382">
        <f t="shared" si="31"/>
        <v>41215</v>
      </c>
      <c r="D382">
        <f t="shared" si="32"/>
        <v>311</v>
      </c>
      <c r="E382">
        <f t="shared" si="33"/>
        <v>1</v>
      </c>
      <c r="G382" t="s">
        <v>349</v>
      </c>
      <c r="H382" t="str">
        <f t="shared" si="34"/>
        <v>0137</v>
      </c>
      <c r="I382">
        <f t="shared" si="35"/>
        <v>311</v>
      </c>
    </row>
    <row r="383" spans="1:9" x14ac:dyDescent="0.25">
      <c r="A383" t="s">
        <v>753</v>
      </c>
      <c r="B383" t="str">
        <f t="shared" si="30"/>
        <v>979F</v>
      </c>
      <c r="C383">
        <f t="shared" si="31"/>
        <v>38815</v>
      </c>
      <c r="D383">
        <f t="shared" si="32"/>
        <v>413</v>
      </c>
      <c r="E383">
        <f t="shared" si="33"/>
        <v>1</v>
      </c>
      <c r="G383" t="s">
        <v>350</v>
      </c>
      <c r="H383" t="str">
        <f t="shared" si="34"/>
        <v>019D</v>
      </c>
      <c r="I383">
        <f t="shared" si="35"/>
        <v>413</v>
      </c>
    </row>
    <row r="384" spans="1:9" x14ac:dyDescent="0.25">
      <c r="A384" t="s">
        <v>746</v>
      </c>
      <c r="B384" t="str">
        <f t="shared" si="30"/>
        <v>77BF</v>
      </c>
      <c r="C384">
        <f t="shared" si="31"/>
        <v>30655</v>
      </c>
      <c r="D384">
        <f t="shared" si="32"/>
        <v>443</v>
      </c>
      <c r="E384">
        <f t="shared" si="33"/>
        <v>1</v>
      </c>
      <c r="G384" t="s">
        <v>351</v>
      </c>
      <c r="H384" t="str">
        <f t="shared" si="34"/>
        <v>01BB</v>
      </c>
      <c r="I384">
        <f t="shared" si="35"/>
        <v>443</v>
      </c>
    </row>
    <row r="385" spans="1:9" x14ac:dyDescent="0.25">
      <c r="A385" t="s">
        <v>100</v>
      </c>
      <c r="B385" t="str">
        <f t="shared" si="30"/>
        <v>FB4F</v>
      </c>
      <c r="C385">
        <f t="shared" si="31"/>
        <v>64335</v>
      </c>
      <c r="D385">
        <f t="shared" si="32"/>
        <v>22</v>
      </c>
      <c r="E385">
        <f t="shared" si="33"/>
        <v>0</v>
      </c>
      <c r="G385" t="s">
        <v>352</v>
      </c>
      <c r="H385" t="str">
        <f t="shared" si="34"/>
        <v>0016</v>
      </c>
      <c r="I385">
        <f t="shared" si="35"/>
        <v>22</v>
      </c>
    </row>
    <row r="386" spans="1:9" x14ac:dyDescent="0.25">
      <c r="A386" t="s">
        <v>108</v>
      </c>
      <c r="B386" t="str">
        <f t="shared" ref="B386:B400" si="36">RIGHT(A386,4)</f>
        <v>F1EF</v>
      </c>
      <c r="C386">
        <f t="shared" ref="C386:C400" si="37">HEX2DEC(B386)</f>
        <v>61935</v>
      </c>
      <c r="D386">
        <f t="shared" si="32"/>
        <v>126</v>
      </c>
      <c r="E386">
        <f t="shared" si="33"/>
        <v>0</v>
      </c>
      <c r="G386" t="s">
        <v>353</v>
      </c>
      <c r="H386" t="str">
        <f t="shared" si="34"/>
        <v>007E</v>
      </c>
      <c r="I386">
        <f t="shared" si="35"/>
        <v>126</v>
      </c>
    </row>
    <row r="387" spans="1:9" x14ac:dyDescent="0.25">
      <c r="A387" t="s">
        <v>117</v>
      </c>
      <c r="B387" t="str">
        <f t="shared" si="36"/>
        <v>D16F</v>
      </c>
      <c r="C387">
        <f t="shared" si="37"/>
        <v>53615</v>
      </c>
      <c r="D387">
        <f t="shared" ref="D387:D400" si="38">HEX2DEC(H387)</f>
        <v>156</v>
      </c>
      <c r="E387">
        <f t="shared" ref="E387:E401" si="39">TRUNC(D387/264,0)</f>
        <v>0</v>
      </c>
      <c r="G387" t="s">
        <v>354</v>
      </c>
      <c r="H387" t="str">
        <f t="shared" ref="H387:H401" si="40">RIGHT(G387,4)</f>
        <v>009C</v>
      </c>
      <c r="I387">
        <f t="shared" ref="I387:I401" si="41">HEX2DEC(H387)</f>
        <v>156</v>
      </c>
    </row>
    <row r="388" spans="1:9" x14ac:dyDescent="0.25">
      <c r="A388" t="s">
        <v>127</v>
      </c>
      <c r="B388" t="str">
        <f t="shared" si="36"/>
        <v>C80F</v>
      </c>
      <c r="C388">
        <f t="shared" si="37"/>
        <v>51215</v>
      </c>
      <c r="D388">
        <f t="shared" si="38"/>
        <v>258</v>
      </c>
      <c r="E388">
        <f t="shared" si="39"/>
        <v>0</v>
      </c>
      <c r="G388" t="s">
        <v>355</v>
      </c>
      <c r="H388" t="str">
        <f t="shared" si="40"/>
        <v>0102</v>
      </c>
      <c r="I388">
        <f t="shared" si="41"/>
        <v>258</v>
      </c>
    </row>
    <row r="389" spans="1:9" x14ac:dyDescent="0.25">
      <c r="A389" t="s">
        <v>136</v>
      </c>
      <c r="B389" t="str">
        <f t="shared" si="36"/>
        <v>A82F</v>
      </c>
      <c r="C389">
        <f t="shared" si="37"/>
        <v>43055</v>
      </c>
      <c r="D389">
        <f t="shared" si="38"/>
        <v>288</v>
      </c>
      <c r="E389">
        <f t="shared" si="39"/>
        <v>1</v>
      </c>
      <c r="G389" t="s">
        <v>356</v>
      </c>
      <c r="H389" t="str">
        <f t="shared" si="40"/>
        <v>0120</v>
      </c>
      <c r="I389">
        <f t="shared" si="41"/>
        <v>288</v>
      </c>
    </row>
    <row r="390" spans="1:9" x14ac:dyDescent="0.25">
      <c r="A390" t="s">
        <v>137</v>
      </c>
      <c r="B390" t="str">
        <f t="shared" si="36"/>
        <v>9ECF</v>
      </c>
      <c r="C390">
        <f t="shared" si="37"/>
        <v>40655</v>
      </c>
      <c r="D390">
        <f t="shared" si="38"/>
        <v>318</v>
      </c>
      <c r="E390">
        <f t="shared" si="39"/>
        <v>1</v>
      </c>
      <c r="G390" t="s">
        <v>357</v>
      </c>
      <c r="H390" t="str">
        <f t="shared" si="40"/>
        <v>013E</v>
      </c>
      <c r="I390">
        <f t="shared" si="41"/>
        <v>318</v>
      </c>
    </row>
    <row r="391" spans="1:9" x14ac:dyDescent="0.25">
      <c r="A391" t="s">
        <v>701</v>
      </c>
      <c r="B391" t="str">
        <f t="shared" si="36"/>
        <v>956F</v>
      </c>
      <c r="C391">
        <f t="shared" si="37"/>
        <v>38255</v>
      </c>
      <c r="D391">
        <f t="shared" si="38"/>
        <v>420</v>
      </c>
      <c r="E391">
        <f t="shared" si="39"/>
        <v>1</v>
      </c>
      <c r="G391" t="s">
        <v>358</v>
      </c>
      <c r="H391" t="str">
        <f t="shared" si="40"/>
        <v>01A4</v>
      </c>
      <c r="I391">
        <f t="shared" si="41"/>
        <v>420</v>
      </c>
    </row>
    <row r="392" spans="1:9" x14ac:dyDescent="0.25">
      <c r="A392" t="s">
        <v>699</v>
      </c>
      <c r="B392" t="str">
        <f t="shared" si="36"/>
        <v>758F</v>
      </c>
      <c r="C392">
        <f t="shared" si="37"/>
        <v>30095</v>
      </c>
      <c r="D392">
        <f t="shared" si="38"/>
        <v>450</v>
      </c>
      <c r="E392">
        <f t="shared" si="39"/>
        <v>1</v>
      </c>
      <c r="G392" t="s">
        <v>359</v>
      </c>
      <c r="H392" t="str">
        <f t="shared" si="40"/>
        <v>01C2</v>
      </c>
      <c r="I392">
        <f t="shared" si="41"/>
        <v>450</v>
      </c>
    </row>
    <row r="393" spans="1:9" x14ac:dyDescent="0.25">
      <c r="A393" t="s">
        <v>165</v>
      </c>
      <c r="B393" t="str">
        <f t="shared" si="36"/>
        <v>F91F</v>
      </c>
      <c r="C393">
        <f t="shared" si="37"/>
        <v>63775</v>
      </c>
      <c r="D393">
        <f t="shared" si="38"/>
        <v>29</v>
      </c>
      <c r="E393">
        <f t="shared" si="39"/>
        <v>0</v>
      </c>
      <c r="G393" t="s">
        <v>360</v>
      </c>
      <c r="H393" t="str">
        <f t="shared" si="40"/>
        <v>001D</v>
      </c>
      <c r="I393">
        <f t="shared" si="41"/>
        <v>29</v>
      </c>
    </row>
    <row r="394" spans="1:9" x14ac:dyDescent="0.25">
      <c r="A394" t="s">
        <v>198</v>
      </c>
      <c r="B394" t="str">
        <f t="shared" si="36"/>
        <v>D89F</v>
      </c>
      <c r="C394">
        <f t="shared" si="37"/>
        <v>55455</v>
      </c>
      <c r="D394">
        <f t="shared" si="38"/>
        <v>133</v>
      </c>
      <c r="E394">
        <f t="shared" si="39"/>
        <v>0</v>
      </c>
      <c r="G394" t="s">
        <v>361</v>
      </c>
      <c r="H394" t="str">
        <f t="shared" si="40"/>
        <v>0085</v>
      </c>
      <c r="I394">
        <f t="shared" si="41"/>
        <v>133</v>
      </c>
    </row>
    <row r="395" spans="1:9" x14ac:dyDescent="0.25">
      <c r="A395" t="s">
        <v>70</v>
      </c>
      <c r="B395" t="str">
        <f t="shared" si="36"/>
        <v>CF3F</v>
      </c>
      <c r="C395">
        <f t="shared" si="37"/>
        <v>53055</v>
      </c>
      <c r="D395">
        <f t="shared" si="38"/>
        <v>163</v>
      </c>
      <c r="E395">
        <f t="shared" si="39"/>
        <v>0</v>
      </c>
      <c r="G395" t="s">
        <v>362</v>
      </c>
      <c r="H395" t="str">
        <f t="shared" si="40"/>
        <v>00A3</v>
      </c>
      <c r="I395">
        <f t="shared" si="41"/>
        <v>163</v>
      </c>
    </row>
    <row r="396" spans="1:9" x14ac:dyDescent="0.25">
      <c r="A396" t="s">
        <v>77</v>
      </c>
      <c r="B396" t="str">
        <f t="shared" si="36"/>
        <v>C5DF</v>
      </c>
      <c r="C396">
        <f t="shared" si="37"/>
        <v>50655</v>
      </c>
      <c r="D396">
        <f t="shared" si="38"/>
        <v>265</v>
      </c>
      <c r="E396">
        <f t="shared" si="39"/>
        <v>1</v>
      </c>
      <c r="G396" t="s">
        <v>363</v>
      </c>
      <c r="H396" t="str">
        <f t="shared" si="40"/>
        <v>0109</v>
      </c>
      <c r="I396">
        <f t="shared" si="41"/>
        <v>265</v>
      </c>
    </row>
    <row r="397" spans="1:9" x14ac:dyDescent="0.25">
      <c r="A397" t="s">
        <v>724</v>
      </c>
      <c r="B397" t="str">
        <f t="shared" si="36"/>
        <v>A5FF</v>
      </c>
      <c r="C397">
        <f t="shared" si="37"/>
        <v>42495</v>
      </c>
      <c r="D397">
        <f t="shared" si="38"/>
        <v>295</v>
      </c>
      <c r="E397">
        <f t="shared" si="39"/>
        <v>1</v>
      </c>
      <c r="G397" t="s">
        <v>364</v>
      </c>
      <c r="H397" t="str">
        <f t="shared" si="40"/>
        <v>0127</v>
      </c>
      <c r="I397">
        <f t="shared" si="41"/>
        <v>295</v>
      </c>
    </row>
    <row r="398" spans="1:9" x14ac:dyDescent="0.25">
      <c r="A398" t="s">
        <v>737</v>
      </c>
      <c r="B398" t="str">
        <f t="shared" si="36"/>
        <v>9C9F</v>
      </c>
      <c r="C398">
        <f t="shared" si="37"/>
        <v>40095</v>
      </c>
      <c r="D398">
        <f t="shared" si="38"/>
        <v>325</v>
      </c>
      <c r="E398">
        <f t="shared" si="39"/>
        <v>1</v>
      </c>
      <c r="G398" t="s">
        <v>365</v>
      </c>
      <c r="H398" t="str">
        <f t="shared" si="40"/>
        <v>0145</v>
      </c>
      <c r="I398">
        <f t="shared" si="41"/>
        <v>325</v>
      </c>
    </row>
    <row r="399" spans="1:9" x14ac:dyDescent="0.25">
      <c r="A399" t="s">
        <v>729</v>
      </c>
      <c r="B399" t="str">
        <f t="shared" si="36"/>
        <v>7CBF</v>
      </c>
      <c r="C399">
        <f t="shared" si="37"/>
        <v>31935</v>
      </c>
      <c r="D399">
        <f t="shared" si="38"/>
        <v>427</v>
      </c>
      <c r="E399">
        <f t="shared" si="39"/>
        <v>1</v>
      </c>
      <c r="G399" t="s">
        <v>366</v>
      </c>
      <c r="H399" t="str">
        <f t="shared" si="40"/>
        <v>01AB</v>
      </c>
      <c r="I399">
        <f t="shared" si="41"/>
        <v>427</v>
      </c>
    </row>
    <row r="400" spans="1:9" x14ac:dyDescent="0.25">
      <c r="A400" t="s">
        <v>740</v>
      </c>
      <c r="B400" t="str">
        <f t="shared" si="36"/>
        <v>735F</v>
      </c>
      <c r="C400">
        <f t="shared" si="37"/>
        <v>29535</v>
      </c>
      <c r="D400">
        <f t="shared" si="38"/>
        <v>6</v>
      </c>
      <c r="E400">
        <f t="shared" si="39"/>
        <v>0</v>
      </c>
      <c r="G400" t="s">
        <v>367</v>
      </c>
      <c r="H400" t="str">
        <f t="shared" si="40"/>
        <v>0006</v>
      </c>
      <c r="I400">
        <f t="shared" si="41"/>
        <v>6</v>
      </c>
    </row>
    <row r="401" spans="1:9" x14ac:dyDescent="0.25">
      <c r="A401" t="s">
        <v>111</v>
      </c>
      <c r="E401">
        <f t="shared" si="39"/>
        <v>0</v>
      </c>
      <c r="G401" t="s">
        <v>368</v>
      </c>
      <c r="H401" t="str">
        <f t="shared" si="40"/>
        <v>006E</v>
      </c>
      <c r="I401">
        <f t="shared" si="41"/>
        <v>110</v>
      </c>
    </row>
    <row r="402" spans="1:9" x14ac:dyDescent="0.25">
      <c r="A402" t="s">
        <v>530</v>
      </c>
      <c r="G402" t="s">
        <v>626</v>
      </c>
    </row>
    <row r="403" spans="1:9" x14ac:dyDescent="0.25">
      <c r="A403" t="s">
        <v>533</v>
      </c>
      <c r="G403" t="s">
        <v>629</v>
      </c>
    </row>
    <row r="404" spans="1:9" x14ac:dyDescent="0.25">
      <c r="A404" t="s">
        <v>485</v>
      </c>
      <c r="G404" t="s">
        <v>628</v>
      </c>
    </row>
    <row r="405" spans="1:9" x14ac:dyDescent="0.25">
      <c r="A405" t="s">
        <v>532</v>
      </c>
      <c r="G405" t="s">
        <v>368</v>
      </c>
    </row>
    <row r="406" spans="1:9" x14ac:dyDescent="0.25">
      <c r="A406" t="s">
        <v>444</v>
      </c>
      <c r="G406" t="s">
        <v>426</v>
      </c>
    </row>
    <row r="407" spans="1:9" x14ac:dyDescent="0.25">
      <c r="A407" t="s">
        <v>530</v>
      </c>
      <c r="G407" t="s">
        <v>626</v>
      </c>
    </row>
    <row r="408" spans="1:9" x14ac:dyDescent="0.25">
      <c r="A408" t="s">
        <v>533</v>
      </c>
      <c r="G408" t="s">
        <v>629</v>
      </c>
    </row>
    <row r="409" spans="1:9" x14ac:dyDescent="0.25">
      <c r="A409" t="s">
        <v>485</v>
      </c>
      <c r="G409" t="s">
        <v>630</v>
      </c>
    </row>
    <row r="410" spans="1:9" x14ac:dyDescent="0.25">
      <c r="A410" t="s">
        <v>534</v>
      </c>
      <c r="G410" t="s">
        <v>430</v>
      </c>
    </row>
    <row r="411" spans="1:9" x14ac:dyDescent="0.25">
      <c r="A411" t="s">
        <v>444</v>
      </c>
      <c r="G411" t="s">
        <v>255</v>
      </c>
    </row>
    <row r="412" spans="1:9" x14ac:dyDescent="0.25">
      <c r="A412" t="s">
        <v>530</v>
      </c>
      <c r="G412" t="s">
        <v>626</v>
      </c>
    </row>
    <row r="413" spans="1:9" x14ac:dyDescent="0.25">
      <c r="A413" t="s">
        <v>493</v>
      </c>
      <c r="G413" t="s">
        <v>631</v>
      </c>
    </row>
    <row r="414" spans="1:9" x14ac:dyDescent="0.25">
      <c r="A414" t="s">
        <v>444</v>
      </c>
      <c r="G414" t="s">
        <v>630</v>
      </c>
    </row>
    <row r="415" spans="1:9" x14ac:dyDescent="0.25">
      <c r="A415" t="s">
        <v>534</v>
      </c>
      <c r="G415" t="s">
        <v>430</v>
      </c>
    </row>
    <row r="416" spans="1:9" x14ac:dyDescent="0.25">
      <c r="A416" t="s">
        <v>444</v>
      </c>
      <c r="G416" t="s">
        <v>255</v>
      </c>
    </row>
    <row r="417" spans="1:7" x14ac:dyDescent="0.25">
      <c r="A417" t="s">
        <v>530</v>
      </c>
      <c r="G417" t="s">
        <v>626</v>
      </c>
    </row>
    <row r="418" spans="1:7" x14ac:dyDescent="0.25">
      <c r="A418" t="s">
        <v>493</v>
      </c>
      <c r="G418" t="s">
        <v>631</v>
      </c>
    </row>
    <row r="419" spans="1:7" x14ac:dyDescent="0.25">
      <c r="A419" t="s">
        <v>444</v>
      </c>
      <c r="G419" t="s">
        <v>632</v>
      </c>
    </row>
    <row r="420" spans="1:7" x14ac:dyDescent="0.25">
      <c r="A420" t="s">
        <v>535</v>
      </c>
      <c r="G420" t="s">
        <v>633</v>
      </c>
    </row>
    <row r="421" spans="1:7" x14ac:dyDescent="0.25">
      <c r="A421" t="s">
        <v>444</v>
      </c>
      <c r="G421" t="s">
        <v>317</v>
      </c>
    </row>
    <row r="422" spans="1:7" x14ac:dyDescent="0.25">
      <c r="A422" t="s">
        <v>530</v>
      </c>
      <c r="G422" t="s">
        <v>626</v>
      </c>
    </row>
    <row r="423" spans="1:7" x14ac:dyDescent="0.25">
      <c r="A423" t="s">
        <v>493</v>
      </c>
      <c r="G423" t="s">
        <v>634</v>
      </c>
    </row>
    <row r="424" spans="1:7" x14ac:dyDescent="0.25">
      <c r="A424" t="s">
        <v>444</v>
      </c>
      <c r="G424" t="s">
        <v>632</v>
      </c>
    </row>
    <row r="425" spans="1:7" x14ac:dyDescent="0.25">
      <c r="A425" t="s">
        <v>535</v>
      </c>
      <c r="G425" t="s">
        <v>633</v>
      </c>
    </row>
    <row r="426" spans="1:7" x14ac:dyDescent="0.25">
      <c r="A426" t="s">
        <v>444</v>
      </c>
      <c r="G426" t="s">
        <v>317</v>
      </c>
    </row>
    <row r="427" spans="1:7" x14ac:dyDescent="0.25">
      <c r="A427" t="s">
        <v>530</v>
      </c>
      <c r="G427" t="s">
        <v>626</v>
      </c>
    </row>
    <row r="428" spans="1:7" x14ac:dyDescent="0.25">
      <c r="A428" t="s">
        <v>493</v>
      </c>
      <c r="G428" t="s">
        <v>634</v>
      </c>
    </row>
    <row r="429" spans="1:7" x14ac:dyDescent="0.25">
      <c r="A429" t="s">
        <v>444</v>
      </c>
      <c r="G429" t="s">
        <v>635</v>
      </c>
    </row>
    <row r="430" spans="1:7" x14ac:dyDescent="0.25">
      <c r="A430" t="s">
        <v>536</v>
      </c>
      <c r="G430" t="s">
        <v>636</v>
      </c>
    </row>
    <row r="431" spans="1:7" x14ac:dyDescent="0.25">
      <c r="A431" t="s">
        <v>444</v>
      </c>
      <c r="G431" t="s">
        <v>379</v>
      </c>
    </row>
    <row r="432" spans="1:7" x14ac:dyDescent="0.25">
      <c r="A432" t="s">
        <v>530</v>
      </c>
      <c r="G432" t="s">
        <v>626</v>
      </c>
    </row>
    <row r="433" spans="1:7" x14ac:dyDescent="0.25">
      <c r="A433" t="s">
        <v>499</v>
      </c>
      <c r="G433" t="s">
        <v>607</v>
      </c>
    </row>
    <row r="434" spans="1:7" x14ac:dyDescent="0.25">
      <c r="A434" t="s">
        <v>444</v>
      </c>
      <c r="G434" t="s">
        <v>635</v>
      </c>
    </row>
    <row r="435" spans="1:7" x14ac:dyDescent="0.25">
      <c r="A435" t="s">
        <v>536</v>
      </c>
      <c r="G435" t="s">
        <v>636</v>
      </c>
    </row>
    <row r="436" spans="1:7" x14ac:dyDescent="0.25">
      <c r="A436" t="s">
        <v>444</v>
      </c>
      <c r="G436" t="s">
        <v>379</v>
      </c>
    </row>
    <row r="437" spans="1:7" x14ac:dyDescent="0.25">
      <c r="A437" t="s">
        <v>530</v>
      </c>
      <c r="G437" t="s">
        <v>626</v>
      </c>
    </row>
    <row r="438" spans="1:7" x14ac:dyDescent="0.25">
      <c r="A438" t="s">
        <v>499</v>
      </c>
      <c r="G438" t="s">
        <v>607</v>
      </c>
    </row>
    <row r="439" spans="1:7" x14ac:dyDescent="0.25">
      <c r="A439" t="s">
        <v>444</v>
      </c>
      <c r="G439" t="s">
        <v>637</v>
      </c>
    </row>
    <row r="440" spans="1:7" x14ac:dyDescent="0.25">
      <c r="A440" t="s">
        <v>537</v>
      </c>
      <c r="G440" t="s">
        <v>638</v>
      </c>
    </row>
    <row r="441" spans="1:7" x14ac:dyDescent="0.25">
      <c r="A441" t="s">
        <v>444</v>
      </c>
      <c r="G441" t="s">
        <v>209</v>
      </c>
    </row>
    <row r="442" spans="1:7" x14ac:dyDescent="0.25">
      <c r="A442" t="s">
        <v>530</v>
      </c>
      <c r="G442" t="s">
        <v>626</v>
      </c>
    </row>
    <row r="443" spans="1:7" x14ac:dyDescent="0.25">
      <c r="A443" t="s">
        <v>538</v>
      </c>
      <c r="G443" t="s">
        <v>639</v>
      </c>
    </row>
    <row r="444" spans="1:7" x14ac:dyDescent="0.25">
      <c r="A444" t="s">
        <v>444</v>
      </c>
      <c r="G444" t="s">
        <v>637</v>
      </c>
    </row>
    <row r="445" spans="1:7" x14ac:dyDescent="0.25">
      <c r="A445" t="s">
        <v>537</v>
      </c>
      <c r="G445" t="s">
        <v>638</v>
      </c>
    </row>
    <row r="446" spans="1:7" x14ac:dyDescent="0.25">
      <c r="A446" t="s">
        <v>444</v>
      </c>
      <c r="G446" t="s">
        <v>209</v>
      </c>
    </row>
    <row r="447" spans="1:7" x14ac:dyDescent="0.25">
      <c r="A447" t="s">
        <v>530</v>
      </c>
      <c r="G447" t="s">
        <v>626</v>
      </c>
    </row>
    <row r="448" spans="1:7" x14ac:dyDescent="0.25">
      <c r="A448" t="s">
        <v>538</v>
      </c>
      <c r="G448" t="s">
        <v>639</v>
      </c>
    </row>
    <row r="449" spans="1:7" x14ac:dyDescent="0.25">
      <c r="A449" t="s">
        <v>444</v>
      </c>
      <c r="G449" t="s">
        <v>640</v>
      </c>
    </row>
    <row r="450" spans="1:7" x14ac:dyDescent="0.25">
      <c r="A450" t="s">
        <v>539</v>
      </c>
      <c r="G450" t="s">
        <v>641</v>
      </c>
    </row>
    <row r="451" spans="1:7" x14ac:dyDescent="0.25">
      <c r="A451" t="s">
        <v>444</v>
      </c>
      <c r="G451" t="s">
        <v>239</v>
      </c>
    </row>
    <row r="452" spans="1:7" x14ac:dyDescent="0.25">
      <c r="A452" t="s">
        <v>504</v>
      </c>
      <c r="G452" t="s">
        <v>610</v>
      </c>
    </row>
    <row r="453" spans="1:7" x14ac:dyDescent="0.25">
      <c r="A453" t="s">
        <v>540</v>
      </c>
      <c r="G453" t="s">
        <v>642</v>
      </c>
    </row>
    <row r="454" spans="1:7" x14ac:dyDescent="0.25">
      <c r="A454" t="s">
        <v>444</v>
      </c>
      <c r="G454" t="s">
        <v>568</v>
      </c>
    </row>
    <row r="455" spans="1:7" x14ac:dyDescent="0.25">
      <c r="A455" t="s">
        <v>447</v>
      </c>
      <c r="G455" t="s">
        <v>571</v>
      </c>
    </row>
    <row r="456" spans="1:7" x14ac:dyDescent="0.25">
      <c r="A456" t="s">
        <v>444</v>
      </c>
      <c r="G456" t="s">
        <v>301</v>
      </c>
    </row>
    <row r="457" spans="1:7" x14ac:dyDescent="0.25">
      <c r="A457" t="s">
        <v>504</v>
      </c>
      <c r="G457" t="s">
        <v>610</v>
      </c>
    </row>
    <row r="458" spans="1:7" x14ac:dyDescent="0.25">
      <c r="A458" t="s">
        <v>541</v>
      </c>
      <c r="G458" t="s">
        <v>246</v>
      </c>
    </row>
    <row r="459" spans="1:7" x14ac:dyDescent="0.25">
      <c r="A459" t="s">
        <v>444</v>
      </c>
      <c r="G459" t="s">
        <v>568</v>
      </c>
    </row>
    <row r="460" spans="1:7" x14ac:dyDescent="0.25">
      <c r="A460" t="s">
        <v>447</v>
      </c>
      <c r="G460" t="s">
        <v>571</v>
      </c>
    </row>
    <row r="461" spans="1:7" x14ac:dyDescent="0.25">
      <c r="A461" t="s">
        <v>444</v>
      </c>
      <c r="G461" t="s">
        <v>301</v>
      </c>
    </row>
    <row r="462" spans="1:7" x14ac:dyDescent="0.25">
      <c r="A462" t="s">
        <v>504</v>
      </c>
      <c r="G462" t="s">
        <v>610</v>
      </c>
    </row>
    <row r="463" spans="1:7" x14ac:dyDescent="0.25">
      <c r="A463" t="s">
        <v>541</v>
      </c>
      <c r="G463" t="s">
        <v>246</v>
      </c>
    </row>
    <row r="464" spans="1:7" x14ac:dyDescent="0.25">
      <c r="A464" t="s">
        <v>444</v>
      </c>
      <c r="G464" t="s">
        <v>643</v>
      </c>
    </row>
    <row r="465" spans="1:7" x14ac:dyDescent="0.25">
      <c r="A465" t="s">
        <v>449</v>
      </c>
      <c r="G465" t="s">
        <v>573</v>
      </c>
    </row>
    <row r="466" spans="1:7" x14ac:dyDescent="0.25">
      <c r="A466" t="s">
        <v>444</v>
      </c>
      <c r="G466" t="s">
        <v>363</v>
      </c>
    </row>
    <row r="467" spans="1:7" x14ac:dyDescent="0.25">
      <c r="A467" t="s">
        <v>504</v>
      </c>
      <c r="G467" t="s">
        <v>610</v>
      </c>
    </row>
    <row r="468" spans="1:7" x14ac:dyDescent="0.25">
      <c r="A468" t="s">
        <v>542</v>
      </c>
      <c r="G468" t="s">
        <v>308</v>
      </c>
    </row>
    <row r="469" spans="1:7" x14ac:dyDescent="0.25">
      <c r="A469" t="s">
        <v>444</v>
      </c>
      <c r="G469" t="s">
        <v>604</v>
      </c>
    </row>
    <row r="470" spans="1:7" x14ac:dyDescent="0.25">
      <c r="A470" t="s">
        <v>449</v>
      </c>
      <c r="G470" t="s">
        <v>573</v>
      </c>
    </row>
    <row r="471" spans="1:7" x14ac:dyDescent="0.25">
      <c r="A471" t="s">
        <v>444</v>
      </c>
      <c r="G471" t="s">
        <v>363</v>
      </c>
    </row>
    <row r="472" spans="1:7" x14ac:dyDescent="0.25">
      <c r="A472" t="s">
        <v>444</v>
      </c>
      <c r="G472" t="s">
        <v>351</v>
      </c>
    </row>
    <row r="473" spans="1:7" x14ac:dyDescent="0.25">
      <c r="A473" t="s">
        <v>480</v>
      </c>
      <c r="G473" t="s">
        <v>595</v>
      </c>
    </row>
    <row r="474" spans="1:7" x14ac:dyDescent="0.25">
      <c r="A474" t="s">
        <v>481</v>
      </c>
      <c r="G474" t="s">
        <v>644</v>
      </c>
    </row>
    <row r="475" spans="1:7" x14ac:dyDescent="0.25">
      <c r="A475" t="s">
        <v>452</v>
      </c>
      <c r="G475" t="s">
        <v>574</v>
      </c>
    </row>
    <row r="476" spans="1:7" x14ac:dyDescent="0.25">
      <c r="A476" t="s">
        <v>444</v>
      </c>
      <c r="G476" t="s">
        <v>425</v>
      </c>
    </row>
    <row r="477" spans="1:7" x14ac:dyDescent="0.25">
      <c r="A477" t="s">
        <v>444</v>
      </c>
      <c r="G477" t="s">
        <v>351</v>
      </c>
    </row>
    <row r="478" spans="1:7" x14ac:dyDescent="0.25">
      <c r="A478" t="s">
        <v>480</v>
      </c>
      <c r="G478" t="s">
        <v>595</v>
      </c>
    </row>
    <row r="479" spans="1:7" x14ac:dyDescent="0.25">
      <c r="A479" t="s">
        <v>481</v>
      </c>
      <c r="G479" t="s">
        <v>644</v>
      </c>
    </row>
    <row r="480" spans="1:7" x14ac:dyDescent="0.25">
      <c r="A480" t="s">
        <v>452</v>
      </c>
      <c r="G480" t="s">
        <v>574</v>
      </c>
    </row>
    <row r="481" spans="1:7" x14ac:dyDescent="0.25">
      <c r="A481" t="s">
        <v>444</v>
      </c>
      <c r="G481" t="s">
        <v>425</v>
      </c>
    </row>
    <row r="482" spans="1:7" x14ac:dyDescent="0.25">
      <c r="A482" t="s">
        <v>444</v>
      </c>
      <c r="G482" t="s">
        <v>413</v>
      </c>
    </row>
    <row r="483" spans="1:7" x14ac:dyDescent="0.25">
      <c r="A483" t="s">
        <v>480</v>
      </c>
      <c r="G483" t="s">
        <v>595</v>
      </c>
    </row>
    <row r="484" spans="1:7" x14ac:dyDescent="0.25">
      <c r="A484" t="s">
        <v>481</v>
      </c>
      <c r="G484" t="s">
        <v>645</v>
      </c>
    </row>
    <row r="485" spans="1:7" x14ac:dyDescent="0.25">
      <c r="A485" t="s">
        <v>453</v>
      </c>
      <c r="G485" t="s">
        <v>575</v>
      </c>
    </row>
    <row r="486" spans="1:7" x14ac:dyDescent="0.25">
      <c r="A486" t="s">
        <v>444</v>
      </c>
      <c r="G486" t="s">
        <v>254</v>
      </c>
    </row>
    <row r="487" spans="1:7" x14ac:dyDescent="0.25">
      <c r="A487" t="s">
        <v>444</v>
      </c>
      <c r="G487" t="s">
        <v>413</v>
      </c>
    </row>
    <row r="488" spans="1:7" x14ac:dyDescent="0.25">
      <c r="A488" t="s">
        <v>480</v>
      </c>
      <c r="G488" t="s">
        <v>595</v>
      </c>
    </row>
    <row r="489" spans="1:7" x14ac:dyDescent="0.25">
      <c r="A489" t="s">
        <v>481</v>
      </c>
      <c r="G489" t="s">
        <v>645</v>
      </c>
    </row>
    <row r="490" spans="1:7" x14ac:dyDescent="0.25">
      <c r="A490" t="s">
        <v>453</v>
      </c>
      <c r="G490" t="s">
        <v>575</v>
      </c>
    </row>
    <row r="491" spans="1:7" x14ac:dyDescent="0.25">
      <c r="A491" t="s">
        <v>444</v>
      </c>
      <c r="G491" t="s">
        <v>254</v>
      </c>
    </row>
    <row r="492" spans="1:7" x14ac:dyDescent="0.25">
      <c r="A492" t="s">
        <v>444</v>
      </c>
      <c r="G492" t="s">
        <v>242</v>
      </c>
    </row>
    <row r="493" spans="1:7" x14ac:dyDescent="0.25">
      <c r="A493" t="s">
        <v>480</v>
      </c>
      <c r="G493" t="s">
        <v>595</v>
      </c>
    </row>
    <row r="494" spans="1:7" x14ac:dyDescent="0.25">
      <c r="A494" t="s">
        <v>481</v>
      </c>
      <c r="G494" t="s">
        <v>646</v>
      </c>
    </row>
    <row r="495" spans="1:7" x14ac:dyDescent="0.25">
      <c r="A495" t="s">
        <v>455</v>
      </c>
      <c r="G495" t="s">
        <v>576</v>
      </c>
    </row>
    <row r="496" spans="1:7" x14ac:dyDescent="0.25">
      <c r="A496" t="s">
        <v>502</v>
      </c>
      <c r="G496" t="s">
        <v>647</v>
      </c>
    </row>
    <row r="497" spans="1:7" x14ac:dyDescent="0.25">
      <c r="A497" t="s">
        <v>454</v>
      </c>
      <c r="G497" t="s">
        <v>242</v>
      </c>
    </row>
    <row r="498" spans="1:7" x14ac:dyDescent="0.25">
      <c r="A498" t="s">
        <v>480</v>
      </c>
      <c r="G498" t="s">
        <v>595</v>
      </c>
    </row>
    <row r="499" spans="1:7" x14ac:dyDescent="0.25">
      <c r="A499" t="s">
        <v>481</v>
      </c>
      <c r="G499" t="s">
        <v>646</v>
      </c>
    </row>
    <row r="500" spans="1:7" x14ac:dyDescent="0.25">
      <c r="A500" t="s">
        <v>455</v>
      </c>
      <c r="G500" t="s">
        <v>576</v>
      </c>
    </row>
    <row r="501" spans="1:7" x14ac:dyDescent="0.25">
      <c r="A501" t="s">
        <v>502</v>
      </c>
      <c r="G501" t="s">
        <v>647</v>
      </c>
    </row>
    <row r="502" spans="1:7" x14ac:dyDescent="0.25">
      <c r="A502" t="s">
        <v>454</v>
      </c>
      <c r="G502" t="s">
        <v>304</v>
      </c>
    </row>
    <row r="503" spans="1:7" x14ac:dyDescent="0.25">
      <c r="A503" t="s">
        <v>480</v>
      </c>
      <c r="G503" t="s">
        <v>595</v>
      </c>
    </row>
    <row r="504" spans="1:7" x14ac:dyDescent="0.25">
      <c r="A504" t="s">
        <v>481</v>
      </c>
      <c r="G504" t="s">
        <v>648</v>
      </c>
    </row>
    <row r="505" spans="1:7" x14ac:dyDescent="0.25">
      <c r="A505" t="s">
        <v>458</v>
      </c>
      <c r="G505" t="s">
        <v>578</v>
      </c>
    </row>
    <row r="506" spans="1:7" x14ac:dyDescent="0.25">
      <c r="A506" t="s">
        <v>503</v>
      </c>
      <c r="G506" t="s">
        <v>649</v>
      </c>
    </row>
    <row r="507" spans="1:7" x14ac:dyDescent="0.25">
      <c r="A507" t="s">
        <v>456</v>
      </c>
      <c r="G507" t="s">
        <v>304</v>
      </c>
    </row>
    <row r="508" spans="1:7" x14ac:dyDescent="0.25">
      <c r="A508" t="s">
        <v>480</v>
      </c>
      <c r="G508" t="s">
        <v>595</v>
      </c>
    </row>
    <row r="509" spans="1:7" x14ac:dyDescent="0.25">
      <c r="A509" t="s">
        <v>481</v>
      </c>
      <c r="G509" t="s">
        <v>648</v>
      </c>
    </row>
    <row r="510" spans="1:7" x14ac:dyDescent="0.25">
      <c r="A510" t="s">
        <v>458</v>
      </c>
      <c r="G510" t="s">
        <v>578</v>
      </c>
    </row>
    <row r="511" spans="1:7" x14ac:dyDescent="0.25">
      <c r="A511" t="s">
        <v>503</v>
      </c>
      <c r="G511" t="s">
        <v>649</v>
      </c>
    </row>
    <row r="512" spans="1:7" x14ac:dyDescent="0.25">
      <c r="A512" t="s">
        <v>456</v>
      </c>
      <c r="G512" t="s">
        <v>366</v>
      </c>
    </row>
    <row r="513" spans="1:7" x14ac:dyDescent="0.25">
      <c r="A513" t="s">
        <v>480</v>
      </c>
      <c r="G513" t="s">
        <v>595</v>
      </c>
    </row>
    <row r="514" spans="1:7" x14ac:dyDescent="0.25">
      <c r="A514" t="s">
        <v>481</v>
      </c>
      <c r="G514" t="s">
        <v>650</v>
      </c>
    </row>
    <row r="515" spans="1:7" x14ac:dyDescent="0.25">
      <c r="A515" t="s">
        <v>461</v>
      </c>
      <c r="G515" t="s">
        <v>580</v>
      </c>
    </row>
    <row r="516" spans="1:7" x14ac:dyDescent="0.25">
      <c r="A516" t="s">
        <v>506</v>
      </c>
      <c r="G516" t="s">
        <v>651</v>
      </c>
    </row>
    <row r="517" spans="1:7" x14ac:dyDescent="0.25">
      <c r="A517" t="s">
        <v>459</v>
      </c>
      <c r="G517" t="s">
        <v>366</v>
      </c>
    </row>
    <row r="518" spans="1:7" x14ac:dyDescent="0.25">
      <c r="A518" t="s">
        <v>480</v>
      </c>
      <c r="G518" t="s">
        <v>595</v>
      </c>
    </row>
    <row r="519" spans="1:7" x14ac:dyDescent="0.25">
      <c r="A519" t="s">
        <v>481</v>
      </c>
      <c r="G519" t="s">
        <v>650</v>
      </c>
    </row>
    <row r="520" spans="1:7" x14ac:dyDescent="0.25">
      <c r="A520" t="s">
        <v>461</v>
      </c>
      <c r="G520" t="s">
        <v>580</v>
      </c>
    </row>
    <row r="521" spans="1:7" x14ac:dyDescent="0.25">
      <c r="A521" t="s">
        <v>506</v>
      </c>
      <c r="G521" t="s">
        <v>651</v>
      </c>
    </row>
    <row r="522" spans="1:7" x14ac:dyDescent="0.25">
      <c r="A522" t="s">
        <v>459</v>
      </c>
      <c r="G522" t="s">
        <v>428</v>
      </c>
    </row>
    <row r="523" spans="1:7" x14ac:dyDescent="0.25">
      <c r="A523" t="s">
        <v>480</v>
      </c>
      <c r="G523" t="s">
        <v>595</v>
      </c>
    </row>
    <row r="524" spans="1:7" x14ac:dyDescent="0.25">
      <c r="A524" t="s">
        <v>481</v>
      </c>
      <c r="G524" t="s">
        <v>201</v>
      </c>
    </row>
    <row r="525" spans="1:7" x14ac:dyDescent="0.25">
      <c r="A525" t="s">
        <v>464</v>
      </c>
      <c r="G525" t="s">
        <v>582</v>
      </c>
    </row>
    <row r="526" spans="1:7" x14ac:dyDescent="0.25">
      <c r="A526" t="s">
        <v>509</v>
      </c>
      <c r="G526" t="s">
        <v>652</v>
      </c>
    </row>
    <row r="527" spans="1:7" x14ac:dyDescent="0.25">
      <c r="A527" t="s">
        <v>462</v>
      </c>
      <c r="G527" t="s">
        <v>428</v>
      </c>
    </row>
    <row r="528" spans="1:7" x14ac:dyDescent="0.25">
      <c r="A528" t="s">
        <v>480</v>
      </c>
      <c r="G528" t="s">
        <v>595</v>
      </c>
    </row>
    <row r="529" spans="1:7" x14ac:dyDescent="0.25">
      <c r="A529" t="s">
        <v>481</v>
      </c>
      <c r="G529" t="s">
        <v>201</v>
      </c>
    </row>
    <row r="530" spans="1:7" x14ac:dyDescent="0.25">
      <c r="A530" t="s">
        <v>464</v>
      </c>
      <c r="G530" t="s">
        <v>582</v>
      </c>
    </row>
    <row r="531" spans="1:7" x14ac:dyDescent="0.25">
      <c r="A531" t="s">
        <v>509</v>
      </c>
      <c r="G531" t="s">
        <v>652</v>
      </c>
    </row>
    <row r="532" spans="1:7" x14ac:dyDescent="0.25">
      <c r="A532" t="s">
        <v>462</v>
      </c>
      <c r="G532" t="s">
        <v>227</v>
      </c>
    </row>
    <row r="533" spans="1:7" x14ac:dyDescent="0.25">
      <c r="A533" t="s">
        <v>543</v>
      </c>
      <c r="G533" t="s">
        <v>653</v>
      </c>
    </row>
    <row r="534" spans="1:7" x14ac:dyDescent="0.25">
      <c r="A534" t="s">
        <v>500</v>
      </c>
      <c r="G534" t="s">
        <v>654</v>
      </c>
    </row>
    <row r="535" spans="1:7" x14ac:dyDescent="0.25">
      <c r="A535" t="s">
        <v>544</v>
      </c>
      <c r="G535" t="s">
        <v>655</v>
      </c>
    </row>
    <row r="536" spans="1:7" x14ac:dyDescent="0.25">
      <c r="A536" t="s">
        <v>467</v>
      </c>
      <c r="G536" t="s">
        <v>656</v>
      </c>
    </row>
    <row r="537" spans="1:7" x14ac:dyDescent="0.25">
      <c r="A537" t="s">
        <v>505</v>
      </c>
      <c r="G537" t="s">
        <v>288</v>
      </c>
    </row>
    <row r="538" spans="1:7" x14ac:dyDescent="0.25">
      <c r="A538" t="s">
        <v>545</v>
      </c>
      <c r="G538" t="s">
        <v>408</v>
      </c>
    </row>
    <row r="539" spans="1:7" x14ac:dyDescent="0.25">
      <c r="A539" t="s">
        <v>444</v>
      </c>
      <c r="G539" t="s">
        <v>637</v>
      </c>
    </row>
    <row r="540" spans="1:7" x14ac:dyDescent="0.25">
      <c r="A540" t="s">
        <v>468</v>
      </c>
      <c r="G540" t="s">
        <v>585</v>
      </c>
    </row>
    <row r="541" spans="1:7" x14ac:dyDescent="0.25">
      <c r="A541" t="s">
        <v>546</v>
      </c>
      <c r="G541" t="s">
        <v>657</v>
      </c>
    </row>
    <row r="542" spans="1:7" x14ac:dyDescent="0.25">
      <c r="A542" t="s">
        <v>508</v>
      </c>
      <c r="G542" t="s">
        <v>288</v>
      </c>
    </row>
    <row r="543" spans="1:7" x14ac:dyDescent="0.25">
      <c r="A543" t="s">
        <v>545</v>
      </c>
      <c r="G543" t="s">
        <v>408</v>
      </c>
    </row>
    <row r="544" spans="1:7" x14ac:dyDescent="0.25">
      <c r="A544" t="s">
        <v>444</v>
      </c>
      <c r="G544" t="s">
        <v>637</v>
      </c>
    </row>
    <row r="545" spans="1:7" x14ac:dyDescent="0.25">
      <c r="A545" t="s">
        <v>468</v>
      </c>
      <c r="G545" t="s">
        <v>585</v>
      </c>
    </row>
    <row r="546" spans="1:7" x14ac:dyDescent="0.25">
      <c r="A546" t="s">
        <v>546</v>
      </c>
      <c r="G546" t="s">
        <v>657</v>
      </c>
    </row>
    <row r="547" spans="1:7" x14ac:dyDescent="0.25">
      <c r="A547" t="s">
        <v>508</v>
      </c>
      <c r="G547" t="s">
        <v>350</v>
      </c>
    </row>
    <row r="548" spans="1:7" x14ac:dyDescent="0.25">
      <c r="A548" t="s">
        <v>547</v>
      </c>
      <c r="G548" t="s">
        <v>237</v>
      </c>
    </row>
    <row r="549" spans="1:7" x14ac:dyDescent="0.25">
      <c r="A549" t="s">
        <v>444</v>
      </c>
      <c r="G549" t="s">
        <v>640</v>
      </c>
    </row>
    <row r="550" spans="1:7" x14ac:dyDescent="0.25">
      <c r="A550" t="s">
        <v>471</v>
      </c>
      <c r="G550" t="s">
        <v>587</v>
      </c>
    </row>
    <row r="551" spans="1:7" x14ac:dyDescent="0.25">
      <c r="A551" t="s">
        <v>548</v>
      </c>
      <c r="G551" t="s">
        <v>658</v>
      </c>
    </row>
    <row r="552" spans="1:7" x14ac:dyDescent="0.25">
      <c r="A552" t="s">
        <v>469</v>
      </c>
      <c r="G552" t="s">
        <v>350</v>
      </c>
    </row>
    <row r="553" spans="1:7" x14ac:dyDescent="0.25">
      <c r="A553" t="s">
        <v>547</v>
      </c>
      <c r="G553" t="s">
        <v>237</v>
      </c>
    </row>
    <row r="554" spans="1:7" x14ac:dyDescent="0.25">
      <c r="A554" t="s">
        <v>444</v>
      </c>
      <c r="G554" t="s">
        <v>637</v>
      </c>
    </row>
    <row r="555" spans="1:7" x14ac:dyDescent="0.25">
      <c r="A555" t="s">
        <v>471</v>
      </c>
      <c r="G555" t="s">
        <v>587</v>
      </c>
    </row>
    <row r="556" spans="1:7" x14ac:dyDescent="0.25">
      <c r="A556" t="s">
        <v>548</v>
      </c>
      <c r="G556" t="s">
        <v>658</v>
      </c>
    </row>
    <row r="557" spans="1:7" x14ac:dyDescent="0.25">
      <c r="A557" t="s">
        <v>469</v>
      </c>
      <c r="G557" t="s">
        <v>412</v>
      </c>
    </row>
    <row r="558" spans="1:7" x14ac:dyDescent="0.25">
      <c r="A558" t="s">
        <v>549</v>
      </c>
      <c r="G558" t="s">
        <v>299</v>
      </c>
    </row>
    <row r="559" spans="1:7" x14ac:dyDescent="0.25">
      <c r="A559" t="s">
        <v>444</v>
      </c>
      <c r="G559" t="s">
        <v>637</v>
      </c>
    </row>
    <row r="560" spans="1:7" x14ac:dyDescent="0.25">
      <c r="A560" t="s">
        <v>474</v>
      </c>
      <c r="G560" t="s">
        <v>589</v>
      </c>
    </row>
    <row r="561" spans="1:7" x14ac:dyDescent="0.25">
      <c r="A561" t="s">
        <v>448</v>
      </c>
      <c r="G561" t="s">
        <v>659</v>
      </c>
    </row>
    <row r="562" spans="1:7" x14ac:dyDescent="0.25">
      <c r="A562" t="s">
        <v>472</v>
      </c>
      <c r="G562" t="s">
        <v>412</v>
      </c>
    </row>
    <row r="563" spans="1:7" x14ac:dyDescent="0.25">
      <c r="A563" t="s">
        <v>549</v>
      </c>
      <c r="G563" t="s">
        <v>299</v>
      </c>
    </row>
    <row r="564" spans="1:7" x14ac:dyDescent="0.25">
      <c r="A564" t="s">
        <v>444</v>
      </c>
      <c r="G564" t="s">
        <v>637</v>
      </c>
    </row>
    <row r="565" spans="1:7" x14ac:dyDescent="0.25">
      <c r="A565" t="s">
        <v>474</v>
      </c>
      <c r="G565" t="s">
        <v>589</v>
      </c>
    </row>
    <row r="566" spans="1:7" x14ac:dyDescent="0.25">
      <c r="A566" t="s">
        <v>448</v>
      </c>
      <c r="G566" t="s">
        <v>659</v>
      </c>
    </row>
    <row r="567" spans="1:7" x14ac:dyDescent="0.25">
      <c r="A567" t="s">
        <v>472</v>
      </c>
      <c r="G567" t="s">
        <v>241</v>
      </c>
    </row>
    <row r="568" spans="1:7" x14ac:dyDescent="0.25">
      <c r="A568" t="s">
        <v>550</v>
      </c>
      <c r="G568" t="s">
        <v>361</v>
      </c>
    </row>
    <row r="569" spans="1:7" x14ac:dyDescent="0.25">
      <c r="A569" t="s">
        <v>444</v>
      </c>
      <c r="G569" t="s">
        <v>637</v>
      </c>
    </row>
    <row r="570" spans="1:7" x14ac:dyDescent="0.25">
      <c r="A570" t="s">
        <v>476</v>
      </c>
      <c r="G570" t="s">
        <v>591</v>
      </c>
    </row>
    <row r="571" spans="1:7" x14ac:dyDescent="0.25">
      <c r="A571" t="s">
        <v>450</v>
      </c>
      <c r="G571" t="s">
        <v>572</v>
      </c>
    </row>
    <row r="572" spans="1:7" x14ac:dyDescent="0.25">
      <c r="A572" t="s">
        <v>451</v>
      </c>
      <c r="G572" t="s">
        <v>241</v>
      </c>
    </row>
    <row r="573" spans="1:7" x14ac:dyDescent="0.25">
      <c r="A573" t="s">
        <v>550</v>
      </c>
      <c r="G573" t="s">
        <v>361</v>
      </c>
    </row>
    <row r="574" spans="1:7" x14ac:dyDescent="0.25">
      <c r="A574" t="s">
        <v>444</v>
      </c>
      <c r="G574" t="s">
        <v>637</v>
      </c>
    </row>
    <row r="575" spans="1:7" x14ac:dyDescent="0.25">
      <c r="A575" t="s">
        <v>476</v>
      </c>
      <c r="G575" t="s">
        <v>591</v>
      </c>
    </row>
    <row r="576" spans="1:7" x14ac:dyDescent="0.25">
      <c r="A576" t="s">
        <v>450</v>
      </c>
      <c r="G576" t="s">
        <v>572</v>
      </c>
    </row>
    <row r="577" spans="1:7" x14ac:dyDescent="0.25">
      <c r="A577" t="s">
        <v>451</v>
      </c>
      <c r="G577" t="s">
        <v>660</v>
      </c>
    </row>
    <row r="578" spans="1:7" x14ac:dyDescent="0.25">
      <c r="A578" t="s">
        <v>551</v>
      </c>
      <c r="G578" t="s">
        <v>423</v>
      </c>
    </row>
    <row r="579" spans="1:7" x14ac:dyDescent="0.25">
      <c r="A579" t="s">
        <v>444</v>
      </c>
      <c r="G579" t="s">
        <v>637</v>
      </c>
    </row>
    <row r="580" spans="1:7" x14ac:dyDescent="0.25">
      <c r="A580" t="s">
        <v>479</v>
      </c>
      <c r="G580" t="s">
        <v>594</v>
      </c>
    </row>
    <row r="581" spans="1:7" x14ac:dyDescent="0.25">
      <c r="A581" t="s">
        <v>500</v>
      </c>
      <c r="G581" t="s">
        <v>608</v>
      </c>
    </row>
    <row r="582" spans="1:7" x14ac:dyDescent="0.25">
      <c r="A582" t="s">
        <v>477</v>
      </c>
      <c r="G582" t="s">
        <v>660</v>
      </c>
    </row>
    <row r="583" spans="1:7" x14ac:dyDescent="0.25">
      <c r="A583" t="s">
        <v>551</v>
      </c>
      <c r="G583" t="s">
        <v>423</v>
      </c>
    </row>
    <row r="584" spans="1:7" x14ac:dyDescent="0.25">
      <c r="A584" t="s">
        <v>444</v>
      </c>
      <c r="G584" t="s">
        <v>640</v>
      </c>
    </row>
    <row r="585" spans="1:7" x14ac:dyDescent="0.25">
      <c r="A585" t="s">
        <v>479</v>
      </c>
      <c r="G585" t="s">
        <v>594</v>
      </c>
    </row>
    <row r="586" spans="1:7" x14ac:dyDescent="0.25">
      <c r="A586" t="s">
        <v>500</v>
      </c>
      <c r="G586" t="s">
        <v>608</v>
      </c>
    </row>
    <row r="587" spans="1:7" x14ac:dyDescent="0.25">
      <c r="A587" t="s">
        <v>477</v>
      </c>
      <c r="G587" t="s">
        <v>661</v>
      </c>
    </row>
    <row r="588" spans="1:7" x14ac:dyDescent="0.25">
      <c r="A588" t="s">
        <v>552</v>
      </c>
      <c r="G588" t="s">
        <v>252</v>
      </c>
    </row>
    <row r="589" spans="1:7" x14ac:dyDescent="0.25">
      <c r="A589" t="s">
        <v>444</v>
      </c>
      <c r="G589" t="s">
        <v>640</v>
      </c>
    </row>
    <row r="590" spans="1:7" x14ac:dyDescent="0.25">
      <c r="A590" t="s">
        <v>553</v>
      </c>
      <c r="G590" t="s">
        <v>662</v>
      </c>
    </row>
    <row r="591" spans="1:7" x14ac:dyDescent="0.25">
      <c r="A591" t="s">
        <v>501</v>
      </c>
      <c r="G591" t="s">
        <v>609</v>
      </c>
    </row>
    <row r="592" spans="1:7" x14ac:dyDescent="0.25">
      <c r="A592" t="s">
        <v>480</v>
      </c>
      <c r="G592" t="s">
        <v>661</v>
      </c>
    </row>
    <row r="593" spans="1:7" x14ac:dyDescent="0.25">
      <c r="A593" t="s">
        <v>552</v>
      </c>
      <c r="G593" t="s">
        <v>252</v>
      </c>
    </row>
    <row r="594" spans="1:7" x14ac:dyDescent="0.25">
      <c r="A594" t="s">
        <v>444</v>
      </c>
      <c r="G594" t="s">
        <v>637</v>
      </c>
    </row>
    <row r="595" spans="1:7" x14ac:dyDescent="0.25">
      <c r="A595" t="s">
        <v>553</v>
      </c>
      <c r="G595" t="s">
        <v>662</v>
      </c>
    </row>
    <row r="596" spans="1:7" x14ac:dyDescent="0.25">
      <c r="A596" t="s">
        <v>501</v>
      </c>
      <c r="G596" t="s">
        <v>609</v>
      </c>
    </row>
    <row r="597" spans="1:7" x14ac:dyDescent="0.25">
      <c r="A597" t="s">
        <v>480</v>
      </c>
      <c r="G597" t="s">
        <v>663</v>
      </c>
    </row>
    <row r="598" spans="1:7" x14ac:dyDescent="0.25">
      <c r="A598" t="s">
        <v>484</v>
      </c>
      <c r="G598" t="s">
        <v>283</v>
      </c>
    </row>
    <row r="599" spans="1:7" x14ac:dyDescent="0.25">
      <c r="A599" t="s">
        <v>444</v>
      </c>
      <c r="G599" t="s">
        <v>604</v>
      </c>
    </row>
    <row r="600" spans="1:7" x14ac:dyDescent="0.25">
      <c r="A600" t="s">
        <v>554</v>
      </c>
      <c r="G600" t="s">
        <v>664</v>
      </c>
    </row>
    <row r="601" spans="1:7" x14ac:dyDescent="0.25">
      <c r="A601" t="s">
        <v>486</v>
      </c>
      <c r="G601" t="s">
        <v>665</v>
      </c>
    </row>
    <row r="602" spans="1:7" x14ac:dyDescent="0.25">
      <c r="A602" t="s">
        <v>543</v>
      </c>
      <c r="G602" t="s">
        <v>666</v>
      </c>
    </row>
    <row r="603" spans="1:7" x14ac:dyDescent="0.25">
      <c r="A603" t="s">
        <v>487</v>
      </c>
      <c r="G603" t="s">
        <v>345</v>
      </c>
    </row>
    <row r="604" spans="1:7" x14ac:dyDescent="0.25">
      <c r="A604" t="s">
        <v>444</v>
      </c>
      <c r="G604" t="s">
        <v>604</v>
      </c>
    </row>
    <row r="605" spans="1:7" x14ac:dyDescent="0.25">
      <c r="A605" t="s">
        <v>555</v>
      </c>
      <c r="G605" t="s">
        <v>259</v>
      </c>
    </row>
    <row r="606" spans="1:7" x14ac:dyDescent="0.25">
      <c r="A606" t="s">
        <v>488</v>
      </c>
      <c r="G606" t="s">
        <v>667</v>
      </c>
    </row>
    <row r="607" spans="1:7" x14ac:dyDescent="0.25">
      <c r="A607" t="s">
        <v>490</v>
      </c>
      <c r="G607" t="s">
        <v>666</v>
      </c>
    </row>
    <row r="608" spans="1:7" x14ac:dyDescent="0.25">
      <c r="A608" t="s">
        <v>487</v>
      </c>
      <c r="G608" t="s">
        <v>345</v>
      </c>
    </row>
    <row r="609" spans="1:7" x14ac:dyDescent="0.25">
      <c r="A609" t="s">
        <v>444</v>
      </c>
      <c r="G609" t="s">
        <v>604</v>
      </c>
    </row>
    <row r="610" spans="1:7" x14ac:dyDescent="0.25">
      <c r="A610" t="s">
        <v>555</v>
      </c>
      <c r="G610" t="s">
        <v>259</v>
      </c>
    </row>
    <row r="611" spans="1:7" x14ac:dyDescent="0.25">
      <c r="A611" t="s">
        <v>488</v>
      </c>
      <c r="G611" t="s">
        <v>667</v>
      </c>
    </row>
    <row r="612" spans="1:7" x14ac:dyDescent="0.25">
      <c r="A612" t="s">
        <v>490</v>
      </c>
      <c r="G612" t="s">
        <v>668</v>
      </c>
    </row>
    <row r="613" spans="1:7" x14ac:dyDescent="0.25">
      <c r="A613" t="s">
        <v>489</v>
      </c>
      <c r="G613" t="s">
        <v>407</v>
      </c>
    </row>
    <row r="614" spans="1:7" x14ac:dyDescent="0.25">
      <c r="A614" t="s">
        <v>444</v>
      </c>
      <c r="G614" t="s">
        <v>232</v>
      </c>
    </row>
    <row r="615" spans="1:7" x14ac:dyDescent="0.25">
      <c r="A615" t="s">
        <v>464</v>
      </c>
      <c r="G615" t="s">
        <v>582</v>
      </c>
    </row>
    <row r="616" spans="1:7" x14ac:dyDescent="0.25">
      <c r="A616" t="s">
        <v>528</v>
      </c>
      <c r="G616" t="s">
        <v>669</v>
      </c>
    </row>
    <row r="617" spans="1:7" x14ac:dyDescent="0.25">
      <c r="A617" t="s">
        <v>527</v>
      </c>
      <c r="G617" t="s">
        <v>668</v>
      </c>
    </row>
    <row r="618" spans="1:7" x14ac:dyDescent="0.25">
      <c r="A618" t="s">
        <v>489</v>
      </c>
      <c r="G618" t="s">
        <v>407</v>
      </c>
    </row>
    <row r="619" spans="1:7" x14ac:dyDescent="0.25">
      <c r="A619" t="s">
        <v>444</v>
      </c>
      <c r="G619" t="s">
        <v>232</v>
      </c>
    </row>
    <row r="620" spans="1:7" x14ac:dyDescent="0.25">
      <c r="A620" t="s">
        <v>464</v>
      </c>
      <c r="G620" t="s">
        <v>582</v>
      </c>
    </row>
    <row r="621" spans="1:7" x14ac:dyDescent="0.25">
      <c r="A621" t="s">
        <v>528</v>
      </c>
      <c r="G621" t="s">
        <v>669</v>
      </c>
    </row>
    <row r="622" spans="1:7" x14ac:dyDescent="0.25">
      <c r="A622" t="s">
        <v>527</v>
      </c>
      <c r="G622" t="s">
        <v>670</v>
      </c>
    </row>
    <row r="623" spans="1:7" x14ac:dyDescent="0.25">
      <c r="A623" t="s">
        <v>491</v>
      </c>
      <c r="G623" t="s">
        <v>236</v>
      </c>
    </row>
    <row r="624" spans="1:7" x14ac:dyDescent="0.25">
      <c r="A624" t="s">
        <v>444</v>
      </c>
      <c r="G624" t="s">
        <v>294</v>
      </c>
    </row>
    <row r="625" spans="1:7" x14ac:dyDescent="0.25">
      <c r="A625" t="s">
        <v>461</v>
      </c>
      <c r="G625" t="s">
        <v>580</v>
      </c>
    </row>
    <row r="626" spans="1:7" x14ac:dyDescent="0.25">
      <c r="A626" t="s">
        <v>124</v>
      </c>
      <c r="G626" t="s">
        <v>671</v>
      </c>
    </row>
    <row r="627" spans="1:7" x14ac:dyDescent="0.25">
      <c r="A627" t="s">
        <v>528</v>
      </c>
      <c r="G627" t="s">
        <v>670</v>
      </c>
    </row>
    <row r="628" spans="1:7" x14ac:dyDescent="0.25">
      <c r="A628" t="s">
        <v>491</v>
      </c>
      <c r="G628" t="s">
        <v>236</v>
      </c>
    </row>
    <row r="629" spans="1:7" x14ac:dyDescent="0.25">
      <c r="A629" t="s">
        <v>444</v>
      </c>
      <c r="G629" t="s">
        <v>294</v>
      </c>
    </row>
    <row r="630" spans="1:7" x14ac:dyDescent="0.25">
      <c r="A630" t="s">
        <v>461</v>
      </c>
      <c r="G630" t="s">
        <v>580</v>
      </c>
    </row>
    <row r="631" spans="1:7" x14ac:dyDescent="0.25">
      <c r="A631" t="s">
        <v>124</v>
      </c>
      <c r="G631" t="s">
        <v>671</v>
      </c>
    </row>
    <row r="632" spans="1:7" x14ac:dyDescent="0.25">
      <c r="A632" t="s">
        <v>528</v>
      </c>
      <c r="G632" t="s">
        <v>672</v>
      </c>
    </row>
    <row r="633" spans="1:7" x14ac:dyDescent="0.25">
      <c r="A633" t="s">
        <v>492</v>
      </c>
      <c r="G633" t="s">
        <v>298</v>
      </c>
    </row>
    <row r="634" spans="1:7" x14ac:dyDescent="0.25">
      <c r="A634" t="s">
        <v>444</v>
      </c>
      <c r="G634" t="s">
        <v>356</v>
      </c>
    </row>
    <row r="635" spans="1:7" x14ac:dyDescent="0.25">
      <c r="A635" t="s">
        <v>461</v>
      </c>
      <c r="G635" t="s">
        <v>580</v>
      </c>
    </row>
    <row r="636" spans="1:7" x14ac:dyDescent="0.25">
      <c r="A636" t="s">
        <v>213</v>
      </c>
      <c r="G636" t="s">
        <v>673</v>
      </c>
    </row>
    <row r="637" spans="1:7" x14ac:dyDescent="0.25">
      <c r="A637" t="s">
        <v>444</v>
      </c>
      <c r="G637" t="s">
        <v>672</v>
      </c>
    </row>
    <row r="638" spans="1:7" x14ac:dyDescent="0.25">
      <c r="A638" t="s">
        <v>492</v>
      </c>
      <c r="G638" t="s">
        <v>298</v>
      </c>
    </row>
    <row r="639" spans="1:7" x14ac:dyDescent="0.25">
      <c r="A639" t="s">
        <v>444</v>
      </c>
      <c r="G639" t="s">
        <v>356</v>
      </c>
    </row>
    <row r="640" spans="1:7" x14ac:dyDescent="0.25">
      <c r="A640" t="s">
        <v>461</v>
      </c>
      <c r="G640" t="s">
        <v>580</v>
      </c>
    </row>
    <row r="641" spans="1:7" x14ac:dyDescent="0.25">
      <c r="A641" t="s">
        <v>213</v>
      </c>
      <c r="G641" t="s">
        <v>673</v>
      </c>
    </row>
    <row r="642" spans="1:7" x14ac:dyDescent="0.25">
      <c r="A642" t="s">
        <v>527</v>
      </c>
      <c r="G642" t="s">
        <v>674</v>
      </c>
    </row>
    <row r="643" spans="1:7" x14ac:dyDescent="0.25">
      <c r="A643" t="s">
        <v>494</v>
      </c>
      <c r="G643" t="s">
        <v>601</v>
      </c>
    </row>
    <row r="644" spans="1:7" x14ac:dyDescent="0.25">
      <c r="A644" t="s">
        <v>444</v>
      </c>
      <c r="G644" t="s">
        <v>418</v>
      </c>
    </row>
    <row r="645" spans="1:7" x14ac:dyDescent="0.25">
      <c r="A645" t="s">
        <v>461</v>
      </c>
      <c r="G645" t="s">
        <v>580</v>
      </c>
    </row>
    <row r="646" spans="1:7" x14ac:dyDescent="0.25">
      <c r="A646" t="s">
        <v>493</v>
      </c>
      <c r="G646" t="s">
        <v>675</v>
      </c>
    </row>
    <row r="647" spans="1:7" x14ac:dyDescent="0.25">
      <c r="A647" t="s">
        <v>444</v>
      </c>
      <c r="G647" t="s">
        <v>674</v>
      </c>
    </row>
    <row r="648" spans="1:7" x14ac:dyDescent="0.25">
      <c r="A648" t="s">
        <v>494</v>
      </c>
      <c r="G648" t="s">
        <v>601</v>
      </c>
    </row>
    <row r="649" spans="1:7" x14ac:dyDescent="0.25">
      <c r="A649" t="s">
        <v>444</v>
      </c>
      <c r="G649" t="s">
        <v>418</v>
      </c>
    </row>
    <row r="650" spans="1:7" x14ac:dyDescent="0.25">
      <c r="A650" t="s">
        <v>461</v>
      </c>
      <c r="G650" t="s">
        <v>580</v>
      </c>
    </row>
    <row r="651" spans="1:7" x14ac:dyDescent="0.25">
      <c r="A651" t="s">
        <v>493</v>
      </c>
      <c r="G651" t="s">
        <v>675</v>
      </c>
    </row>
    <row r="652" spans="1:7" x14ac:dyDescent="0.25">
      <c r="A652" t="s">
        <v>444</v>
      </c>
      <c r="G652" t="s">
        <v>584</v>
      </c>
    </row>
    <row r="653" spans="1:7" x14ac:dyDescent="0.25">
      <c r="A653" t="s">
        <v>495</v>
      </c>
      <c r="G653" t="s">
        <v>602</v>
      </c>
    </row>
    <row r="654" spans="1:7" x14ac:dyDescent="0.25">
      <c r="A654" t="s">
        <v>444</v>
      </c>
      <c r="G654" t="s">
        <v>247</v>
      </c>
    </row>
    <row r="655" spans="1:7" x14ac:dyDescent="0.25">
      <c r="A655" t="s">
        <v>464</v>
      </c>
      <c r="G655" t="s">
        <v>582</v>
      </c>
    </row>
    <row r="656" spans="1:7" x14ac:dyDescent="0.25">
      <c r="A656" t="s">
        <v>556</v>
      </c>
      <c r="G656" t="s">
        <v>676</v>
      </c>
    </row>
    <row r="657" spans="1:7" x14ac:dyDescent="0.25">
      <c r="A657" t="s">
        <v>444</v>
      </c>
      <c r="G657" t="s">
        <v>584</v>
      </c>
    </row>
    <row r="658" spans="1:7" x14ac:dyDescent="0.25">
      <c r="A658" t="s">
        <v>495</v>
      </c>
      <c r="G658" t="s">
        <v>602</v>
      </c>
    </row>
    <row r="659" spans="1:7" x14ac:dyDescent="0.25">
      <c r="A659" t="s">
        <v>444</v>
      </c>
      <c r="G659" t="s">
        <v>247</v>
      </c>
    </row>
    <row r="660" spans="1:7" x14ac:dyDescent="0.25">
      <c r="A660" t="s">
        <v>464</v>
      </c>
      <c r="G660" t="s">
        <v>582</v>
      </c>
    </row>
    <row r="661" spans="1:7" x14ac:dyDescent="0.25">
      <c r="A661" t="s">
        <v>556</v>
      </c>
      <c r="G661" t="s">
        <v>676</v>
      </c>
    </row>
    <row r="662" spans="1:7" x14ac:dyDescent="0.25">
      <c r="A662" t="s">
        <v>444</v>
      </c>
      <c r="G662" t="s">
        <v>677</v>
      </c>
    </row>
    <row r="663" spans="1:7" x14ac:dyDescent="0.25">
      <c r="A663" t="s">
        <v>496</v>
      </c>
      <c r="G663" t="s">
        <v>603</v>
      </c>
    </row>
    <row r="664" spans="1:7" x14ac:dyDescent="0.25">
      <c r="A664" t="s">
        <v>444</v>
      </c>
      <c r="G664" t="s">
        <v>309</v>
      </c>
    </row>
    <row r="665" spans="1:7" x14ac:dyDescent="0.25">
      <c r="A665" t="s">
        <v>464</v>
      </c>
      <c r="G665" t="s">
        <v>582</v>
      </c>
    </row>
    <row r="666" spans="1:7" x14ac:dyDescent="0.25">
      <c r="A666" t="s">
        <v>557</v>
      </c>
      <c r="G666" t="s">
        <v>678</v>
      </c>
    </row>
    <row r="667" spans="1:7" x14ac:dyDescent="0.25">
      <c r="A667" t="s">
        <v>444</v>
      </c>
      <c r="G667" t="s">
        <v>677</v>
      </c>
    </row>
    <row r="668" spans="1:7" x14ac:dyDescent="0.25">
      <c r="A668" t="s">
        <v>496</v>
      </c>
      <c r="G668" t="s">
        <v>603</v>
      </c>
    </row>
    <row r="669" spans="1:7" x14ac:dyDescent="0.25">
      <c r="A669" t="s">
        <v>444</v>
      </c>
      <c r="G669" t="s">
        <v>309</v>
      </c>
    </row>
    <row r="670" spans="1:7" x14ac:dyDescent="0.25">
      <c r="A670" t="s">
        <v>464</v>
      </c>
      <c r="G670" t="s">
        <v>582</v>
      </c>
    </row>
    <row r="671" spans="1:7" x14ac:dyDescent="0.25">
      <c r="A671" t="s">
        <v>557</v>
      </c>
      <c r="G671" t="s">
        <v>678</v>
      </c>
    </row>
    <row r="672" spans="1:7" x14ac:dyDescent="0.25">
      <c r="A672" t="s">
        <v>444</v>
      </c>
      <c r="G672" t="s">
        <v>621</v>
      </c>
    </row>
    <row r="673" spans="1:7" x14ac:dyDescent="0.25">
      <c r="A673" t="s">
        <v>445</v>
      </c>
      <c r="G673" t="s">
        <v>569</v>
      </c>
    </row>
    <row r="674" spans="1:7" x14ac:dyDescent="0.25">
      <c r="A674" t="s">
        <v>444</v>
      </c>
      <c r="G674" t="s">
        <v>239</v>
      </c>
    </row>
    <row r="675" spans="1:7" x14ac:dyDescent="0.25">
      <c r="A675" t="s">
        <v>504</v>
      </c>
      <c r="G675" t="s">
        <v>610</v>
      </c>
    </row>
    <row r="676" spans="1:7" x14ac:dyDescent="0.25">
      <c r="A676" t="s">
        <v>540</v>
      </c>
      <c r="G676" t="s">
        <v>642</v>
      </c>
    </row>
    <row r="677" spans="1:7" x14ac:dyDescent="0.25">
      <c r="A677" t="s">
        <v>444</v>
      </c>
      <c r="G677" t="s">
        <v>568</v>
      </c>
    </row>
    <row r="678" spans="1:7" x14ac:dyDescent="0.25">
      <c r="A678" t="s">
        <v>498</v>
      </c>
      <c r="G678" t="s">
        <v>606</v>
      </c>
    </row>
    <row r="679" spans="1:7" x14ac:dyDescent="0.25">
      <c r="A679" t="s">
        <v>444</v>
      </c>
      <c r="G679" t="s">
        <v>301</v>
      </c>
    </row>
    <row r="680" spans="1:7" x14ac:dyDescent="0.25">
      <c r="A680" t="s">
        <v>504</v>
      </c>
      <c r="G680" t="s">
        <v>610</v>
      </c>
    </row>
    <row r="681" spans="1:7" x14ac:dyDescent="0.25">
      <c r="A681" t="s">
        <v>541</v>
      </c>
      <c r="G681" t="s">
        <v>246</v>
      </c>
    </row>
    <row r="682" spans="1:7" x14ac:dyDescent="0.25">
      <c r="A682" t="s">
        <v>444</v>
      </c>
      <c r="G682" t="s">
        <v>568</v>
      </c>
    </row>
    <row r="683" spans="1:7" x14ac:dyDescent="0.25">
      <c r="A683" t="s">
        <v>447</v>
      </c>
      <c r="G683" t="s">
        <v>571</v>
      </c>
    </row>
    <row r="684" spans="1:7" x14ac:dyDescent="0.25">
      <c r="A684" t="s">
        <v>444</v>
      </c>
      <c r="G684" t="s">
        <v>301</v>
      </c>
    </row>
    <row r="685" spans="1:7" x14ac:dyDescent="0.25">
      <c r="A685" t="s">
        <v>504</v>
      </c>
      <c r="G685" t="s">
        <v>610</v>
      </c>
    </row>
    <row r="686" spans="1:7" x14ac:dyDescent="0.25">
      <c r="A686" t="s">
        <v>541</v>
      </c>
      <c r="G686" t="s">
        <v>246</v>
      </c>
    </row>
    <row r="687" spans="1:7" x14ac:dyDescent="0.25">
      <c r="A687" t="s">
        <v>444</v>
      </c>
      <c r="G687" t="s">
        <v>643</v>
      </c>
    </row>
    <row r="688" spans="1:7" x14ac:dyDescent="0.25">
      <c r="A688" t="s">
        <v>447</v>
      </c>
      <c r="G688" t="s">
        <v>571</v>
      </c>
    </row>
    <row r="689" spans="1:7" x14ac:dyDescent="0.25">
      <c r="A689" t="s">
        <v>444</v>
      </c>
      <c r="G689" t="s">
        <v>363</v>
      </c>
    </row>
    <row r="690" spans="1:7" x14ac:dyDescent="0.25">
      <c r="A690" t="s">
        <v>504</v>
      </c>
      <c r="G690" t="s">
        <v>610</v>
      </c>
    </row>
    <row r="691" spans="1:7" x14ac:dyDescent="0.25">
      <c r="A691" t="s">
        <v>542</v>
      </c>
      <c r="G691" t="s">
        <v>308</v>
      </c>
    </row>
    <row r="692" spans="1:7" x14ac:dyDescent="0.25">
      <c r="A692" t="s">
        <v>444</v>
      </c>
      <c r="G692" t="s">
        <v>604</v>
      </c>
    </row>
    <row r="693" spans="1:7" x14ac:dyDescent="0.25">
      <c r="A693" t="s">
        <v>449</v>
      </c>
      <c r="G693" t="s">
        <v>573</v>
      </c>
    </row>
    <row r="694" spans="1:7" x14ac:dyDescent="0.25">
      <c r="A694" t="s">
        <v>444</v>
      </c>
      <c r="G694" t="s">
        <v>363</v>
      </c>
    </row>
    <row r="695" spans="1:7" x14ac:dyDescent="0.25">
      <c r="A695" t="s">
        <v>444</v>
      </c>
      <c r="G695" t="s">
        <v>351</v>
      </c>
    </row>
    <row r="696" spans="1:7" x14ac:dyDescent="0.25">
      <c r="A696" t="s">
        <v>480</v>
      </c>
      <c r="G696" t="s">
        <v>595</v>
      </c>
    </row>
    <row r="697" spans="1:7" x14ac:dyDescent="0.25">
      <c r="A697" t="s">
        <v>481</v>
      </c>
      <c r="G697" t="s">
        <v>644</v>
      </c>
    </row>
    <row r="698" spans="1:7" x14ac:dyDescent="0.25">
      <c r="A698" t="s">
        <v>449</v>
      </c>
      <c r="G698" t="s">
        <v>573</v>
      </c>
    </row>
    <row r="699" spans="1:7" x14ac:dyDescent="0.25">
      <c r="A699" t="s">
        <v>444</v>
      </c>
      <c r="G699" t="s">
        <v>425</v>
      </c>
    </row>
    <row r="700" spans="1:7" x14ac:dyDescent="0.25">
      <c r="A700" t="s">
        <v>444</v>
      </c>
      <c r="G700" t="s">
        <v>351</v>
      </c>
    </row>
    <row r="701" spans="1:7" x14ac:dyDescent="0.25">
      <c r="A701" t="s">
        <v>480</v>
      </c>
      <c r="G701" t="s">
        <v>595</v>
      </c>
    </row>
    <row r="702" spans="1:7" x14ac:dyDescent="0.25">
      <c r="A702" t="s">
        <v>481</v>
      </c>
      <c r="G702" t="s">
        <v>644</v>
      </c>
    </row>
    <row r="703" spans="1:7" x14ac:dyDescent="0.25">
      <c r="A703" t="s">
        <v>452</v>
      </c>
      <c r="G703" t="s">
        <v>574</v>
      </c>
    </row>
    <row r="704" spans="1:7" x14ac:dyDescent="0.25">
      <c r="A704" t="s">
        <v>444</v>
      </c>
      <c r="G704" t="s">
        <v>425</v>
      </c>
    </row>
    <row r="705" spans="1:7" x14ac:dyDescent="0.25">
      <c r="A705" t="s">
        <v>444</v>
      </c>
      <c r="G705" t="s">
        <v>413</v>
      </c>
    </row>
    <row r="706" spans="1:7" x14ac:dyDescent="0.25">
      <c r="A706" t="s">
        <v>480</v>
      </c>
      <c r="G706" t="s">
        <v>595</v>
      </c>
    </row>
    <row r="707" spans="1:7" x14ac:dyDescent="0.25">
      <c r="A707" t="s">
        <v>481</v>
      </c>
      <c r="G707" t="s">
        <v>645</v>
      </c>
    </row>
    <row r="708" spans="1:7" x14ac:dyDescent="0.25">
      <c r="A708" t="s">
        <v>452</v>
      </c>
      <c r="G708" t="s">
        <v>574</v>
      </c>
    </row>
    <row r="709" spans="1:7" x14ac:dyDescent="0.25">
      <c r="A709" t="s">
        <v>444</v>
      </c>
      <c r="G709" t="s">
        <v>254</v>
      </c>
    </row>
    <row r="710" spans="1:7" x14ac:dyDescent="0.25">
      <c r="A710" t="s">
        <v>444</v>
      </c>
      <c r="G710" t="s">
        <v>413</v>
      </c>
    </row>
    <row r="711" spans="1:7" x14ac:dyDescent="0.25">
      <c r="A711" t="s">
        <v>480</v>
      </c>
      <c r="G711" t="s">
        <v>595</v>
      </c>
    </row>
    <row r="712" spans="1:7" x14ac:dyDescent="0.25">
      <c r="A712" t="s">
        <v>481</v>
      </c>
      <c r="G712" t="s">
        <v>645</v>
      </c>
    </row>
    <row r="713" spans="1:7" x14ac:dyDescent="0.25">
      <c r="A713" t="s">
        <v>453</v>
      </c>
      <c r="G713" t="s">
        <v>575</v>
      </c>
    </row>
    <row r="714" spans="1:7" x14ac:dyDescent="0.25">
      <c r="A714" t="s">
        <v>444</v>
      </c>
      <c r="G714" t="s">
        <v>254</v>
      </c>
    </row>
    <row r="715" spans="1:7" x14ac:dyDescent="0.25">
      <c r="A715" t="s">
        <v>444</v>
      </c>
      <c r="G715" t="s">
        <v>242</v>
      </c>
    </row>
    <row r="716" spans="1:7" x14ac:dyDescent="0.25">
      <c r="A716" t="s">
        <v>480</v>
      </c>
      <c r="G716" t="s">
        <v>595</v>
      </c>
    </row>
    <row r="717" spans="1:7" x14ac:dyDescent="0.25">
      <c r="A717" t="s">
        <v>481</v>
      </c>
      <c r="G717" t="s">
        <v>646</v>
      </c>
    </row>
    <row r="718" spans="1:7" x14ac:dyDescent="0.25">
      <c r="A718" t="s">
        <v>453</v>
      </c>
      <c r="G718" t="s">
        <v>575</v>
      </c>
    </row>
    <row r="719" spans="1:7" x14ac:dyDescent="0.25">
      <c r="A719" t="s">
        <v>502</v>
      </c>
      <c r="G719" t="s">
        <v>647</v>
      </c>
    </row>
    <row r="720" spans="1:7" x14ac:dyDescent="0.25">
      <c r="A720" t="s">
        <v>454</v>
      </c>
      <c r="G720" t="s">
        <v>242</v>
      </c>
    </row>
    <row r="721" spans="1:7" x14ac:dyDescent="0.25">
      <c r="A721" t="s">
        <v>480</v>
      </c>
      <c r="G721" t="s">
        <v>595</v>
      </c>
    </row>
    <row r="722" spans="1:7" x14ac:dyDescent="0.25">
      <c r="A722" t="s">
        <v>481</v>
      </c>
      <c r="G722" t="s">
        <v>646</v>
      </c>
    </row>
    <row r="723" spans="1:7" x14ac:dyDescent="0.25">
      <c r="A723" t="s">
        <v>455</v>
      </c>
      <c r="G723" t="s">
        <v>576</v>
      </c>
    </row>
    <row r="724" spans="1:7" x14ac:dyDescent="0.25">
      <c r="A724" t="s">
        <v>502</v>
      </c>
      <c r="G724" t="s">
        <v>647</v>
      </c>
    </row>
    <row r="725" spans="1:7" x14ac:dyDescent="0.25">
      <c r="A725" t="s">
        <v>454</v>
      </c>
      <c r="G725" t="s">
        <v>304</v>
      </c>
    </row>
    <row r="726" spans="1:7" x14ac:dyDescent="0.25">
      <c r="A726" t="s">
        <v>480</v>
      </c>
      <c r="G726" t="s">
        <v>595</v>
      </c>
    </row>
    <row r="727" spans="1:7" x14ac:dyDescent="0.25">
      <c r="A727" t="s">
        <v>481</v>
      </c>
      <c r="G727" t="s">
        <v>648</v>
      </c>
    </row>
    <row r="728" spans="1:7" x14ac:dyDescent="0.25">
      <c r="A728" t="s">
        <v>455</v>
      </c>
      <c r="G728" t="s">
        <v>576</v>
      </c>
    </row>
    <row r="729" spans="1:7" x14ac:dyDescent="0.25">
      <c r="A729" t="s">
        <v>503</v>
      </c>
      <c r="G729" t="s">
        <v>649</v>
      </c>
    </row>
    <row r="730" spans="1:7" x14ac:dyDescent="0.25">
      <c r="A730" t="s">
        <v>456</v>
      </c>
      <c r="G730" t="s">
        <v>304</v>
      </c>
    </row>
    <row r="731" spans="1:7" x14ac:dyDescent="0.25">
      <c r="A731" t="s">
        <v>480</v>
      </c>
      <c r="G731" t="s">
        <v>595</v>
      </c>
    </row>
    <row r="732" spans="1:7" x14ac:dyDescent="0.25">
      <c r="A732" t="s">
        <v>481</v>
      </c>
      <c r="G732" t="s">
        <v>648</v>
      </c>
    </row>
    <row r="733" spans="1:7" x14ac:dyDescent="0.25">
      <c r="A733" t="s">
        <v>458</v>
      </c>
      <c r="G733" t="s">
        <v>578</v>
      </c>
    </row>
    <row r="734" spans="1:7" x14ac:dyDescent="0.25">
      <c r="A734" t="s">
        <v>503</v>
      </c>
      <c r="G734" t="s">
        <v>649</v>
      </c>
    </row>
    <row r="735" spans="1:7" x14ac:dyDescent="0.25">
      <c r="A735" t="s">
        <v>456</v>
      </c>
      <c r="G735" t="s">
        <v>366</v>
      </c>
    </row>
    <row r="736" spans="1:7" x14ac:dyDescent="0.25">
      <c r="A736" t="s">
        <v>480</v>
      </c>
      <c r="G736" t="s">
        <v>595</v>
      </c>
    </row>
    <row r="737" spans="1:7" x14ac:dyDescent="0.25">
      <c r="A737" t="s">
        <v>481</v>
      </c>
      <c r="G737" t="s">
        <v>650</v>
      </c>
    </row>
    <row r="738" spans="1:7" x14ac:dyDescent="0.25">
      <c r="A738" t="s">
        <v>458</v>
      </c>
      <c r="G738" t="s">
        <v>578</v>
      </c>
    </row>
    <row r="739" spans="1:7" x14ac:dyDescent="0.25">
      <c r="A739" t="s">
        <v>506</v>
      </c>
      <c r="G739" t="s">
        <v>651</v>
      </c>
    </row>
    <row r="740" spans="1:7" x14ac:dyDescent="0.25">
      <c r="A740" t="s">
        <v>459</v>
      </c>
      <c r="G740" t="s">
        <v>366</v>
      </c>
    </row>
    <row r="741" spans="1:7" x14ac:dyDescent="0.25">
      <c r="A741" t="s">
        <v>480</v>
      </c>
      <c r="G741" t="s">
        <v>595</v>
      </c>
    </row>
    <row r="742" spans="1:7" x14ac:dyDescent="0.25">
      <c r="A742" t="s">
        <v>481</v>
      </c>
      <c r="G742" t="s">
        <v>650</v>
      </c>
    </row>
    <row r="743" spans="1:7" x14ac:dyDescent="0.25">
      <c r="A743" t="s">
        <v>461</v>
      </c>
      <c r="G743" t="s">
        <v>580</v>
      </c>
    </row>
    <row r="744" spans="1:7" x14ac:dyDescent="0.25">
      <c r="A744" t="s">
        <v>506</v>
      </c>
      <c r="G744" t="s">
        <v>651</v>
      </c>
    </row>
    <row r="745" spans="1:7" x14ac:dyDescent="0.25">
      <c r="A745" t="s">
        <v>459</v>
      </c>
      <c r="G745" t="s">
        <v>428</v>
      </c>
    </row>
    <row r="746" spans="1:7" x14ac:dyDescent="0.25">
      <c r="A746" t="s">
        <v>480</v>
      </c>
      <c r="G746" t="s">
        <v>595</v>
      </c>
    </row>
    <row r="747" spans="1:7" x14ac:dyDescent="0.25">
      <c r="A747" t="s">
        <v>481</v>
      </c>
      <c r="G747" t="s">
        <v>201</v>
      </c>
    </row>
    <row r="748" spans="1:7" x14ac:dyDescent="0.25">
      <c r="A748" t="s">
        <v>461</v>
      </c>
      <c r="G748" t="s">
        <v>580</v>
      </c>
    </row>
    <row r="749" spans="1:7" x14ac:dyDescent="0.25">
      <c r="A749" t="s">
        <v>509</v>
      </c>
      <c r="G749" t="s">
        <v>652</v>
      </c>
    </row>
    <row r="750" spans="1:7" x14ac:dyDescent="0.25">
      <c r="A750" t="s">
        <v>462</v>
      </c>
      <c r="G750" t="s">
        <v>428</v>
      </c>
    </row>
    <row r="751" spans="1:7" x14ac:dyDescent="0.25">
      <c r="A751" t="s">
        <v>480</v>
      </c>
      <c r="G751" t="s">
        <v>595</v>
      </c>
    </row>
    <row r="752" spans="1:7" x14ac:dyDescent="0.25">
      <c r="A752" t="s">
        <v>481</v>
      </c>
      <c r="G752" t="s">
        <v>201</v>
      </c>
    </row>
    <row r="753" spans="1:7" x14ac:dyDescent="0.25">
      <c r="A753" t="s">
        <v>464</v>
      </c>
      <c r="G753" t="s">
        <v>582</v>
      </c>
    </row>
    <row r="754" spans="1:7" x14ac:dyDescent="0.25">
      <c r="A754" t="s">
        <v>509</v>
      </c>
      <c r="G754" t="s">
        <v>652</v>
      </c>
    </row>
    <row r="755" spans="1:7" x14ac:dyDescent="0.25">
      <c r="A755" t="s">
        <v>462</v>
      </c>
      <c r="G755" t="s">
        <v>227</v>
      </c>
    </row>
    <row r="756" spans="1:7" x14ac:dyDescent="0.25">
      <c r="A756" t="s">
        <v>543</v>
      </c>
      <c r="G756" t="s">
        <v>653</v>
      </c>
    </row>
    <row r="757" spans="1:7" x14ac:dyDescent="0.25">
      <c r="A757" t="s">
        <v>500</v>
      </c>
      <c r="G757" t="s">
        <v>654</v>
      </c>
    </row>
    <row r="758" spans="1:7" x14ac:dyDescent="0.25">
      <c r="A758" t="s">
        <v>544</v>
      </c>
      <c r="G758" t="s">
        <v>655</v>
      </c>
    </row>
    <row r="759" spans="1:7" x14ac:dyDescent="0.25">
      <c r="A759" t="s">
        <v>467</v>
      </c>
      <c r="G759" t="s">
        <v>656</v>
      </c>
    </row>
    <row r="760" spans="1:7" x14ac:dyDescent="0.25">
      <c r="A760" t="s">
        <v>505</v>
      </c>
      <c r="G760" t="s">
        <v>288</v>
      </c>
    </row>
    <row r="761" spans="1:7" x14ac:dyDescent="0.25">
      <c r="A761" t="s">
        <v>543</v>
      </c>
      <c r="G761" t="s">
        <v>653</v>
      </c>
    </row>
    <row r="762" spans="1:7" x14ac:dyDescent="0.25">
      <c r="A762" t="s">
        <v>500</v>
      </c>
      <c r="G762" t="s">
        <v>233</v>
      </c>
    </row>
    <row r="763" spans="1:7" x14ac:dyDescent="0.25">
      <c r="A763" t="s">
        <v>544</v>
      </c>
      <c r="G763" t="s">
        <v>655</v>
      </c>
    </row>
    <row r="764" spans="1:7" x14ac:dyDescent="0.25">
      <c r="A764" t="s">
        <v>546</v>
      </c>
      <c r="G764" t="s">
        <v>657</v>
      </c>
    </row>
    <row r="765" spans="1:7" x14ac:dyDescent="0.25">
      <c r="A765" t="s">
        <v>508</v>
      </c>
      <c r="G765" t="s">
        <v>288</v>
      </c>
    </row>
    <row r="766" spans="1:7" x14ac:dyDescent="0.25">
      <c r="A766" t="s">
        <v>545</v>
      </c>
      <c r="G766" t="s">
        <v>408</v>
      </c>
    </row>
    <row r="767" spans="1:7" x14ac:dyDescent="0.25">
      <c r="A767" t="s">
        <v>444</v>
      </c>
      <c r="G767" t="s">
        <v>637</v>
      </c>
    </row>
    <row r="768" spans="1:7" x14ac:dyDescent="0.25">
      <c r="A768" t="s">
        <v>468</v>
      </c>
      <c r="G768" t="s">
        <v>585</v>
      </c>
    </row>
    <row r="769" spans="1:7" x14ac:dyDescent="0.25">
      <c r="A769" t="s">
        <v>546</v>
      </c>
      <c r="G769" t="s">
        <v>657</v>
      </c>
    </row>
    <row r="770" spans="1:7" x14ac:dyDescent="0.25">
      <c r="A770" t="s">
        <v>508</v>
      </c>
      <c r="G770" t="s">
        <v>350</v>
      </c>
    </row>
    <row r="771" spans="1:7" x14ac:dyDescent="0.25">
      <c r="A771" t="s">
        <v>545</v>
      </c>
      <c r="G771" t="s">
        <v>408</v>
      </c>
    </row>
    <row r="772" spans="1:7" x14ac:dyDescent="0.25">
      <c r="A772" t="s">
        <v>444</v>
      </c>
      <c r="G772" t="s">
        <v>640</v>
      </c>
    </row>
    <row r="773" spans="1:7" x14ac:dyDescent="0.25">
      <c r="A773" t="s">
        <v>468</v>
      </c>
      <c r="G773" t="s">
        <v>585</v>
      </c>
    </row>
    <row r="774" spans="1:7" x14ac:dyDescent="0.25">
      <c r="A774" t="s">
        <v>548</v>
      </c>
      <c r="G774" t="s">
        <v>658</v>
      </c>
    </row>
    <row r="775" spans="1:7" x14ac:dyDescent="0.25">
      <c r="A775" t="s">
        <v>469</v>
      </c>
      <c r="G775" t="s">
        <v>350</v>
      </c>
    </row>
    <row r="776" spans="1:7" x14ac:dyDescent="0.25">
      <c r="A776" t="s">
        <v>547</v>
      </c>
      <c r="G776" t="s">
        <v>237</v>
      </c>
    </row>
    <row r="777" spans="1:7" x14ac:dyDescent="0.25">
      <c r="A777" t="s">
        <v>444</v>
      </c>
      <c r="G777" t="s">
        <v>637</v>
      </c>
    </row>
    <row r="778" spans="1:7" x14ac:dyDescent="0.25">
      <c r="A778" t="s">
        <v>471</v>
      </c>
      <c r="G778" t="s">
        <v>587</v>
      </c>
    </row>
    <row r="779" spans="1:7" x14ac:dyDescent="0.25">
      <c r="A779" t="s">
        <v>548</v>
      </c>
      <c r="G779" t="s">
        <v>658</v>
      </c>
    </row>
    <row r="780" spans="1:7" x14ac:dyDescent="0.25">
      <c r="A780" t="s">
        <v>469</v>
      </c>
      <c r="G780" t="s">
        <v>412</v>
      </c>
    </row>
    <row r="781" spans="1:7" x14ac:dyDescent="0.25">
      <c r="A781" t="s">
        <v>547</v>
      </c>
      <c r="G781" t="s">
        <v>237</v>
      </c>
    </row>
    <row r="782" spans="1:7" x14ac:dyDescent="0.25">
      <c r="A782" t="s">
        <v>444</v>
      </c>
      <c r="G782" t="s">
        <v>640</v>
      </c>
    </row>
    <row r="783" spans="1:7" x14ac:dyDescent="0.25">
      <c r="A783" t="s">
        <v>471</v>
      </c>
      <c r="G783" t="s">
        <v>587</v>
      </c>
    </row>
    <row r="784" spans="1:7" x14ac:dyDescent="0.25">
      <c r="A784" t="s">
        <v>448</v>
      </c>
      <c r="G784" t="s">
        <v>659</v>
      </c>
    </row>
    <row r="785" spans="1:7" x14ac:dyDescent="0.25">
      <c r="A785" t="s">
        <v>472</v>
      </c>
      <c r="G785" t="s">
        <v>412</v>
      </c>
    </row>
    <row r="786" spans="1:7" x14ac:dyDescent="0.25">
      <c r="A786" t="s">
        <v>549</v>
      </c>
      <c r="G786" t="s">
        <v>299</v>
      </c>
    </row>
    <row r="787" spans="1:7" x14ac:dyDescent="0.25">
      <c r="A787" t="s">
        <v>444</v>
      </c>
      <c r="G787" t="s">
        <v>637</v>
      </c>
    </row>
    <row r="788" spans="1:7" x14ac:dyDescent="0.25">
      <c r="A788" t="s">
        <v>474</v>
      </c>
      <c r="G788" t="s">
        <v>589</v>
      </c>
    </row>
    <row r="789" spans="1:7" x14ac:dyDescent="0.25">
      <c r="A789" t="s">
        <v>448</v>
      </c>
      <c r="G789" t="s">
        <v>659</v>
      </c>
    </row>
    <row r="790" spans="1:7" x14ac:dyDescent="0.25">
      <c r="A790" t="s">
        <v>472</v>
      </c>
      <c r="G790" t="s">
        <v>241</v>
      </c>
    </row>
    <row r="791" spans="1:7" x14ac:dyDescent="0.25">
      <c r="A791" t="s">
        <v>549</v>
      </c>
      <c r="G791" t="s">
        <v>299</v>
      </c>
    </row>
    <row r="792" spans="1:7" x14ac:dyDescent="0.25">
      <c r="A792" t="s">
        <v>444</v>
      </c>
      <c r="G792" t="s">
        <v>637</v>
      </c>
    </row>
    <row r="793" spans="1:7" x14ac:dyDescent="0.25">
      <c r="A793" t="s">
        <v>474</v>
      </c>
      <c r="G793" t="s">
        <v>589</v>
      </c>
    </row>
    <row r="794" spans="1:7" x14ac:dyDescent="0.25">
      <c r="A794" t="s">
        <v>450</v>
      </c>
      <c r="G794" t="s">
        <v>572</v>
      </c>
    </row>
    <row r="795" spans="1:7" x14ac:dyDescent="0.25">
      <c r="A795" t="s">
        <v>451</v>
      </c>
      <c r="G795" t="s">
        <v>241</v>
      </c>
    </row>
    <row r="796" spans="1:7" x14ac:dyDescent="0.25">
      <c r="A796" t="s">
        <v>550</v>
      </c>
      <c r="G796" t="s">
        <v>361</v>
      </c>
    </row>
    <row r="797" spans="1:7" x14ac:dyDescent="0.25">
      <c r="A797" t="s">
        <v>444</v>
      </c>
      <c r="G797" t="s">
        <v>640</v>
      </c>
    </row>
    <row r="798" spans="1:7" x14ac:dyDescent="0.25">
      <c r="A798" t="s">
        <v>476</v>
      </c>
      <c r="G798" t="s">
        <v>591</v>
      </c>
    </row>
    <row r="799" spans="1:7" x14ac:dyDescent="0.25">
      <c r="A799" t="s">
        <v>450</v>
      </c>
      <c r="G799" t="s">
        <v>572</v>
      </c>
    </row>
    <row r="800" spans="1:7" x14ac:dyDescent="0.25">
      <c r="A800" t="s">
        <v>451</v>
      </c>
      <c r="G800" t="s">
        <v>660</v>
      </c>
    </row>
    <row r="801" spans="1:7" x14ac:dyDescent="0.25">
      <c r="A801" t="s">
        <v>550</v>
      </c>
      <c r="G801" t="s">
        <v>361</v>
      </c>
    </row>
    <row r="802" spans="1:7" x14ac:dyDescent="0.25">
      <c r="A802" t="s">
        <v>558</v>
      </c>
      <c r="G802" t="s">
        <v>679</v>
      </c>
    </row>
    <row r="803" spans="1:7" x14ac:dyDescent="0.25">
      <c r="A803" t="s">
        <v>500</v>
      </c>
      <c r="G803" t="s">
        <v>608</v>
      </c>
    </row>
    <row r="804" spans="1:7" x14ac:dyDescent="0.25">
      <c r="A804" t="s">
        <v>477</v>
      </c>
      <c r="G804" t="s">
        <v>660</v>
      </c>
    </row>
    <row r="805" spans="1:7" x14ac:dyDescent="0.25">
      <c r="A805" t="s">
        <v>551</v>
      </c>
      <c r="G805" t="s">
        <v>423</v>
      </c>
    </row>
    <row r="806" spans="1:7" x14ac:dyDescent="0.25">
      <c r="A806" t="s">
        <v>444</v>
      </c>
      <c r="G806" t="s">
        <v>637</v>
      </c>
    </row>
    <row r="807" spans="1:7" x14ac:dyDescent="0.25">
      <c r="A807" t="s">
        <v>479</v>
      </c>
      <c r="G807" t="s">
        <v>594</v>
      </c>
    </row>
    <row r="808" spans="1:7" x14ac:dyDescent="0.25">
      <c r="A808" t="s">
        <v>500</v>
      </c>
      <c r="G808" t="s">
        <v>608</v>
      </c>
    </row>
    <row r="809" spans="1:7" x14ac:dyDescent="0.25">
      <c r="A809" t="s">
        <v>477</v>
      </c>
      <c r="G809" t="s">
        <v>661</v>
      </c>
    </row>
    <row r="810" spans="1:7" x14ac:dyDescent="0.25">
      <c r="A810" t="s">
        <v>551</v>
      </c>
      <c r="G810" t="s">
        <v>423</v>
      </c>
    </row>
    <row r="811" spans="1:7" x14ac:dyDescent="0.25">
      <c r="A811" t="s">
        <v>444</v>
      </c>
      <c r="G811" t="s">
        <v>640</v>
      </c>
    </row>
    <row r="812" spans="1:7" x14ac:dyDescent="0.25">
      <c r="A812" t="s">
        <v>479</v>
      </c>
      <c r="G812" t="s">
        <v>594</v>
      </c>
    </row>
    <row r="813" spans="1:7" x14ac:dyDescent="0.25">
      <c r="A813" t="s">
        <v>501</v>
      </c>
      <c r="G813" t="s">
        <v>609</v>
      </c>
    </row>
    <row r="814" spans="1:7" x14ac:dyDescent="0.25">
      <c r="A814" t="s">
        <v>480</v>
      </c>
      <c r="G814" t="s">
        <v>661</v>
      </c>
    </row>
    <row r="815" spans="1:7" x14ac:dyDescent="0.25">
      <c r="A815" t="s">
        <v>552</v>
      </c>
      <c r="G815" t="s">
        <v>252</v>
      </c>
    </row>
    <row r="816" spans="1:7" x14ac:dyDescent="0.25">
      <c r="A816" t="s">
        <v>444</v>
      </c>
      <c r="G816" t="s">
        <v>637</v>
      </c>
    </row>
    <row r="817" spans="1:7" x14ac:dyDescent="0.25">
      <c r="A817" t="s">
        <v>553</v>
      </c>
      <c r="G817" t="s">
        <v>662</v>
      </c>
    </row>
    <row r="818" spans="1:7" x14ac:dyDescent="0.25">
      <c r="A818" t="s">
        <v>501</v>
      </c>
      <c r="G818" t="s">
        <v>609</v>
      </c>
    </row>
    <row r="819" spans="1:7" x14ac:dyDescent="0.25">
      <c r="A819" t="s">
        <v>480</v>
      </c>
      <c r="G819" t="s">
        <v>663</v>
      </c>
    </row>
    <row r="820" spans="1:7" x14ac:dyDescent="0.25">
      <c r="A820" t="s">
        <v>552</v>
      </c>
      <c r="G820" t="s">
        <v>252</v>
      </c>
    </row>
    <row r="821" spans="1:7" x14ac:dyDescent="0.25">
      <c r="A821" t="s">
        <v>444</v>
      </c>
      <c r="G821" t="s">
        <v>640</v>
      </c>
    </row>
    <row r="822" spans="1:7" x14ac:dyDescent="0.25">
      <c r="A822" t="s">
        <v>553</v>
      </c>
      <c r="G822" t="s">
        <v>662</v>
      </c>
    </row>
    <row r="823" spans="1:7" x14ac:dyDescent="0.25">
      <c r="A823" t="s">
        <v>528</v>
      </c>
      <c r="G823" t="s">
        <v>680</v>
      </c>
    </row>
    <row r="824" spans="1:7" x14ac:dyDescent="0.25">
      <c r="A824" t="s">
        <v>482</v>
      </c>
      <c r="G824" t="s">
        <v>663</v>
      </c>
    </row>
    <row r="825" spans="1:7" x14ac:dyDescent="0.25">
      <c r="A825" t="s">
        <v>523</v>
      </c>
      <c r="G825" t="s">
        <v>415</v>
      </c>
    </row>
    <row r="826" spans="1:7" x14ac:dyDescent="0.25">
      <c r="A826" t="s">
        <v>444</v>
      </c>
      <c r="G826" t="s">
        <v>621</v>
      </c>
    </row>
    <row r="827" spans="1:7" x14ac:dyDescent="0.25">
      <c r="A827" t="s">
        <v>524</v>
      </c>
      <c r="G827" t="s">
        <v>329</v>
      </c>
    </row>
    <row r="828" spans="1:7" x14ac:dyDescent="0.25">
      <c r="A828" t="s">
        <v>490</v>
      </c>
      <c r="G828" t="s">
        <v>622</v>
      </c>
    </row>
    <row r="829" spans="1:7" x14ac:dyDescent="0.25">
      <c r="A829" t="s">
        <v>501</v>
      </c>
      <c r="G829" t="s">
        <v>623</v>
      </c>
    </row>
    <row r="830" spans="1:7" x14ac:dyDescent="0.25">
      <c r="A830" t="s">
        <v>525</v>
      </c>
      <c r="G830" t="s">
        <v>244</v>
      </c>
    </row>
    <row r="831" spans="1:7" x14ac:dyDescent="0.25">
      <c r="A831" t="s">
        <v>444</v>
      </c>
      <c r="G831" t="s">
        <v>621</v>
      </c>
    </row>
    <row r="832" spans="1:7" x14ac:dyDescent="0.25">
      <c r="A832" t="s">
        <v>526</v>
      </c>
      <c r="G832" t="s">
        <v>391</v>
      </c>
    </row>
    <row r="833" spans="1:7" x14ac:dyDescent="0.25">
      <c r="A833" t="s">
        <v>527</v>
      </c>
      <c r="G833" t="s">
        <v>624</v>
      </c>
    </row>
    <row r="834" spans="1:7" x14ac:dyDescent="0.25">
      <c r="A834" t="s">
        <v>528</v>
      </c>
      <c r="G834" t="s">
        <v>623</v>
      </c>
    </row>
    <row r="835" spans="1:7" x14ac:dyDescent="0.25">
      <c r="A835" t="s">
        <v>525</v>
      </c>
      <c r="G835" t="s">
        <v>244</v>
      </c>
    </row>
    <row r="836" spans="1:7" x14ac:dyDescent="0.25">
      <c r="A836" t="s">
        <v>444</v>
      </c>
      <c r="G836" t="s">
        <v>621</v>
      </c>
    </row>
    <row r="837" spans="1:7" x14ac:dyDescent="0.25">
      <c r="A837" t="s">
        <v>526</v>
      </c>
      <c r="G837" t="s">
        <v>391</v>
      </c>
    </row>
    <row r="838" spans="1:7" x14ac:dyDescent="0.25">
      <c r="A838" t="s">
        <v>527</v>
      </c>
      <c r="G838" t="s">
        <v>624</v>
      </c>
    </row>
    <row r="839" spans="1:7" x14ac:dyDescent="0.25">
      <c r="A839" t="s">
        <v>528</v>
      </c>
      <c r="G839" t="s">
        <v>625</v>
      </c>
    </row>
    <row r="840" spans="1:7" x14ac:dyDescent="0.25">
      <c r="A840" t="s">
        <v>529</v>
      </c>
      <c r="G840" t="s">
        <v>306</v>
      </c>
    </row>
    <row r="841" spans="1:7" x14ac:dyDescent="0.25">
      <c r="A841" t="s">
        <v>444</v>
      </c>
      <c r="G841" t="s">
        <v>364</v>
      </c>
    </row>
    <row r="842" spans="1:7" x14ac:dyDescent="0.25">
      <c r="A842" t="s">
        <v>530</v>
      </c>
      <c r="G842" t="s">
        <v>626</v>
      </c>
    </row>
    <row r="843" spans="1:7" x14ac:dyDescent="0.25">
      <c r="A843" t="s">
        <v>531</v>
      </c>
      <c r="G843" t="s">
        <v>627</v>
      </c>
    </row>
    <row r="844" spans="1:7" x14ac:dyDescent="0.25">
      <c r="A844" t="s">
        <v>482</v>
      </c>
      <c r="G844" t="s">
        <v>625</v>
      </c>
    </row>
    <row r="845" spans="1:7" x14ac:dyDescent="0.25">
      <c r="A845" t="s">
        <v>529</v>
      </c>
      <c r="G845" t="s">
        <v>306</v>
      </c>
    </row>
    <row r="846" spans="1:7" x14ac:dyDescent="0.25">
      <c r="A846" t="s">
        <v>444</v>
      </c>
      <c r="G846" t="s">
        <v>364</v>
      </c>
    </row>
    <row r="847" spans="1:7" x14ac:dyDescent="0.25">
      <c r="A847" t="s">
        <v>530</v>
      </c>
      <c r="G847" t="s">
        <v>626</v>
      </c>
    </row>
    <row r="848" spans="1:7" x14ac:dyDescent="0.25">
      <c r="A848" t="s">
        <v>531</v>
      </c>
      <c r="G848" t="s">
        <v>627</v>
      </c>
    </row>
    <row r="849" spans="1:7" x14ac:dyDescent="0.25">
      <c r="A849" t="s">
        <v>482</v>
      </c>
      <c r="G849" t="s">
        <v>628</v>
      </c>
    </row>
    <row r="850" spans="1:7" x14ac:dyDescent="0.25">
      <c r="A850" t="s">
        <v>532</v>
      </c>
      <c r="G850" t="s">
        <v>368</v>
      </c>
    </row>
    <row r="851" spans="1:7" x14ac:dyDescent="0.25">
      <c r="A851" t="s">
        <v>444</v>
      </c>
      <c r="G851" t="s">
        <v>426</v>
      </c>
    </row>
    <row r="852" spans="1:7" x14ac:dyDescent="0.25">
      <c r="A852" t="s">
        <v>530</v>
      </c>
      <c r="G852" t="s">
        <v>626</v>
      </c>
    </row>
    <row r="853" spans="1:7" x14ac:dyDescent="0.25">
      <c r="A853" t="s">
        <v>533</v>
      </c>
      <c r="G853" t="s">
        <v>629</v>
      </c>
    </row>
    <row r="854" spans="1:7" x14ac:dyDescent="0.25">
      <c r="A854" t="s">
        <v>485</v>
      </c>
      <c r="G854" t="s">
        <v>628</v>
      </c>
    </row>
    <row r="855" spans="1:7" x14ac:dyDescent="0.25">
      <c r="A855" t="s">
        <v>532</v>
      </c>
      <c r="G855" t="s">
        <v>368</v>
      </c>
    </row>
    <row r="856" spans="1:7" x14ac:dyDescent="0.25">
      <c r="A856" t="s">
        <v>444</v>
      </c>
      <c r="G856" t="s">
        <v>426</v>
      </c>
    </row>
    <row r="857" spans="1:7" x14ac:dyDescent="0.25">
      <c r="A857" t="s">
        <v>530</v>
      </c>
      <c r="G857" t="s">
        <v>626</v>
      </c>
    </row>
    <row r="858" spans="1:7" x14ac:dyDescent="0.25">
      <c r="A858" t="s">
        <v>533</v>
      </c>
      <c r="G858" t="s">
        <v>629</v>
      </c>
    </row>
    <row r="859" spans="1:7" x14ac:dyDescent="0.25">
      <c r="A859" t="s">
        <v>485</v>
      </c>
      <c r="G859" t="s">
        <v>630</v>
      </c>
    </row>
    <row r="860" spans="1:7" x14ac:dyDescent="0.25">
      <c r="A860" t="s">
        <v>534</v>
      </c>
      <c r="G860" t="s">
        <v>430</v>
      </c>
    </row>
    <row r="861" spans="1:7" x14ac:dyDescent="0.25">
      <c r="A861" t="s">
        <v>444</v>
      </c>
      <c r="G861" t="s">
        <v>255</v>
      </c>
    </row>
    <row r="862" spans="1:7" x14ac:dyDescent="0.25">
      <c r="A862" t="s">
        <v>530</v>
      </c>
      <c r="G862" t="s">
        <v>626</v>
      </c>
    </row>
    <row r="863" spans="1:7" x14ac:dyDescent="0.25">
      <c r="A863" t="s">
        <v>493</v>
      </c>
      <c r="G863" t="s">
        <v>631</v>
      </c>
    </row>
    <row r="864" spans="1:7" x14ac:dyDescent="0.25">
      <c r="A864" t="s">
        <v>444</v>
      </c>
      <c r="G864" t="s">
        <v>630</v>
      </c>
    </row>
    <row r="865" spans="1:7" x14ac:dyDescent="0.25">
      <c r="A865" t="s">
        <v>534</v>
      </c>
      <c r="G865" t="s">
        <v>430</v>
      </c>
    </row>
    <row r="866" spans="1:7" x14ac:dyDescent="0.25">
      <c r="A866" t="s">
        <v>444</v>
      </c>
      <c r="G866" t="s">
        <v>255</v>
      </c>
    </row>
    <row r="867" spans="1:7" x14ac:dyDescent="0.25">
      <c r="A867" t="s">
        <v>530</v>
      </c>
      <c r="G867" t="s">
        <v>626</v>
      </c>
    </row>
    <row r="868" spans="1:7" x14ac:dyDescent="0.25">
      <c r="A868" t="s">
        <v>493</v>
      </c>
      <c r="G868" t="s">
        <v>631</v>
      </c>
    </row>
    <row r="869" spans="1:7" x14ac:dyDescent="0.25">
      <c r="A869" t="s">
        <v>444</v>
      </c>
      <c r="G869" t="s">
        <v>632</v>
      </c>
    </row>
    <row r="870" spans="1:7" x14ac:dyDescent="0.25">
      <c r="A870" t="s">
        <v>535</v>
      </c>
      <c r="G870" t="s">
        <v>633</v>
      </c>
    </row>
    <row r="871" spans="1:7" x14ac:dyDescent="0.25">
      <c r="A871" t="s">
        <v>444</v>
      </c>
      <c r="G871" t="s">
        <v>317</v>
      </c>
    </row>
    <row r="872" spans="1:7" x14ac:dyDescent="0.25">
      <c r="A872" t="s">
        <v>530</v>
      </c>
      <c r="G872" t="s">
        <v>626</v>
      </c>
    </row>
    <row r="873" spans="1:7" x14ac:dyDescent="0.25">
      <c r="A873" t="s">
        <v>493</v>
      </c>
      <c r="G873" t="s">
        <v>634</v>
      </c>
    </row>
    <row r="874" spans="1:7" x14ac:dyDescent="0.25">
      <c r="A874" t="s">
        <v>444</v>
      </c>
      <c r="G874" t="s">
        <v>632</v>
      </c>
    </row>
    <row r="875" spans="1:7" x14ac:dyDescent="0.25">
      <c r="A875" t="s">
        <v>535</v>
      </c>
      <c r="G875" t="s">
        <v>633</v>
      </c>
    </row>
    <row r="876" spans="1:7" x14ac:dyDescent="0.25">
      <c r="A876" t="s">
        <v>444</v>
      </c>
      <c r="G876" t="s">
        <v>317</v>
      </c>
    </row>
    <row r="877" spans="1:7" x14ac:dyDescent="0.25">
      <c r="A877" t="s">
        <v>530</v>
      </c>
      <c r="G877" t="s">
        <v>626</v>
      </c>
    </row>
    <row r="878" spans="1:7" x14ac:dyDescent="0.25">
      <c r="A878" t="s">
        <v>493</v>
      </c>
      <c r="G878" t="s">
        <v>634</v>
      </c>
    </row>
    <row r="879" spans="1:7" x14ac:dyDescent="0.25">
      <c r="A879" t="s">
        <v>444</v>
      </c>
      <c r="G879" t="s">
        <v>635</v>
      </c>
    </row>
    <row r="880" spans="1:7" x14ac:dyDescent="0.25">
      <c r="A880" t="s">
        <v>536</v>
      </c>
      <c r="G880" t="s">
        <v>636</v>
      </c>
    </row>
    <row r="881" spans="1:7" x14ac:dyDescent="0.25">
      <c r="A881" t="s">
        <v>444</v>
      </c>
      <c r="G881" t="s">
        <v>379</v>
      </c>
    </row>
    <row r="882" spans="1:7" x14ac:dyDescent="0.25">
      <c r="A882" t="s">
        <v>530</v>
      </c>
      <c r="G882" t="s">
        <v>626</v>
      </c>
    </row>
    <row r="883" spans="1:7" x14ac:dyDescent="0.25">
      <c r="A883" t="s">
        <v>499</v>
      </c>
      <c r="G883" t="s">
        <v>607</v>
      </c>
    </row>
    <row r="884" spans="1:7" x14ac:dyDescent="0.25">
      <c r="A884" t="s">
        <v>444</v>
      </c>
      <c r="G884" t="s">
        <v>635</v>
      </c>
    </row>
    <row r="885" spans="1:7" x14ac:dyDescent="0.25">
      <c r="A885" t="s">
        <v>536</v>
      </c>
      <c r="G885" t="s">
        <v>636</v>
      </c>
    </row>
    <row r="886" spans="1:7" x14ac:dyDescent="0.25">
      <c r="A886" t="s">
        <v>444</v>
      </c>
      <c r="G886" t="s">
        <v>379</v>
      </c>
    </row>
    <row r="887" spans="1:7" x14ac:dyDescent="0.25">
      <c r="A887" t="s">
        <v>530</v>
      </c>
      <c r="G887" t="s">
        <v>626</v>
      </c>
    </row>
    <row r="888" spans="1:7" x14ac:dyDescent="0.25">
      <c r="A888" t="s">
        <v>499</v>
      </c>
      <c r="G888" t="s">
        <v>607</v>
      </c>
    </row>
    <row r="889" spans="1:7" x14ac:dyDescent="0.25">
      <c r="A889" t="s">
        <v>444</v>
      </c>
      <c r="G889" t="s">
        <v>637</v>
      </c>
    </row>
    <row r="890" spans="1:7" x14ac:dyDescent="0.25">
      <c r="A890" t="s">
        <v>537</v>
      </c>
      <c r="G890" t="s">
        <v>638</v>
      </c>
    </row>
    <row r="891" spans="1:7" x14ac:dyDescent="0.25">
      <c r="A891" t="s">
        <v>444</v>
      </c>
      <c r="G891" t="s">
        <v>209</v>
      </c>
    </row>
    <row r="892" spans="1:7" x14ac:dyDescent="0.25">
      <c r="A892" t="s">
        <v>530</v>
      </c>
      <c r="G892" t="s">
        <v>626</v>
      </c>
    </row>
    <row r="893" spans="1:7" x14ac:dyDescent="0.25">
      <c r="A893" t="s">
        <v>538</v>
      </c>
      <c r="G893" t="s">
        <v>639</v>
      </c>
    </row>
    <row r="894" spans="1:7" x14ac:dyDescent="0.25">
      <c r="A894" t="s">
        <v>444</v>
      </c>
      <c r="G894" t="s">
        <v>637</v>
      </c>
    </row>
    <row r="895" spans="1:7" x14ac:dyDescent="0.25">
      <c r="A895" t="s">
        <v>537</v>
      </c>
      <c r="G895" t="s">
        <v>638</v>
      </c>
    </row>
    <row r="896" spans="1:7" x14ac:dyDescent="0.25">
      <c r="A896" t="s">
        <v>444</v>
      </c>
      <c r="G896" t="s">
        <v>209</v>
      </c>
    </row>
    <row r="897" spans="1:7" x14ac:dyDescent="0.25">
      <c r="A897" t="s">
        <v>530</v>
      </c>
      <c r="G897" t="s">
        <v>626</v>
      </c>
    </row>
    <row r="898" spans="1:7" x14ac:dyDescent="0.25">
      <c r="A898" t="s">
        <v>538</v>
      </c>
      <c r="G898" t="s">
        <v>639</v>
      </c>
    </row>
    <row r="899" spans="1:7" x14ac:dyDescent="0.25">
      <c r="A899" t="s">
        <v>444</v>
      </c>
      <c r="G899" t="s">
        <v>640</v>
      </c>
    </row>
    <row r="900" spans="1:7" x14ac:dyDescent="0.25">
      <c r="A900" t="s">
        <v>539</v>
      </c>
      <c r="G900" t="s">
        <v>641</v>
      </c>
    </row>
    <row r="901" spans="1:7" x14ac:dyDescent="0.25">
      <c r="A901" t="s">
        <v>444</v>
      </c>
      <c r="G901" t="s">
        <v>371</v>
      </c>
    </row>
    <row r="902" spans="1:7" x14ac:dyDescent="0.25">
      <c r="A902" t="s">
        <v>461</v>
      </c>
      <c r="G902" t="s">
        <v>580</v>
      </c>
    </row>
    <row r="903" spans="1:7" x14ac:dyDescent="0.25">
      <c r="A903" t="s">
        <v>367</v>
      </c>
      <c r="G903" t="s">
        <v>316</v>
      </c>
    </row>
    <row r="904" spans="1:7" x14ac:dyDescent="0.25">
      <c r="A904" t="s">
        <v>444</v>
      </c>
      <c r="G904" t="s">
        <v>681</v>
      </c>
    </row>
    <row r="905" spans="1:7" x14ac:dyDescent="0.25">
      <c r="A905" t="s">
        <v>445</v>
      </c>
      <c r="G905" t="s">
        <v>569</v>
      </c>
    </row>
    <row r="906" spans="1:7" x14ac:dyDescent="0.25">
      <c r="A906" t="s">
        <v>444</v>
      </c>
      <c r="G906" t="s">
        <v>433</v>
      </c>
    </row>
    <row r="907" spans="1:7" x14ac:dyDescent="0.25">
      <c r="A907" t="s">
        <v>464</v>
      </c>
      <c r="G907" t="s">
        <v>582</v>
      </c>
    </row>
    <row r="908" spans="1:7" x14ac:dyDescent="0.25">
      <c r="A908" t="s">
        <v>559</v>
      </c>
      <c r="G908" t="s">
        <v>378</v>
      </c>
    </row>
    <row r="909" spans="1:7" x14ac:dyDescent="0.25">
      <c r="A909" t="s">
        <v>444</v>
      </c>
      <c r="G909" t="s">
        <v>681</v>
      </c>
    </row>
    <row r="910" spans="1:7" x14ac:dyDescent="0.25">
      <c r="A910" t="s">
        <v>560</v>
      </c>
      <c r="G910" t="s">
        <v>682</v>
      </c>
    </row>
    <row r="911" spans="1:7" x14ac:dyDescent="0.25">
      <c r="A911" t="s">
        <v>444</v>
      </c>
      <c r="G911" t="s">
        <v>433</v>
      </c>
    </row>
    <row r="912" spans="1:7" x14ac:dyDescent="0.25">
      <c r="A912" t="s">
        <v>444</v>
      </c>
      <c r="G912" t="s">
        <v>421</v>
      </c>
    </row>
    <row r="913" spans="1:7" x14ac:dyDescent="0.25">
      <c r="A913" t="s">
        <v>480</v>
      </c>
      <c r="G913" t="s">
        <v>683</v>
      </c>
    </row>
    <row r="914" spans="1:7" x14ac:dyDescent="0.25">
      <c r="A914" t="s">
        <v>481</v>
      </c>
      <c r="G914" t="s">
        <v>684</v>
      </c>
    </row>
    <row r="915" spans="1:7" x14ac:dyDescent="0.25">
      <c r="A915" t="s">
        <v>560</v>
      </c>
      <c r="G915" t="s">
        <v>682</v>
      </c>
    </row>
    <row r="916" spans="1:7" x14ac:dyDescent="0.25">
      <c r="A916" t="s">
        <v>444</v>
      </c>
      <c r="G916" t="s">
        <v>262</v>
      </c>
    </row>
    <row r="917" spans="1:7" x14ac:dyDescent="0.25">
      <c r="A917" t="s">
        <v>444</v>
      </c>
      <c r="G917" t="s">
        <v>421</v>
      </c>
    </row>
    <row r="918" spans="1:7" x14ac:dyDescent="0.25">
      <c r="A918" t="s">
        <v>480</v>
      </c>
      <c r="G918" t="s">
        <v>683</v>
      </c>
    </row>
    <row r="919" spans="1:7" x14ac:dyDescent="0.25">
      <c r="A919" t="s">
        <v>481</v>
      </c>
      <c r="G919" t="s">
        <v>684</v>
      </c>
    </row>
    <row r="920" spans="1:7" x14ac:dyDescent="0.25">
      <c r="A920" t="s">
        <v>561</v>
      </c>
      <c r="G920" t="s">
        <v>685</v>
      </c>
    </row>
    <row r="921" spans="1:7" x14ac:dyDescent="0.25">
      <c r="A921" t="s">
        <v>444</v>
      </c>
      <c r="G921" t="s">
        <v>262</v>
      </c>
    </row>
    <row r="922" spans="1:7" x14ac:dyDescent="0.25">
      <c r="A922" t="s">
        <v>444</v>
      </c>
      <c r="G922" t="s">
        <v>250</v>
      </c>
    </row>
    <row r="923" spans="1:7" x14ac:dyDescent="0.25">
      <c r="A923" t="s">
        <v>483</v>
      </c>
      <c r="G923" t="s">
        <v>683</v>
      </c>
    </row>
    <row r="924" spans="1:7" x14ac:dyDescent="0.25">
      <c r="A924" t="s">
        <v>562</v>
      </c>
      <c r="G924" t="s">
        <v>686</v>
      </c>
    </row>
    <row r="925" spans="1:7" x14ac:dyDescent="0.25">
      <c r="A925" t="s">
        <v>561</v>
      </c>
      <c r="G925" t="s">
        <v>685</v>
      </c>
    </row>
    <row r="926" spans="1:7" x14ac:dyDescent="0.25">
      <c r="A926" t="s">
        <v>444</v>
      </c>
      <c r="G926" t="s">
        <v>324</v>
      </c>
    </row>
    <row r="927" spans="1:7" x14ac:dyDescent="0.25">
      <c r="A927" t="s">
        <v>444</v>
      </c>
      <c r="G927" t="s">
        <v>250</v>
      </c>
    </row>
    <row r="928" spans="1:7" x14ac:dyDescent="0.25">
      <c r="A928" t="s">
        <v>483</v>
      </c>
      <c r="G928" t="s">
        <v>683</v>
      </c>
    </row>
    <row r="929" spans="1:7" x14ac:dyDescent="0.25">
      <c r="A929" t="s">
        <v>562</v>
      </c>
      <c r="G929" t="s">
        <v>686</v>
      </c>
    </row>
    <row r="930" spans="1:7" x14ac:dyDescent="0.25">
      <c r="A930" t="s">
        <v>563</v>
      </c>
      <c r="G930" t="s">
        <v>687</v>
      </c>
    </row>
    <row r="931" spans="1:7" x14ac:dyDescent="0.25">
      <c r="A931" t="s">
        <v>444</v>
      </c>
      <c r="G931" t="s">
        <v>324</v>
      </c>
    </row>
    <row r="932" spans="1:7" x14ac:dyDescent="0.25">
      <c r="A932" t="s">
        <v>444</v>
      </c>
      <c r="G932" t="s">
        <v>312</v>
      </c>
    </row>
    <row r="933" spans="1:7" x14ac:dyDescent="0.25">
      <c r="A933" t="s">
        <v>483</v>
      </c>
      <c r="G933" t="s">
        <v>683</v>
      </c>
    </row>
    <row r="934" spans="1:7" x14ac:dyDescent="0.25">
      <c r="A934" t="s">
        <v>562</v>
      </c>
      <c r="G934" t="s">
        <v>688</v>
      </c>
    </row>
    <row r="935" spans="1:7" x14ac:dyDescent="0.25">
      <c r="A935" t="s">
        <v>563</v>
      </c>
      <c r="G935" t="s">
        <v>687</v>
      </c>
    </row>
    <row r="936" spans="1:7" x14ac:dyDescent="0.25">
      <c r="A936" t="s">
        <v>454</v>
      </c>
      <c r="G936" t="s">
        <v>386</v>
      </c>
    </row>
    <row r="937" spans="1:7" x14ac:dyDescent="0.25">
      <c r="A937" t="s">
        <v>444</v>
      </c>
      <c r="G937" t="s">
        <v>312</v>
      </c>
    </row>
    <row r="938" spans="1:7" x14ac:dyDescent="0.25">
      <c r="A938" t="s">
        <v>483</v>
      </c>
      <c r="G938" t="s">
        <v>683</v>
      </c>
    </row>
    <row r="939" spans="1:7" x14ac:dyDescent="0.25">
      <c r="A939" t="s">
        <v>562</v>
      </c>
      <c r="G939" t="s">
        <v>688</v>
      </c>
    </row>
    <row r="940" spans="1:7" x14ac:dyDescent="0.25">
      <c r="A940" t="s">
        <v>564</v>
      </c>
      <c r="G940" t="s">
        <v>689</v>
      </c>
    </row>
    <row r="941" spans="1:7" x14ac:dyDescent="0.25">
      <c r="A941" t="s">
        <v>454</v>
      </c>
      <c r="G941" t="s">
        <v>386</v>
      </c>
    </row>
    <row r="942" spans="1:7" x14ac:dyDescent="0.25">
      <c r="A942" t="s">
        <v>444</v>
      </c>
      <c r="G942" t="s">
        <v>374</v>
      </c>
    </row>
    <row r="943" spans="1:7" x14ac:dyDescent="0.25">
      <c r="A943" t="s">
        <v>483</v>
      </c>
      <c r="G943" t="s">
        <v>683</v>
      </c>
    </row>
    <row r="944" spans="1:7" x14ac:dyDescent="0.25">
      <c r="A944" t="s">
        <v>562</v>
      </c>
      <c r="G944" t="s">
        <v>690</v>
      </c>
    </row>
    <row r="945" spans="1:7" x14ac:dyDescent="0.25">
      <c r="A945" t="s">
        <v>564</v>
      </c>
      <c r="G945" t="s">
        <v>689</v>
      </c>
    </row>
    <row r="946" spans="1:7" x14ac:dyDescent="0.25">
      <c r="A946" t="s">
        <v>456</v>
      </c>
      <c r="G946" t="s">
        <v>577</v>
      </c>
    </row>
    <row r="947" spans="1:7" x14ac:dyDescent="0.25">
      <c r="A947" t="s">
        <v>457</v>
      </c>
      <c r="G947" t="s">
        <v>374</v>
      </c>
    </row>
    <row r="948" spans="1:7" x14ac:dyDescent="0.25">
      <c r="A948" t="s">
        <v>483</v>
      </c>
      <c r="G948" t="s">
        <v>683</v>
      </c>
    </row>
    <row r="949" spans="1:7" x14ac:dyDescent="0.25">
      <c r="A949" t="s">
        <v>562</v>
      </c>
      <c r="G949" t="s">
        <v>690</v>
      </c>
    </row>
    <row r="950" spans="1:7" x14ac:dyDescent="0.25">
      <c r="A950" t="s">
        <v>497</v>
      </c>
      <c r="G950" t="s">
        <v>605</v>
      </c>
    </row>
    <row r="951" spans="1:7" x14ac:dyDescent="0.25">
      <c r="A951" t="s">
        <v>456</v>
      </c>
      <c r="G951" t="s">
        <v>577</v>
      </c>
    </row>
    <row r="952" spans="1:7" x14ac:dyDescent="0.25">
      <c r="A952" t="s">
        <v>457</v>
      </c>
      <c r="G952" t="s">
        <v>204</v>
      </c>
    </row>
    <row r="953" spans="1:7" x14ac:dyDescent="0.25">
      <c r="A953" t="s">
        <v>483</v>
      </c>
      <c r="G953" t="s">
        <v>683</v>
      </c>
    </row>
    <row r="954" spans="1:7" x14ac:dyDescent="0.25">
      <c r="A954" t="s">
        <v>562</v>
      </c>
      <c r="G954" t="s">
        <v>691</v>
      </c>
    </row>
    <row r="955" spans="1:7" x14ac:dyDescent="0.25">
      <c r="A955" t="s">
        <v>497</v>
      </c>
      <c r="G955" t="s">
        <v>605</v>
      </c>
    </row>
    <row r="956" spans="1:7" x14ac:dyDescent="0.25">
      <c r="A956" t="s">
        <v>459</v>
      </c>
      <c r="G956" t="s">
        <v>579</v>
      </c>
    </row>
    <row r="957" spans="1:7" x14ac:dyDescent="0.25">
      <c r="A957" t="s">
        <v>460</v>
      </c>
      <c r="G957" t="s">
        <v>204</v>
      </c>
    </row>
    <row r="958" spans="1:7" x14ac:dyDescent="0.25">
      <c r="A958" t="s">
        <v>483</v>
      </c>
      <c r="G958" t="s">
        <v>683</v>
      </c>
    </row>
    <row r="959" spans="1:7" x14ac:dyDescent="0.25">
      <c r="A959" t="s">
        <v>562</v>
      </c>
      <c r="G959" t="s">
        <v>691</v>
      </c>
    </row>
    <row r="960" spans="1:7" x14ac:dyDescent="0.25">
      <c r="A960" t="s">
        <v>446</v>
      </c>
      <c r="G960" t="s">
        <v>570</v>
      </c>
    </row>
    <row r="961" spans="1:7" x14ac:dyDescent="0.25">
      <c r="A961" t="s">
        <v>459</v>
      </c>
      <c r="G961" t="s">
        <v>579</v>
      </c>
    </row>
    <row r="962" spans="1:7" x14ac:dyDescent="0.25">
      <c r="A962" t="s">
        <v>460</v>
      </c>
      <c r="G962" t="s">
        <v>265</v>
      </c>
    </row>
    <row r="963" spans="1:7" x14ac:dyDescent="0.25">
      <c r="A963" t="s">
        <v>483</v>
      </c>
      <c r="G963" t="s">
        <v>683</v>
      </c>
    </row>
    <row r="964" spans="1:7" x14ac:dyDescent="0.25">
      <c r="A964" t="s">
        <v>562</v>
      </c>
      <c r="G964" t="s">
        <v>692</v>
      </c>
    </row>
    <row r="965" spans="1:7" x14ac:dyDescent="0.25">
      <c r="A965" t="s">
        <v>446</v>
      </c>
      <c r="G965" t="s">
        <v>570</v>
      </c>
    </row>
    <row r="966" spans="1:7" x14ac:dyDescent="0.25">
      <c r="A966" t="s">
        <v>462</v>
      </c>
      <c r="G966" t="s">
        <v>581</v>
      </c>
    </row>
    <row r="967" spans="1:7" x14ac:dyDescent="0.25">
      <c r="A967" t="s">
        <v>463</v>
      </c>
      <c r="G967" t="s">
        <v>265</v>
      </c>
    </row>
    <row r="968" spans="1:7" x14ac:dyDescent="0.25">
      <c r="A968" t="s">
        <v>483</v>
      </c>
      <c r="G968" t="s">
        <v>683</v>
      </c>
    </row>
    <row r="969" spans="1:7" x14ac:dyDescent="0.25">
      <c r="A969" t="s">
        <v>562</v>
      </c>
      <c r="G969" t="s">
        <v>692</v>
      </c>
    </row>
    <row r="970" spans="1:7" x14ac:dyDescent="0.25">
      <c r="A970" t="s">
        <v>530</v>
      </c>
      <c r="G970" t="s">
        <v>626</v>
      </c>
    </row>
    <row r="971" spans="1:7" x14ac:dyDescent="0.25">
      <c r="A971" t="s">
        <v>462</v>
      </c>
      <c r="G971" t="s">
        <v>581</v>
      </c>
    </row>
    <row r="972" spans="1:7" x14ac:dyDescent="0.25">
      <c r="A972" t="s">
        <v>463</v>
      </c>
      <c r="G972" t="s">
        <v>327</v>
      </c>
    </row>
    <row r="973" spans="1:7" x14ac:dyDescent="0.25">
      <c r="A973" t="s">
        <v>483</v>
      </c>
      <c r="G973" t="s">
        <v>683</v>
      </c>
    </row>
    <row r="974" spans="1:7" x14ac:dyDescent="0.25">
      <c r="A974" t="s">
        <v>562</v>
      </c>
      <c r="G974" t="s">
        <v>693</v>
      </c>
    </row>
    <row r="975" spans="1:7" x14ac:dyDescent="0.25">
      <c r="A975" t="s">
        <v>530</v>
      </c>
      <c r="G975" t="s">
        <v>626</v>
      </c>
    </row>
    <row r="976" spans="1:7" x14ac:dyDescent="0.25">
      <c r="A976" t="s">
        <v>465</v>
      </c>
      <c r="G976" t="s">
        <v>583</v>
      </c>
    </row>
    <row r="977" spans="1:7" x14ac:dyDescent="0.25">
      <c r="A977" t="s">
        <v>466</v>
      </c>
      <c r="G977" t="s">
        <v>327</v>
      </c>
    </row>
    <row r="978" spans="1:7" x14ac:dyDescent="0.25">
      <c r="A978" t="s">
        <v>483</v>
      </c>
      <c r="G978" t="s">
        <v>683</v>
      </c>
    </row>
    <row r="979" spans="1:7" x14ac:dyDescent="0.25">
      <c r="A979" t="s">
        <v>562</v>
      </c>
      <c r="G979" t="s">
        <v>693</v>
      </c>
    </row>
    <row r="980" spans="1:7" x14ac:dyDescent="0.25">
      <c r="A980" t="s">
        <v>565</v>
      </c>
      <c r="G980" t="s">
        <v>694</v>
      </c>
    </row>
    <row r="981" spans="1:7" x14ac:dyDescent="0.25">
      <c r="A981" t="s">
        <v>465</v>
      </c>
      <c r="G981" t="s">
        <v>583</v>
      </c>
    </row>
    <row r="982" spans="1:7" x14ac:dyDescent="0.25">
      <c r="A982" t="s">
        <v>466</v>
      </c>
      <c r="G982" t="s">
        <v>358</v>
      </c>
    </row>
    <row r="983" spans="1:7" x14ac:dyDescent="0.25">
      <c r="A983" t="s">
        <v>501</v>
      </c>
      <c r="G983" t="s">
        <v>609</v>
      </c>
    </row>
    <row r="984" spans="1:7" x14ac:dyDescent="0.25">
      <c r="A984" t="s">
        <v>480</v>
      </c>
      <c r="G984" t="s">
        <v>303</v>
      </c>
    </row>
    <row r="985" spans="1:7" x14ac:dyDescent="0.25">
      <c r="A985" t="s">
        <v>507</v>
      </c>
      <c r="G985" t="s">
        <v>612</v>
      </c>
    </row>
    <row r="986" spans="1:7" x14ac:dyDescent="0.25">
      <c r="A986" t="s">
        <v>508</v>
      </c>
      <c r="G986" t="s">
        <v>613</v>
      </c>
    </row>
    <row r="987" spans="1:7" x14ac:dyDescent="0.25">
      <c r="A987" t="s">
        <v>509</v>
      </c>
      <c r="G987" t="s">
        <v>420</v>
      </c>
    </row>
    <row r="988" spans="1:7" x14ac:dyDescent="0.25">
      <c r="A988" t="s">
        <v>501</v>
      </c>
      <c r="G988" t="s">
        <v>609</v>
      </c>
    </row>
    <row r="989" spans="1:7" x14ac:dyDescent="0.25">
      <c r="A989" t="s">
        <v>480</v>
      </c>
      <c r="G989" t="s">
        <v>365</v>
      </c>
    </row>
    <row r="990" spans="1:7" x14ac:dyDescent="0.25">
      <c r="A990" t="s">
        <v>507</v>
      </c>
      <c r="G990" t="s">
        <v>612</v>
      </c>
    </row>
    <row r="991" spans="1:7" x14ac:dyDescent="0.25">
      <c r="A991" t="s">
        <v>469</v>
      </c>
      <c r="G991" t="s">
        <v>586</v>
      </c>
    </row>
    <row r="992" spans="1:7" x14ac:dyDescent="0.25">
      <c r="A992" t="s">
        <v>470</v>
      </c>
      <c r="G992" t="s">
        <v>420</v>
      </c>
    </row>
    <row r="993" spans="1:7" x14ac:dyDescent="0.25">
      <c r="A993" t="s">
        <v>511</v>
      </c>
      <c r="G993" t="s">
        <v>307</v>
      </c>
    </row>
    <row r="994" spans="1:7" x14ac:dyDescent="0.25">
      <c r="A994" t="s">
        <v>444</v>
      </c>
      <c r="G994" t="s">
        <v>614</v>
      </c>
    </row>
    <row r="995" spans="1:7" x14ac:dyDescent="0.25">
      <c r="A995" t="s">
        <v>512</v>
      </c>
      <c r="G995" t="s">
        <v>615</v>
      </c>
    </row>
    <row r="996" spans="1:7" x14ac:dyDescent="0.25">
      <c r="A996" t="s">
        <v>469</v>
      </c>
      <c r="G996" t="s">
        <v>586</v>
      </c>
    </row>
    <row r="997" spans="1:7" x14ac:dyDescent="0.25">
      <c r="A997" t="s">
        <v>470</v>
      </c>
      <c r="G997" t="s">
        <v>249</v>
      </c>
    </row>
    <row r="998" spans="1:7" x14ac:dyDescent="0.25">
      <c r="A998" t="s">
        <v>511</v>
      </c>
      <c r="G998" t="s">
        <v>307</v>
      </c>
    </row>
    <row r="999" spans="1:7" x14ac:dyDescent="0.25">
      <c r="A999" t="s">
        <v>444</v>
      </c>
      <c r="G999" t="s">
        <v>614</v>
      </c>
    </row>
    <row r="1000" spans="1:7" x14ac:dyDescent="0.25">
      <c r="A1000" t="s">
        <v>512</v>
      </c>
      <c r="G1000" t="s">
        <v>615</v>
      </c>
    </row>
    <row r="1001" spans="1:7" x14ac:dyDescent="0.25">
      <c r="A1001" t="s">
        <v>472</v>
      </c>
      <c r="G1001" t="s">
        <v>588</v>
      </c>
    </row>
    <row r="1002" spans="1:7" x14ac:dyDescent="0.25">
      <c r="A1002" t="s">
        <v>473</v>
      </c>
      <c r="G1002" t="s">
        <v>249</v>
      </c>
    </row>
    <row r="1003" spans="1:7" x14ac:dyDescent="0.25">
      <c r="A1003" t="s">
        <v>513</v>
      </c>
      <c r="G1003" t="s">
        <v>369</v>
      </c>
    </row>
    <row r="1004" spans="1:7" x14ac:dyDescent="0.25">
      <c r="A1004" t="s">
        <v>444</v>
      </c>
      <c r="G1004" t="s">
        <v>614</v>
      </c>
    </row>
    <row r="1005" spans="1:7" x14ac:dyDescent="0.25">
      <c r="A1005" t="s">
        <v>514</v>
      </c>
      <c r="G1005" t="s">
        <v>616</v>
      </c>
    </row>
    <row r="1006" spans="1:7" x14ac:dyDescent="0.25">
      <c r="A1006" t="s">
        <v>472</v>
      </c>
      <c r="G1006" t="s">
        <v>588</v>
      </c>
    </row>
    <row r="1007" spans="1:7" x14ac:dyDescent="0.25">
      <c r="A1007" t="s">
        <v>473</v>
      </c>
      <c r="G1007" t="s">
        <v>311</v>
      </c>
    </row>
    <row r="1008" spans="1:7" x14ac:dyDescent="0.25">
      <c r="A1008" t="s">
        <v>513</v>
      </c>
      <c r="G1008" t="s">
        <v>369</v>
      </c>
    </row>
    <row r="1009" spans="1:7" x14ac:dyDescent="0.25">
      <c r="A1009" t="s">
        <v>444</v>
      </c>
      <c r="G1009" t="s">
        <v>614</v>
      </c>
    </row>
    <row r="1010" spans="1:7" x14ac:dyDescent="0.25">
      <c r="A1010" t="s">
        <v>514</v>
      </c>
      <c r="G1010" t="s">
        <v>616</v>
      </c>
    </row>
    <row r="1011" spans="1:7" x14ac:dyDescent="0.25">
      <c r="A1011" t="s">
        <v>451</v>
      </c>
      <c r="G1011" t="s">
        <v>590</v>
      </c>
    </row>
    <row r="1012" spans="1:7" x14ac:dyDescent="0.25">
      <c r="A1012" t="s">
        <v>475</v>
      </c>
      <c r="G1012" t="s">
        <v>311</v>
      </c>
    </row>
    <row r="1013" spans="1:7" x14ac:dyDescent="0.25">
      <c r="A1013" t="s">
        <v>515</v>
      </c>
      <c r="G1013" t="s">
        <v>431</v>
      </c>
    </row>
    <row r="1014" spans="1:7" x14ac:dyDescent="0.25">
      <c r="A1014" t="s">
        <v>444</v>
      </c>
      <c r="G1014" t="s">
        <v>614</v>
      </c>
    </row>
    <row r="1015" spans="1:7" x14ac:dyDescent="0.25">
      <c r="A1015" t="s">
        <v>516</v>
      </c>
      <c r="G1015" t="s">
        <v>617</v>
      </c>
    </row>
    <row r="1016" spans="1:7" x14ac:dyDescent="0.25">
      <c r="A1016" t="s">
        <v>451</v>
      </c>
      <c r="G1016" t="s">
        <v>590</v>
      </c>
    </row>
    <row r="1017" spans="1:7" x14ac:dyDescent="0.25">
      <c r="A1017" t="s">
        <v>475</v>
      </c>
      <c r="G1017" t="s">
        <v>373</v>
      </c>
    </row>
    <row r="1018" spans="1:7" x14ac:dyDescent="0.25">
      <c r="A1018" t="s">
        <v>515</v>
      </c>
      <c r="G1018" t="s">
        <v>431</v>
      </c>
    </row>
    <row r="1019" spans="1:7" x14ac:dyDescent="0.25">
      <c r="A1019" t="s">
        <v>444</v>
      </c>
      <c r="G1019" t="s">
        <v>614</v>
      </c>
    </row>
    <row r="1020" spans="1:7" x14ac:dyDescent="0.25">
      <c r="A1020" t="s">
        <v>516</v>
      </c>
      <c r="G1020" t="s">
        <v>617</v>
      </c>
    </row>
    <row r="1021" spans="1:7" x14ac:dyDescent="0.25">
      <c r="A1021" t="s">
        <v>477</v>
      </c>
      <c r="G1021" t="s">
        <v>592</v>
      </c>
    </row>
    <row r="1022" spans="1:7" x14ac:dyDescent="0.25">
      <c r="A1022" t="s">
        <v>478</v>
      </c>
      <c r="G1022" t="s">
        <v>373</v>
      </c>
    </row>
    <row r="1023" spans="1:7" x14ac:dyDescent="0.25">
      <c r="A1023" t="s">
        <v>517</v>
      </c>
      <c r="G1023" t="s">
        <v>260</v>
      </c>
    </row>
    <row r="1024" spans="1:7" x14ac:dyDescent="0.25">
      <c r="A1024" t="s">
        <v>444</v>
      </c>
      <c r="G1024" t="s">
        <v>614</v>
      </c>
    </row>
    <row r="1025" spans="1:7" x14ac:dyDescent="0.25">
      <c r="A1025" t="s">
        <v>518</v>
      </c>
      <c r="G1025" t="s">
        <v>618</v>
      </c>
    </row>
    <row r="1026" spans="1:7" x14ac:dyDescent="0.25">
      <c r="A1026" t="s">
        <v>477</v>
      </c>
      <c r="G1026" t="s">
        <v>592</v>
      </c>
    </row>
    <row r="1027" spans="1:7" x14ac:dyDescent="0.25">
      <c r="A1027" t="s">
        <v>478</v>
      </c>
      <c r="G1027" t="s">
        <v>593</v>
      </c>
    </row>
    <row r="1028" spans="1:7" x14ac:dyDescent="0.25">
      <c r="A1028" t="s">
        <v>517</v>
      </c>
      <c r="G1028" t="s">
        <v>260</v>
      </c>
    </row>
    <row r="1029" spans="1:7" x14ac:dyDescent="0.25">
      <c r="A1029" t="s">
        <v>444</v>
      </c>
      <c r="G1029" t="s">
        <v>614</v>
      </c>
    </row>
    <row r="1030" spans="1:7" x14ac:dyDescent="0.25">
      <c r="A1030" t="s">
        <v>518</v>
      </c>
      <c r="G1030" t="s">
        <v>618</v>
      </c>
    </row>
    <row r="1031" spans="1:7" x14ac:dyDescent="0.25">
      <c r="A1031" t="s">
        <v>480</v>
      </c>
      <c r="G1031" t="s">
        <v>595</v>
      </c>
    </row>
    <row r="1032" spans="1:7" x14ac:dyDescent="0.25">
      <c r="A1032" t="s">
        <v>481</v>
      </c>
      <c r="G1032" t="s">
        <v>593</v>
      </c>
    </row>
    <row r="1033" spans="1:7" x14ac:dyDescent="0.25">
      <c r="A1033" t="s">
        <v>519</v>
      </c>
      <c r="G1033" t="s">
        <v>322</v>
      </c>
    </row>
    <row r="1034" spans="1:7" x14ac:dyDescent="0.25">
      <c r="A1034" t="s">
        <v>444</v>
      </c>
      <c r="G1034" t="s">
        <v>614</v>
      </c>
    </row>
    <row r="1035" spans="1:7" x14ac:dyDescent="0.25">
      <c r="A1035" t="s">
        <v>520</v>
      </c>
      <c r="G1035" t="s">
        <v>619</v>
      </c>
    </row>
    <row r="1036" spans="1:7" x14ac:dyDescent="0.25">
      <c r="A1036" t="s">
        <v>480</v>
      </c>
      <c r="G1036" t="s">
        <v>595</v>
      </c>
    </row>
    <row r="1037" spans="1:7" x14ac:dyDescent="0.25">
      <c r="A1037" t="s">
        <v>481</v>
      </c>
      <c r="G1037" t="s">
        <v>596</v>
      </c>
    </row>
    <row r="1038" spans="1:7" x14ac:dyDescent="0.25">
      <c r="A1038" t="s">
        <v>519</v>
      </c>
      <c r="G1038" t="s">
        <v>322</v>
      </c>
    </row>
    <row r="1039" spans="1:7" x14ac:dyDescent="0.25">
      <c r="A1039" t="s">
        <v>444</v>
      </c>
      <c r="G1039" t="s">
        <v>614</v>
      </c>
    </row>
    <row r="1040" spans="1:7" x14ac:dyDescent="0.25">
      <c r="A1040" t="s">
        <v>520</v>
      </c>
      <c r="G1040" t="s">
        <v>619</v>
      </c>
    </row>
    <row r="1041" spans="1:7" x14ac:dyDescent="0.25">
      <c r="A1041" t="s">
        <v>482</v>
      </c>
      <c r="G1041" t="s">
        <v>597</v>
      </c>
    </row>
    <row r="1042" spans="1:7" x14ac:dyDescent="0.25">
      <c r="A1042" t="s">
        <v>483</v>
      </c>
      <c r="G1042" t="s">
        <v>596</v>
      </c>
    </row>
    <row r="1043" spans="1:7" x14ac:dyDescent="0.25">
      <c r="A1043" t="s">
        <v>521</v>
      </c>
      <c r="G1043" t="s">
        <v>384</v>
      </c>
    </row>
    <row r="1044" spans="1:7" x14ac:dyDescent="0.25">
      <c r="A1044" t="s">
        <v>444</v>
      </c>
      <c r="G1044" t="s">
        <v>614</v>
      </c>
    </row>
    <row r="1045" spans="1:7" x14ac:dyDescent="0.25">
      <c r="A1045" t="s">
        <v>522</v>
      </c>
      <c r="G1045" t="s">
        <v>620</v>
      </c>
    </row>
    <row r="1046" spans="1:7" x14ac:dyDescent="0.25">
      <c r="A1046" t="s">
        <v>482</v>
      </c>
      <c r="G1046" t="s">
        <v>597</v>
      </c>
    </row>
    <row r="1047" spans="1:7" x14ac:dyDescent="0.25">
      <c r="A1047" t="s">
        <v>483</v>
      </c>
      <c r="G1047" t="s">
        <v>598</v>
      </c>
    </row>
    <row r="1048" spans="1:7" x14ac:dyDescent="0.25">
      <c r="A1048" t="s">
        <v>521</v>
      </c>
      <c r="G1048" t="s">
        <v>384</v>
      </c>
    </row>
    <row r="1049" spans="1:7" x14ac:dyDescent="0.25">
      <c r="A1049" t="s">
        <v>444</v>
      </c>
      <c r="G1049" t="s">
        <v>614</v>
      </c>
    </row>
    <row r="1050" spans="1:7" x14ac:dyDescent="0.25">
      <c r="A1050" t="s">
        <v>522</v>
      </c>
      <c r="G1050" t="s">
        <v>620</v>
      </c>
    </row>
    <row r="1051" spans="1:7" x14ac:dyDescent="0.25">
      <c r="A1051" t="s">
        <v>485</v>
      </c>
      <c r="G1051" t="s">
        <v>599</v>
      </c>
    </row>
    <row r="1052" spans="1:7" x14ac:dyDescent="0.25">
      <c r="A1052" t="s">
        <v>486</v>
      </c>
      <c r="G1052" t="s">
        <v>598</v>
      </c>
    </row>
    <row r="1053" spans="1:7" x14ac:dyDescent="0.25">
      <c r="A1053" t="s">
        <v>566</v>
      </c>
      <c r="G1053" t="s">
        <v>214</v>
      </c>
    </row>
    <row r="1054" spans="1:7" x14ac:dyDescent="0.25">
      <c r="A1054" t="s">
        <v>444</v>
      </c>
      <c r="G1054" t="s">
        <v>614</v>
      </c>
    </row>
    <row r="1055" spans="1:7" x14ac:dyDescent="0.25">
      <c r="A1055" t="s">
        <v>567</v>
      </c>
      <c r="G1055" t="s">
        <v>360</v>
      </c>
    </row>
    <row r="1056" spans="1:7" x14ac:dyDescent="0.25">
      <c r="A1056" t="s">
        <v>485</v>
      </c>
      <c r="G1056" t="s">
        <v>599</v>
      </c>
    </row>
    <row r="1057" spans="1:7" x14ac:dyDescent="0.25">
      <c r="A1057" t="s">
        <v>486</v>
      </c>
      <c r="G1057" t="s">
        <v>600</v>
      </c>
    </row>
    <row r="1058" spans="1:7" x14ac:dyDescent="0.25">
      <c r="A1058" t="s">
        <v>523</v>
      </c>
      <c r="G1058" t="s">
        <v>415</v>
      </c>
    </row>
    <row r="1059" spans="1:7" x14ac:dyDescent="0.25">
      <c r="A1059" t="s">
        <v>444</v>
      </c>
      <c r="G1059" t="s">
        <v>621</v>
      </c>
    </row>
    <row r="1060" spans="1:7" x14ac:dyDescent="0.25">
      <c r="A1060" t="s">
        <v>526</v>
      </c>
      <c r="G1060" t="s">
        <v>391</v>
      </c>
    </row>
    <row r="1061" spans="1:7" x14ac:dyDescent="0.25">
      <c r="A1061" t="s">
        <v>527</v>
      </c>
      <c r="G1061" t="s">
        <v>624</v>
      </c>
    </row>
    <row r="1062" spans="1:7" x14ac:dyDescent="0.25">
      <c r="A1062" t="s">
        <v>528</v>
      </c>
      <c r="G1062" t="s">
        <v>625</v>
      </c>
    </row>
    <row r="1063" spans="1:7" x14ac:dyDescent="0.25">
      <c r="A1063" t="s">
        <v>525</v>
      </c>
      <c r="G1063" t="s">
        <v>244</v>
      </c>
    </row>
    <row r="1064" spans="1:7" x14ac:dyDescent="0.25">
      <c r="A1064" t="s">
        <v>444</v>
      </c>
      <c r="G1064" t="s">
        <v>364</v>
      </c>
    </row>
    <row r="1065" spans="1:7" x14ac:dyDescent="0.25">
      <c r="A1065" t="s">
        <v>530</v>
      </c>
      <c r="G1065" t="s">
        <v>626</v>
      </c>
    </row>
    <row r="1066" spans="1:7" x14ac:dyDescent="0.25">
      <c r="A1066" t="s">
        <v>531</v>
      </c>
      <c r="G1066" t="s">
        <v>627</v>
      </c>
    </row>
    <row r="1067" spans="1:7" x14ac:dyDescent="0.25">
      <c r="A1067" t="s">
        <v>482</v>
      </c>
      <c r="G1067" t="s">
        <v>625</v>
      </c>
    </row>
    <row r="1068" spans="1:7" x14ac:dyDescent="0.25">
      <c r="A1068" t="s">
        <v>529</v>
      </c>
      <c r="G1068" t="s">
        <v>306</v>
      </c>
    </row>
    <row r="1069" spans="1:7" x14ac:dyDescent="0.25">
      <c r="A1069" t="s">
        <v>444</v>
      </c>
      <c r="G1069" t="s">
        <v>364</v>
      </c>
    </row>
    <row r="1070" spans="1:7" x14ac:dyDescent="0.25">
      <c r="A1070" t="s">
        <v>530</v>
      </c>
      <c r="G1070" t="s">
        <v>626</v>
      </c>
    </row>
    <row r="1071" spans="1:7" x14ac:dyDescent="0.25">
      <c r="A1071" t="s">
        <v>531</v>
      </c>
      <c r="G1071" t="s">
        <v>627</v>
      </c>
    </row>
    <row r="1072" spans="1:7" x14ac:dyDescent="0.25">
      <c r="A1072" t="s">
        <v>482</v>
      </c>
      <c r="G1072" t="s">
        <v>628</v>
      </c>
    </row>
    <row r="1073" spans="1:7" x14ac:dyDescent="0.25">
      <c r="A1073" t="s">
        <v>529</v>
      </c>
      <c r="G1073" t="s">
        <v>306</v>
      </c>
    </row>
    <row r="1074" spans="1:7" x14ac:dyDescent="0.25">
      <c r="A1074" t="s">
        <v>444</v>
      </c>
      <c r="G1074" t="s">
        <v>426</v>
      </c>
    </row>
    <row r="1075" spans="1:7" x14ac:dyDescent="0.25">
      <c r="A1075" t="s">
        <v>530</v>
      </c>
      <c r="G1075" t="s">
        <v>626</v>
      </c>
    </row>
    <row r="1076" spans="1:7" x14ac:dyDescent="0.25">
      <c r="A1076" t="s">
        <v>533</v>
      </c>
      <c r="G1076" t="s">
        <v>629</v>
      </c>
    </row>
    <row r="1077" spans="1:7" x14ac:dyDescent="0.25">
      <c r="A1077" t="s">
        <v>485</v>
      </c>
      <c r="G1077" t="s">
        <v>628</v>
      </c>
    </row>
    <row r="1078" spans="1:7" x14ac:dyDescent="0.25">
      <c r="A1078" t="s">
        <v>532</v>
      </c>
      <c r="G1078" t="s">
        <v>368</v>
      </c>
    </row>
    <row r="1079" spans="1:7" x14ac:dyDescent="0.25">
      <c r="A1079" t="s">
        <v>444</v>
      </c>
      <c r="G1079" t="s">
        <v>426</v>
      </c>
    </row>
    <row r="1080" spans="1:7" x14ac:dyDescent="0.25">
      <c r="A1080" t="s">
        <v>530</v>
      </c>
      <c r="G1080" t="s">
        <v>626</v>
      </c>
    </row>
    <row r="1081" spans="1:7" x14ac:dyDescent="0.25">
      <c r="A1081" t="s">
        <v>533</v>
      </c>
      <c r="G1081" t="s">
        <v>629</v>
      </c>
    </row>
    <row r="1082" spans="1:7" x14ac:dyDescent="0.25">
      <c r="A1082" t="s">
        <v>485</v>
      </c>
      <c r="G1082" t="s">
        <v>630</v>
      </c>
    </row>
    <row r="1083" spans="1:7" x14ac:dyDescent="0.25">
      <c r="A1083" t="s">
        <v>532</v>
      </c>
      <c r="G1083" t="s">
        <v>368</v>
      </c>
    </row>
    <row r="1084" spans="1:7" x14ac:dyDescent="0.25">
      <c r="A1084" t="s">
        <v>444</v>
      </c>
      <c r="G1084" t="s">
        <v>255</v>
      </c>
    </row>
    <row r="1085" spans="1:7" x14ac:dyDescent="0.25">
      <c r="A1085" t="s">
        <v>530</v>
      </c>
      <c r="G1085" t="s">
        <v>626</v>
      </c>
    </row>
    <row r="1086" spans="1:7" x14ac:dyDescent="0.25">
      <c r="A1086" t="s">
        <v>493</v>
      </c>
      <c r="G1086" t="s">
        <v>631</v>
      </c>
    </row>
    <row r="1087" spans="1:7" x14ac:dyDescent="0.25">
      <c r="A1087" t="s">
        <v>444</v>
      </c>
      <c r="G1087" t="s">
        <v>630</v>
      </c>
    </row>
    <row r="1088" spans="1:7" x14ac:dyDescent="0.25">
      <c r="A1088" t="s">
        <v>534</v>
      </c>
      <c r="G1088" t="s">
        <v>430</v>
      </c>
    </row>
    <row r="1089" spans="1:7" x14ac:dyDescent="0.25">
      <c r="A1089" t="s">
        <v>444</v>
      </c>
      <c r="G1089" t="s">
        <v>255</v>
      </c>
    </row>
    <row r="1090" spans="1:7" x14ac:dyDescent="0.25">
      <c r="A1090" t="s">
        <v>530</v>
      </c>
      <c r="G1090" t="s">
        <v>626</v>
      </c>
    </row>
    <row r="1091" spans="1:7" x14ac:dyDescent="0.25">
      <c r="A1091" t="s">
        <v>493</v>
      </c>
      <c r="G1091" t="s">
        <v>631</v>
      </c>
    </row>
    <row r="1092" spans="1:7" x14ac:dyDescent="0.25">
      <c r="A1092" t="s">
        <v>444</v>
      </c>
      <c r="G1092" t="s">
        <v>632</v>
      </c>
    </row>
    <row r="1093" spans="1:7" x14ac:dyDescent="0.25">
      <c r="A1093" t="s">
        <v>534</v>
      </c>
      <c r="G1093" t="s">
        <v>430</v>
      </c>
    </row>
    <row r="1094" spans="1:7" x14ac:dyDescent="0.25">
      <c r="A1094" t="s">
        <v>444</v>
      </c>
      <c r="G1094" t="s">
        <v>317</v>
      </c>
    </row>
    <row r="1095" spans="1:7" x14ac:dyDescent="0.25">
      <c r="A1095" t="s">
        <v>530</v>
      </c>
      <c r="G1095" t="s">
        <v>626</v>
      </c>
    </row>
    <row r="1096" spans="1:7" x14ac:dyDescent="0.25">
      <c r="A1096" t="s">
        <v>493</v>
      </c>
      <c r="G1096" t="s">
        <v>634</v>
      </c>
    </row>
    <row r="1097" spans="1:7" x14ac:dyDescent="0.25">
      <c r="A1097" t="s">
        <v>444</v>
      </c>
      <c r="G1097" t="s">
        <v>632</v>
      </c>
    </row>
    <row r="1098" spans="1:7" x14ac:dyDescent="0.25">
      <c r="A1098" t="s">
        <v>535</v>
      </c>
      <c r="G1098" t="s">
        <v>633</v>
      </c>
    </row>
    <row r="1099" spans="1:7" x14ac:dyDescent="0.25">
      <c r="A1099" t="s">
        <v>444</v>
      </c>
      <c r="G1099" t="s">
        <v>317</v>
      </c>
    </row>
    <row r="1100" spans="1:7" x14ac:dyDescent="0.25">
      <c r="A1100" t="s">
        <v>530</v>
      </c>
      <c r="G1100" t="s">
        <v>626</v>
      </c>
    </row>
    <row r="1101" spans="1:7" x14ac:dyDescent="0.25">
      <c r="A1101" t="s">
        <v>493</v>
      </c>
      <c r="G1101" t="s">
        <v>634</v>
      </c>
    </row>
    <row r="1102" spans="1:7" x14ac:dyDescent="0.25">
      <c r="A1102" t="s">
        <v>444</v>
      </c>
      <c r="G1102" t="s">
        <v>635</v>
      </c>
    </row>
    <row r="1103" spans="1:7" x14ac:dyDescent="0.25">
      <c r="A1103" t="s">
        <v>535</v>
      </c>
      <c r="G1103" t="s">
        <v>633</v>
      </c>
    </row>
    <row r="1104" spans="1:7" x14ac:dyDescent="0.25">
      <c r="A1104" t="s">
        <v>444</v>
      </c>
      <c r="G1104" t="s">
        <v>379</v>
      </c>
    </row>
    <row r="1105" spans="1:7" x14ac:dyDescent="0.25">
      <c r="A1105" t="s">
        <v>530</v>
      </c>
      <c r="G1105" t="s">
        <v>626</v>
      </c>
    </row>
    <row r="1106" spans="1:7" x14ac:dyDescent="0.25">
      <c r="A1106" t="s">
        <v>499</v>
      </c>
      <c r="G1106" t="s">
        <v>607</v>
      </c>
    </row>
    <row r="1107" spans="1:7" x14ac:dyDescent="0.25">
      <c r="A1107" t="s">
        <v>444</v>
      </c>
      <c r="G1107" t="s">
        <v>635</v>
      </c>
    </row>
    <row r="1108" spans="1:7" x14ac:dyDescent="0.25">
      <c r="A1108" t="s">
        <v>536</v>
      </c>
      <c r="G1108" t="s">
        <v>636</v>
      </c>
    </row>
    <row r="1109" spans="1:7" x14ac:dyDescent="0.25">
      <c r="A1109" t="s">
        <v>444</v>
      </c>
      <c r="G1109" t="s">
        <v>379</v>
      </c>
    </row>
    <row r="1110" spans="1:7" x14ac:dyDescent="0.25">
      <c r="A1110" t="s">
        <v>530</v>
      </c>
      <c r="G1110" t="s">
        <v>626</v>
      </c>
    </row>
    <row r="1111" spans="1:7" x14ac:dyDescent="0.25">
      <c r="A1111" t="s">
        <v>499</v>
      </c>
      <c r="G1111" t="s">
        <v>607</v>
      </c>
    </row>
    <row r="1112" spans="1:7" x14ac:dyDescent="0.25">
      <c r="A1112" t="s">
        <v>444</v>
      </c>
      <c r="G1112" t="s">
        <v>637</v>
      </c>
    </row>
    <row r="1113" spans="1:7" x14ac:dyDescent="0.25">
      <c r="A1113" t="s">
        <v>536</v>
      </c>
      <c r="G1113" t="s">
        <v>636</v>
      </c>
    </row>
    <row r="1114" spans="1:7" x14ac:dyDescent="0.25">
      <c r="A1114" t="s">
        <v>444</v>
      </c>
      <c r="G1114" t="s">
        <v>209</v>
      </c>
    </row>
    <row r="1115" spans="1:7" x14ac:dyDescent="0.25">
      <c r="A1115" t="s">
        <v>530</v>
      </c>
      <c r="G1115" t="s">
        <v>626</v>
      </c>
    </row>
    <row r="1116" spans="1:7" x14ac:dyDescent="0.25">
      <c r="A1116" t="s">
        <v>538</v>
      </c>
      <c r="G1116" t="s">
        <v>639</v>
      </c>
    </row>
    <row r="1117" spans="1:7" x14ac:dyDescent="0.25">
      <c r="A1117" t="s">
        <v>444</v>
      </c>
      <c r="G1117" t="s">
        <v>637</v>
      </c>
    </row>
    <row r="1118" spans="1:7" x14ac:dyDescent="0.25">
      <c r="A1118" t="s">
        <v>537</v>
      </c>
      <c r="G1118" t="s">
        <v>638</v>
      </c>
    </row>
    <row r="1119" spans="1:7" x14ac:dyDescent="0.25">
      <c r="A1119" t="s">
        <v>444</v>
      </c>
      <c r="G1119" t="s">
        <v>209</v>
      </c>
    </row>
    <row r="1120" spans="1:7" x14ac:dyDescent="0.25">
      <c r="A1120" t="s">
        <v>530</v>
      </c>
      <c r="G1120" t="s">
        <v>626</v>
      </c>
    </row>
    <row r="1121" spans="1:7" x14ac:dyDescent="0.25">
      <c r="A1121" t="s">
        <v>538</v>
      </c>
      <c r="G1121" t="s">
        <v>639</v>
      </c>
    </row>
    <row r="1122" spans="1:7" x14ac:dyDescent="0.25">
      <c r="A1122" t="s">
        <v>444</v>
      </c>
      <c r="G1122" t="s">
        <v>640</v>
      </c>
    </row>
    <row r="1123" spans="1:7" x14ac:dyDescent="0.25">
      <c r="A1123" t="s">
        <v>537</v>
      </c>
      <c r="G1123" t="s">
        <v>638</v>
      </c>
    </row>
    <row r="1124" spans="1:7" x14ac:dyDescent="0.25">
      <c r="A1124" t="s">
        <v>444</v>
      </c>
      <c r="G1124" t="s">
        <v>239</v>
      </c>
    </row>
    <row r="1125" spans="1:7" x14ac:dyDescent="0.25">
      <c r="A1125" t="s">
        <v>504</v>
      </c>
      <c r="G1125" t="s">
        <v>610</v>
      </c>
    </row>
    <row r="1126" spans="1:7" x14ac:dyDescent="0.25">
      <c r="A1126" t="s">
        <v>540</v>
      </c>
      <c r="G1126" t="s">
        <v>642</v>
      </c>
    </row>
    <row r="1127" spans="1:7" x14ac:dyDescent="0.25">
      <c r="A1127" t="s">
        <v>444</v>
      </c>
      <c r="G1127" t="s">
        <v>568</v>
      </c>
    </row>
    <row r="1128" spans="1:7" x14ac:dyDescent="0.25">
      <c r="A1128" t="s">
        <v>498</v>
      </c>
      <c r="G1128" t="s">
        <v>606</v>
      </c>
    </row>
    <row r="1129" spans="1:7" x14ac:dyDescent="0.25">
      <c r="A1129" t="s">
        <v>444</v>
      </c>
      <c r="G1129" t="s">
        <v>301</v>
      </c>
    </row>
    <row r="1130" spans="1:7" x14ac:dyDescent="0.25">
      <c r="A1130" t="s">
        <v>504</v>
      </c>
      <c r="G1130" t="s">
        <v>610</v>
      </c>
    </row>
    <row r="1131" spans="1:7" x14ac:dyDescent="0.25">
      <c r="A1131" t="s">
        <v>541</v>
      </c>
      <c r="G1131" t="s">
        <v>246</v>
      </c>
    </row>
    <row r="1132" spans="1:7" x14ac:dyDescent="0.25">
      <c r="A1132" t="s">
        <v>444</v>
      </c>
      <c r="G1132" t="s">
        <v>568</v>
      </c>
    </row>
    <row r="1133" spans="1:7" x14ac:dyDescent="0.25">
      <c r="A1133" t="s">
        <v>447</v>
      </c>
      <c r="G1133" t="s">
        <v>571</v>
      </c>
    </row>
    <row r="1134" spans="1:7" x14ac:dyDescent="0.25">
      <c r="A1134" t="s">
        <v>444</v>
      </c>
      <c r="G1134" t="s">
        <v>301</v>
      </c>
    </row>
    <row r="1135" spans="1:7" x14ac:dyDescent="0.25">
      <c r="A1135" t="s">
        <v>504</v>
      </c>
      <c r="G1135" t="s">
        <v>610</v>
      </c>
    </row>
    <row r="1136" spans="1:7" x14ac:dyDescent="0.25">
      <c r="A1136" t="s">
        <v>541</v>
      </c>
      <c r="G1136" t="s">
        <v>246</v>
      </c>
    </row>
    <row r="1137" spans="1:7" x14ac:dyDescent="0.25">
      <c r="A1137" t="s">
        <v>444</v>
      </c>
      <c r="G1137" t="s">
        <v>643</v>
      </c>
    </row>
    <row r="1138" spans="1:7" x14ac:dyDescent="0.25">
      <c r="A1138" t="s">
        <v>447</v>
      </c>
      <c r="G1138" t="s">
        <v>571</v>
      </c>
    </row>
    <row r="1139" spans="1:7" x14ac:dyDescent="0.25">
      <c r="A1139" t="s">
        <v>444</v>
      </c>
      <c r="G1139" t="s">
        <v>363</v>
      </c>
    </row>
    <row r="1140" spans="1:7" x14ac:dyDescent="0.25">
      <c r="A1140" t="s">
        <v>504</v>
      </c>
      <c r="G1140" t="s">
        <v>610</v>
      </c>
    </row>
    <row r="1141" spans="1:7" x14ac:dyDescent="0.25">
      <c r="A1141" t="s">
        <v>542</v>
      </c>
      <c r="G1141" t="s">
        <v>308</v>
      </c>
    </row>
    <row r="1142" spans="1:7" x14ac:dyDescent="0.25">
      <c r="A1142" t="s">
        <v>444</v>
      </c>
      <c r="G1142" t="s">
        <v>604</v>
      </c>
    </row>
    <row r="1143" spans="1:7" x14ac:dyDescent="0.25">
      <c r="A1143" t="s">
        <v>449</v>
      </c>
      <c r="G1143" t="s">
        <v>573</v>
      </c>
    </row>
    <row r="1144" spans="1:7" x14ac:dyDescent="0.25">
      <c r="A1144" t="s">
        <v>444</v>
      </c>
      <c r="G1144" t="s">
        <v>363</v>
      </c>
    </row>
    <row r="1145" spans="1:7" x14ac:dyDescent="0.25">
      <c r="A1145" t="s">
        <v>444</v>
      </c>
      <c r="G1145" t="s">
        <v>351</v>
      </c>
    </row>
    <row r="1146" spans="1:7" x14ac:dyDescent="0.25">
      <c r="A1146" t="s">
        <v>480</v>
      </c>
      <c r="G1146" t="s">
        <v>595</v>
      </c>
    </row>
    <row r="1147" spans="1:7" x14ac:dyDescent="0.25">
      <c r="A1147" t="s">
        <v>481</v>
      </c>
      <c r="G1147" t="s">
        <v>644</v>
      </c>
    </row>
    <row r="1148" spans="1:7" x14ac:dyDescent="0.25">
      <c r="A1148" t="s">
        <v>449</v>
      </c>
      <c r="G1148" t="s">
        <v>573</v>
      </c>
    </row>
    <row r="1149" spans="1:7" x14ac:dyDescent="0.25">
      <c r="A1149" t="s">
        <v>444</v>
      </c>
      <c r="G1149" t="s">
        <v>425</v>
      </c>
    </row>
    <row r="1150" spans="1:7" x14ac:dyDescent="0.25">
      <c r="A1150" t="s">
        <v>444</v>
      </c>
      <c r="G1150" t="s">
        <v>351</v>
      </c>
    </row>
    <row r="1151" spans="1:7" x14ac:dyDescent="0.25">
      <c r="A1151" t="s">
        <v>480</v>
      </c>
      <c r="G1151" t="s">
        <v>595</v>
      </c>
    </row>
    <row r="1152" spans="1:7" x14ac:dyDescent="0.25">
      <c r="A1152" t="s">
        <v>481</v>
      </c>
      <c r="G1152" t="s">
        <v>644</v>
      </c>
    </row>
    <row r="1153" spans="1:7" x14ac:dyDescent="0.25">
      <c r="A1153" t="s">
        <v>452</v>
      </c>
      <c r="G1153" t="s">
        <v>574</v>
      </c>
    </row>
    <row r="1154" spans="1:7" x14ac:dyDescent="0.25">
      <c r="A1154" t="s">
        <v>444</v>
      </c>
      <c r="G1154" t="s">
        <v>425</v>
      </c>
    </row>
    <row r="1155" spans="1:7" x14ac:dyDescent="0.25">
      <c r="A1155" t="s">
        <v>444</v>
      </c>
      <c r="G1155" t="s">
        <v>413</v>
      </c>
    </row>
    <row r="1156" spans="1:7" x14ac:dyDescent="0.25">
      <c r="A1156" t="s">
        <v>480</v>
      </c>
      <c r="G1156" t="s">
        <v>595</v>
      </c>
    </row>
    <row r="1157" spans="1:7" x14ac:dyDescent="0.25">
      <c r="A1157" t="s">
        <v>481</v>
      </c>
      <c r="G1157" t="s">
        <v>645</v>
      </c>
    </row>
    <row r="1158" spans="1:7" x14ac:dyDescent="0.25">
      <c r="A1158" t="s">
        <v>452</v>
      </c>
      <c r="G1158" t="s">
        <v>574</v>
      </c>
    </row>
    <row r="1159" spans="1:7" x14ac:dyDescent="0.25">
      <c r="A1159" t="s">
        <v>444</v>
      </c>
      <c r="G1159" t="s">
        <v>254</v>
      </c>
    </row>
    <row r="1160" spans="1:7" x14ac:dyDescent="0.25">
      <c r="A1160" t="s">
        <v>444</v>
      </c>
      <c r="G1160" t="s">
        <v>413</v>
      </c>
    </row>
    <row r="1161" spans="1:7" x14ac:dyDescent="0.25">
      <c r="A1161" t="s">
        <v>480</v>
      </c>
      <c r="G1161" t="s">
        <v>595</v>
      </c>
    </row>
    <row r="1162" spans="1:7" x14ac:dyDescent="0.25">
      <c r="A1162" t="s">
        <v>481</v>
      </c>
      <c r="G1162" t="s">
        <v>645</v>
      </c>
    </row>
    <row r="1163" spans="1:7" x14ac:dyDescent="0.25">
      <c r="A1163" t="s">
        <v>453</v>
      </c>
      <c r="G1163" t="s">
        <v>575</v>
      </c>
    </row>
    <row r="1164" spans="1:7" x14ac:dyDescent="0.25">
      <c r="A1164" t="s">
        <v>444</v>
      </c>
      <c r="G1164" t="s">
        <v>254</v>
      </c>
    </row>
    <row r="1165" spans="1:7" x14ac:dyDescent="0.25">
      <c r="A1165" t="s">
        <v>444</v>
      </c>
      <c r="G1165" t="s">
        <v>242</v>
      </c>
    </row>
    <row r="1166" spans="1:7" x14ac:dyDescent="0.25">
      <c r="A1166" t="s">
        <v>480</v>
      </c>
      <c r="G1166" t="s">
        <v>595</v>
      </c>
    </row>
    <row r="1167" spans="1:7" x14ac:dyDescent="0.25">
      <c r="A1167" t="s">
        <v>481</v>
      </c>
      <c r="G1167" t="s">
        <v>646</v>
      </c>
    </row>
    <row r="1168" spans="1:7" x14ac:dyDescent="0.25">
      <c r="A1168" t="s">
        <v>453</v>
      </c>
      <c r="G1168" t="s">
        <v>575</v>
      </c>
    </row>
    <row r="1169" spans="1:7" x14ac:dyDescent="0.25">
      <c r="A1169" t="s">
        <v>502</v>
      </c>
      <c r="G1169" t="s">
        <v>647</v>
      </c>
    </row>
    <row r="1170" spans="1:7" x14ac:dyDescent="0.25">
      <c r="A1170" t="s">
        <v>454</v>
      </c>
      <c r="G1170" t="s">
        <v>242</v>
      </c>
    </row>
    <row r="1171" spans="1:7" x14ac:dyDescent="0.25">
      <c r="A1171" t="s">
        <v>480</v>
      </c>
      <c r="G1171" t="s">
        <v>595</v>
      </c>
    </row>
    <row r="1172" spans="1:7" x14ac:dyDescent="0.25">
      <c r="A1172" t="s">
        <v>481</v>
      </c>
      <c r="G1172" t="s">
        <v>646</v>
      </c>
    </row>
    <row r="1173" spans="1:7" x14ac:dyDescent="0.25">
      <c r="A1173" t="s">
        <v>455</v>
      </c>
      <c r="G1173" t="s">
        <v>576</v>
      </c>
    </row>
    <row r="1174" spans="1:7" x14ac:dyDescent="0.25">
      <c r="A1174" t="s">
        <v>502</v>
      </c>
      <c r="G1174" t="s">
        <v>647</v>
      </c>
    </row>
    <row r="1175" spans="1:7" x14ac:dyDescent="0.25">
      <c r="A1175" t="s">
        <v>454</v>
      </c>
      <c r="G1175" t="s">
        <v>304</v>
      </c>
    </row>
    <row r="1176" spans="1:7" x14ac:dyDescent="0.25">
      <c r="A1176" t="s">
        <v>480</v>
      </c>
      <c r="G1176" t="s">
        <v>595</v>
      </c>
    </row>
    <row r="1177" spans="1:7" x14ac:dyDescent="0.25">
      <c r="A1177" t="s">
        <v>481</v>
      </c>
      <c r="G1177" t="s">
        <v>648</v>
      </c>
    </row>
    <row r="1178" spans="1:7" x14ac:dyDescent="0.25">
      <c r="A1178" t="s">
        <v>455</v>
      </c>
      <c r="G1178" t="s">
        <v>576</v>
      </c>
    </row>
    <row r="1179" spans="1:7" x14ac:dyDescent="0.25">
      <c r="A1179" t="s">
        <v>503</v>
      </c>
      <c r="G1179" t="s">
        <v>649</v>
      </c>
    </row>
    <row r="1180" spans="1:7" x14ac:dyDescent="0.25">
      <c r="A1180" t="s">
        <v>456</v>
      </c>
      <c r="G1180" t="s">
        <v>304</v>
      </c>
    </row>
    <row r="1181" spans="1:7" x14ac:dyDescent="0.25">
      <c r="A1181" t="s">
        <v>480</v>
      </c>
      <c r="G1181" t="s">
        <v>595</v>
      </c>
    </row>
    <row r="1182" spans="1:7" x14ac:dyDescent="0.25">
      <c r="A1182" t="s">
        <v>481</v>
      </c>
      <c r="G1182" t="s">
        <v>648</v>
      </c>
    </row>
    <row r="1183" spans="1:7" x14ac:dyDescent="0.25">
      <c r="A1183" t="s">
        <v>458</v>
      </c>
      <c r="G1183" t="s">
        <v>578</v>
      </c>
    </row>
    <row r="1184" spans="1:7" x14ac:dyDescent="0.25">
      <c r="A1184" t="s">
        <v>503</v>
      </c>
      <c r="G1184" t="s">
        <v>649</v>
      </c>
    </row>
    <row r="1185" spans="1:7" x14ac:dyDescent="0.25">
      <c r="A1185" t="s">
        <v>456</v>
      </c>
      <c r="G1185" t="s">
        <v>366</v>
      </c>
    </row>
    <row r="1186" spans="1:7" x14ac:dyDescent="0.25">
      <c r="A1186" t="s">
        <v>480</v>
      </c>
      <c r="G1186" t="s">
        <v>595</v>
      </c>
    </row>
    <row r="1187" spans="1:7" x14ac:dyDescent="0.25">
      <c r="A1187" t="s">
        <v>481</v>
      </c>
      <c r="G1187" t="s">
        <v>650</v>
      </c>
    </row>
    <row r="1188" spans="1:7" x14ac:dyDescent="0.25">
      <c r="A1188" t="s">
        <v>458</v>
      </c>
      <c r="G1188" t="s">
        <v>578</v>
      </c>
    </row>
    <row r="1189" spans="1:7" x14ac:dyDescent="0.25">
      <c r="A1189" t="s">
        <v>506</v>
      </c>
      <c r="G1189" t="s">
        <v>651</v>
      </c>
    </row>
    <row r="1190" spans="1:7" x14ac:dyDescent="0.25">
      <c r="A1190" t="s">
        <v>459</v>
      </c>
      <c r="G1190" t="s">
        <v>366</v>
      </c>
    </row>
    <row r="1191" spans="1:7" x14ac:dyDescent="0.25">
      <c r="A1191" t="s">
        <v>480</v>
      </c>
      <c r="G1191" t="s">
        <v>595</v>
      </c>
    </row>
    <row r="1192" spans="1:7" x14ac:dyDescent="0.25">
      <c r="A1192" t="s">
        <v>481</v>
      </c>
      <c r="G1192" t="s">
        <v>650</v>
      </c>
    </row>
    <row r="1193" spans="1:7" x14ac:dyDescent="0.25">
      <c r="A1193" t="s">
        <v>461</v>
      </c>
      <c r="G1193" t="s">
        <v>580</v>
      </c>
    </row>
    <row r="1194" spans="1:7" x14ac:dyDescent="0.25">
      <c r="A1194" t="s">
        <v>506</v>
      </c>
      <c r="G1194" t="s">
        <v>651</v>
      </c>
    </row>
    <row r="1195" spans="1:7" x14ac:dyDescent="0.25">
      <c r="A1195" t="s">
        <v>459</v>
      </c>
      <c r="G1195" t="s">
        <v>428</v>
      </c>
    </row>
    <row r="1196" spans="1:7" x14ac:dyDescent="0.25">
      <c r="A1196" t="s">
        <v>480</v>
      </c>
      <c r="G1196" t="s">
        <v>595</v>
      </c>
    </row>
    <row r="1197" spans="1:7" x14ac:dyDescent="0.25">
      <c r="A1197" t="s">
        <v>481</v>
      </c>
      <c r="G1197" t="s">
        <v>201</v>
      </c>
    </row>
    <row r="1198" spans="1:7" x14ac:dyDescent="0.25">
      <c r="A1198" t="s">
        <v>461</v>
      </c>
      <c r="G1198" t="s">
        <v>580</v>
      </c>
    </row>
    <row r="1199" spans="1:7" x14ac:dyDescent="0.25">
      <c r="A1199" t="s">
        <v>509</v>
      </c>
      <c r="G1199" t="s">
        <v>652</v>
      </c>
    </row>
    <row r="1200" spans="1:7" x14ac:dyDescent="0.25">
      <c r="A1200" t="s">
        <v>462</v>
      </c>
      <c r="G1200" t="s">
        <v>428</v>
      </c>
    </row>
    <row r="1201" spans="1:7" x14ac:dyDescent="0.25">
      <c r="A1201" t="s">
        <v>480</v>
      </c>
      <c r="G1201" t="s">
        <v>595</v>
      </c>
    </row>
    <row r="1202" spans="1:7" x14ac:dyDescent="0.25">
      <c r="A1202" t="s">
        <v>504</v>
      </c>
      <c r="G1202" t="s">
        <v>610</v>
      </c>
    </row>
    <row r="1203" spans="1:7" x14ac:dyDescent="0.25">
      <c r="A1203" t="s">
        <v>505</v>
      </c>
      <c r="G1203" t="s">
        <v>611</v>
      </c>
    </row>
    <row r="1204" spans="1:7" x14ac:dyDescent="0.25">
      <c r="A1204" t="s">
        <v>506</v>
      </c>
      <c r="G1204" t="s">
        <v>358</v>
      </c>
    </row>
    <row r="1205" spans="1:7" x14ac:dyDescent="0.25">
      <c r="A1205" t="s">
        <v>501</v>
      </c>
      <c r="G1205" t="s">
        <v>609</v>
      </c>
    </row>
    <row r="1206" spans="1:7" x14ac:dyDescent="0.25">
      <c r="A1206" t="s">
        <v>480</v>
      </c>
      <c r="G1206" t="s">
        <v>303</v>
      </c>
    </row>
    <row r="1207" spans="1:7" x14ac:dyDescent="0.25">
      <c r="A1207" t="s">
        <v>507</v>
      </c>
      <c r="G1207" t="s">
        <v>612</v>
      </c>
    </row>
    <row r="1208" spans="1:7" x14ac:dyDescent="0.25">
      <c r="A1208" t="s">
        <v>508</v>
      </c>
      <c r="G1208" t="s">
        <v>613</v>
      </c>
    </row>
    <row r="1209" spans="1:7" x14ac:dyDescent="0.25">
      <c r="A1209" t="s">
        <v>509</v>
      </c>
      <c r="G1209" t="s">
        <v>358</v>
      </c>
    </row>
    <row r="1210" spans="1:7" x14ac:dyDescent="0.25">
      <c r="A1210" t="s">
        <v>510</v>
      </c>
      <c r="G1210" t="s">
        <v>245</v>
      </c>
    </row>
    <row r="1211" spans="1:7" x14ac:dyDescent="0.25">
      <c r="A1211" t="s">
        <v>444</v>
      </c>
      <c r="G1211" t="s">
        <v>614</v>
      </c>
    </row>
    <row r="1212" spans="1:7" x14ac:dyDescent="0.25">
      <c r="A1212" t="s">
        <v>507</v>
      </c>
      <c r="G1212" t="s">
        <v>612</v>
      </c>
    </row>
    <row r="1213" spans="1:7" x14ac:dyDescent="0.25">
      <c r="A1213" t="s">
        <v>508</v>
      </c>
      <c r="G1213" t="s">
        <v>613</v>
      </c>
    </row>
    <row r="1214" spans="1:7" x14ac:dyDescent="0.25">
      <c r="A1214" t="s">
        <v>509</v>
      </c>
      <c r="G1214" t="s">
        <v>420</v>
      </c>
    </row>
    <row r="1215" spans="1:7" x14ac:dyDescent="0.25">
      <c r="A1215" t="s">
        <v>511</v>
      </c>
      <c r="G1215" t="s">
        <v>307</v>
      </c>
    </row>
    <row r="1216" spans="1:7" x14ac:dyDescent="0.25">
      <c r="A1216" t="s">
        <v>444</v>
      </c>
      <c r="G1216" t="s">
        <v>614</v>
      </c>
    </row>
    <row r="1217" spans="1:7" x14ac:dyDescent="0.25">
      <c r="A1217" t="s">
        <v>512</v>
      </c>
      <c r="G1217" t="s">
        <v>615</v>
      </c>
    </row>
    <row r="1218" spans="1:7" x14ac:dyDescent="0.25">
      <c r="A1218" t="s">
        <v>469</v>
      </c>
      <c r="G1218" t="s">
        <v>586</v>
      </c>
    </row>
    <row r="1219" spans="1:7" x14ac:dyDescent="0.25">
      <c r="A1219" t="s">
        <v>470</v>
      </c>
      <c r="G1219" t="s">
        <v>420</v>
      </c>
    </row>
    <row r="1220" spans="1:7" x14ac:dyDescent="0.25">
      <c r="A1220" t="s">
        <v>511</v>
      </c>
      <c r="G1220" t="s">
        <v>307</v>
      </c>
    </row>
    <row r="1221" spans="1:7" x14ac:dyDescent="0.25">
      <c r="A1221" t="s">
        <v>444</v>
      </c>
      <c r="G1221" t="s">
        <v>614</v>
      </c>
    </row>
    <row r="1222" spans="1:7" x14ac:dyDescent="0.25">
      <c r="A1222" t="s">
        <v>512</v>
      </c>
      <c r="G1222" t="s">
        <v>615</v>
      </c>
    </row>
    <row r="1223" spans="1:7" x14ac:dyDescent="0.25">
      <c r="A1223" t="s">
        <v>469</v>
      </c>
      <c r="G1223" t="s">
        <v>586</v>
      </c>
    </row>
    <row r="1224" spans="1:7" x14ac:dyDescent="0.25">
      <c r="A1224" t="s">
        <v>470</v>
      </c>
      <c r="G1224" t="s">
        <v>249</v>
      </c>
    </row>
    <row r="1225" spans="1:7" x14ac:dyDescent="0.25">
      <c r="A1225" t="s">
        <v>513</v>
      </c>
      <c r="G1225" t="s">
        <v>369</v>
      </c>
    </row>
    <row r="1226" spans="1:7" x14ac:dyDescent="0.25">
      <c r="A1226" t="s">
        <v>444</v>
      </c>
      <c r="G1226" t="s">
        <v>614</v>
      </c>
    </row>
    <row r="1227" spans="1:7" x14ac:dyDescent="0.25">
      <c r="A1227" t="s">
        <v>514</v>
      </c>
      <c r="G1227" t="s">
        <v>616</v>
      </c>
    </row>
    <row r="1228" spans="1:7" x14ac:dyDescent="0.25">
      <c r="A1228" t="s">
        <v>472</v>
      </c>
      <c r="G1228" t="s">
        <v>588</v>
      </c>
    </row>
    <row r="1229" spans="1:7" x14ac:dyDescent="0.25">
      <c r="A1229" t="s">
        <v>473</v>
      </c>
      <c r="G1229" t="s">
        <v>249</v>
      </c>
    </row>
    <row r="1230" spans="1:7" x14ac:dyDescent="0.25">
      <c r="A1230" t="s">
        <v>513</v>
      </c>
      <c r="G1230" t="s">
        <v>369</v>
      </c>
    </row>
    <row r="1231" spans="1:7" x14ac:dyDescent="0.25">
      <c r="A1231" t="s">
        <v>444</v>
      </c>
      <c r="G1231" t="s">
        <v>614</v>
      </c>
    </row>
    <row r="1232" spans="1:7" x14ac:dyDescent="0.25">
      <c r="A1232" t="s">
        <v>514</v>
      </c>
      <c r="G1232" t="s">
        <v>616</v>
      </c>
    </row>
    <row r="1233" spans="1:7" x14ac:dyDescent="0.25">
      <c r="A1233" t="s">
        <v>472</v>
      </c>
      <c r="G1233" t="s">
        <v>588</v>
      </c>
    </row>
    <row r="1234" spans="1:7" x14ac:dyDescent="0.25">
      <c r="A1234" t="s">
        <v>473</v>
      </c>
      <c r="G1234" t="s">
        <v>311</v>
      </c>
    </row>
    <row r="1235" spans="1:7" x14ac:dyDescent="0.25">
      <c r="A1235" t="s">
        <v>515</v>
      </c>
      <c r="G1235" t="s">
        <v>431</v>
      </c>
    </row>
    <row r="1236" spans="1:7" x14ac:dyDescent="0.25">
      <c r="A1236" t="s">
        <v>444</v>
      </c>
      <c r="G1236" t="s">
        <v>614</v>
      </c>
    </row>
    <row r="1237" spans="1:7" x14ac:dyDescent="0.25">
      <c r="A1237" t="s">
        <v>516</v>
      </c>
      <c r="G1237" t="s">
        <v>617</v>
      </c>
    </row>
    <row r="1238" spans="1:7" x14ac:dyDescent="0.25">
      <c r="A1238" t="s">
        <v>451</v>
      </c>
      <c r="G1238" t="s">
        <v>590</v>
      </c>
    </row>
    <row r="1239" spans="1:7" x14ac:dyDescent="0.25">
      <c r="A1239" t="s">
        <v>475</v>
      </c>
      <c r="G1239" t="s">
        <v>311</v>
      </c>
    </row>
    <row r="1240" spans="1:7" x14ac:dyDescent="0.25">
      <c r="A1240" t="s">
        <v>515</v>
      </c>
      <c r="G1240" t="s">
        <v>431</v>
      </c>
    </row>
    <row r="1241" spans="1:7" x14ac:dyDescent="0.25">
      <c r="A1241" t="s">
        <v>444</v>
      </c>
      <c r="G1241" t="s">
        <v>614</v>
      </c>
    </row>
    <row r="1242" spans="1:7" x14ac:dyDescent="0.25">
      <c r="A1242" t="s">
        <v>516</v>
      </c>
      <c r="G1242" t="s">
        <v>617</v>
      </c>
    </row>
    <row r="1243" spans="1:7" x14ac:dyDescent="0.25">
      <c r="A1243" t="s">
        <v>451</v>
      </c>
      <c r="G1243" t="s">
        <v>590</v>
      </c>
    </row>
    <row r="1244" spans="1:7" x14ac:dyDescent="0.25">
      <c r="A1244" t="s">
        <v>475</v>
      </c>
      <c r="G1244" t="s">
        <v>373</v>
      </c>
    </row>
    <row r="1245" spans="1:7" x14ac:dyDescent="0.25">
      <c r="A1245" t="s">
        <v>517</v>
      </c>
      <c r="G1245" t="s">
        <v>260</v>
      </c>
    </row>
    <row r="1246" spans="1:7" x14ac:dyDescent="0.25">
      <c r="A1246" t="s">
        <v>444</v>
      </c>
      <c r="G1246" t="s">
        <v>614</v>
      </c>
    </row>
    <row r="1247" spans="1:7" x14ac:dyDescent="0.25">
      <c r="A1247" t="s">
        <v>518</v>
      </c>
      <c r="G1247" t="s">
        <v>618</v>
      </c>
    </row>
    <row r="1248" spans="1:7" x14ac:dyDescent="0.25">
      <c r="A1248" t="s">
        <v>477</v>
      </c>
      <c r="G1248" t="s">
        <v>592</v>
      </c>
    </row>
    <row r="1249" spans="1:7" x14ac:dyDescent="0.25">
      <c r="A1249" t="s">
        <v>478</v>
      </c>
      <c r="G1249" t="s">
        <v>373</v>
      </c>
    </row>
    <row r="1250" spans="1:7" x14ac:dyDescent="0.25">
      <c r="A1250" t="s">
        <v>517</v>
      </c>
      <c r="G1250" t="s">
        <v>260</v>
      </c>
    </row>
    <row r="1251" spans="1:7" x14ac:dyDescent="0.25">
      <c r="A1251" t="s">
        <v>444</v>
      </c>
      <c r="G1251" t="s">
        <v>614</v>
      </c>
    </row>
    <row r="1252" spans="1:7" x14ac:dyDescent="0.25">
      <c r="A1252" t="s">
        <v>518</v>
      </c>
      <c r="G1252" t="s">
        <v>618</v>
      </c>
    </row>
    <row r="1253" spans="1:7" x14ac:dyDescent="0.25">
      <c r="A1253" t="s">
        <v>477</v>
      </c>
      <c r="G1253" t="s">
        <v>592</v>
      </c>
    </row>
    <row r="1254" spans="1:7" x14ac:dyDescent="0.25">
      <c r="A1254" t="s">
        <v>478</v>
      </c>
      <c r="G1254" t="s">
        <v>593</v>
      </c>
    </row>
    <row r="1255" spans="1:7" x14ac:dyDescent="0.25">
      <c r="A1255" t="s">
        <v>519</v>
      </c>
      <c r="G1255" t="s">
        <v>322</v>
      </c>
    </row>
    <row r="1256" spans="1:7" x14ac:dyDescent="0.25">
      <c r="A1256" t="s">
        <v>444</v>
      </c>
      <c r="G1256" t="s">
        <v>614</v>
      </c>
    </row>
    <row r="1257" spans="1:7" x14ac:dyDescent="0.25">
      <c r="A1257" t="s">
        <v>520</v>
      </c>
      <c r="G1257" t="s">
        <v>619</v>
      </c>
    </row>
    <row r="1258" spans="1:7" x14ac:dyDescent="0.25">
      <c r="A1258" t="s">
        <v>480</v>
      </c>
      <c r="G1258" t="s">
        <v>595</v>
      </c>
    </row>
    <row r="1259" spans="1:7" x14ac:dyDescent="0.25">
      <c r="A1259" t="s">
        <v>481</v>
      </c>
      <c r="G1259" t="s">
        <v>593</v>
      </c>
    </row>
    <row r="1260" spans="1:7" x14ac:dyDescent="0.25">
      <c r="A1260" t="s">
        <v>519</v>
      </c>
      <c r="G1260" t="s">
        <v>322</v>
      </c>
    </row>
    <row r="1261" spans="1:7" x14ac:dyDescent="0.25">
      <c r="A1261" t="s">
        <v>444</v>
      </c>
      <c r="G1261" t="s">
        <v>614</v>
      </c>
    </row>
    <row r="1262" spans="1:7" x14ac:dyDescent="0.25">
      <c r="A1262" t="s">
        <v>520</v>
      </c>
      <c r="G1262" t="s">
        <v>619</v>
      </c>
    </row>
    <row r="1263" spans="1:7" x14ac:dyDescent="0.25">
      <c r="A1263" t="s">
        <v>480</v>
      </c>
      <c r="G1263" t="s">
        <v>595</v>
      </c>
    </row>
    <row r="1264" spans="1:7" x14ac:dyDescent="0.25">
      <c r="A1264" t="s">
        <v>481</v>
      </c>
      <c r="G1264" t="s">
        <v>596</v>
      </c>
    </row>
    <row r="1265" spans="1:7" x14ac:dyDescent="0.25">
      <c r="A1265" t="s">
        <v>521</v>
      </c>
      <c r="G1265" t="s">
        <v>384</v>
      </c>
    </row>
    <row r="1266" spans="1:7" x14ac:dyDescent="0.25">
      <c r="A1266" t="s">
        <v>444</v>
      </c>
      <c r="G1266" t="s">
        <v>614</v>
      </c>
    </row>
    <row r="1267" spans="1:7" x14ac:dyDescent="0.25">
      <c r="A1267" t="s">
        <v>522</v>
      </c>
      <c r="G1267" t="s">
        <v>620</v>
      </c>
    </row>
    <row r="1268" spans="1:7" x14ac:dyDescent="0.25">
      <c r="A1268" t="s">
        <v>482</v>
      </c>
      <c r="G1268" t="s">
        <v>597</v>
      </c>
    </row>
    <row r="1269" spans="1:7" x14ac:dyDescent="0.25">
      <c r="A1269" t="s">
        <v>483</v>
      </c>
      <c r="G1269" t="s">
        <v>596</v>
      </c>
    </row>
    <row r="1270" spans="1:7" x14ac:dyDescent="0.25">
      <c r="A1270" t="s">
        <v>521</v>
      </c>
      <c r="G1270" t="s">
        <v>384</v>
      </c>
    </row>
    <row r="1271" spans="1:7" x14ac:dyDescent="0.25">
      <c r="A1271" t="s">
        <v>444</v>
      </c>
      <c r="G1271" t="s">
        <v>614</v>
      </c>
    </row>
    <row r="1272" spans="1:7" x14ac:dyDescent="0.25">
      <c r="A1272" t="s">
        <v>522</v>
      </c>
      <c r="G1272" t="s">
        <v>620</v>
      </c>
    </row>
    <row r="1273" spans="1:7" x14ac:dyDescent="0.25">
      <c r="A1273" t="s">
        <v>482</v>
      </c>
      <c r="G1273" t="s">
        <v>597</v>
      </c>
    </row>
    <row r="1274" spans="1:7" x14ac:dyDescent="0.25">
      <c r="A1274" t="s">
        <v>483</v>
      </c>
      <c r="G1274" t="s">
        <v>598</v>
      </c>
    </row>
    <row r="1275" spans="1:7" x14ac:dyDescent="0.25">
      <c r="A1275" t="s">
        <v>566</v>
      </c>
      <c r="G1275" t="s">
        <v>214</v>
      </c>
    </row>
    <row r="1276" spans="1:7" x14ac:dyDescent="0.25">
      <c r="A1276" t="s">
        <v>444</v>
      </c>
      <c r="G1276" t="s">
        <v>614</v>
      </c>
    </row>
    <row r="1277" spans="1:7" x14ac:dyDescent="0.25">
      <c r="A1277" t="s">
        <v>567</v>
      </c>
      <c r="G1277" t="s">
        <v>360</v>
      </c>
    </row>
    <row r="1278" spans="1:7" x14ac:dyDescent="0.25">
      <c r="A1278" t="s">
        <v>485</v>
      </c>
      <c r="G1278" t="s">
        <v>599</v>
      </c>
    </row>
    <row r="1279" spans="1:7" x14ac:dyDescent="0.25">
      <c r="A1279" t="s">
        <v>486</v>
      </c>
      <c r="G1279" t="s">
        <v>598</v>
      </c>
    </row>
    <row r="1280" spans="1:7" x14ac:dyDescent="0.25">
      <c r="A1280" t="s">
        <v>523</v>
      </c>
      <c r="G1280" t="s">
        <v>415</v>
      </c>
    </row>
    <row r="1281" spans="1:7" x14ac:dyDescent="0.25">
      <c r="A1281" t="s">
        <v>444</v>
      </c>
      <c r="G1281" t="s">
        <v>621</v>
      </c>
    </row>
    <row r="1282" spans="1:7" x14ac:dyDescent="0.25">
      <c r="A1282" t="s">
        <v>526</v>
      </c>
      <c r="G1282" t="s">
        <v>391</v>
      </c>
    </row>
    <row r="1283" spans="1:7" x14ac:dyDescent="0.25">
      <c r="A1283" t="s">
        <v>527</v>
      </c>
      <c r="G1283" t="s">
        <v>624</v>
      </c>
    </row>
    <row r="1284" spans="1:7" x14ac:dyDescent="0.25">
      <c r="A1284" t="s">
        <v>528</v>
      </c>
      <c r="G1284" t="s">
        <v>623</v>
      </c>
    </row>
    <row r="1285" spans="1:7" x14ac:dyDescent="0.25">
      <c r="A1285" t="s">
        <v>525</v>
      </c>
      <c r="G1285" t="s">
        <v>244</v>
      </c>
    </row>
    <row r="1286" spans="1:7" x14ac:dyDescent="0.25">
      <c r="A1286" t="s">
        <v>444</v>
      </c>
      <c r="G1286" t="s">
        <v>621</v>
      </c>
    </row>
    <row r="1287" spans="1:7" x14ac:dyDescent="0.25">
      <c r="A1287" t="s">
        <v>526</v>
      </c>
      <c r="G1287" t="s">
        <v>391</v>
      </c>
    </row>
    <row r="1288" spans="1:7" x14ac:dyDescent="0.25">
      <c r="A1288" t="s">
        <v>527</v>
      </c>
      <c r="G1288" t="s">
        <v>624</v>
      </c>
    </row>
    <row r="1289" spans="1:7" x14ac:dyDescent="0.25">
      <c r="A1289" t="s">
        <v>528</v>
      </c>
      <c r="G1289" t="s">
        <v>625</v>
      </c>
    </row>
    <row r="1290" spans="1:7" x14ac:dyDescent="0.25">
      <c r="A1290" t="s">
        <v>529</v>
      </c>
      <c r="G1290" t="s">
        <v>306</v>
      </c>
    </row>
    <row r="1291" spans="1:7" x14ac:dyDescent="0.25">
      <c r="A1291" t="s">
        <v>444</v>
      </c>
      <c r="G1291" t="s">
        <v>364</v>
      </c>
    </row>
    <row r="1292" spans="1:7" x14ac:dyDescent="0.25">
      <c r="A1292" t="s">
        <v>530</v>
      </c>
      <c r="G1292" t="s">
        <v>626</v>
      </c>
    </row>
    <row r="1293" spans="1:7" x14ac:dyDescent="0.25">
      <c r="A1293" t="s">
        <v>531</v>
      </c>
      <c r="G1293" t="s">
        <v>627</v>
      </c>
    </row>
    <row r="1294" spans="1:7" x14ac:dyDescent="0.25">
      <c r="A1294" t="s">
        <v>482</v>
      </c>
      <c r="G1294" t="s">
        <v>625</v>
      </c>
    </row>
    <row r="1295" spans="1:7" x14ac:dyDescent="0.25">
      <c r="A1295" t="s">
        <v>529</v>
      </c>
      <c r="G1295" t="s">
        <v>306</v>
      </c>
    </row>
    <row r="1296" spans="1:7" x14ac:dyDescent="0.25">
      <c r="A1296" t="s">
        <v>444</v>
      </c>
      <c r="G1296" t="s">
        <v>364</v>
      </c>
    </row>
    <row r="1297" spans="1:7" x14ac:dyDescent="0.25">
      <c r="A1297" t="s">
        <v>530</v>
      </c>
      <c r="G1297" t="s">
        <v>626</v>
      </c>
    </row>
    <row r="1298" spans="1:7" x14ac:dyDescent="0.25">
      <c r="A1298" t="s">
        <v>531</v>
      </c>
      <c r="G1298" t="s">
        <v>627</v>
      </c>
    </row>
    <row r="1299" spans="1:7" x14ac:dyDescent="0.25">
      <c r="A1299" t="s">
        <v>482</v>
      </c>
      <c r="G1299" t="s">
        <v>628</v>
      </c>
    </row>
    <row r="1300" spans="1:7" x14ac:dyDescent="0.25">
      <c r="A1300" t="s">
        <v>532</v>
      </c>
      <c r="G1300" t="s">
        <v>368</v>
      </c>
    </row>
    <row r="1301" spans="1:7" x14ac:dyDescent="0.25">
      <c r="A1301" t="s">
        <v>444</v>
      </c>
      <c r="G1301" t="s">
        <v>426</v>
      </c>
    </row>
    <row r="1302" spans="1:7" x14ac:dyDescent="0.25">
      <c r="A1302" t="s">
        <v>530</v>
      </c>
      <c r="G1302" t="s">
        <v>626</v>
      </c>
    </row>
    <row r="1303" spans="1:7" x14ac:dyDescent="0.25">
      <c r="A1303" t="s">
        <v>533</v>
      </c>
      <c r="G1303" t="s">
        <v>629</v>
      </c>
    </row>
    <row r="1304" spans="1:7" x14ac:dyDescent="0.25">
      <c r="A1304" t="s">
        <v>485</v>
      </c>
      <c r="G1304" t="s">
        <v>628</v>
      </c>
    </row>
    <row r="1305" spans="1:7" x14ac:dyDescent="0.25">
      <c r="A1305" t="s">
        <v>532</v>
      </c>
      <c r="G1305" t="s">
        <v>368</v>
      </c>
    </row>
    <row r="1306" spans="1:7" x14ac:dyDescent="0.25">
      <c r="A1306" t="s">
        <v>444</v>
      </c>
      <c r="G1306" t="s">
        <v>426</v>
      </c>
    </row>
    <row r="1307" spans="1:7" x14ac:dyDescent="0.25">
      <c r="A1307" t="s">
        <v>530</v>
      </c>
      <c r="G1307" t="s">
        <v>626</v>
      </c>
    </row>
    <row r="1308" spans="1:7" x14ac:dyDescent="0.25">
      <c r="A1308" t="s">
        <v>533</v>
      </c>
      <c r="G1308" t="s">
        <v>629</v>
      </c>
    </row>
    <row r="1309" spans="1:7" x14ac:dyDescent="0.25">
      <c r="A1309" t="s">
        <v>485</v>
      </c>
      <c r="G1309" t="s">
        <v>630</v>
      </c>
    </row>
    <row r="1310" spans="1:7" x14ac:dyDescent="0.25">
      <c r="A1310" t="s">
        <v>534</v>
      </c>
      <c r="G1310" t="s">
        <v>430</v>
      </c>
    </row>
    <row r="1311" spans="1:7" x14ac:dyDescent="0.25">
      <c r="A1311" t="s">
        <v>444</v>
      </c>
      <c r="G1311" t="s">
        <v>255</v>
      </c>
    </row>
    <row r="1312" spans="1:7" x14ac:dyDescent="0.25">
      <c r="A1312" t="s">
        <v>530</v>
      </c>
      <c r="G1312" t="s">
        <v>626</v>
      </c>
    </row>
    <row r="1313" spans="1:7" x14ac:dyDescent="0.25">
      <c r="A1313" t="s">
        <v>493</v>
      </c>
      <c r="G1313" t="s">
        <v>631</v>
      </c>
    </row>
    <row r="1314" spans="1:7" x14ac:dyDescent="0.25">
      <c r="A1314" t="s">
        <v>444</v>
      </c>
      <c r="G1314" t="s">
        <v>630</v>
      </c>
    </row>
    <row r="1315" spans="1:7" x14ac:dyDescent="0.25">
      <c r="A1315" t="s">
        <v>534</v>
      </c>
      <c r="G1315" t="s">
        <v>430</v>
      </c>
    </row>
    <row r="1316" spans="1:7" x14ac:dyDescent="0.25">
      <c r="A1316" t="s">
        <v>444</v>
      </c>
      <c r="G1316" t="s">
        <v>255</v>
      </c>
    </row>
    <row r="1317" spans="1:7" x14ac:dyDescent="0.25">
      <c r="A1317" t="s">
        <v>530</v>
      </c>
      <c r="G1317" t="s">
        <v>626</v>
      </c>
    </row>
    <row r="1318" spans="1:7" x14ac:dyDescent="0.25">
      <c r="A1318" t="s">
        <v>493</v>
      </c>
      <c r="G1318" t="s">
        <v>631</v>
      </c>
    </row>
    <row r="1319" spans="1:7" x14ac:dyDescent="0.25">
      <c r="A1319" t="s">
        <v>444</v>
      </c>
      <c r="G1319" t="s">
        <v>632</v>
      </c>
    </row>
    <row r="1320" spans="1:7" x14ac:dyDescent="0.25">
      <c r="A1320" t="s">
        <v>535</v>
      </c>
      <c r="G1320" t="s">
        <v>633</v>
      </c>
    </row>
    <row r="1321" spans="1:7" x14ac:dyDescent="0.25">
      <c r="A1321" t="s">
        <v>444</v>
      </c>
      <c r="G1321" t="s">
        <v>317</v>
      </c>
    </row>
    <row r="1322" spans="1:7" x14ac:dyDescent="0.25">
      <c r="A1322" t="s">
        <v>530</v>
      </c>
      <c r="G1322" t="s">
        <v>626</v>
      </c>
    </row>
    <row r="1323" spans="1:7" x14ac:dyDescent="0.25">
      <c r="A1323" t="s">
        <v>493</v>
      </c>
      <c r="G1323" t="s">
        <v>634</v>
      </c>
    </row>
    <row r="1324" spans="1:7" x14ac:dyDescent="0.25">
      <c r="A1324" t="s">
        <v>444</v>
      </c>
      <c r="G1324" t="s">
        <v>632</v>
      </c>
    </row>
    <row r="1325" spans="1:7" x14ac:dyDescent="0.25">
      <c r="A1325" t="s">
        <v>535</v>
      </c>
      <c r="G1325" t="s">
        <v>633</v>
      </c>
    </row>
    <row r="1326" spans="1:7" x14ac:dyDescent="0.25">
      <c r="A1326" t="s">
        <v>444</v>
      </c>
      <c r="G1326" t="s">
        <v>317</v>
      </c>
    </row>
    <row r="1327" spans="1:7" x14ac:dyDescent="0.25">
      <c r="A1327" t="s">
        <v>530</v>
      </c>
      <c r="G1327" t="s">
        <v>626</v>
      </c>
    </row>
    <row r="1328" spans="1:7" x14ac:dyDescent="0.25">
      <c r="A1328" t="s">
        <v>493</v>
      </c>
      <c r="G1328" t="s">
        <v>634</v>
      </c>
    </row>
    <row r="1329" spans="1:7" x14ac:dyDescent="0.25">
      <c r="A1329" t="s">
        <v>444</v>
      </c>
      <c r="G1329" t="s">
        <v>635</v>
      </c>
    </row>
    <row r="1330" spans="1:7" x14ac:dyDescent="0.25">
      <c r="A1330" t="s">
        <v>536</v>
      </c>
      <c r="G1330" t="s">
        <v>636</v>
      </c>
    </row>
    <row r="1331" spans="1:7" x14ac:dyDescent="0.25">
      <c r="A1331" t="s">
        <v>444</v>
      </c>
      <c r="G1331" t="s">
        <v>379</v>
      </c>
    </row>
    <row r="1332" spans="1:7" x14ac:dyDescent="0.25">
      <c r="A1332" t="s">
        <v>530</v>
      </c>
      <c r="G1332" t="s">
        <v>626</v>
      </c>
    </row>
    <row r="1333" spans="1:7" x14ac:dyDescent="0.25">
      <c r="A1333" t="s">
        <v>499</v>
      </c>
      <c r="G1333" t="s">
        <v>607</v>
      </c>
    </row>
    <row r="1334" spans="1:7" x14ac:dyDescent="0.25">
      <c r="A1334" t="s">
        <v>444</v>
      </c>
      <c r="G1334" t="s">
        <v>635</v>
      </c>
    </row>
    <row r="1335" spans="1:7" x14ac:dyDescent="0.25">
      <c r="A1335" t="s">
        <v>536</v>
      </c>
      <c r="G1335" t="s">
        <v>636</v>
      </c>
    </row>
    <row r="1336" spans="1:7" x14ac:dyDescent="0.25">
      <c r="A1336" t="s">
        <v>444</v>
      </c>
      <c r="G1336" t="s">
        <v>379</v>
      </c>
    </row>
    <row r="1337" spans="1:7" x14ac:dyDescent="0.25">
      <c r="A1337" t="s">
        <v>530</v>
      </c>
      <c r="G1337" t="s">
        <v>626</v>
      </c>
    </row>
    <row r="1338" spans="1:7" x14ac:dyDescent="0.25">
      <c r="A1338" t="s">
        <v>499</v>
      </c>
      <c r="G1338" t="s">
        <v>607</v>
      </c>
    </row>
    <row r="1339" spans="1:7" x14ac:dyDescent="0.25">
      <c r="A1339" t="s">
        <v>444</v>
      </c>
      <c r="G1339" t="s">
        <v>637</v>
      </c>
    </row>
    <row r="1340" spans="1:7" x14ac:dyDescent="0.25">
      <c r="A1340" t="s">
        <v>537</v>
      </c>
      <c r="G1340" t="s">
        <v>638</v>
      </c>
    </row>
    <row r="1341" spans="1:7" x14ac:dyDescent="0.25">
      <c r="A1341" t="s">
        <v>444</v>
      </c>
      <c r="G1341" t="s">
        <v>209</v>
      </c>
    </row>
    <row r="1342" spans="1:7" x14ac:dyDescent="0.25">
      <c r="A1342" t="s">
        <v>530</v>
      </c>
      <c r="G1342" t="s">
        <v>626</v>
      </c>
    </row>
    <row r="1343" spans="1:7" x14ac:dyDescent="0.25">
      <c r="A1343" t="s">
        <v>538</v>
      </c>
      <c r="G1343" t="s">
        <v>639</v>
      </c>
    </row>
    <row r="1344" spans="1:7" x14ac:dyDescent="0.25">
      <c r="A1344" t="s">
        <v>444</v>
      </c>
      <c r="G1344" t="s">
        <v>637</v>
      </c>
    </row>
    <row r="1345" spans="1:7" x14ac:dyDescent="0.25">
      <c r="A1345" t="s">
        <v>537</v>
      </c>
      <c r="G1345" t="s">
        <v>638</v>
      </c>
    </row>
    <row r="1346" spans="1:7" x14ac:dyDescent="0.25">
      <c r="A1346" t="s">
        <v>444</v>
      </c>
      <c r="G1346" t="s">
        <v>209</v>
      </c>
    </row>
    <row r="1347" spans="1:7" x14ac:dyDescent="0.25">
      <c r="A1347" t="s">
        <v>530</v>
      </c>
      <c r="G1347" t="s">
        <v>626</v>
      </c>
    </row>
    <row r="1348" spans="1:7" x14ac:dyDescent="0.25">
      <c r="A1348" t="s">
        <v>538</v>
      </c>
      <c r="G1348" t="s">
        <v>639</v>
      </c>
    </row>
    <row r="1349" spans="1:7" x14ac:dyDescent="0.25">
      <c r="A1349" t="s">
        <v>444</v>
      </c>
      <c r="G1349" t="s">
        <v>640</v>
      </c>
    </row>
    <row r="1350" spans="1:7" x14ac:dyDescent="0.25">
      <c r="A1350" t="s">
        <v>539</v>
      </c>
      <c r="G1350" t="s">
        <v>641</v>
      </c>
    </row>
    <row r="1351" spans="1:7" x14ac:dyDescent="0.25">
      <c r="A1351" t="s">
        <v>444</v>
      </c>
      <c r="G1351" t="s">
        <v>239</v>
      </c>
    </row>
    <row r="1352" spans="1:7" x14ac:dyDescent="0.25">
      <c r="A1352" t="s">
        <v>504</v>
      </c>
      <c r="G1352" t="s">
        <v>610</v>
      </c>
    </row>
    <row r="1353" spans="1:7" x14ac:dyDescent="0.25">
      <c r="A1353" t="s">
        <v>540</v>
      </c>
      <c r="G1353" t="s">
        <v>642</v>
      </c>
    </row>
    <row r="1354" spans="1:7" x14ac:dyDescent="0.25">
      <c r="A1354" t="s">
        <v>444</v>
      </c>
      <c r="G1354" t="s">
        <v>568</v>
      </c>
    </row>
    <row r="1355" spans="1:7" x14ac:dyDescent="0.25">
      <c r="A1355" t="s">
        <v>447</v>
      </c>
      <c r="G1355" t="s">
        <v>571</v>
      </c>
    </row>
    <row r="1356" spans="1:7" x14ac:dyDescent="0.25">
      <c r="A1356" t="s">
        <v>444</v>
      </c>
      <c r="G1356" t="s">
        <v>301</v>
      </c>
    </row>
    <row r="1357" spans="1:7" x14ac:dyDescent="0.25">
      <c r="A1357" t="s">
        <v>504</v>
      </c>
      <c r="G1357" t="s">
        <v>610</v>
      </c>
    </row>
    <row r="1358" spans="1:7" x14ac:dyDescent="0.25">
      <c r="A1358" t="s">
        <v>541</v>
      </c>
      <c r="G1358" t="s">
        <v>246</v>
      </c>
    </row>
    <row r="1359" spans="1:7" x14ac:dyDescent="0.25">
      <c r="A1359" t="s">
        <v>444</v>
      </c>
      <c r="G1359" t="s">
        <v>568</v>
      </c>
    </row>
    <row r="1360" spans="1:7" x14ac:dyDescent="0.25">
      <c r="A1360" t="s">
        <v>447</v>
      </c>
      <c r="G1360" t="s">
        <v>571</v>
      </c>
    </row>
    <row r="1361" spans="1:7" x14ac:dyDescent="0.25">
      <c r="A1361" t="s">
        <v>444</v>
      </c>
      <c r="G1361" t="s">
        <v>301</v>
      </c>
    </row>
    <row r="1362" spans="1:7" x14ac:dyDescent="0.25">
      <c r="A1362" t="s">
        <v>504</v>
      </c>
      <c r="G1362" t="s">
        <v>610</v>
      </c>
    </row>
    <row r="1363" spans="1:7" x14ac:dyDescent="0.25">
      <c r="A1363" t="s">
        <v>541</v>
      </c>
      <c r="G1363" t="s">
        <v>246</v>
      </c>
    </row>
    <row r="1364" spans="1:7" x14ac:dyDescent="0.25">
      <c r="A1364" t="s">
        <v>444</v>
      </c>
      <c r="G1364" t="s">
        <v>643</v>
      </c>
    </row>
    <row r="1365" spans="1:7" x14ac:dyDescent="0.25">
      <c r="A1365" t="s">
        <v>449</v>
      </c>
      <c r="G1365" t="s">
        <v>573</v>
      </c>
    </row>
    <row r="1366" spans="1:7" x14ac:dyDescent="0.25">
      <c r="A1366" t="s">
        <v>444</v>
      </c>
      <c r="G1366" t="s">
        <v>363</v>
      </c>
    </row>
    <row r="1367" spans="1:7" x14ac:dyDescent="0.25">
      <c r="A1367" t="s">
        <v>504</v>
      </c>
      <c r="G1367" t="s">
        <v>610</v>
      </c>
    </row>
    <row r="1368" spans="1:7" x14ac:dyDescent="0.25">
      <c r="A1368" t="s">
        <v>542</v>
      </c>
      <c r="G1368" t="s">
        <v>308</v>
      </c>
    </row>
    <row r="1369" spans="1:7" x14ac:dyDescent="0.25">
      <c r="A1369" t="s">
        <v>444</v>
      </c>
      <c r="G1369" t="s">
        <v>604</v>
      </c>
    </row>
    <row r="1370" spans="1:7" x14ac:dyDescent="0.25">
      <c r="A1370" t="s">
        <v>449</v>
      </c>
      <c r="G1370" t="s">
        <v>573</v>
      </c>
    </row>
    <row r="1371" spans="1:7" x14ac:dyDescent="0.25">
      <c r="A1371" t="s">
        <v>444</v>
      </c>
      <c r="G1371" t="s">
        <v>363</v>
      </c>
    </row>
    <row r="1372" spans="1:7" x14ac:dyDescent="0.25">
      <c r="A1372" t="s">
        <v>444</v>
      </c>
      <c r="G1372" t="s">
        <v>351</v>
      </c>
    </row>
    <row r="1373" spans="1:7" x14ac:dyDescent="0.25">
      <c r="A1373" t="s">
        <v>480</v>
      </c>
      <c r="G1373" t="s">
        <v>595</v>
      </c>
    </row>
    <row r="1374" spans="1:7" x14ac:dyDescent="0.25">
      <c r="A1374" t="s">
        <v>481</v>
      </c>
      <c r="G1374" t="s">
        <v>644</v>
      </c>
    </row>
    <row r="1375" spans="1:7" x14ac:dyDescent="0.25">
      <c r="A1375" t="s">
        <v>452</v>
      </c>
      <c r="G1375" t="s">
        <v>574</v>
      </c>
    </row>
    <row r="1376" spans="1:7" x14ac:dyDescent="0.25">
      <c r="A1376" t="s">
        <v>444</v>
      </c>
      <c r="G1376" t="s">
        <v>425</v>
      </c>
    </row>
    <row r="1377" spans="1:7" x14ac:dyDescent="0.25">
      <c r="A1377" t="s">
        <v>444</v>
      </c>
      <c r="G1377" t="s">
        <v>351</v>
      </c>
    </row>
    <row r="1378" spans="1:7" x14ac:dyDescent="0.25">
      <c r="A1378" t="s">
        <v>480</v>
      </c>
      <c r="G1378" t="s">
        <v>595</v>
      </c>
    </row>
    <row r="1379" spans="1:7" x14ac:dyDescent="0.25">
      <c r="A1379" t="s">
        <v>481</v>
      </c>
      <c r="G1379" t="s">
        <v>644</v>
      </c>
    </row>
    <row r="1380" spans="1:7" x14ac:dyDescent="0.25">
      <c r="A1380" t="s">
        <v>452</v>
      </c>
      <c r="G1380" t="s">
        <v>574</v>
      </c>
    </row>
    <row r="1381" spans="1:7" x14ac:dyDescent="0.25">
      <c r="A1381" t="s">
        <v>444</v>
      </c>
      <c r="G1381" t="s">
        <v>425</v>
      </c>
    </row>
    <row r="1382" spans="1:7" x14ac:dyDescent="0.25">
      <c r="A1382" t="s">
        <v>444</v>
      </c>
      <c r="G1382" t="s">
        <v>413</v>
      </c>
    </row>
    <row r="1383" spans="1:7" x14ac:dyDescent="0.25">
      <c r="A1383" t="s">
        <v>480</v>
      </c>
      <c r="G1383" t="s">
        <v>595</v>
      </c>
    </row>
    <row r="1384" spans="1:7" x14ac:dyDescent="0.25">
      <c r="A1384" t="s">
        <v>481</v>
      </c>
      <c r="G1384" t="s">
        <v>645</v>
      </c>
    </row>
    <row r="1385" spans="1:7" x14ac:dyDescent="0.25">
      <c r="A1385" t="s">
        <v>453</v>
      </c>
      <c r="G1385" t="s">
        <v>575</v>
      </c>
    </row>
    <row r="1386" spans="1:7" x14ac:dyDescent="0.25">
      <c r="A1386" t="s">
        <v>444</v>
      </c>
      <c r="G1386" t="s">
        <v>254</v>
      </c>
    </row>
    <row r="1387" spans="1:7" x14ac:dyDescent="0.25">
      <c r="A1387" t="s">
        <v>444</v>
      </c>
      <c r="G1387" t="s">
        <v>413</v>
      </c>
    </row>
    <row r="1388" spans="1:7" x14ac:dyDescent="0.25">
      <c r="A1388" t="s">
        <v>480</v>
      </c>
      <c r="G1388" t="s">
        <v>595</v>
      </c>
    </row>
    <row r="1389" spans="1:7" x14ac:dyDescent="0.25">
      <c r="A1389" t="s">
        <v>481</v>
      </c>
      <c r="G1389" t="s">
        <v>645</v>
      </c>
    </row>
    <row r="1390" spans="1:7" x14ac:dyDescent="0.25">
      <c r="A1390" t="s">
        <v>453</v>
      </c>
      <c r="G1390" t="s">
        <v>575</v>
      </c>
    </row>
    <row r="1391" spans="1:7" x14ac:dyDescent="0.25">
      <c r="A1391" t="s">
        <v>444</v>
      </c>
      <c r="G1391" t="s">
        <v>254</v>
      </c>
    </row>
    <row r="1392" spans="1:7" x14ac:dyDescent="0.25">
      <c r="A1392" t="s">
        <v>444</v>
      </c>
      <c r="G1392" t="s">
        <v>242</v>
      </c>
    </row>
    <row r="1393" spans="1:7" x14ac:dyDescent="0.25">
      <c r="A1393" t="s">
        <v>480</v>
      </c>
      <c r="G1393" t="s">
        <v>595</v>
      </c>
    </row>
    <row r="1394" spans="1:7" x14ac:dyDescent="0.25">
      <c r="A1394" t="s">
        <v>481</v>
      </c>
      <c r="G1394" t="s">
        <v>646</v>
      </c>
    </row>
    <row r="1395" spans="1:7" x14ac:dyDescent="0.25">
      <c r="A1395" t="s">
        <v>455</v>
      </c>
      <c r="G1395" t="s">
        <v>576</v>
      </c>
    </row>
    <row r="1396" spans="1:7" x14ac:dyDescent="0.25">
      <c r="A1396" t="s">
        <v>502</v>
      </c>
      <c r="G1396" t="s">
        <v>647</v>
      </c>
    </row>
    <row r="1397" spans="1:7" x14ac:dyDescent="0.25">
      <c r="A1397" t="s">
        <v>454</v>
      </c>
      <c r="G1397" t="s">
        <v>242</v>
      </c>
    </row>
    <row r="1398" spans="1:7" x14ac:dyDescent="0.25">
      <c r="A1398" t="s">
        <v>480</v>
      </c>
      <c r="G1398" t="s">
        <v>595</v>
      </c>
    </row>
    <row r="1399" spans="1:7" x14ac:dyDescent="0.25">
      <c r="A1399" t="s">
        <v>481</v>
      </c>
      <c r="G1399" t="s">
        <v>646</v>
      </c>
    </row>
    <row r="1400" spans="1:7" x14ac:dyDescent="0.25">
      <c r="A1400" t="s">
        <v>455</v>
      </c>
      <c r="G1400" t="s">
        <v>576</v>
      </c>
    </row>
    <row r="1401" spans="1:7" x14ac:dyDescent="0.25">
      <c r="A1401" t="s">
        <v>502</v>
      </c>
      <c r="G1401" t="s">
        <v>647</v>
      </c>
    </row>
    <row r="1402" spans="1:7" x14ac:dyDescent="0.25">
      <c r="A1402" t="s">
        <v>454</v>
      </c>
      <c r="G1402" t="s">
        <v>304</v>
      </c>
    </row>
    <row r="1403" spans="1:7" x14ac:dyDescent="0.25">
      <c r="A1403" t="s">
        <v>480</v>
      </c>
      <c r="G1403" t="s">
        <v>595</v>
      </c>
    </row>
    <row r="1404" spans="1:7" x14ac:dyDescent="0.25">
      <c r="A1404" t="s">
        <v>481</v>
      </c>
      <c r="G1404" t="s">
        <v>648</v>
      </c>
    </row>
    <row r="1405" spans="1:7" x14ac:dyDescent="0.25">
      <c r="A1405" t="s">
        <v>458</v>
      </c>
      <c r="G1405" t="s">
        <v>578</v>
      </c>
    </row>
    <row r="1406" spans="1:7" x14ac:dyDescent="0.25">
      <c r="A1406" t="s">
        <v>503</v>
      </c>
      <c r="G1406" t="s">
        <v>649</v>
      </c>
    </row>
    <row r="1407" spans="1:7" x14ac:dyDescent="0.25">
      <c r="A1407" t="s">
        <v>456</v>
      </c>
      <c r="G1407" t="s">
        <v>304</v>
      </c>
    </row>
    <row r="1408" spans="1:7" x14ac:dyDescent="0.25">
      <c r="A1408" t="s">
        <v>480</v>
      </c>
      <c r="G1408" t="s">
        <v>595</v>
      </c>
    </row>
    <row r="1409" spans="1:7" x14ac:dyDescent="0.25">
      <c r="A1409" t="s">
        <v>481</v>
      </c>
      <c r="G1409" t="s">
        <v>648</v>
      </c>
    </row>
    <row r="1410" spans="1:7" x14ac:dyDescent="0.25">
      <c r="A1410" t="s">
        <v>458</v>
      </c>
      <c r="G1410" t="s">
        <v>578</v>
      </c>
    </row>
    <row r="1411" spans="1:7" x14ac:dyDescent="0.25">
      <c r="A1411" t="s">
        <v>503</v>
      </c>
      <c r="G1411" t="s">
        <v>649</v>
      </c>
    </row>
    <row r="1412" spans="1:7" x14ac:dyDescent="0.25">
      <c r="A1412" t="s">
        <v>456</v>
      </c>
      <c r="G1412" t="s">
        <v>366</v>
      </c>
    </row>
    <row r="1413" spans="1:7" x14ac:dyDescent="0.25">
      <c r="A1413" t="s">
        <v>480</v>
      </c>
      <c r="G1413" t="s">
        <v>595</v>
      </c>
    </row>
    <row r="1414" spans="1:7" x14ac:dyDescent="0.25">
      <c r="A1414" t="s">
        <v>481</v>
      </c>
      <c r="G1414" t="s">
        <v>650</v>
      </c>
    </row>
    <row r="1415" spans="1:7" x14ac:dyDescent="0.25">
      <c r="A1415" t="s">
        <v>461</v>
      </c>
      <c r="G1415" t="s">
        <v>580</v>
      </c>
    </row>
    <row r="1416" spans="1:7" x14ac:dyDescent="0.25">
      <c r="A1416" t="s">
        <v>506</v>
      </c>
      <c r="G1416" t="s">
        <v>651</v>
      </c>
    </row>
    <row r="1417" spans="1:7" x14ac:dyDescent="0.25">
      <c r="A1417" t="s">
        <v>459</v>
      </c>
      <c r="G1417" t="s">
        <v>366</v>
      </c>
    </row>
    <row r="1418" spans="1:7" x14ac:dyDescent="0.25">
      <c r="A1418" t="s">
        <v>480</v>
      </c>
      <c r="G1418" t="s">
        <v>595</v>
      </c>
    </row>
    <row r="1419" spans="1:7" x14ac:dyDescent="0.25">
      <c r="A1419" t="s">
        <v>481</v>
      </c>
      <c r="G1419" t="s">
        <v>650</v>
      </c>
    </row>
    <row r="1420" spans="1:7" x14ac:dyDescent="0.25">
      <c r="A1420" t="s">
        <v>461</v>
      </c>
      <c r="G1420" t="s">
        <v>580</v>
      </c>
    </row>
    <row r="1421" spans="1:7" x14ac:dyDescent="0.25">
      <c r="A1421" t="s">
        <v>506</v>
      </c>
      <c r="G1421" t="s">
        <v>651</v>
      </c>
    </row>
    <row r="1422" spans="1:7" x14ac:dyDescent="0.25">
      <c r="A1422" t="s">
        <v>459</v>
      </c>
      <c r="G1422" t="s">
        <v>428</v>
      </c>
    </row>
    <row r="1423" spans="1:7" x14ac:dyDescent="0.25">
      <c r="A1423" t="s">
        <v>480</v>
      </c>
      <c r="G1423" t="s">
        <v>595</v>
      </c>
    </row>
    <row r="1424" spans="1:7" x14ac:dyDescent="0.25">
      <c r="A1424" t="s">
        <v>481</v>
      </c>
      <c r="G1424" t="s">
        <v>201</v>
      </c>
    </row>
    <row r="1425" spans="1:7" x14ac:dyDescent="0.25">
      <c r="A1425" t="s">
        <v>464</v>
      </c>
      <c r="G1425" t="s">
        <v>582</v>
      </c>
    </row>
    <row r="1426" spans="1:7" x14ac:dyDescent="0.25">
      <c r="A1426" t="s">
        <v>509</v>
      </c>
      <c r="G1426" t="s">
        <v>652</v>
      </c>
    </row>
    <row r="1427" spans="1:7" x14ac:dyDescent="0.25">
      <c r="A1427" t="s">
        <v>462</v>
      </c>
      <c r="G1427" t="s">
        <v>428</v>
      </c>
    </row>
    <row r="1428" spans="1:7" x14ac:dyDescent="0.25">
      <c r="A1428" t="s">
        <v>480</v>
      </c>
      <c r="G1428" t="s">
        <v>595</v>
      </c>
    </row>
    <row r="1429" spans="1:7" x14ac:dyDescent="0.25">
      <c r="A1429" t="s">
        <v>481</v>
      </c>
      <c r="G1429" t="s">
        <v>201</v>
      </c>
    </row>
    <row r="1430" spans="1:7" x14ac:dyDescent="0.25">
      <c r="A1430" t="s">
        <v>464</v>
      </c>
      <c r="G1430" t="s">
        <v>582</v>
      </c>
    </row>
    <row r="1431" spans="1:7" x14ac:dyDescent="0.25">
      <c r="A1431" t="s">
        <v>509</v>
      </c>
      <c r="G1431" t="s">
        <v>652</v>
      </c>
    </row>
    <row r="1432" spans="1:7" x14ac:dyDescent="0.25">
      <c r="A1432" t="s">
        <v>462</v>
      </c>
      <c r="G1432" t="s">
        <v>358</v>
      </c>
    </row>
    <row r="1433" spans="1:7" x14ac:dyDescent="0.25">
      <c r="A1433" t="s">
        <v>510</v>
      </c>
      <c r="G1433" t="s">
        <v>245</v>
      </c>
    </row>
    <row r="1434" spans="1:7" x14ac:dyDescent="0.25">
      <c r="A1434" t="s">
        <v>444</v>
      </c>
      <c r="G1434" t="s">
        <v>614</v>
      </c>
    </row>
    <row r="1435" spans="1:7" x14ac:dyDescent="0.25">
      <c r="A1435" t="s">
        <v>507</v>
      </c>
      <c r="G1435" t="s">
        <v>612</v>
      </c>
    </row>
    <row r="1436" spans="1:7" x14ac:dyDescent="0.25">
      <c r="A1436" t="s">
        <v>508</v>
      </c>
      <c r="G1436" t="s">
        <v>613</v>
      </c>
    </row>
    <row r="1437" spans="1:7" x14ac:dyDescent="0.25">
      <c r="A1437" t="s">
        <v>509</v>
      </c>
      <c r="G1437" t="s">
        <v>420</v>
      </c>
    </row>
    <row r="1438" spans="1:7" x14ac:dyDescent="0.25">
      <c r="A1438" t="s">
        <v>501</v>
      </c>
      <c r="G1438" t="s">
        <v>609</v>
      </c>
    </row>
    <row r="1439" spans="1:7" x14ac:dyDescent="0.25">
      <c r="A1439" t="s">
        <v>480</v>
      </c>
      <c r="G1439" t="s">
        <v>365</v>
      </c>
    </row>
    <row r="1440" spans="1:7" x14ac:dyDescent="0.25">
      <c r="A1440" t="s">
        <v>507</v>
      </c>
      <c r="G1440" t="s">
        <v>612</v>
      </c>
    </row>
    <row r="1441" spans="1:7" x14ac:dyDescent="0.25">
      <c r="A1441" t="s">
        <v>469</v>
      </c>
      <c r="G1441" t="s">
        <v>586</v>
      </c>
    </row>
    <row r="1442" spans="1:7" x14ac:dyDescent="0.25">
      <c r="A1442" t="s">
        <v>470</v>
      </c>
      <c r="G1442" t="s">
        <v>420</v>
      </c>
    </row>
    <row r="1443" spans="1:7" x14ac:dyDescent="0.25">
      <c r="A1443" t="s">
        <v>511</v>
      </c>
      <c r="G1443" t="s">
        <v>307</v>
      </c>
    </row>
    <row r="1444" spans="1:7" x14ac:dyDescent="0.25">
      <c r="A1444" t="s">
        <v>444</v>
      </c>
      <c r="G1444" t="s">
        <v>614</v>
      </c>
    </row>
    <row r="1445" spans="1:7" x14ac:dyDescent="0.25">
      <c r="A1445" t="s">
        <v>512</v>
      </c>
      <c r="G1445" t="s">
        <v>615</v>
      </c>
    </row>
    <row r="1446" spans="1:7" x14ac:dyDescent="0.25">
      <c r="A1446" t="s">
        <v>469</v>
      </c>
      <c r="G1446" t="s">
        <v>586</v>
      </c>
    </row>
    <row r="1447" spans="1:7" x14ac:dyDescent="0.25">
      <c r="A1447" t="s">
        <v>470</v>
      </c>
      <c r="G1447" t="s">
        <v>249</v>
      </c>
    </row>
    <row r="1448" spans="1:7" x14ac:dyDescent="0.25">
      <c r="A1448" t="s">
        <v>511</v>
      </c>
      <c r="G1448" t="s">
        <v>307</v>
      </c>
    </row>
    <row r="1449" spans="1:7" x14ac:dyDescent="0.25">
      <c r="A1449" t="s">
        <v>444</v>
      </c>
      <c r="G1449" t="s">
        <v>614</v>
      </c>
    </row>
    <row r="1450" spans="1:7" x14ac:dyDescent="0.25">
      <c r="A1450" t="s">
        <v>512</v>
      </c>
      <c r="G1450" t="s">
        <v>615</v>
      </c>
    </row>
    <row r="1451" spans="1:7" x14ac:dyDescent="0.25">
      <c r="A1451" t="s">
        <v>472</v>
      </c>
      <c r="G1451" t="s">
        <v>588</v>
      </c>
    </row>
    <row r="1452" spans="1:7" x14ac:dyDescent="0.25">
      <c r="A1452" t="s">
        <v>473</v>
      </c>
      <c r="G1452" t="s">
        <v>249</v>
      </c>
    </row>
    <row r="1453" spans="1:7" x14ac:dyDescent="0.25">
      <c r="A1453" t="s">
        <v>513</v>
      </c>
      <c r="G1453" t="s">
        <v>369</v>
      </c>
    </row>
    <row r="1454" spans="1:7" x14ac:dyDescent="0.25">
      <c r="A1454" t="s">
        <v>444</v>
      </c>
      <c r="G1454" t="s">
        <v>614</v>
      </c>
    </row>
    <row r="1455" spans="1:7" x14ac:dyDescent="0.25">
      <c r="A1455" t="s">
        <v>514</v>
      </c>
      <c r="G1455" t="s">
        <v>616</v>
      </c>
    </row>
    <row r="1456" spans="1:7" x14ac:dyDescent="0.25">
      <c r="A1456" t="s">
        <v>472</v>
      </c>
      <c r="G1456" t="s">
        <v>588</v>
      </c>
    </row>
    <row r="1457" spans="1:7" x14ac:dyDescent="0.25">
      <c r="A1457" t="s">
        <v>473</v>
      </c>
      <c r="G1457" t="s">
        <v>311</v>
      </c>
    </row>
    <row r="1458" spans="1:7" x14ac:dyDescent="0.25">
      <c r="A1458" t="s">
        <v>513</v>
      </c>
      <c r="G1458" t="s">
        <v>369</v>
      </c>
    </row>
    <row r="1459" spans="1:7" x14ac:dyDescent="0.25">
      <c r="A1459" t="s">
        <v>444</v>
      </c>
      <c r="G1459" t="s">
        <v>614</v>
      </c>
    </row>
    <row r="1460" spans="1:7" x14ac:dyDescent="0.25">
      <c r="A1460" t="s">
        <v>514</v>
      </c>
      <c r="G1460" t="s">
        <v>616</v>
      </c>
    </row>
    <row r="1461" spans="1:7" x14ac:dyDescent="0.25">
      <c r="A1461" t="s">
        <v>451</v>
      </c>
      <c r="G1461" t="s">
        <v>590</v>
      </c>
    </row>
    <row r="1462" spans="1:7" x14ac:dyDescent="0.25">
      <c r="A1462" t="s">
        <v>475</v>
      </c>
      <c r="G1462" t="s">
        <v>311</v>
      </c>
    </row>
    <row r="1463" spans="1:7" x14ac:dyDescent="0.25">
      <c r="A1463" t="s">
        <v>515</v>
      </c>
      <c r="G1463" t="s">
        <v>431</v>
      </c>
    </row>
    <row r="1464" spans="1:7" x14ac:dyDescent="0.25">
      <c r="A1464" t="s">
        <v>444</v>
      </c>
      <c r="G1464" t="s">
        <v>614</v>
      </c>
    </row>
    <row r="1465" spans="1:7" x14ac:dyDescent="0.25">
      <c r="A1465" t="s">
        <v>516</v>
      </c>
      <c r="G1465" t="s">
        <v>617</v>
      </c>
    </row>
    <row r="1466" spans="1:7" x14ac:dyDescent="0.25">
      <c r="A1466" t="s">
        <v>451</v>
      </c>
      <c r="G1466" t="s">
        <v>590</v>
      </c>
    </row>
    <row r="1467" spans="1:7" x14ac:dyDescent="0.25">
      <c r="A1467" t="s">
        <v>475</v>
      </c>
      <c r="G1467" t="s">
        <v>373</v>
      </c>
    </row>
    <row r="1468" spans="1:7" x14ac:dyDescent="0.25">
      <c r="A1468" t="s">
        <v>515</v>
      </c>
      <c r="G1468" t="s">
        <v>431</v>
      </c>
    </row>
    <row r="1469" spans="1:7" x14ac:dyDescent="0.25">
      <c r="A1469" t="s">
        <v>444</v>
      </c>
      <c r="G1469" t="s">
        <v>614</v>
      </c>
    </row>
    <row r="1470" spans="1:7" x14ac:dyDescent="0.25">
      <c r="A1470" t="s">
        <v>516</v>
      </c>
      <c r="G1470" t="s">
        <v>617</v>
      </c>
    </row>
    <row r="1471" spans="1:7" x14ac:dyDescent="0.25">
      <c r="A1471" t="s">
        <v>477</v>
      </c>
      <c r="G1471" t="s">
        <v>592</v>
      </c>
    </row>
    <row r="1472" spans="1:7" x14ac:dyDescent="0.25">
      <c r="A1472" t="s">
        <v>478</v>
      </c>
      <c r="G1472" t="s">
        <v>373</v>
      </c>
    </row>
    <row r="1473" spans="1:7" x14ac:dyDescent="0.25">
      <c r="A1473" t="s">
        <v>517</v>
      </c>
      <c r="G1473" t="s">
        <v>260</v>
      </c>
    </row>
    <row r="1474" spans="1:7" x14ac:dyDescent="0.25">
      <c r="A1474" t="s">
        <v>444</v>
      </c>
      <c r="G1474" t="s">
        <v>614</v>
      </c>
    </row>
    <row r="1475" spans="1:7" x14ac:dyDescent="0.25">
      <c r="A1475" t="s">
        <v>518</v>
      </c>
      <c r="G1475" t="s">
        <v>618</v>
      </c>
    </row>
    <row r="1476" spans="1:7" x14ac:dyDescent="0.25">
      <c r="A1476" t="s">
        <v>477</v>
      </c>
      <c r="G1476" t="s">
        <v>592</v>
      </c>
    </row>
    <row r="1477" spans="1:7" x14ac:dyDescent="0.25">
      <c r="A1477" t="s">
        <v>478</v>
      </c>
      <c r="G1477" t="s">
        <v>593</v>
      </c>
    </row>
    <row r="1478" spans="1:7" x14ac:dyDescent="0.25">
      <c r="A1478" t="s">
        <v>517</v>
      </c>
      <c r="G1478" t="s">
        <v>260</v>
      </c>
    </row>
    <row r="1479" spans="1:7" x14ac:dyDescent="0.25">
      <c r="A1479" t="s">
        <v>444</v>
      </c>
      <c r="G1479" t="s">
        <v>614</v>
      </c>
    </row>
    <row r="1480" spans="1:7" x14ac:dyDescent="0.25">
      <c r="A1480" t="s">
        <v>518</v>
      </c>
      <c r="G1480" t="s">
        <v>618</v>
      </c>
    </row>
    <row r="1481" spans="1:7" x14ac:dyDescent="0.25">
      <c r="A1481" t="s">
        <v>480</v>
      </c>
      <c r="G1481" t="s">
        <v>595</v>
      </c>
    </row>
    <row r="1482" spans="1:7" x14ac:dyDescent="0.25">
      <c r="A1482" t="s">
        <v>481</v>
      </c>
      <c r="G1482" t="s">
        <v>593</v>
      </c>
    </row>
    <row r="1483" spans="1:7" x14ac:dyDescent="0.25">
      <c r="A1483" t="s">
        <v>519</v>
      </c>
      <c r="G1483" t="s">
        <v>322</v>
      </c>
    </row>
    <row r="1484" spans="1:7" x14ac:dyDescent="0.25">
      <c r="A1484" t="s">
        <v>444</v>
      </c>
      <c r="G1484" t="s">
        <v>614</v>
      </c>
    </row>
    <row r="1485" spans="1:7" x14ac:dyDescent="0.25">
      <c r="A1485" t="s">
        <v>520</v>
      </c>
      <c r="G1485" t="s">
        <v>619</v>
      </c>
    </row>
    <row r="1486" spans="1:7" x14ac:dyDescent="0.25">
      <c r="A1486" t="s">
        <v>480</v>
      </c>
      <c r="G1486" t="s">
        <v>595</v>
      </c>
    </row>
    <row r="1487" spans="1:7" x14ac:dyDescent="0.25">
      <c r="A1487" t="s">
        <v>481</v>
      </c>
      <c r="G1487" t="s">
        <v>596</v>
      </c>
    </row>
    <row r="1488" spans="1:7" x14ac:dyDescent="0.25">
      <c r="A1488" t="s">
        <v>519</v>
      </c>
      <c r="G1488" t="s">
        <v>322</v>
      </c>
    </row>
    <row r="1489" spans="1:7" x14ac:dyDescent="0.25">
      <c r="A1489" t="s">
        <v>444</v>
      </c>
      <c r="G1489" t="s">
        <v>614</v>
      </c>
    </row>
    <row r="1490" spans="1:7" x14ac:dyDescent="0.25">
      <c r="A1490" t="s">
        <v>520</v>
      </c>
      <c r="G1490" t="s">
        <v>619</v>
      </c>
    </row>
    <row r="1491" spans="1:7" x14ac:dyDescent="0.25">
      <c r="A1491" t="s">
        <v>482</v>
      </c>
      <c r="G1491" t="s">
        <v>597</v>
      </c>
    </row>
    <row r="1492" spans="1:7" x14ac:dyDescent="0.25">
      <c r="A1492" t="s">
        <v>483</v>
      </c>
      <c r="G1492" t="s">
        <v>596</v>
      </c>
    </row>
    <row r="1493" spans="1:7" x14ac:dyDescent="0.25">
      <c r="A1493" t="s">
        <v>521</v>
      </c>
      <c r="G1493" t="s">
        <v>384</v>
      </c>
    </row>
    <row r="1494" spans="1:7" x14ac:dyDescent="0.25">
      <c r="A1494" t="s">
        <v>444</v>
      </c>
      <c r="G1494" t="s">
        <v>614</v>
      </c>
    </row>
    <row r="1495" spans="1:7" x14ac:dyDescent="0.25">
      <c r="A1495" t="s">
        <v>522</v>
      </c>
      <c r="G1495" t="s">
        <v>620</v>
      </c>
    </row>
    <row r="1496" spans="1:7" x14ac:dyDescent="0.25">
      <c r="A1496" t="s">
        <v>482</v>
      </c>
      <c r="G1496" t="s">
        <v>597</v>
      </c>
    </row>
    <row r="1497" spans="1:7" x14ac:dyDescent="0.25">
      <c r="A1497" t="s">
        <v>483</v>
      </c>
      <c r="G1497" t="s">
        <v>598</v>
      </c>
    </row>
    <row r="1498" spans="1:7" x14ac:dyDescent="0.25">
      <c r="A1498" t="s">
        <v>521</v>
      </c>
      <c r="G1498" t="s">
        <v>384</v>
      </c>
    </row>
    <row r="1499" spans="1:7" x14ac:dyDescent="0.25">
      <c r="A1499" t="s">
        <v>444</v>
      </c>
      <c r="G1499" t="s">
        <v>614</v>
      </c>
    </row>
    <row r="1500" spans="1:7" x14ac:dyDescent="0.25">
      <c r="A1500" t="s">
        <v>522</v>
      </c>
      <c r="G1500" t="s">
        <v>620</v>
      </c>
    </row>
    <row r="1501" spans="1:7" x14ac:dyDescent="0.25">
      <c r="A1501" t="s">
        <v>485</v>
      </c>
      <c r="G1501" t="s">
        <v>599</v>
      </c>
    </row>
    <row r="1502" spans="1:7" x14ac:dyDescent="0.25">
      <c r="A1502" t="s">
        <v>486</v>
      </c>
      <c r="G1502" t="s">
        <v>598</v>
      </c>
    </row>
    <row r="1503" spans="1:7" x14ac:dyDescent="0.25">
      <c r="A1503" t="s">
        <v>523</v>
      </c>
      <c r="G1503" t="s">
        <v>415</v>
      </c>
    </row>
    <row r="1504" spans="1:7" x14ac:dyDescent="0.25">
      <c r="A1504" t="s">
        <v>444</v>
      </c>
      <c r="G1504" t="s">
        <v>621</v>
      </c>
    </row>
    <row r="1505" spans="1:7" x14ac:dyDescent="0.25">
      <c r="A1505" t="s">
        <v>524</v>
      </c>
      <c r="G1505" t="s">
        <v>329</v>
      </c>
    </row>
    <row r="1506" spans="1:7" x14ac:dyDescent="0.25">
      <c r="A1506" t="s">
        <v>527</v>
      </c>
      <c r="G1506" t="s">
        <v>624</v>
      </c>
    </row>
    <row r="1507" spans="1:7" x14ac:dyDescent="0.25">
      <c r="A1507" t="s">
        <v>528</v>
      </c>
      <c r="G1507" t="s">
        <v>623</v>
      </c>
    </row>
    <row r="1508" spans="1:7" x14ac:dyDescent="0.25">
      <c r="A1508" t="s">
        <v>525</v>
      </c>
      <c r="G1508" t="s">
        <v>244</v>
      </c>
    </row>
    <row r="1509" spans="1:7" x14ac:dyDescent="0.25">
      <c r="A1509" t="s">
        <v>444</v>
      </c>
      <c r="G1509" t="s">
        <v>621</v>
      </c>
    </row>
    <row r="1510" spans="1:7" x14ac:dyDescent="0.25">
      <c r="A1510" t="s">
        <v>526</v>
      </c>
      <c r="G1510" t="s">
        <v>391</v>
      </c>
    </row>
    <row r="1511" spans="1:7" x14ac:dyDescent="0.25">
      <c r="A1511" t="s">
        <v>527</v>
      </c>
      <c r="G1511" t="s">
        <v>624</v>
      </c>
    </row>
    <row r="1512" spans="1:7" x14ac:dyDescent="0.25">
      <c r="A1512" t="s">
        <v>528</v>
      </c>
      <c r="G1512" t="s">
        <v>625</v>
      </c>
    </row>
    <row r="1513" spans="1:7" x14ac:dyDescent="0.25">
      <c r="A1513" t="s">
        <v>525</v>
      </c>
      <c r="G1513" t="s">
        <v>244</v>
      </c>
    </row>
    <row r="1514" spans="1:7" x14ac:dyDescent="0.25">
      <c r="A1514" t="s">
        <v>444</v>
      </c>
      <c r="G1514" t="s">
        <v>364</v>
      </c>
    </row>
    <row r="1515" spans="1:7" x14ac:dyDescent="0.25">
      <c r="A1515" t="s">
        <v>530</v>
      </c>
      <c r="G1515" t="s">
        <v>626</v>
      </c>
    </row>
    <row r="1516" spans="1:7" x14ac:dyDescent="0.25">
      <c r="A1516" t="s">
        <v>531</v>
      </c>
      <c r="G1516" t="s">
        <v>627</v>
      </c>
    </row>
    <row r="1517" spans="1:7" x14ac:dyDescent="0.25">
      <c r="A1517" t="s">
        <v>482</v>
      </c>
      <c r="G1517" t="s">
        <v>625</v>
      </c>
    </row>
    <row r="1518" spans="1:7" x14ac:dyDescent="0.25">
      <c r="A1518" t="s">
        <v>529</v>
      </c>
      <c r="G1518" t="s">
        <v>306</v>
      </c>
    </row>
    <row r="1519" spans="1:7" x14ac:dyDescent="0.25">
      <c r="A1519" t="s">
        <v>444</v>
      </c>
      <c r="G1519" t="s">
        <v>364</v>
      </c>
    </row>
    <row r="1520" spans="1:7" x14ac:dyDescent="0.25">
      <c r="A1520" t="s">
        <v>530</v>
      </c>
      <c r="G1520" t="s">
        <v>626</v>
      </c>
    </row>
    <row r="1521" spans="1:7" x14ac:dyDescent="0.25">
      <c r="A1521" t="s">
        <v>531</v>
      </c>
      <c r="G1521" t="s">
        <v>627</v>
      </c>
    </row>
    <row r="1522" spans="1:7" x14ac:dyDescent="0.25">
      <c r="A1522" t="s">
        <v>482</v>
      </c>
      <c r="G1522" t="s">
        <v>628</v>
      </c>
    </row>
    <row r="1523" spans="1:7" x14ac:dyDescent="0.25">
      <c r="A1523" t="s">
        <v>529</v>
      </c>
      <c r="G1523" t="s">
        <v>306</v>
      </c>
    </row>
    <row r="1524" spans="1:7" x14ac:dyDescent="0.25">
      <c r="A1524" t="s">
        <v>444</v>
      </c>
      <c r="G1524" t="s">
        <v>426</v>
      </c>
    </row>
    <row r="1525" spans="1:7" x14ac:dyDescent="0.25">
      <c r="A1525" t="s">
        <v>530</v>
      </c>
      <c r="G1525" t="s">
        <v>626</v>
      </c>
    </row>
    <row r="1526" spans="1:7" x14ac:dyDescent="0.25">
      <c r="A1526" t="s">
        <v>533</v>
      </c>
      <c r="G1526" t="s">
        <v>629</v>
      </c>
    </row>
    <row r="1527" spans="1:7" x14ac:dyDescent="0.25">
      <c r="A1527" t="s">
        <v>485</v>
      </c>
      <c r="G1527" t="s">
        <v>628</v>
      </c>
    </row>
    <row r="1528" spans="1:7" x14ac:dyDescent="0.25">
      <c r="A1528" t="s">
        <v>532</v>
      </c>
      <c r="G1528" t="s">
        <v>368</v>
      </c>
    </row>
    <row r="1529" spans="1:7" x14ac:dyDescent="0.25">
      <c r="A1529" t="s">
        <v>444</v>
      </c>
      <c r="G1529" t="s">
        <v>426</v>
      </c>
    </row>
    <row r="1530" spans="1:7" x14ac:dyDescent="0.25">
      <c r="A1530" t="s">
        <v>530</v>
      </c>
      <c r="G1530" t="s">
        <v>626</v>
      </c>
    </row>
    <row r="1531" spans="1:7" x14ac:dyDescent="0.25">
      <c r="A1531" t="s">
        <v>533</v>
      </c>
      <c r="G1531" t="s">
        <v>629</v>
      </c>
    </row>
    <row r="1532" spans="1:7" x14ac:dyDescent="0.25">
      <c r="A1532" t="s">
        <v>485</v>
      </c>
      <c r="G1532" t="s">
        <v>630</v>
      </c>
    </row>
    <row r="1533" spans="1:7" x14ac:dyDescent="0.25">
      <c r="A1533" t="s">
        <v>532</v>
      </c>
      <c r="G1533" t="s">
        <v>368</v>
      </c>
    </row>
    <row r="1534" spans="1:7" x14ac:dyDescent="0.25">
      <c r="A1534" t="s">
        <v>444</v>
      </c>
      <c r="G1534" t="s">
        <v>255</v>
      </c>
    </row>
    <row r="1535" spans="1:7" x14ac:dyDescent="0.25">
      <c r="A1535" t="s">
        <v>530</v>
      </c>
      <c r="G1535" t="s">
        <v>626</v>
      </c>
    </row>
    <row r="1536" spans="1:7" x14ac:dyDescent="0.25">
      <c r="A1536" t="s">
        <v>493</v>
      </c>
      <c r="G1536" t="s">
        <v>631</v>
      </c>
    </row>
    <row r="1537" spans="1:7" x14ac:dyDescent="0.25">
      <c r="A1537" t="s">
        <v>444</v>
      </c>
      <c r="G1537" t="s">
        <v>630</v>
      </c>
    </row>
    <row r="1538" spans="1:7" x14ac:dyDescent="0.25">
      <c r="A1538" t="s">
        <v>534</v>
      </c>
      <c r="G1538" t="s">
        <v>430</v>
      </c>
    </row>
    <row r="1539" spans="1:7" x14ac:dyDescent="0.25">
      <c r="A1539" t="s">
        <v>444</v>
      </c>
      <c r="G1539" t="s">
        <v>255</v>
      </c>
    </row>
    <row r="1540" spans="1:7" x14ac:dyDescent="0.25">
      <c r="A1540" t="s">
        <v>530</v>
      </c>
      <c r="G1540" t="s">
        <v>626</v>
      </c>
    </row>
    <row r="1541" spans="1:7" x14ac:dyDescent="0.25">
      <c r="A1541" t="s">
        <v>493</v>
      </c>
      <c r="G1541" t="s">
        <v>631</v>
      </c>
    </row>
    <row r="1542" spans="1:7" x14ac:dyDescent="0.25">
      <c r="A1542" t="s">
        <v>444</v>
      </c>
      <c r="G1542" t="s">
        <v>632</v>
      </c>
    </row>
    <row r="1543" spans="1:7" x14ac:dyDescent="0.25">
      <c r="A1543" t="s">
        <v>534</v>
      </c>
      <c r="G1543" t="s">
        <v>430</v>
      </c>
    </row>
    <row r="1544" spans="1:7" x14ac:dyDescent="0.25">
      <c r="A1544" t="s">
        <v>444</v>
      </c>
      <c r="G1544" t="s">
        <v>317</v>
      </c>
    </row>
    <row r="1545" spans="1:7" x14ac:dyDescent="0.25">
      <c r="A1545" t="s">
        <v>530</v>
      </c>
      <c r="G1545" t="s">
        <v>626</v>
      </c>
    </row>
    <row r="1546" spans="1:7" x14ac:dyDescent="0.25">
      <c r="A1546" t="s">
        <v>493</v>
      </c>
      <c r="G1546" t="s">
        <v>634</v>
      </c>
    </row>
    <row r="1547" spans="1:7" x14ac:dyDescent="0.25">
      <c r="A1547" t="s">
        <v>444</v>
      </c>
      <c r="G1547" t="s">
        <v>632</v>
      </c>
    </row>
    <row r="1548" spans="1:7" x14ac:dyDescent="0.25">
      <c r="A1548" t="s">
        <v>535</v>
      </c>
      <c r="G1548" t="s">
        <v>633</v>
      </c>
    </row>
    <row r="1549" spans="1:7" x14ac:dyDescent="0.25">
      <c r="A1549" t="s">
        <v>444</v>
      </c>
      <c r="G1549" t="s">
        <v>317</v>
      </c>
    </row>
    <row r="1550" spans="1:7" x14ac:dyDescent="0.25">
      <c r="A1550" t="s">
        <v>530</v>
      </c>
      <c r="G1550" t="s">
        <v>626</v>
      </c>
    </row>
    <row r="1551" spans="1:7" x14ac:dyDescent="0.25">
      <c r="A1551" t="s">
        <v>493</v>
      </c>
      <c r="G1551" t="s">
        <v>634</v>
      </c>
    </row>
    <row r="1552" spans="1:7" x14ac:dyDescent="0.25">
      <c r="A1552" t="s">
        <v>444</v>
      </c>
      <c r="G1552" t="s">
        <v>635</v>
      </c>
    </row>
    <row r="1553" spans="1:7" x14ac:dyDescent="0.25">
      <c r="A1553" t="s">
        <v>535</v>
      </c>
      <c r="G1553" t="s">
        <v>633</v>
      </c>
    </row>
    <row r="1554" spans="1:7" x14ac:dyDescent="0.25">
      <c r="A1554" t="s">
        <v>444</v>
      </c>
      <c r="G1554" t="s">
        <v>379</v>
      </c>
    </row>
    <row r="1555" spans="1:7" x14ac:dyDescent="0.25">
      <c r="A1555" t="s">
        <v>530</v>
      </c>
      <c r="G1555" t="s">
        <v>626</v>
      </c>
    </row>
    <row r="1556" spans="1:7" x14ac:dyDescent="0.25">
      <c r="A1556" t="s">
        <v>499</v>
      </c>
      <c r="G1556" t="s">
        <v>607</v>
      </c>
    </row>
    <row r="1557" spans="1:7" x14ac:dyDescent="0.25">
      <c r="A1557" t="s">
        <v>444</v>
      </c>
      <c r="G1557" t="s">
        <v>635</v>
      </c>
    </row>
    <row r="1558" spans="1:7" x14ac:dyDescent="0.25">
      <c r="A1558" t="s">
        <v>536</v>
      </c>
      <c r="G1558" t="s">
        <v>636</v>
      </c>
    </row>
    <row r="1559" spans="1:7" x14ac:dyDescent="0.25">
      <c r="A1559" t="s">
        <v>444</v>
      </c>
      <c r="G1559" t="s">
        <v>379</v>
      </c>
    </row>
    <row r="1560" spans="1:7" x14ac:dyDescent="0.25">
      <c r="A1560" t="s">
        <v>530</v>
      </c>
      <c r="G1560" t="s">
        <v>626</v>
      </c>
    </row>
    <row r="1561" spans="1:7" x14ac:dyDescent="0.25">
      <c r="A1561" t="s">
        <v>499</v>
      </c>
      <c r="G1561" t="s">
        <v>607</v>
      </c>
    </row>
    <row r="1562" spans="1:7" x14ac:dyDescent="0.25">
      <c r="A1562" t="s">
        <v>444</v>
      </c>
      <c r="G1562" t="s">
        <v>637</v>
      </c>
    </row>
    <row r="1563" spans="1:7" x14ac:dyDescent="0.25">
      <c r="A1563" t="s">
        <v>536</v>
      </c>
      <c r="G1563" t="s">
        <v>636</v>
      </c>
    </row>
    <row r="1564" spans="1:7" x14ac:dyDescent="0.25">
      <c r="A1564" t="s">
        <v>444</v>
      </c>
      <c r="G1564" t="s">
        <v>209</v>
      </c>
    </row>
    <row r="1565" spans="1:7" x14ac:dyDescent="0.25">
      <c r="A1565" t="s">
        <v>530</v>
      </c>
      <c r="G1565" t="s">
        <v>626</v>
      </c>
    </row>
    <row r="1566" spans="1:7" x14ac:dyDescent="0.25">
      <c r="A1566" t="s">
        <v>538</v>
      </c>
      <c r="G1566" t="s">
        <v>639</v>
      </c>
    </row>
    <row r="1567" spans="1:7" x14ac:dyDescent="0.25">
      <c r="A1567" t="s">
        <v>444</v>
      </c>
      <c r="G1567" t="s">
        <v>637</v>
      </c>
    </row>
    <row r="1568" spans="1:7" x14ac:dyDescent="0.25">
      <c r="A1568" t="s">
        <v>537</v>
      </c>
      <c r="G1568" t="s">
        <v>638</v>
      </c>
    </row>
    <row r="1569" spans="1:7" x14ac:dyDescent="0.25">
      <c r="A1569" t="s">
        <v>444</v>
      </c>
      <c r="G1569" t="s">
        <v>209</v>
      </c>
    </row>
    <row r="1570" spans="1:7" x14ac:dyDescent="0.25">
      <c r="A1570" t="s">
        <v>530</v>
      </c>
      <c r="G1570" t="s">
        <v>626</v>
      </c>
    </row>
    <row r="1571" spans="1:7" x14ac:dyDescent="0.25">
      <c r="A1571" t="s">
        <v>538</v>
      </c>
      <c r="G1571" t="s">
        <v>639</v>
      </c>
    </row>
    <row r="1572" spans="1:7" x14ac:dyDescent="0.25">
      <c r="A1572" t="s">
        <v>444</v>
      </c>
      <c r="G1572" t="s">
        <v>640</v>
      </c>
    </row>
    <row r="1573" spans="1:7" x14ac:dyDescent="0.25">
      <c r="A1573" t="s">
        <v>537</v>
      </c>
      <c r="G1573" t="s">
        <v>638</v>
      </c>
    </row>
    <row r="1574" spans="1:7" x14ac:dyDescent="0.25">
      <c r="A1574" t="s">
        <v>444</v>
      </c>
      <c r="G1574" t="s">
        <v>239</v>
      </c>
    </row>
    <row r="1575" spans="1:7" x14ac:dyDescent="0.25">
      <c r="A1575" t="s">
        <v>504</v>
      </c>
      <c r="G1575" t="s">
        <v>610</v>
      </c>
    </row>
    <row r="1576" spans="1:7" x14ac:dyDescent="0.25">
      <c r="A1576" t="s">
        <v>540</v>
      </c>
      <c r="G1576" t="s">
        <v>642</v>
      </c>
    </row>
    <row r="1577" spans="1:7" x14ac:dyDescent="0.25">
      <c r="A1577" t="s">
        <v>444</v>
      </c>
      <c r="G1577" t="s">
        <v>568</v>
      </c>
    </row>
    <row r="1578" spans="1:7" x14ac:dyDescent="0.25">
      <c r="A1578" t="s">
        <v>498</v>
      </c>
      <c r="G1578" t="s">
        <v>606</v>
      </c>
    </row>
    <row r="1579" spans="1:7" x14ac:dyDescent="0.25">
      <c r="A1579" t="s">
        <v>444</v>
      </c>
      <c r="G1579" t="s">
        <v>301</v>
      </c>
    </row>
    <row r="1580" spans="1:7" x14ac:dyDescent="0.25">
      <c r="A1580" t="s">
        <v>504</v>
      </c>
      <c r="G1580" t="s">
        <v>610</v>
      </c>
    </row>
    <row r="1581" spans="1:7" x14ac:dyDescent="0.25">
      <c r="A1581" t="s">
        <v>541</v>
      </c>
      <c r="G1581" t="s">
        <v>246</v>
      </c>
    </row>
    <row r="1582" spans="1:7" x14ac:dyDescent="0.25">
      <c r="A1582" t="s">
        <v>444</v>
      </c>
      <c r="G1582" t="s">
        <v>568</v>
      </c>
    </row>
    <row r="1583" spans="1:7" x14ac:dyDescent="0.25">
      <c r="A1583" t="s">
        <v>447</v>
      </c>
      <c r="G1583" t="s">
        <v>571</v>
      </c>
    </row>
    <row r="1584" spans="1:7" x14ac:dyDescent="0.25">
      <c r="A1584" t="s">
        <v>444</v>
      </c>
      <c r="G1584" t="s">
        <v>301</v>
      </c>
    </row>
    <row r="1585" spans="1:7" x14ac:dyDescent="0.25">
      <c r="A1585" t="s">
        <v>504</v>
      </c>
      <c r="G1585" t="s">
        <v>610</v>
      </c>
    </row>
    <row r="1586" spans="1:7" x14ac:dyDescent="0.25">
      <c r="A1586" t="s">
        <v>541</v>
      </c>
      <c r="G1586" t="s">
        <v>246</v>
      </c>
    </row>
    <row r="1587" spans="1:7" x14ac:dyDescent="0.25">
      <c r="A1587" t="s">
        <v>444</v>
      </c>
      <c r="G1587" t="s">
        <v>643</v>
      </c>
    </row>
    <row r="1588" spans="1:7" x14ac:dyDescent="0.25">
      <c r="A1588" t="s">
        <v>447</v>
      </c>
      <c r="G1588" t="s">
        <v>571</v>
      </c>
    </row>
    <row r="1589" spans="1:7" x14ac:dyDescent="0.25">
      <c r="A1589" t="s">
        <v>444</v>
      </c>
      <c r="G1589" t="s">
        <v>363</v>
      </c>
    </row>
    <row r="1590" spans="1:7" x14ac:dyDescent="0.25">
      <c r="A1590" t="s">
        <v>504</v>
      </c>
      <c r="G1590" t="s">
        <v>610</v>
      </c>
    </row>
    <row r="1591" spans="1:7" x14ac:dyDescent="0.25">
      <c r="A1591" t="s">
        <v>542</v>
      </c>
      <c r="G1591" t="s">
        <v>308</v>
      </c>
    </row>
    <row r="1592" spans="1:7" x14ac:dyDescent="0.25">
      <c r="A1592" t="s">
        <v>444</v>
      </c>
      <c r="G1592" t="s">
        <v>604</v>
      </c>
    </row>
    <row r="1593" spans="1:7" x14ac:dyDescent="0.25">
      <c r="A1593" t="s">
        <v>449</v>
      </c>
      <c r="G1593" t="s">
        <v>573</v>
      </c>
    </row>
    <row r="1594" spans="1:7" x14ac:dyDescent="0.25">
      <c r="A1594" t="s">
        <v>444</v>
      </c>
      <c r="G1594" t="s">
        <v>363</v>
      </c>
    </row>
    <row r="1595" spans="1:7" x14ac:dyDescent="0.25">
      <c r="A1595" t="s">
        <v>444</v>
      </c>
      <c r="G1595" t="s">
        <v>351</v>
      </c>
    </row>
    <row r="1596" spans="1:7" x14ac:dyDescent="0.25">
      <c r="A1596" t="s">
        <v>480</v>
      </c>
      <c r="G1596" t="s">
        <v>595</v>
      </c>
    </row>
    <row r="1597" spans="1:7" x14ac:dyDescent="0.25">
      <c r="A1597" t="s">
        <v>481</v>
      </c>
      <c r="G1597" t="s">
        <v>644</v>
      </c>
    </row>
    <row r="1598" spans="1:7" x14ac:dyDescent="0.25">
      <c r="A1598" t="s">
        <v>449</v>
      </c>
      <c r="G1598" t="s">
        <v>573</v>
      </c>
    </row>
    <row r="1599" spans="1:7" x14ac:dyDescent="0.25">
      <c r="A1599" t="s">
        <v>444</v>
      </c>
      <c r="G1599" t="s">
        <v>425</v>
      </c>
    </row>
    <row r="1600" spans="1:7" x14ac:dyDescent="0.25">
      <c r="A1600" t="s">
        <v>444</v>
      </c>
      <c r="G1600" t="s">
        <v>351</v>
      </c>
    </row>
    <row r="1601" spans="1:7" x14ac:dyDescent="0.25">
      <c r="A1601" t="s">
        <v>480</v>
      </c>
      <c r="G1601" t="s">
        <v>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 Mabrouk</dc:creator>
  <cp:lastModifiedBy>Farid Mabrouk</cp:lastModifiedBy>
  <dcterms:created xsi:type="dcterms:W3CDTF">2017-09-05T17:37:17Z</dcterms:created>
  <dcterms:modified xsi:type="dcterms:W3CDTF">2018-11-07T18:18:26Z</dcterms:modified>
</cp:coreProperties>
</file>