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GitRepo\PCArchitecture\"/>
    </mc:Choice>
  </mc:AlternateContent>
  <xr:revisionPtr revIDLastSave="0" documentId="13_ncr:1_{0DAAC337-EA91-48AF-A555-308D2E32F5C0}" xr6:coauthVersionLast="47" xr6:coauthVersionMax="47" xr10:uidLastSave="{00000000-0000-0000-0000-000000000000}"/>
  <bookViews>
    <workbookView xWindow="-120" yWindow="-120" windowWidth="29040" windowHeight="15840" xr2:uid="{2066EFEB-9789-482C-AA6E-A8247BD797D8}"/>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4" i="1" l="1"/>
  <c r="L82" i="1"/>
  <c r="Q74" i="1"/>
  <c r="Q75" i="1"/>
  <c r="Q76" i="1"/>
  <c r="Q77" i="1"/>
  <c r="Q78" i="1"/>
  <c r="G81" i="1"/>
  <c r="G121" i="1"/>
  <c r="L121" i="1"/>
  <c r="L74" i="1"/>
  <c r="L75" i="1"/>
  <c r="L76" i="1"/>
  <c r="L77" i="1"/>
  <c r="L78" i="1"/>
  <c r="C63" i="1"/>
  <c r="B64" i="1"/>
  <c r="B63" i="1"/>
  <c r="B81" i="1" s="1"/>
  <c r="G78" i="1"/>
  <c r="G77" i="1"/>
  <c r="G76" i="1"/>
  <c r="G75" i="1"/>
  <c r="G74" i="1"/>
  <c r="B75" i="1"/>
  <c r="B76" i="1"/>
  <c r="B77" i="1"/>
  <c r="B78" i="1"/>
  <c r="B74" i="1"/>
</calcChain>
</file>

<file path=xl/sharedStrings.xml><?xml version="1.0" encoding="utf-8"?>
<sst xmlns="http://schemas.openxmlformats.org/spreadsheetml/2006/main" count="197" uniqueCount="149">
  <si>
    <t>TEST UNITAIRE</t>
  </si>
  <si>
    <t>ADDV</t>
  </si>
  <si>
    <t>Test</t>
  </si>
  <si>
    <t xml:space="preserve">Sequence de donné </t>
  </si>
  <si>
    <t>description du test</t>
  </si>
  <si>
    <t>resultat attendu</t>
  </si>
  <si>
    <t>resultat obtenu</t>
  </si>
  <si>
    <t>LWV</t>
  </si>
  <si>
    <t>SWV</t>
  </si>
  <si>
    <t>ADDVS</t>
  </si>
  <si>
    <t>Addition 0x1 + 0x1</t>
  </si>
  <si>
    <t xml:space="preserve">Initialise $t0 a $t7 a 0x1 , addition vectoriel $t0 + $t4 et placement dans $t0 </t>
  </si>
  <si>
    <t>retrouver 0x2 dans $t0 a $t3</t>
  </si>
  <si>
    <t>0x2 dans ,les 4 registres</t>
  </si>
  <si>
    <t xml:space="preserve">X"20100024", X"3c011001", X"C0280000", X"2002000a", X"0000000c", </t>
  </si>
  <si>
    <t>Load  vectorielle a 0x10010000</t>
  </si>
  <si>
    <t>Load de 0x1001000 jusqua 0x1001000c dans $t0 jusqua $t3 (reg 8 a 11)</t>
  </si>
  <si>
    <t>X"12345678",
X"87654321",
X"bad0face",
X"00000001",
X"00000002",
X"00000003",
X"00000004",
X"00000005",
X"00000006",
X"5555cccc",</t>
  </si>
  <si>
    <t>12345678 dans $t0,  87654321 dans  $t1,  bad0face dans $t2, 1 dans $t3</t>
  </si>
  <si>
    <t>12345678 dans $t0, 87654321 dans $t1, bad0face dans $t2, 1 dans $t3</t>
  </si>
  <si>
    <t>X"20100024",
X"3c011001",
X"20080001",
X"20090002",
X"200a0003",
X"200b0004",
X"C4280000",
X"2002000a",
X"0000000c",</t>
  </si>
  <si>
    <t>intialise 1,2,3,4 dans $t0 a $t3, ensuite save $t0 -$t3 dans la memoire (a partir de 0x10010000 qui est le debut des donnees)</t>
  </si>
  <si>
    <t>retrouver 1,2,3,4 dans 0x10010000, 0x10010004 , 0x10010008, 0x1001000c resespectivement</t>
  </si>
  <si>
    <t>on voit bien lupdate des valeurs dans la mémoire</t>
  </si>
  <si>
    <t>save de 4 registres intialisés avec des valeurs aléatoire</t>
  </si>
  <si>
    <t>ajout de 16 dans 4 vecteur</t>
  </si>
  <si>
    <t>X"D1080010",
X"2002000a",
X"0000000c",</t>
  </si>
  <si>
    <t>addvs $t0 ,$t0,16</t>
  </si>
  <si>
    <t>avoir 0x10 dans $t0 a $t3 (reg 8 a 11 )</t>
  </si>
  <si>
    <t>0x10 dans $t0 a $t3 (reg 8 a 11 ) au clk suivant</t>
  </si>
  <si>
    <t>MOVNV</t>
  </si>
  <si>
    <t>X"20080001",
X"20090002",
X"200a0003",
X"200b0004",
X"CD0C0000",
X"3402000a",
X"0000000c",</t>
  </si>
  <si>
    <t>MOVZV</t>
  </si>
  <si>
    <t>SLTV</t>
  </si>
  <si>
    <t>intialise 1,2,3,4 dans $t0 a $t3 , 0,3,0,5 dans $t4 a $t7 ,ensuite set $s0 - $s3 a 1 si $t0 &lt; $t4 …</t>
  </si>
  <si>
    <t>avoir 0,1,0,1 dans $s0 a $s3</t>
  </si>
  <si>
    <t xml:space="preserve"> 0,1,0,1 dans $s0 a $s3</t>
  </si>
  <si>
    <t xml:space="preserve">Donnes a mettre dans MemDonne </t>
  </si>
  <si>
    <t>Format des commande SIMD ---------------------------------------------------------------------------&gt;</t>
  </si>
  <si>
    <t>OPCODE</t>
  </si>
  <si>
    <t>RS</t>
  </si>
  <si>
    <t>RT</t>
  </si>
  <si>
    <t>RD</t>
  </si>
  <si>
    <t>SHAMT</t>
  </si>
  <si>
    <t>fnct</t>
  </si>
  <si>
    <t xml:space="preserve">immediate </t>
  </si>
  <si>
    <t>adresse in mem</t>
  </si>
  <si>
    <t>destination</t>
  </si>
  <si>
    <t>offset sur RS</t>
  </si>
  <si>
    <t>source</t>
  </si>
  <si>
    <t xml:space="preserve">offset sur RS </t>
  </si>
  <si>
    <t>source1</t>
  </si>
  <si>
    <t>source2</t>
  </si>
  <si>
    <t>registre dest</t>
  </si>
  <si>
    <t>target</t>
  </si>
  <si>
    <t>explication</t>
  </si>
  <si>
    <t>code hex et binaire</t>
  </si>
  <si>
    <t>D1080010 - 110100 01000 01000 0000000000010000</t>
  </si>
  <si>
    <t>ADDVS $t0 $t0 16</t>
  </si>
  <si>
    <t>ajoute 16 au contenu de $t0 a $t3 et le met dans $t0 a $t3</t>
  </si>
  <si>
    <t>operand gauche</t>
  </si>
  <si>
    <t>operand droit</t>
  </si>
  <si>
    <t xml:space="preserve">D50C802A  - 110101 01000 01100 10000 00000 101010 </t>
  </si>
  <si>
    <t>SLTV $s0, $t0, $t4</t>
  </si>
  <si>
    <t>si $t0 - $t3 &lt; $t4 - $t7 =&gt; $s0-$s3 = 1</t>
  </si>
  <si>
    <t>Format d'instruction</t>
  </si>
  <si>
    <t>exemple dans MARS</t>
  </si>
  <si>
    <t>LWV $t0 , $at</t>
  </si>
  <si>
    <t>C0280000 - 110000 00001 01000 0000000000000000</t>
  </si>
  <si>
    <t>SVW $t0 ,$at</t>
  </si>
  <si>
    <t>C4280000 - 110001 00001 01000 0000000000000000</t>
  </si>
  <si>
    <t>enregistre dans la memoire a ladresse de $at + offset  la valeur des registre $t0- $t3</t>
  </si>
  <si>
    <t>place dans $t0- $t3 la valeur read en memoir a ladresse dans $at + offset</t>
  </si>
  <si>
    <t>ADDV $t0 , $t0, $t4</t>
  </si>
  <si>
    <t>enregistre dans $t0-$t3 l'addition de $t0 -$t3 et  $t4-$t7</t>
  </si>
  <si>
    <t>C9086020- 110010 01000 01000 01100 00000 100000</t>
  </si>
  <si>
    <t xml:space="preserve"> </t>
  </si>
  <si>
    <t>X"20080003",
X"20090004",
X"200a0005",
X"200b0006",
X"200c0000",
X"200d0001",
X"200e0000",
X"200f0001",
X"D90C8000",
X"2002000a",
X"0000000c",</t>
  </si>
  <si>
    <t>move de 2/4 registre</t>
  </si>
  <si>
    <t>initie $t0-$t3 avec 3,4,5,6, $t4-$t7 avec 0,1,0,1 et move if zero de $t0 a $S0</t>
  </si>
  <si>
    <t>avoir 3 dans $s0 et 5 dans $s2</t>
  </si>
  <si>
    <t>X"20080003",
X"20090004",
X"200a0005",
X"200b0006",
X"200c0000",
X"200d0001",
X"200e0000",
X"200f0001",
X"CD0C8000",
X"2002000a",
X"0000000c",</t>
  </si>
  <si>
    <t>move de 2/4 registres</t>
  </si>
  <si>
    <t>intialise 3,4,5,6 dans $t0 a $t3, 0,1,0,1 dans $t4 a $t7 , move when not zero de $t0 a  $s0</t>
  </si>
  <si>
    <t>retrouver 4,6 dans $s1 et $s3 respectivement</t>
  </si>
  <si>
    <t>4,6 dans $s1 et $s3 respectivement</t>
  </si>
  <si>
    <t>X"20080001",
X"20090001",
X"200a0001",
X"200b0001",
X"200c0001",
X"200d0001",
X"200e0001",
X"200f0001", 
X"C9086020",
X"2002000a",
X"0000000c",</t>
  </si>
  <si>
    <t>SLTV sur des registres consecutif</t>
  </si>
  <si>
    <t>registre operande binaire</t>
  </si>
  <si>
    <t>registre operande</t>
  </si>
  <si>
    <t>MOVNV  $s0, $t0, $t4</t>
  </si>
  <si>
    <t>CD0C8000 - 110011 01000 01100 10000 00000 000000</t>
  </si>
  <si>
    <t>CD0C8000 - 110110 01000 01100 10000 00000 000000</t>
  </si>
  <si>
    <t>MOVNV  $s0, $t0, $s4</t>
  </si>
  <si>
    <t>si $t4 - $t7 = 0, $t0-$t4 =  $s0-$s3</t>
  </si>
  <si>
    <t>si $s4 - $s7 != 0, $t0-$4 =  $s0-$s3</t>
  </si>
  <si>
    <t xml:space="preserve">Nombre total d'instructions : </t>
  </si>
  <si>
    <t>Nombre total d'instruction d'accès en mémoire:</t>
  </si>
  <si>
    <t>Nombre total d'instruction de jump</t>
  </si>
  <si>
    <t>Nombre total d'instruction de branchement :</t>
  </si>
  <si>
    <t>Nombre d'instruction arithmétique</t>
  </si>
  <si>
    <t>%ALU</t>
  </si>
  <si>
    <t>%Jump</t>
  </si>
  <si>
    <t>%branch</t>
  </si>
  <si>
    <t>%Memory</t>
  </si>
  <si>
    <t>%others</t>
  </si>
  <si>
    <t xml:space="preserve">Nombre autre opération </t>
  </si>
  <si>
    <t>Penalité accès instruction</t>
  </si>
  <si>
    <t>Penalité accès Memoire</t>
  </si>
  <si>
    <t>CODE AVANT SIMD</t>
  </si>
  <si>
    <t>mémoire DRAM</t>
  </si>
  <si>
    <t xml:space="preserve">Mémoire SRAM </t>
  </si>
  <si>
    <t>Performance unicycle :</t>
  </si>
  <si>
    <t>Mémoire cache</t>
  </si>
  <si>
    <t>Calcul temps d'execution théorique</t>
  </si>
  <si>
    <t>Periode unicycle : 25 ns</t>
  </si>
  <si>
    <t>Periode pipeline 10 ns</t>
  </si>
  <si>
    <t>Formule utilise</t>
  </si>
  <si>
    <t>t_c * nombre total dinstruction</t>
  </si>
  <si>
    <t xml:space="preserve">(nombre d'instruction *10 + nombre d'accès mémoire) </t>
  </si>
  <si>
    <t>expliquation</t>
  </si>
  <si>
    <t>pas de penalité pour accèder a la mémoire (instruction et données confondu)</t>
  </si>
  <si>
    <t>puisque les instruction sont dans la DRAM, chaque lecture d'instruction coute 10 coups d'horloge. Lorsque linstruction est processé ,si lopération est dans la mémoire, il faut rajouter un autre 10 coup d'horloge pour aller chercher ou ecrire les données . Le reste des opérations reste 1 coup d'horloge</t>
  </si>
  <si>
    <t>acces de 2 mots lors dun fetch en memoire</t>
  </si>
  <si>
    <t xml:space="preserve">Théoriquement on load 2 instruction avec 1 fetch d'instruction </t>
  </si>
  <si>
    <t>MAIN</t>
  </si>
  <si>
    <t>calcul instruction accès mem non SIMD</t>
  </si>
  <si>
    <t>loop_CS</t>
  </si>
  <si>
    <t>nombre sw</t>
  </si>
  <si>
    <t>nombre lw</t>
  </si>
  <si>
    <t>nombre la</t>
  </si>
  <si>
    <t>loop_ASC</t>
  </si>
  <si>
    <t>Calcul survivant</t>
  </si>
  <si>
    <t>LOOP calcul survivant</t>
  </si>
  <si>
    <t>out loop calcul survivant</t>
  </si>
  <si>
    <t>ASC</t>
  </si>
  <si>
    <t>LOOP ASC</t>
  </si>
  <si>
    <t>out loop ASC</t>
  </si>
  <si>
    <t>out loop cs</t>
  </si>
  <si>
    <t>out loop asc</t>
  </si>
  <si>
    <t>total SW</t>
  </si>
  <si>
    <t>total lw</t>
  </si>
  <si>
    <t xml:space="preserve">MODE DE CACHE : read prend 10 c mais load 2 word, write prend 10c </t>
  </si>
  <si>
    <t>Formule accès mémoire = Nombre LW qui hit dans la case +  (Nombre total acces donne- Nombre LW qui hit dans la case)*10</t>
  </si>
  <si>
    <t>avec MARS: ajoute de 1 dans un registre lorsque 2 lw consécutif qui accèdes a des données consécutive en mémoire resultat = 10 hit dans la cache</t>
  </si>
  <si>
    <t>Formule instruction = (N instruction/2  *10  arrondi a la hausse) + n instruction/2 = n/2 *11</t>
  </si>
  <si>
    <t xml:space="preserve">sw va toujours prendre 10c </t>
  </si>
  <si>
    <t>pipeline SRAM</t>
  </si>
  <si>
    <t>pas de nop à cause des Alea de donné , alea de contrôle gérer automatiquement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</si>
</sst>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E+00"/>
  </numFmts>
  <fonts count="4" x14ac:knownFonts="1">
    <font>
      <sz val="11"/>
      <color theme="1"/>
      <name val="Calibri"/>
      <family val="2"/>
      <scheme val="minor"/>
    </font>
    <font>
      <sz val="20"/>
      <color theme="1"/>
      <name val="Calibri"/>
      <family val="2"/>
      <scheme val="minor"/>
    </font>
    <font>
      <sz val="8"/>
      <name val="Calibri"/>
      <family val="2"/>
      <scheme val="minor"/>
    </font>
    <font>
      <sz val="22"/>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8">
    <xf numFmtId="0" fontId="0" fillId="0" borderId="0" xfId="0"/>
    <xf numFmtId="0" fontId="1" fillId="0" borderId="0" xfId="0" applyFont="1"/>
    <xf numFmtId="0" fontId="0" fillId="0" borderId="2" xfId="0" applyBorder="1" applyAlignment="1">
      <alignment wrapText="1"/>
    </xf>
    <xf numFmtId="0" fontId="0" fillId="0" borderId="1" xfId="0" applyBorder="1" applyAlignment="1">
      <alignment wrapText="1"/>
    </xf>
    <xf numFmtId="0" fontId="0" fillId="0" borderId="0" xfId="0" applyAlignment="1">
      <alignment wrapText="1"/>
    </xf>
    <xf numFmtId="0" fontId="0" fillId="0" borderId="4" xfId="0" applyBorder="1" applyAlignment="1">
      <alignment wrapText="1"/>
    </xf>
    <xf numFmtId="0" fontId="0" fillId="0" borderId="3" xfId="0" applyBorder="1" applyAlignment="1">
      <alignment wrapText="1"/>
    </xf>
    <xf numFmtId="0" fontId="1" fillId="0" borderId="0" xfId="0" applyFont="1" applyAlignment="1">
      <alignment wrapText="1"/>
    </xf>
    <xf numFmtId="0" fontId="0" fillId="0" borderId="0" xfId="0" applyAlignment="1"/>
    <xf numFmtId="0" fontId="3" fillId="0" borderId="0" xfId="0" applyFont="1"/>
    <xf numFmtId="0" fontId="1" fillId="0" borderId="0" xfId="0" applyFont="1" applyAlignment="1"/>
    <xf numFmtId="0" fontId="0" fillId="0" borderId="5" xfId="0" applyBorder="1"/>
    <xf numFmtId="0" fontId="0" fillId="0" borderId="0" xfId="0" applyBorder="1"/>
    <xf numFmtId="0" fontId="0" fillId="0" borderId="5" xfId="0"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1" xfId="0" applyBorder="1"/>
    <xf numFmtId="0" fontId="0" fillId="0" borderId="1" xfId="0" applyBorder="1" applyAlignment="1">
      <alignment horizontal="center"/>
    </xf>
    <xf numFmtId="0" fontId="0" fillId="0" borderId="5" xfId="0" applyBorder="1" applyAlignment="1">
      <alignment horizontal="center" wrapText="1"/>
    </xf>
    <xf numFmtId="0" fontId="0" fillId="0" borderId="5" xfId="0" applyBorder="1" applyAlignment="1">
      <alignment horizontal="center"/>
    </xf>
    <xf numFmtId="0" fontId="0" fillId="2" borderId="0" xfId="0" applyFill="1"/>
    <xf numFmtId="166"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1DBD-2F4E-4269-8CAD-137E567F286D}">
  <dimension ref="A2:AG126"/>
  <sheetViews>
    <sheetView tabSelected="1" topLeftCell="A50" zoomScale="70" zoomScaleNormal="70" workbookViewId="0">
      <selection activeCell="J60" sqref="J60"/>
    </sheetView>
  </sheetViews>
  <sheetFormatPr baseColWidth="10" defaultRowHeight="15" x14ac:dyDescent="0.25"/>
  <cols>
    <col min="1" max="1" width="38.28515625" customWidth="1"/>
    <col min="2" max="2" width="19" customWidth="1"/>
    <col min="3" max="3" width="21.7109375" customWidth="1"/>
    <col min="5" max="5" width="19.5703125" customWidth="1"/>
    <col min="7" max="7" width="15.7109375" customWidth="1"/>
    <col min="12" max="12" width="19.140625" customWidth="1"/>
    <col min="13" max="13" width="19.7109375" customWidth="1"/>
    <col min="14" max="14" width="21" customWidth="1"/>
    <col min="15" max="15" width="19" customWidth="1"/>
    <col min="16" max="16" width="21" customWidth="1"/>
    <col min="17" max="17" width="28.42578125" customWidth="1"/>
    <col min="18" max="18" width="24.28515625" customWidth="1"/>
    <col min="19" max="19" width="17" customWidth="1"/>
    <col min="20" max="20" width="31.5703125" customWidth="1"/>
    <col min="25" max="25" width="18.85546875" customWidth="1"/>
    <col min="26" max="26" width="18.140625" customWidth="1"/>
    <col min="30" max="30" width="33.42578125" customWidth="1"/>
    <col min="31" max="31" width="36.85546875" customWidth="1"/>
    <col min="32" max="32" width="33.5703125" customWidth="1"/>
  </cols>
  <sheetData>
    <row r="2" spans="1:33" x14ac:dyDescent="0.25">
      <c r="C2" t="s">
        <v>37</v>
      </c>
    </row>
    <row r="3" spans="1:33" x14ac:dyDescent="0.25">
      <c r="A3" t="s">
        <v>0</v>
      </c>
      <c r="C3" s="8" t="s">
        <v>17</v>
      </c>
      <c r="N3" t="s">
        <v>38</v>
      </c>
    </row>
    <row r="4" spans="1:33" ht="28.5" x14ac:dyDescent="0.45">
      <c r="W4" s="9" t="s">
        <v>65</v>
      </c>
    </row>
    <row r="5" spans="1:33" x14ac:dyDescent="0.25">
      <c r="AA5" s="23" t="s">
        <v>45</v>
      </c>
      <c r="AB5" s="23"/>
      <c r="AC5" s="23"/>
      <c r="AD5" s="11" t="s">
        <v>66</v>
      </c>
      <c r="AE5" s="12" t="s">
        <v>56</v>
      </c>
      <c r="AF5" s="12" t="s">
        <v>55</v>
      </c>
    </row>
    <row r="6" spans="1:33" x14ac:dyDescent="0.25">
      <c r="X6" s="22" t="s">
        <v>39</v>
      </c>
      <c r="Y6" s="22" t="s">
        <v>40</v>
      </c>
      <c r="Z6" s="22" t="s">
        <v>41</v>
      </c>
      <c r="AA6" s="22" t="s">
        <v>42</v>
      </c>
      <c r="AB6" s="22" t="s">
        <v>43</v>
      </c>
      <c r="AC6" s="22" t="s">
        <v>44</v>
      </c>
      <c r="AD6" s="13"/>
      <c r="AE6" s="14"/>
      <c r="AF6" s="14"/>
    </row>
    <row r="7" spans="1:33" ht="32.25" x14ac:dyDescent="0.4">
      <c r="A7" s="1" t="s">
        <v>1</v>
      </c>
      <c r="L7" s="1" t="s">
        <v>7</v>
      </c>
      <c r="W7" s="4" t="s">
        <v>7</v>
      </c>
      <c r="X7" s="4">
        <v>110000</v>
      </c>
      <c r="Y7" s="4" t="s">
        <v>46</v>
      </c>
      <c r="Z7" s="4" t="s">
        <v>47</v>
      </c>
      <c r="AA7" s="19" t="s">
        <v>48</v>
      </c>
      <c r="AB7" s="19"/>
      <c r="AC7" s="19"/>
      <c r="AD7" s="24" t="s">
        <v>67</v>
      </c>
      <c r="AE7" s="14" t="s">
        <v>68</v>
      </c>
      <c r="AF7" s="14" t="s">
        <v>72</v>
      </c>
    </row>
    <row r="8" spans="1:33" ht="30" customHeight="1" x14ac:dyDescent="0.25">
      <c r="W8" s="4" t="s">
        <v>8</v>
      </c>
      <c r="X8" s="4">
        <v>110001</v>
      </c>
      <c r="Y8" s="4" t="s">
        <v>46</v>
      </c>
      <c r="Z8" s="4" t="s">
        <v>49</v>
      </c>
      <c r="AA8" s="19" t="s">
        <v>50</v>
      </c>
      <c r="AB8" s="19"/>
      <c r="AC8" s="19"/>
      <c r="AD8" s="24" t="s">
        <v>69</v>
      </c>
      <c r="AE8" s="14" t="s">
        <v>70</v>
      </c>
      <c r="AF8" s="14" t="s">
        <v>71</v>
      </c>
    </row>
    <row r="9" spans="1:33" ht="30" x14ac:dyDescent="0.25">
      <c r="A9" s="3" t="s">
        <v>2</v>
      </c>
      <c r="B9" s="21" t="s">
        <v>3</v>
      </c>
      <c r="C9" s="21"/>
      <c r="D9" s="21" t="s">
        <v>4</v>
      </c>
      <c r="E9" s="21"/>
      <c r="F9" s="21" t="s">
        <v>5</v>
      </c>
      <c r="G9" s="21"/>
      <c r="H9" s="21" t="s">
        <v>6</v>
      </c>
      <c r="I9" s="21"/>
      <c r="J9" s="4"/>
      <c r="K9" s="4"/>
      <c r="L9" s="3" t="s">
        <v>2</v>
      </c>
      <c r="M9" s="21" t="s">
        <v>3</v>
      </c>
      <c r="N9" s="21"/>
      <c r="O9" s="21" t="s">
        <v>4</v>
      </c>
      <c r="P9" s="21"/>
      <c r="Q9" s="21" t="s">
        <v>5</v>
      </c>
      <c r="R9" s="21"/>
      <c r="S9" s="21" t="s">
        <v>6</v>
      </c>
      <c r="T9" s="21"/>
      <c r="W9" s="4" t="s">
        <v>1</v>
      </c>
      <c r="X9" s="4">
        <v>110010</v>
      </c>
      <c r="Y9" s="4" t="s">
        <v>51</v>
      </c>
      <c r="Z9" s="4" t="s">
        <v>52</v>
      </c>
      <c r="AA9" s="4" t="s">
        <v>53</v>
      </c>
      <c r="AB9" s="4">
        <v>0</v>
      </c>
      <c r="AC9" s="4">
        <v>100</v>
      </c>
      <c r="AD9" s="25" t="s">
        <v>73</v>
      </c>
      <c r="AE9" s="15" t="s">
        <v>75</v>
      </c>
      <c r="AF9" s="14" t="s">
        <v>74</v>
      </c>
      <c r="AG9" s="15" t="s">
        <v>76</v>
      </c>
    </row>
    <row r="10" spans="1:33" ht="30" x14ac:dyDescent="0.25">
      <c r="A10" s="2" t="s">
        <v>10</v>
      </c>
      <c r="B10" s="17" t="s">
        <v>86</v>
      </c>
      <c r="C10" s="16"/>
      <c r="D10" s="17" t="s">
        <v>11</v>
      </c>
      <c r="E10" s="17"/>
      <c r="F10" s="17" t="s">
        <v>12</v>
      </c>
      <c r="G10" s="17"/>
      <c r="H10" s="20" t="s">
        <v>13</v>
      </c>
      <c r="I10" s="20"/>
      <c r="J10" s="4"/>
      <c r="K10" s="4"/>
      <c r="L10" s="5" t="s">
        <v>15</v>
      </c>
      <c r="M10" s="16" t="s">
        <v>14</v>
      </c>
      <c r="N10" s="16"/>
      <c r="O10" s="17" t="s">
        <v>16</v>
      </c>
      <c r="P10" s="17"/>
      <c r="Q10" s="17" t="s">
        <v>18</v>
      </c>
      <c r="R10" s="17"/>
      <c r="S10" s="20" t="s">
        <v>19</v>
      </c>
      <c r="T10" s="20"/>
      <c r="W10" s="4" t="s">
        <v>9</v>
      </c>
      <c r="X10" s="4">
        <v>110100</v>
      </c>
      <c r="Y10" s="4" t="s">
        <v>51</v>
      </c>
      <c r="Z10" s="4" t="s">
        <v>54</v>
      </c>
      <c r="AA10" s="19" t="s">
        <v>45</v>
      </c>
      <c r="AB10" s="19"/>
      <c r="AC10" s="19"/>
      <c r="AD10" s="24" t="s">
        <v>58</v>
      </c>
      <c r="AE10" s="14" t="s">
        <v>57</v>
      </c>
      <c r="AF10" s="14" t="s">
        <v>59</v>
      </c>
    </row>
    <row r="11" spans="1:33" ht="30" x14ac:dyDescent="0.25">
      <c r="A11" s="2"/>
      <c r="B11" s="16"/>
      <c r="C11" s="16"/>
      <c r="D11" s="17"/>
      <c r="E11" s="17"/>
      <c r="F11" s="17"/>
      <c r="G11" s="17"/>
      <c r="H11" s="17"/>
      <c r="I11" s="17"/>
      <c r="J11" s="4"/>
      <c r="K11" s="4"/>
      <c r="L11" s="6"/>
      <c r="M11" s="16"/>
      <c r="N11" s="16"/>
      <c r="O11" s="17"/>
      <c r="P11" s="17"/>
      <c r="Q11" s="17"/>
      <c r="R11" s="17"/>
      <c r="S11" s="17"/>
      <c r="T11" s="17"/>
      <c r="W11" s="4" t="s">
        <v>33</v>
      </c>
      <c r="X11" s="4">
        <v>110101</v>
      </c>
      <c r="Y11" s="4" t="s">
        <v>60</v>
      </c>
      <c r="Z11" s="4" t="s">
        <v>61</v>
      </c>
      <c r="AA11" s="4" t="s">
        <v>53</v>
      </c>
      <c r="AB11" s="4">
        <v>0</v>
      </c>
      <c r="AC11" s="4">
        <v>111</v>
      </c>
      <c r="AD11" s="24" t="s">
        <v>63</v>
      </c>
      <c r="AE11" s="14" t="s">
        <v>62</v>
      </c>
      <c r="AF11" s="14" t="s">
        <v>64</v>
      </c>
    </row>
    <row r="12" spans="1:33" ht="30" x14ac:dyDescent="0.25">
      <c r="A12" s="2"/>
      <c r="B12" s="16"/>
      <c r="C12" s="16"/>
      <c r="D12" s="17"/>
      <c r="E12" s="17"/>
      <c r="F12" s="17"/>
      <c r="G12" s="17"/>
      <c r="H12" s="17"/>
      <c r="I12" s="17"/>
      <c r="J12" s="4"/>
      <c r="K12" s="4"/>
      <c r="L12" s="6"/>
      <c r="M12" s="16"/>
      <c r="N12" s="16"/>
      <c r="O12" s="17"/>
      <c r="P12" s="17"/>
      <c r="Q12" s="17"/>
      <c r="R12" s="17"/>
      <c r="S12" s="17"/>
      <c r="T12" s="17"/>
      <c r="W12" s="4" t="s">
        <v>30</v>
      </c>
      <c r="X12" s="4">
        <v>110011</v>
      </c>
      <c r="Y12" s="4" t="s">
        <v>89</v>
      </c>
      <c r="Z12" s="4" t="s">
        <v>88</v>
      </c>
      <c r="AA12" s="4" t="s">
        <v>53</v>
      </c>
      <c r="AB12" s="4">
        <v>0</v>
      </c>
      <c r="AC12" s="4">
        <v>0</v>
      </c>
      <c r="AD12" s="24" t="s">
        <v>93</v>
      </c>
      <c r="AE12" s="4" t="s">
        <v>91</v>
      </c>
      <c r="AF12" s="4" t="s">
        <v>95</v>
      </c>
    </row>
    <row r="13" spans="1:33" ht="30" x14ac:dyDescent="0.25">
      <c r="A13" s="2"/>
      <c r="B13" s="16"/>
      <c r="C13" s="16"/>
      <c r="D13" s="17"/>
      <c r="E13" s="17"/>
      <c r="F13" s="17"/>
      <c r="G13" s="17"/>
      <c r="H13" s="17"/>
      <c r="I13" s="17"/>
      <c r="J13" s="4"/>
      <c r="K13" s="4"/>
      <c r="L13" s="6"/>
      <c r="M13" s="16"/>
      <c r="N13" s="16"/>
      <c r="O13" s="17"/>
      <c r="P13" s="17"/>
      <c r="Q13" s="17"/>
      <c r="R13" s="17"/>
      <c r="S13" s="17"/>
      <c r="T13" s="17"/>
      <c r="W13" s="4" t="s">
        <v>32</v>
      </c>
      <c r="X13" s="4">
        <v>110110</v>
      </c>
      <c r="Y13" s="4" t="s">
        <v>89</v>
      </c>
      <c r="Z13" s="4" t="s">
        <v>88</v>
      </c>
      <c r="AA13" s="4" t="s">
        <v>53</v>
      </c>
      <c r="AB13" s="4">
        <v>0</v>
      </c>
      <c r="AC13" s="4">
        <v>0</v>
      </c>
      <c r="AD13" s="24" t="s">
        <v>90</v>
      </c>
      <c r="AE13" s="4" t="s">
        <v>92</v>
      </c>
      <c r="AF13" s="4" t="s">
        <v>94</v>
      </c>
    </row>
    <row r="14" spans="1:33" x14ac:dyDescent="0.25">
      <c r="A14" s="2"/>
      <c r="B14" s="16"/>
      <c r="C14" s="16"/>
      <c r="D14" s="17"/>
      <c r="E14" s="17"/>
      <c r="F14" s="17"/>
      <c r="G14" s="17"/>
      <c r="H14" s="17"/>
      <c r="I14" s="17"/>
      <c r="J14" s="4"/>
      <c r="K14" s="4"/>
      <c r="L14" s="6"/>
      <c r="M14" s="16"/>
      <c r="N14" s="16"/>
      <c r="O14" s="17"/>
      <c r="P14" s="17"/>
      <c r="Q14" s="17"/>
      <c r="R14" s="17"/>
      <c r="S14" s="17"/>
      <c r="T14" s="17"/>
      <c r="W14" s="4"/>
      <c r="X14" s="4"/>
      <c r="Y14" s="4"/>
      <c r="Z14" s="4"/>
      <c r="AA14" s="4"/>
      <c r="AB14" s="4"/>
      <c r="AC14" s="4"/>
      <c r="AD14" s="4"/>
      <c r="AE14" s="4"/>
      <c r="AF14" s="4"/>
    </row>
    <row r="15" spans="1:33" x14ac:dyDescent="0.25">
      <c r="A15" s="2"/>
      <c r="B15" s="16"/>
      <c r="C15" s="16"/>
      <c r="D15" s="17"/>
      <c r="E15" s="17"/>
      <c r="F15" s="17"/>
      <c r="G15" s="17"/>
      <c r="H15" s="17"/>
      <c r="I15" s="17"/>
      <c r="J15" s="4"/>
      <c r="K15" s="4"/>
      <c r="L15" s="6"/>
      <c r="M15" s="16"/>
      <c r="N15" s="16"/>
      <c r="O15" s="17"/>
      <c r="P15" s="17"/>
      <c r="Q15" s="17"/>
      <c r="R15" s="17"/>
      <c r="S15" s="17"/>
      <c r="T15" s="17"/>
    </row>
    <row r="16" spans="1:33" x14ac:dyDescent="0.25">
      <c r="A16" s="2"/>
      <c r="B16" s="16"/>
      <c r="C16" s="16"/>
      <c r="D16" s="17"/>
      <c r="E16" s="17"/>
      <c r="F16" s="17"/>
      <c r="G16" s="17"/>
      <c r="H16" s="17"/>
      <c r="I16" s="17"/>
      <c r="J16" s="4"/>
      <c r="K16" s="4"/>
      <c r="L16" s="6"/>
      <c r="M16" s="16"/>
      <c r="N16" s="16"/>
      <c r="O16" s="17"/>
      <c r="P16" s="17"/>
      <c r="Q16" s="17"/>
      <c r="R16" s="17"/>
      <c r="S16" s="17"/>
      <c r="T16" s="17"/>
    </row>
    <row r="17" spans="1:23" x14ac:dyDescent="0.25">
      <c r="A17" s="2"/>
      <c r="B17" s="16"/>
      <c r="C17" s="16"/>
      <c r="D17" s="17"/>
      <c r="E17" s="17"/>
      <c r="F17" s="17"/>
      <c r="G17" s="17"/>
      <c r="H17" s="17"/>
      <c r="I17" s="17"/>
      <c r="J17" s="4"/>
      <c r="K17" s="4"/>
      <c r="L17" s="6"/>
      <c r="M17" s="16"/>
      <c r="N17" s="16"/>
      <c r="O17" s="17"/>
      <c r="P17" s="17"/>
      <c r="Q17" s="17"/>
      <c r="R17" s="17"/>
      <c r="S17" s="17"/>
      <c r="T17" s="17"/>
    </row>
    <row r="18" spans="1:23" x14ac:dyDescent="0.25">
      <c r="A18" s="2"/>
      <c r="B18" s="16"/>
      <c r="C18" s="16"/>
      <c r="D18" s="17"/>
      <c r="E18" s="17"/>
      <c r="F18" s="17"/>
      <c r="G18" s="17"/>
      <c r="H18" s="17"/>
      <c r="I18" s="17"/>
      <c r="J18" s="4"/>
      <c r="K18" s="4"/>
      <c r="L18" s="6"/>
      <c r="M18" s="16"/>
      <c r="N18" s="16"/>
      <c r="O18" s="17"/>
      <c r="P18" s="17"/>
      <c r="Q18" s="17"/>
      <c r="R18" s="17"/>
      <c r="S18" s="17"/>
      <c r="T18" s="17"/>
    </row>
    <row r="19" spans="1:23" x14ac:dyDescent="0.25">
      <c r="A19" s="2"/>
      <c r="B19" s="16"/>
      <c r="C19" s="16"/>
      <c r="D19" s="17"/>
      <c r="E19" s="17"/>
      <c r="F19" s="17"/>
      <c r="G19" s="17"/>
      <c r="H19" s="17"/>
      <c r="I19" s="17"/>
      <c r="J19" s="4"/>
      <c r="K19" s="4"/>
      <c r="L19" s="6"/>
      <c r="M19" s="16"/>
      <c r="N19" s="16"/>
      <c r="O19" s="17"/>
      <c r="P19" s="17"/>
      <c r="Q19" s="17"/>
      <c r="R19" s="17"/>
      <c r="S19" s="17"/>
      <c r="T19" s="17"/>
    </row>
    <row r="20" spans="1:23" ht="52.5" customHeight="1" x14ac:dyDescent="0.4">
      <c r="A20" s="7" t="s">
        <v>8</v>
      </c>
      <c r="B20" s="7"/>
      <c r="C20" s="7"/>
      <c r="D20" s="7"/>
      <c r="E20" s="7"/>
      <c r="F20" s="7"/>
      <c r="G20" s="7"/>
      <c r="H20" s="7"/>
      <c r="I20" s="7"/>
      <c r="J20" s="7"/>
      <c r="K20" s="7"/>
      <c r="L20" s="7" t="s">
        <v>9</v>
      </c>
      <c r="M20" s="4"/>
      <c r="N20" s="4"/>
      <c r="O20" s="4"/>
      <c r="P20" s="4"/>
      <c r="Q20" s="4"/>
      <c r="R20" s="4"/>
      <c r="S20" s="4"/>
      <c r="T20" s="4"/>
      <c r="W20" s="26"/>
    </row>
    <row r="21" spans="1:23" x14ac:dyDescent="0.25">
      <c r="A21" s="4"/>
      <c r="B21" s="4"/>
      <c r="C21" s="4"/>
      <c r="D21" s="4"/>
      <c r="E21" s="4"/>
      <c r="F21" s="4"/>
      <c r="G21" s="4"/>
      <c r="H21" s="4"/>
      <c r="I21" s="4"/>
      <c r="J21" s="4"/>
      <c r="K21" s="4"/>
      <c r="L21" s="4"/>
      <c r="M21" s="4"/>
      <c r="N21" s="4"/>
      <c r="O21" s="4"/>
      <c r="P21" s="4"/>
      <c r="Q21" s="4"/>
      <c r="R21" s="4"/>
      <c r="S21" s="4"/>
      <c r="T21" s="4"/>
    </row>
    <row r="22" spans="1:23" x14ac:dyDescent="0.25">
      <c r="A22" s="3" t="s">
        <v>2</v>
      </c>
      <c r="B22" s="21" t="s">
        <v>3</v>
      </c>
      <c r="C22" s="21"/>
      <c r="D22" s="21" t="s">
        <v>4</v>
      </c>
      <c r="E22" s="21"/>
      <c r="F22" s="21" t="s">
        <v>5</v>
      </c>
      <c r="G22" s="21"/>
      <c r="H22" s="21" t="s">
        <v>6</v>
      </c>
      <c r="I22" s="21"/>
      <c r="J22" s="4"/>
      <c r="K22" s="4"/>
      <c r="L22" s="3" t="s">
        <v>2</v>
      </c>
      <c r="M22" s="21" t="s">
        <v>3</v>
      </c>
      <c r="N22" s="21"/>
      <c r="O22" s="21" t="s">
        <v>4</v>
      </c>
      <c r="P22" s="21"/>
      <c r="Q22" s="21" t="s">
        <v>5</v>
      </c>
      <c r="R22" s="21"/>
      <c r="S22" s="21" t="s">
        <v>6</v>
      </c>
      <c r="T22" s="21"/>
    </row>
    <row r="23" spans="1:23" ht="30" x14ac:dyDescent="0.25">
      <c r="A23" s="5" t="s">
        <v>24</v>
      </c>
      <c r="B23" s="17" t="s">
        <v>20</v>
      </c>
      <c r="C23" s="16"/>
      <c r="D23" s="17" t="s">
        <v>21</v>
      </c>
      <c r="E23" s="17"/>
      <c r="F23" s="17" t="s">
        <v>22</v>
      </c>
      <c r="G23" s="17"/>
      <c r="H23" s="20" t="s">
        <v>23</v>
      </c>
      <c r="I23" s="20"/>
      <c r="J23" s="4"/>
      <c r="K23" s="4"/>
      <c r="L23" s="5" t="s">
        <v>25</v>
      </c>
      <c r="M23" s="17" t="s">
        <v>26</v>
      </c>
      <c r="N23" s="16"/>
      <c r="O23" s="17" t="s">
        <v>27</v>
      </c>
      <c r="P23" s="17"/>
      <c r="Q23" s="17" t="s">
        <v>28</v>
      </c>
      <c r="R23" s="17"/>
      <c r="S23" s="20" t="s">
        <v>29</v>
      </c>
      <c r="T23" s="20"/>
    </row>
    <row r="24" spans="1:23" x14ac:dyDescent="0.25">
      <c r="A24" s="6"/>
      <c r="B24" s="16"/>
      <c r="C24" s="16"/>
      <c r="D24" s="17"/>
      <c r="E24" s="17"/>
      <c r="F24" s="17"/>
      <c r="G24" s="17"/>
      <c r="H24" s="17"/>
      <c r="I24" s="17"/>
      <c r="J24" s="4"/>
      <c r="K24" s="4"/>
      <c r="L24" s="6"/>
      <c r="M24" s="16"/>
      <c r="N24" s="16"/>
      <c r="O24" s="17"/>
      <c r="P24" s="17"/>
      <c r="Q24" s="17"/>
      <c r="R24" s="17"/>
      <c r="S24" s="17"/>
      <c r="T24" s="17"/>
    </row>
    <row r="25" spans="1:23" x14ac:dyDescent="0.25">
      <c r="A25" s="6"/>
      <c r="B25" s="16"/>
      <c r="C25" s="16"/>
      <c r="D25" s="17"/>
      <c r="E25" s="17"/>
      <c r="F25" s="17"/>
      <c r="G25" s="17"/>
      <c r="H25" s="17"/>
      <c r="I25" s="17"/>
      <c r="J25" s="4"/>
      <c r="K25" s="4"/>
      <c r="L25" s="6"/>
      <c r="M25" s="16"/>
      <c r="N25" s="16"/>
      <c r="O25" s="17"/>
      <c r="P25" s="17"/>
      <c r="Q25" s="17"/>
      <c r="R25" s="17"/>
      <c r="S25" s="17"/>
      <c r="T25" s="17"/>
    </row>
    <row r="26" spans="1:23" x14ac:dyDescent="0.25">
      <c r="A26" s="6"/>
      <c r="B26" s="16"/>
      <c r="C26" s="16"/>
      <c r="D26" s="17"/>
      <c r="E26" s="17"/>
      <c r="F26" s="17"/>
      <c r="G26" s="17"/>
      <c r="H26" s="17"/>
      <c r="I26" s="17"/>
      <c r="J26" s="4"/>
      <c r="K26" s="4"/>
      <c r="L26" s="6"/>
      <c r="M26" s="16"/>
      <c r="N26" s="16"/>
      <c r="O26" s="17"/>
      <c r="P26" s="17"/>
      <c r="Q26" s="17"/>
      <c r="R26" s="17"/>
      <c r="S26" s="17"/>
      <c r="T26" s="17"/>
    </row>
    <row r="27" spans="1:23" x14ac:dyDescent="0.25">
      <c r="A27" s="6"/>
      <c r="B27" s="16"/>
      <c r="C27" s="16"/>
      <c r="D27" s="17"/>
      <c r="E27" s="17"/>
      <c r="F27" s="17"/>
      <c r="G27" s="17"/>
      <c r="H27" s="17"/>
      <c r="I27" s="17"/>
      <c r="J27" s="4"/>
      <c r="K27" s="4"/>
      <c r="L27" s="6"/>
      <c r="M27" s="16"/>
      <c r="N27" s="16"/>
      <c r="O27" s="17"/>
      <c r="P27" s="17"/>
      <c r="Q27" s="17"/>
      <c r="R27" s="17"/>
      <c r="S27" s="17"/>
      <c r="T27" s="17"/>
    </row>
    <row r="28" spans="1:23" x14ac:dyDescent="0.25">
      <c r="A28" s="6"/>
      <c r="B28" s="16"/>
      <c r="C28" s="16"/>
      <c r="D28" s="17"/>
      <c r="E28" s="17"/>
      <c r="F28" s="17"/>
      <c r="G28" s="17"/>
      <c r="H28" s="17"/>
      <c r="I28" s="17"/>
      <c r="J28" s="4"/>
      <c r="K28" s="4"/>
      <c r="L28" s="6"/>
      <c r="M28" s="16"/>
      <c r="N28" s="16"/>
      <c r="O28" s="17"/>
      <c r="P28" s="17"/>
      <c r="Q28" s="17"/>
      <c r="R28" s="17"/>
      <c r="S28" s="17"/>
      <c r="T28" s="17"/>
    </row>
    <row r="29" spans="1:23" x14ac:dyDescent="0.25">
      <c r="A29" s="6"/>
      <c r="B29" s="16"/>
      <c r="C29" s="16"/>
      <c r="D29" s="17"/>
      <c r="E29" s="17"/>
      <c r="F29" s="17"/>
      <c r="G29" s="17"/>
      <c r="H29" s="17"/>
      <c r="I29" s="17"/>
      <c r="J29" s="4"/>
      <c r="K29" s="4"/>
      <c r="L29" s="6"/>
      <c r="M29" s="16"/>
      <c r="N29" s="16"/>
      <c r="O29" s="17"/>
      <c r="P29" s="17"/>
      <c r="Q29" s="17"/>
      <c r="R29" s="17"/>
      <c r="S29" s="17"/>
      <c r="T29" s="17"/>
    </row>
    <row r="30" spans="1:23" x14ac:dyDescent="0.25">
      <c r="A30" s="6"/>
      <c r="B30" s="16"/>
      <c r="C30" s="16"/>
      <c r="D30" s="17"/>
      <c r="E30" s="17"/>
      <c r="F30" s="17"/>
      <c r="G30" s="17"/>
      <c r="H30" s="17"/>
      <c r="I30" s="17"/>
      <c r="J30" s="4"/>
      <c r="K30" s="4"/>
      <c r="L30" s="6"/>
      <c r="M30" s="16"/>
      <c r="N30" s="16"/>
      <c r="O30" s="17"/>
      <c r="P30" s="17"/>
      <c r="Q30" s="17"/>
      <c r="R30" s="17"/>
      <c r="S30" s="17"/>
      <c r="T30" s="17"/>
    </row>
    <row r="31" spans="1:23" x14ac:dyDescent="0.25">
      <c r="A31" s="6"/>
      <c r="B31" s="16"/>
      <c r="C31" s="16"/>
      <c r="D31" s="17"/>
      <c r="E31" s="17"/>
      <c r="F31" s="17"/>
      <c r="G31" s="17"/>
      <c r="H31" s="17"/>
      <c r="I31" s="17"/>
      <c r="J31" s="4"/>
      <c r="K31" s="4"/>
      <c r="L31" s="6"/>
      <c r="M31" s="16"/>
      <c r="N31" s="16"/>
      <c r="O31" s="17"/>
      <c r="P31" s="17"/>
      <c r="Q31" s="17"/>
      <c r="R31" s="17"/>
      <c r="S31" s="17"/>
      <c r="T31" s="17"/>
    </row>
    <row r="32" spans="1:23" x14ac:dyDescent="0.25">
      <c r="A32" s="6"/>
      <c r="B32" s="16"/>
      <c r="C32" s="16"/>
      <c r="D32" s="17"/>
      <c r="E32" s="17"/>
      <c r="F32" s="17"/>
      <c r="G32" s="17"/>
      <c r="H32" s="17"/>
      <c r="I32" s="17"/>
      <c r="J32" s="4"/>
      <c r="K32" s="4"/>
      <c r="L32" s="6"/>
      <c r="M32" s="16"/>
      <c r="N32" s="16"/>
      <c r="O32" s="17"/>
      <c r="P32" s="17"/>
      <c r="Q32" s="17"/>
      <c r="R32" s="17"/>
      <c r="S32" s="17"/>
      <c r="T32" s="17"/>
    </row>
    <row r="34" spans="1:20" ht="26.25" x14ac:dyDescent="0.4">
      <c r="A34" s="7" t="s">
        <v>30</v>
      </c>
      <c r="B34" s="10"/>
      <c r="C34" s="7"/>
      <c r="D34" s="7"/>
      <c r="E34" s="7"/>
      <c r="F34" s="7"/>
      <c r="G34" s="7"/>
      <c r="H34" s="7"/>
      <c r="I34" s="7"/>
      <c r="L34" s="7" t="s">
        <v>32</v>
      </c>
      <c r="M34" s="7"/>
      <c r="N34" s="7"/>
      <c r="O34" s="7"/>
      <c r="P34" s="7"/>
      <c r="Q34" s="7"/>
      <c r="R34" s="7"/>
      <c r="S34" s="7"/>
      <c r="T34" s="7"/>
    </row>
    <row r="35" spans="1:20" x14ac:dyDescent="0.25">
      <c r="A35" s="4"/>
      <c r="B35" s="4"/>
      <c r="C35" s="4"/>
      <c r="D35" s="4"/>
      <c r="E35" s="4"/>
      <c r="F35" s="4"/>
      <c r="G35" s="4"/>
      <c r="H35" s="4"/>
      <c r="I35" s="4"/>
      <c r="L35" s="4"/>
      <c r="M35" s="4"/>
      <c r="N35" s="4"/>
      <c r="O35" s="4"/>
      <c r="P35" s="4"/>
      <c r="Q35" s="4"/>
      <c r="R35" s="4"/>
      <c r="S35" s="4"/>
      <c r="T35" s="4"/>
    </row>
    <row r="36" spans="1:20" x14ac:dyDescent="0.25">
      <c r="A36" s="3" t="s">
        <v>2</v>
      </c>
      <c r="B36" s="21" t="s">
        <v>3</v>
      </c>
      <c r="C36" s="21"/>
      <c r="D36" s="21" t="s">
        <v>4</v>
      </c>
      <c r="E36" s="21"/>
      <c r="F36" s="21" t="s">
        <v>5</v>
      </c>
      <c r="G36" s="21"/>
      <c r="H36" s="21" t="s">
        <v>6</v>
      </c>
      <c r="I36" s="21"/>
      <c r="L36" s="3" t="s">
        <v>2</v>
      </c>
      <c r="M36" s="21" t="s">
        <v>3</v>
      </c>
      <c r="N36" s="21"/>
      <c r="O36" s="21" t="s">
        <v>4</v>
      </c>
      <c r="P36" s="21"/>
      <c r="Q36" s="21" t="s">
        <v>5</v>
      </c>
      <c r="R36" s="21"/>
      <c r="S36" s="21" t="s">
        <v>6</v>
      </c>
      <c r="T36" s="21"/>
    </row>
    <row r="37" spans="1:20" ht="30" x14ac:dyDescent="0.25">
      <c r="A37" s="5" t="s">
        <v>82</v>
      </c>
      <c r="B37" s="17" t="s">
        <v>81</v>
      </c>
      <c r="C37" s="16"/>
      <c r="D37" s="17" t="s">
        <v>83</v>
      </c>
      <c r="E37" s="17"/>
      <c r="F37" s="17" t="s">
        <v>84</v>
      </c>
      <c r="G37" s="17"/>
      <c r="H37" s="20" t="s">
        <v>85</v>
      </c>
      <c r="I37" s="20"/>
      <c r="L37" s="5" t="s">
        <v>78</v>
      </c>
      <c r="M37" s="17" t="s">
        <v>77</v>
      </c>
      <c r="N37" s="16"/>
      <c r="O37" s="17" t="s">
        <v>79</v>
      </c>
      <c r="P37" s="17"/>
      <c r="Q37" s="17" t="s">
        <v>80</v>
      </c>
      <c r="R37" s="17"/>
      <c r="S37" s="20"/>
      <c r="T37" s="20"/>
    </row>
    <row r="38" spans="1:20" x14ac:dyDescent="0.25">
      <c r="A38" s="6"/>
      <c r="B38" s="16"/>
      <c r="C38" s="16"/>
      <c r="D38" s="17"/>
      <c r="E38" s="17"/>
      <c r="F38" s="17"/>
      <c r="G38" s="17"/>
      <c r="H38" s="17"/>
      <c r="I38" s="17"/>
      <c r="L38" s="6"/>
      <c r="M38" s="16"/>
      <c r="N38" s="16"/>
      <c r="O38" s="17"/>
      <c r="P38" s="17"/>
      <c r="Q38" s="17"/>
      <c r="R38" s="17"/>
      <c r="S38" s="17"/>
      <c r="T38" s="17"/>
    </row>
    <row r="39" spans="1:20" x14ac:dyDescent="0.25">
      <c r="A39" s="6"/>
      <c r="B39" s="16"/>
      <c r="C39" s="16"/>
      <c r="D39" s="17"/>
      <c r="E39" s="17"/>
      <c r="F39" s="17"/>
      <c r="G39" s="17"/>
      <c r="H39" s="17"/>
      <c r="I39" s="17"/>
      <c r="L39" s="6"/>
      <c r="M39" s="16"/>
      <c r="N39" s="16"/>
      <c r="O39" s="17"/>
      <c r="P39" s="17"/>
      <c r="Q39" s="17"/>
      <c r="R39" s="17"/>
      <c r="S39" s="17"/>
      <c r="T39" s="17"/>
    </row>
    <row r="40" spans="1:20" x14ac:dyDescent="0.25">
      <c r="A40" s="6"/>
      <c r="B40" s="16"/>
      <c r="C40" s="16"/>
      <c r="D40" s="17"/>
      <c r="E40" s="17"/>
      <c r="F40" s="17"/>
      <c r="G40" s="17"/>
      <c r="H40" s="17"/>
      <c r="I40" s="17"/>
      <c r="L40" s="6"/>
      <c r="M40" s="16"/>
      <c r="N40" s="16"/>
      <c r="O40" s="17"/>
      <c r="P40" s="17"/>
      <c r="Q40" s="17"/>
      <c r="R40" s="17"/>
      <c r="S40" s="17"/>
      <c r="T40" s="17"/>
    </row>
    <row r="41" spans="1:20" x14ac:dyDescent="0.25">
      <c r="A41" s="6"/>
      <c r="B41" s="16"/>
      <c r="C41" s="16"/>
      <c r="D41" s="17"/>
      <c r="E41" s="17"/>
      <c r="F41" s="17"/>
      <c r="G41" s="17"/>
      <c r="H41" s="17"/>
      <c r="I41" s="17"/>
      <c r="L41" s="6"/>
      <c r="M41" s="16"/>
      <c r="N41" s="16"/>
      <c r="O41" s="17"/>
      <c r="P41" s="17"/>
      <c r="Q41" s="17"/>
      <c r="R41" s="17"/>
      <c r="S41" s="17"/>
      <c r="T41" s="17"/>
    </row>
    <row r="42" spans="1:20" x14ac:dyDescent="0.25">
      <c r="A42" s="6"/>
      <c r="B42" s="16"/>
      <c r="C42" s="16"/>
      <c r="D42" s="17"/>
      <c r="E42" s="17"/>
      <c r="F42" s="17"/>
      <c r="G42" s="17"/>
      <c r="H42" s="17"/>
      <c r="I42" s="17"/>
      <c r="L42" s="6"/>
      <c r="M42" s="16"/>
      <c r="N42" s="16"/>
      <c r="O42" s="17"/>
      <c r="P42" s="17"/>
      <c r="Q42" s="17"/>
      <c r="R42" s="17"/>
      <c r="S42" s="17"/>
      <c r="T42" s="17"/>
    </row>
    <row r="43" spans="1:20" x14ac:dyDescent="0.25">
      <c r="A43" s="6"/>
      <c r="B43" s="16"/>
      <c r="C43" s="16"/>
      <c r="D43" s="17"/>
      <c r="E43" s="17"/>
      <c r="F43" s="17"/>
      <c r="G43" s="17"/>
      <c r="H43" s="17"/>
      <c r="I43" s="17"/>
      <c r="L43" s="6"/>
      <c r="M43" s="16"/>
      <c r="N43" s="16"/>
      <c r="O43" s="17"/>
      <c r="P43" s="17"/>
      <c r="Q43" s="17"/>
      <c r="R43" s="17"/>
      <c r="S43" s="17"/>
      <c r="T43" s="17"/>
    </row>
    <row r="44" spans="1:20" x14ac:dyDescent="0.25">
      <c r="A44" s="6"/>
      <c r="B44" s="16"/>
      <c r="C44" s="16"/>
      <c r="D44" s="17"/>
      <c r="E44" s="17"/>
      <c r="F44" s="17"/>
      <c r="G44" s="17"/>
      <c r="H44" s="17"/>
      <c r="I44" s="17"/>
      <c r="L44" s="6"/>
      <c r="M44" s="16"/>
      <c r="N44" s="16"/>
      <c r="O44" s="17"/>
      <c r="P44" s="17"/>
      <c r="Q44" s="17"/>
      <c r="R44" s="17"/>
      <c r="S44" s="17"/>
      <c r="T44" s="17"/>
    </row>
    <row r="45" spans="1:20" x14ac:dyDescent="0.25">
      <c r="A45" s="6"/>
      <c r="B45" s="16"/>
      <c r="C45" s="16"/>
      <c r="D45" s="17"/>
      <c r="E45" s="17"/>
      <c r="F45" s="17"/>
      <c r="G45" s="17"/>
      <c r="H45" s="17"/>
      <c r="I45" s="17"/>
      <c r="L45" s="6"/>
      <c r="M45" s="16"/>
      <c r="N45" s="16"/>
      <c r="O45" s="17"/>
      <c r="P45" s="17"/>
      <c r="Q45" s="17"/>
      <c r="R45" s="17"/>
      <c r="S45" s="17"/>
      <c r="T45" s="17"/>
    </row>
    <row r="46" spans="1:20" x14ac:dyDescent="0.25">
      <c r="A46" s="6"/>
      <c r="B46" s="16"/>
      <c r="C46" s="16"/>
      <c r="D46" s="17"/>
      <c r="E46" s="17"/>
      <c r="F46" s="17"/>
      <c r="G46" s="17"/>
      <c r="H46" s="17"/>
      <c r="I46" s="17"/>
      <c r="L46" s="6"/>
      <c r="M46" s="16"/>
      <c r="N46" s="16"/>
      <c r="O46" s="17"/>
      <c r="P46" s="17"/>
      <c r="Q46" s="17"/>
      <c r="R46" s="17"/>
      <c r="S46" s="17"/>
      <c r="T46" s="17"/>
    </row>
    <row r="49" spans="1:9" ht="26.25" x14ac:dyDescent="0.4">
      <c r="A49" s="7" t="s">
        <v>33</v>
      </c>
      <c r="B49" s="7"/>
      <c r="C49" s="7"/>
      <c r="D49" s="7"/>
      <c r="E49" s="7"/>
      <c r="F49" s="7"/>
      <c r="G49" s="7"/>
      <c r="H49" s="7"/>
      <c r="I49" s="7"/>
    </row>
    <row r="50" spans="1:9" x14ac:dyDescent="0.25">
      <c r="A50" s="4"/>
      <c r="B50" s="4"/>
      <c r="C50" s="4"/>
      <c r="D50" s="4"/>
      <c r="E50" s="4"/>
      <c r="F50" s="4"/>
      <c r="G50" s="4"/>
      <c r="H50" s="4"/>
      <c r="I50" s="4"/>
    </row>
    <row r="51" spans="1:9" x14ac:dyDescent="0.25">
      <c r="A51" s="3" t="s">
        <v>2</v>
      </c>
      <c r="B51" s="21" t="s">
        <v>3</v>
      </c>
      <c r="C51" s="21"/>
      <c r="D51" s="21" t="s">
        <v>4</v>
      </c>
      <c r="E51" s="21"/>
      <c r="F51" s="21" t="s">
        <v>5</v>
      </c>
      <c r="G51" s="21"/>
      <c r="H51" s="21" t="s">
        <v>6</v>
      </c>
      <c r="I51" s="21"/>
    </row>
    <row r="52" spans="1:9" x14ac:dyDescent="0.25">
      <c r="A52" s="5" t="s">
        <v>87</v>
      </c>
      <c r="B52" s="17" t="s">
        <v>31</v>
      </c>
      <c r="C52" s="16"/>
      <c r="D52" s="17" t="s">
        <v>34</v>
      </c>
      <c r="E52" s="17"/>
      <c r="F52" s="17" t="s">
        <v>35</v>
      </c>
      <c r="G52" s="17"/>
      <c r="H52" s="20" t="s">
        <v>36</v>
      </c>
      <c r="I52" s="20"/>
    </row>
    <row r="53" spans="1:9" x14ac:dyDescent="0.25">
      <c r="A53" s="6"/>
      <c r="B53" s="16"/>
      <c r="C53" s="16"/>
      <c r="D53" s="17"/>
      <c r="E53" s="17"/>
      <c r="F53" s="17"/>
      <c r="G53" s="17"/>
      <c r="H53" s="17"/>
      <c r="I53" s="17"/>
    </row>
    <row r="54" spans="1:9" x14ac:dyDescent="0.25">
      <c r="A54" s="6"/>
      <c r="B54" s="16"/>
      <c r="C54" s="16"/>
      <c r="D54" s="17"/>
      <c r="E54" s="17"/>
      <c r="F54" s="17"/>
      <c r="G54" s="17"/>
      <c r="H54" s="17"/>
      <c r="I54" s="17"/>
    </row>
    <row r="55" spans="1:9" x14ac:dyDescent="0.25">
      <c r="A55" s="6"/>
      <c r="B55" s="16"/>
      <c r="C55" s="16"/>
      <c r="D55" s="17"/>
      <c r="E55" s="17"/>
      <c r="F55" s="17"/>
      <c r="G55" s="17"/>
      <c r="H55" s="17"/>
      <c r="I55" s="17"/>
    </row>
    <row r="56" spans="1:9" x14ac:dyDescent="0.25">
      <c r="A56" s="6"/>
      <c r="B56" s="16"/>
      <c r="C56" s="16"/>
      <c r="D56" s="17"/>
      <c r="E56" s="17"/>
      <c r="F56" s="17"/>
      <c r="G56" s="17"/>
      <c r="H56" s="17"/>
      <c r="I56" s="17"/>
    </row>
    <row r="57" spans="1:9" x14ac:dyDescent="0.25">
      <c r="A57" s="6"/>
      <c r="B57" s="16"/>
      <c r="C57" s="16"/>
      <c r="D57" s="17"/>
      <c r="E57" s="17"/>
      <c r="F57" s="17"/>
      <c r="G57" s="17"/>
      <c r="H57" s="17"/>
      <c r="I57" s="17"/>
    </row>
    <row r="58" spans="1:9" x14ac:dyDescent="0.25">
      <c r="A58" s="6"/>
      <c r="B58" s="16"/>
      <c r="C58" s="16"/>
      <c r="D58" s="17"/>
      <c r="E58" s="17"/>
      <c r="F58" s="17"/>
      <c r="G58" s="17"/>
      <c r="H58" s="17"/>
      <c r="I58" s="17"/>
    </row>
    <row r="59" spans="1:9" x14ac:dyDescent="0.25">
      <c r="A59" s="6"/>
      <c r="B59" s="16"/>
      <c r="C59" s="16"/>
      <c r="D59" s="17"/>
      <c r="E59" s="17"/>
      <c r="F59" s="17"/>
      <c r="G59" s="17"/>
      <c r="H59" s="17"/>
      <c r="I59" s="17"/>
    </row>
    <row r="60" spans="1:9" x14ac:dyDescent="0.25">
      <c r="A60" s="6"/>
      <c r="B60" s="16"/>
      <c r="C60" s="16"/>
      <c r="D60" s="17"/>
      <c r="E60" s="17"/>
      <c r="F60" s="17"/>
      <c r="G60" s="17"/>
      <c r="H60" s="17"/>
      <c r="I60" s="17"/>
    </row>
    <row r="61" spans="1:9" x14ac:dyDescent="0.25">
      <c r="A61" s="6"/>
      <c r="B61" s="16"/>
      <c r="C61" s="16"/>
      <c r="D61" s="17"/>
      <c r="E61" s="17"/>
      <c r="F61" s="17"/>
      <c r="G61" s="17"/>
      <c r="H61" s="17"/>
      <c r="I61" s="17"/>
    </row>
    <row r="63" spans="1:9" x14ac:dyDescent="0.25">
      <c r="A63" t="s">
        <v>115</v>
      </c>
      <c r="B63">
        <f xml:space="preserve"> 25 * 10^-9</f>
        <v>2.5000000000000002E-8</v>
      </c>
      <c r="C63">
        <f>1/ (0.01 * 10^-9)</f>
        <v>99999999999.999985</v>
      </c>
    </row>
    <row r="64" spans="1:9" x14ac:dyDescent="0.25">
      <c r="A64" t="s">
        <v>116</v>
      </c>
      <c r="B64">
        <f xml:space="preserve"> 10 * 10^-9</f>
        <v>1E-8</v>
      </c>
      <c r="C64">
        <f xml:space="preserve"> 1.1282 * 390 *B64</f>
        <v>4.3999800000000005E-6</v>
      </c>
    </row>
    <row r="66" spans="1:21" ht="26.25" x14ac:dyDescent="0.4">
      <c r="A66" s="1" t="s">
        <v>112</v>
      </c>
      <c r="B66" s="23" t="s">
        <v>111</v>
      </c>
      <c r="C66" s="23"/>
      <c r="D66" s="23"/>
      <c r="E66" s="23"/>
      <c r="F66" s="23"/>
      <c r="G66" s="23" t="s">
        <v>110</v>
      </c>
      <c r="H66" s="23"/>
      <c r="I66" s="23"/>
      <c r="J66" s="23"/>
      <c r="K66" s="23"/>
      <c r="L66" s="23" t="s">
        <v>113</v>
      </c>
      <c r="M66" s="23"/>
      <c r="N66" s="23"/>
      <c r="O66" s="23"/>
      <c r="P66" s="23"/>
      <c r="Q66" s="23" t="s">
        <v>147</v>
      </c>
      <c r="R66" s="23"/>
      <c r="S66" s="23"/>
      <c r="T66" s="23"/>
      <c r="U66" s="23"/>
    </row>
    <row r="67" spans="1:21" x14ac:dyDescent="0.25">
      <c r="A67" t="s">
        <v>109</v>
      </c>
      <c r="B67" s="18"/>
      <c r="C67" s="18"/>
      <c r="D67" s="18"/>
      <c r="E67" s="18"/>
      <c r="F67" s="18"/>
      <c r="G67" s="18"/>
      <c r="H67" s="18"/>
      <c r="I67" s="18"/>
      <c r="J67" s="18"/>
      <c r="K67" s="18"/>
      <c r="L67" s="18" t="s">
        <v>123</v>
      </c>
      <c r="M67" s="18"/>
      <c r="N67" s="18"/>
      <c r="O67" s="18"/>
      <c r="P67" s="18"/>
      <c r="Q67" s="18" t="s">
        <v>148</v>
      </c>
      <c r="R67" s="18"/>
      <c r="S67" s="18"/>
      <c r="T67" s="18"/>
      <c r="U67" s="18"/>
    </row>
    <row r="68" spans="1:21" x14ac:dyDescent="0.25">
      <c r="A68" s="4" t="s">
        <v>96</v>
      </c>
      <c r="B68" s="18">
        <v>390</v>
      </c>
      <c r="C68" s="18"/>
      <c r="D68" s="18"/>
      <c r="E68" s="18"/>
      <c r="F68" s="18"/>
      <c r="G68" s="18">
        <v>390</v>
      </c>
      <c r="H68" s="18"/>
      <c r="I68" s="18"/>
      <c r="J68" s="18"/>
      <c r="K68" s="18"/>
      <c r="L68" s="18">
        <v>390</v>
      </c>
      <c r="M68" s="18"/>
      <c r="N68" s="18"/>
      <c r="O68" s="18"/>
      <c r="P68" s="18"/>
      <c r="Q68" s="18">
        <v>390</v>
      </c>
      <c r="R68" s="18"/>
      <c r="S68" s="18"/>
      <c r="T68" s="18"/>
      <c r="U68" s="18"/>
    </row>
    <row r="69" spans="1:21" x14ac:dyDescent="0.25">
      <c r="A69" s="4" t="s">
        <v>100</v>
      </c>
      <c r="B69" s="18">
        <v>191</v>
      </c>
      <c r="C69" s="18"/>
      <c r="D69" s="18"/>
      <c r="E69" s="18"/>
      <c r="F69" s="18"/>
      <c r="G69" s="18">
        <v>191</v>
      </c>
      <c r="H69" s="18"/>
      <c r="I69" s="18"/>
      <c r="J69" s="18"/>
      <c r="K69" s="18"/>
      <c r="L69" s="18">
        <v>191</v>
      </c>
      <c r="M69" s="18"/>
      <c r="N69" s="18"/>
      <c r="O69" s="18"/>
      <c r="P69" s="18"/>
      <c r="Q69" s="18">
        <v>191</v>
      </c>
      <c r="R69" s="18"/>
      <c r="S69" s="18"/>
      <c r="T69" s="18"/>
      <c r="U69" s="18"/>
    </row>
    <row r="70" spans="1:21" x14ac:dyDescent="0.25">
      <c r="A70" s="4" t="s">
        <v>98</v>
      </c>
      <c r="B70" s="18">
        <v>30</v>
      </c>
      <c r="C70" s="18"/>
      <c r="D70" s="18"/>
      <c r="E70" s="18"/>
      <c r="F70" s="18"/>
      <c r="G70" s="18">
        <v>30</v>
      </c>
      <c r="H70" s="18"/>
      <c r="I70" s="18"/>
      <c r="J70" s="18"/>
      <c r="K70" s="18"/>
      <c r="L70" s="18">
        <v>30</v>
      </c>
      <c r="M70" s="18"/>
      <c r="N70" s="18"/>
      <c r="O70" s="18"/>
      <c r="P70" s="18"/>
      <c r="Q70" s="18">
        <v>30</v>
      </c>
      <c r="R70" s="18"/>
      <c r="S70" s="18"/>
      <c r="T70" s="18"/>
      <c r="U70" s="18"/>
    </row>
    <row r="71" spans="1:21" ht="30" x14ac:dyDescent="0.25">
      <c r="A71" s="4" t="s">
        <v>99</v>
      </c>
      <c r="B71" s="18">
        <v>41</v>
      </c>
      <c r="C71" s="18"/>
      <c r="D71" s="18"/>
      <c r="E71" s="18"/>
      <c r="F71" s="18"/>
      <c r="G71" s="18">
        <v>41</v>
      </c>
      <c r="H71" s="18"/>
      <c r="I71" s="18"/>
      <c r="J71" s="18"/>
      <c r="K71" s="18"/>
      <c r="L71" s="18">
        <v>41</v>
      </c>
      <c r="M71" s="18"/>
      <c r="N71" s="18"/>
      <c r="O71" s="18"/>
      <c r="P71" s="18"/>
      <c r="Q71" s="18">
        <v>41</v>
      </c>
      <c r="R71" s="18"/>
      <c r="S71" s="18"/>
      <c r="T71" s="18"/>
      <c r="U71" s="18"/>
    </row>
    <row r="72" spans="1:21" ht="30" x14ac:dyDescent="0.25">
      <c r="A72" s="4" t="s">
        <v>97</v>
      </c>
      <c r="B72" s="18">
        <v>86</v>
      </c>
      <c r="C72" s="18"/>
      <c r="D72" s="18"/>
      <c r="E72" s="18"/>
      <c r="F72" s="18"/>
      <c r="G72" s="18">
        <v>86</v>
      </c>
      <c r="H72" s="18"/>
      <c r="I72" s="18"/>
      <c r="J72" s="18"/>
      <c r="K72" s="18"/>
      <c r="L72" s="18">
        <v>86</v>
      </c>
      <c r="M72" s="18"/>
      <c r="N72" s="18"/>
      <c r="O72" s="18"/>
      <c r="P72" s="18"/>
      <c r="Q72" s="18">
        <v>86</v>
      </c>
      <c r="R72" s="18"/>
      <c r="S72" s="18"/>
      <c r="T72" s="18"/>
      <c r="U72" s="18"/>
    </row>
    <row r="73" spans="1:21" x14ac:dyDescent="0.25">
      <c r="A73" s="4" t="s">
        <v>106</v>
      </c>
      <c r="B73" s="18">
        <v>42</v>
      </c>
      <c r="C73" s="18"/>
      <c r="D73" s="18"/>
      <c r="E73" s="18"/>
      <c r="F73" s="18"/>
      <c r="G73" s="18">
        <v>42</v>
      </c>
      <c r="H73" s="18"/>
      <c r="I73" s="18"/>
      <c r="J73" s="18"/>
      <c r="K73" s="18"/>
      <c r="L73" s="18">
        <v>42</v>
      </c>
      <c r="M73" s="18"/>
      <c r="N73" s="18"/>
      <c r="O73" s="18"/>
      <c r="P73" s="18"/>
      <c r="Q73" s="18">
        <v>42</v>
      </c>
      <c r="R73" s="18"/>
      <c r="S73" s="18"/>
      <c r="T73" s="18"/>
      <c r="U73" s="18"/>
    </row>
    <row r="74" spans="1:21" x14ac:dyDescent="0.25">
      <c r="A74" s="4" t="s">
        <v>101</v>
      </c>
      <c r="B74" s="18">
        <f xml:space="preserve"> B69/$B$68</f>
        <v>0.48974358974358972</v>
      </c>
      <c r="C74" s="18"/>
      <c r="D74" s="18"/>
      <c r="E74" s="18"/>
      <c r="F74" s="18"/>
      <c r="G74" s="18">
        <f xml:space="preserve"> G69/$B$68</f>
        <v>0.48974358974358972</v>
      </c>
      <c r="H74" s="18"/>
      <c r="I74" s="18"/>
      <c r="J74" s="18"/>
      <c r="K74" s="18"/>
      <c r="L74" s="18">
        <f xml:space="preserve"> L69/$B$68</f>
        <v>0.48974358974358972</v>
      </c>
      <c r="M74" s="18"/>
      <c r="N74" s="18"/>
      <c r="O74" s="18"/>
      <c r="P74" s="18"/>
      <c r="Q74" s="18">
        <f xml:space="preserve"> Q69/$B$68</f>
        <v>0.48974358974358972</v>
      </c>
      <c r="R74" s="18"/>
      <c r="S74" s="18"/>
      <c r="T74" s="18"/>
      <c r="U74" s="18"/>
    </row>
    <row r="75" spans="1:21" x14ac:dyDescent="0.25">
      <c r="A75" s="4" t="s">
        <v>102</v>
      </c>
      <c r="B75" s="18">
        <f t="shared" ref="B75:B78" si="0" xml:space="preserve"> B70/$B$68</f>
        <v>7.6923076923076927E-2</v>
      </c>
      <c r="C75" s="18"/>
      <c r="D75" s="18"/>
      <c r="E75" s="18"/>
      <c r="F75" s="18"/>
      <c r="G75" s="18">
        <f t="shared" ref="G75:G78" si="1" xml:space="preserve"> G70/$B$68</f>
        <v>7.6923076923076927E-2</v>
      </c>
      <c r="H75" s="18"/>
      <c r="I75" s="18"/>
      <c r="J75" s="18"/>
      <c r="K75" s="18"/>
      <c r="L75" s="18">
        <f t="shared" ref="L75:L78" si="2" xml:space="preserve"> L70/$B$68</f>
        <v>7.6923076923076927E-2</v>
      </c>
      <c r="M75" s="18"/>
      <c r="N75" s="18"/>
      <c r="O75" s="18"/>
      <c r="P75" s="18"/>
      <c r="Q75" s="18">
        <f t="shared" ref="Q75:Q78" si="3" xml:space="preserve"> Q70/$B$68</f>
        <v>7.6923076923076927E-2</v>
      </c>
      <c r="R75" s="18"/>
      <c r="S75" s="18"/>
      <c r="T75" s="18"/>
      <c r="U75" s="18"/>
    </row>
    <row r="76" spans="1:21" x14ac:dyDescent="0.25">
      <c r="A76" s="4" t="s">
        <v>103</v>
      </c>
      <c r="B76" s="18">
        <f t="shared" si="0"/>
        <v>0.10512820512820513</v>
      </c>
      <c r="C76" s="18"/>
      <c r="D76" s="18"/>
      <c r="E76" s="18"/>
      <c r="F76" s="18"/>
      <c r="G76" s="18">
        <f t="shared" si="1"/>
        <v>0.10512820512820513</v>
      </c>
      <c r="H76" s="18"/>
      <c r="I76" s="18"/>
      <c r="J76" s="18"/>
      <c r="K76" s="18"/>
      <c r="L76" s="18">
        <f t="shared" si="2"/>
        <v>0.10512820512820513</v>
      </c>
      <c r="M76" s="18"/>
      <c r="N76" s="18"/>
      <c r="O76" s="18"/>
      <c r="P76" s="18"/>
      <c r="Q76" s="18">
        <f t="shared" si="3"/>
        <v>0.10512820512820513</v>
      </c>
      <c r="R76" s="18"/>
      <c r="S76" s="18"/>
      <c r="T76" s="18"/>
      <c r="U76" s="18"/>
    </row>
    <row r="77" spans="1:21" x14ac:dyDescent="0.25">
      <c r="A77" s="4" t="s">
        <v>104</v>
      </c>
      <c r="B77" s="18">
        <f t="shared" si="0"/>
        <v>0.22051282051282051</v>
      </c>
      <c r="C77" s="18"/>
      <c r="D77" s="18"/>
      <c r="E77" s="18"/>
      <c r="F77" s="18"/>
      <c r="G77" s="18">
        <f t="shared" si="1"/>
        <v>0.22051282051282051</v>
      </c>
      <c r="H77" s="18"/>
      <c r="I77" s="18"/>
      <c r="J77" s="18"/>
      <c r="K77" s="18"/>
      <c r="L77" s="18">
        <f t="shared" si="2"/>
        <v>0.22051282051282051</v>
      </c>
      <c r="M77" s="18"/>
      <c r="N77" s="18"/>
      <c r="O77" s="18"/>
      <c r="P77" s="18"/>
      <c r="Q77" s="18">
        <f t="shared" si="3"/>
        <v>0.22051282051282051</v>
      </c>
      <c r="R77" s="18"/>
      <c r="S77" s="18"/>
      <c r="T77" s="18"/>
      <c r="U77" s="18"/>
    </row>
    <row r="78" spans="1:21" x14ac:dyDescent="0.25">
      <c r="A78" s="4" t="s">
        <v>105</v>
      </c>
      <c r="B78" s="18">
        <f t="shared" si="0"/>
        <v>0.1076923076923077</v>
      </c>
      <c r="C78" s="18"/>
      <c r="D78" s="18"/>
      <c r="E78" s="18"/>
      <c r="F78" s="18"/>
      <c r="G78" s="18">
        <f t="shared" si="1"/>
        <v>0.1076923076923077</v>
      </c>
      <c r="H78" s="18"/>
      <c r="I78" s="18"/>
      <c r="J78" s="18"/>
      <c r="K78" s="18"/>
      <c r="L78" s="18">
        <f t="shared" si="2"/>
        <v>0.1076923076923077</v>
      </c>
      <c r="M78" s="18"/>
      <c r="N78" s="18"/>
      <c r="O78" s="18"/>
      <c r="P78" s="18"/>
      <c r="Q78" s="18">
        <f t="shared" si="3"/>
        <v>0.1076923076923077</v>
      </c>
      <c r="R78" s="18"/>
      <c r="S78" s="18"/>
      <c r="T78" s="18"/>
      <c r="U78" s="18"/>
    </row>
    <row r="79" spans="1:21" x14ac:dyDescent="0.25">
      <c r="A79" s="4" t="s">
        <v>107</v>
      </c>
      <c r="B79" s="18">
        <v>0</v>
      </c>
      <c r="C79" s="18"/>
      <c r="D79" s="18"/>
      <c r="E79" s="18"/>
      <c r="F79" s="18"/>
      <c r="G79" s="18">
        <v>10</v>
      </c>
      <c r="H79" s="18"/>
      <c r="I79" s="18"/>
      <c r="J79" s="18"/>
      <c r="K79" s="18"/>
      <c r="L79" s="18">
        <v>10</v>
      </c>
      <c r="M79" s="18"/>
      <c r="N79" s="18"/>
      <c r="O79" s="18"/>
      <c r="P79" s="18"/>
      <c r="Q79" s="18"/>
      <c r="R79" s="18"/>
      <c r="S79" s="18"/>
      <c r="T79" s="18"/>
      <c r="U79" s="18"/>
    </row>
    <row r="80" spans="1:21" x14ac:dyDescent="0.25">
      <c r="A80" s="4" t="s">
        <v>108</v>
      </c>
      <c r="B80" s="18">
        <v>0</v>
      </c>
      <c r="C80" s="18"/>
      <c r="D80" s="18"/>
      <c r="E80" s="18"/>
      <c r="F80" s="18"/>
      <c r="G80" s="18">
        <v>10</v>
      </c>
      <c r="H80" s="18"/>
      <c r="I80" s="18"/>
      <c r="J80" s="18"/>
      <c r="K80" s="18"/>
      <c r="L80" s="18">
        <v>10</v>
      </c>
      <c r="M80" s="18"/>
      <c r="N80" s="18"/>
      <c r="O80" s="18"/>
      <c r="P80" s="18"/>
      <c r="Q80" s="18"/>
      <c r="R80" s="18"/>
      <c r="S80" s="18"/>
      <c r="T80" s="18"/>
      <c r="U80" s="18"/>
    </row>
    <row r="81" spans="1:21" x14ac:dyDescent="0.25">
      <c r="A81" s="4" t="s">
        <v>114</v>
      </c>
      <c r="B81" s="27">
        <f>B68*B63</f>
        <v>9.7500000000000015E-6</v>
      </c>
      <c r="C81" s="27"/>
      <c r="D81" s="27"/>
      <c r="E81" s="27"/>
      <c r="F81" s="27"/>
      <c r="G81" s="27">
        <f xml:space="preserve"> ((G68+G72)*10 + G69+G70+G71+G73)*B63</f>
        <v>1.2660000000000001E-4</v>
      </c>
      <c r="H81" s="27"/>
      <c r="I81" s="27"/>
      <c r="J81" s="27"/>
      <c r="K81" s="27"/>
      <c r="L81" s="18"/>
      <c r="M81" s="18"/>
      <c r="N81" s="18"/>
      <c r="O81" s="18"/>
      <c r="P81" s="18"/>
      <c r="Q81" s="18"/>
      <c r="R81" s="18"/>
      <c r="S81" s="18"/>
      <c r="T81" s="18"/>
      <c r="U81" s="18"/>
    </row>
    <row r="82" spans="1:21" x14ac:dyDescent="0.25">
      <c r="A82" s="4" t="s">
        <v>117</v>
      </c>
      <c r="B82" s="27" t="s">
        <v>118</v>
      </c>
      <c r="C82" s="27"/>
      <c r="D82" s="27"/>
      <c r="E82" s="27"/>
      <c r="F82" s="27"/>
      <c r="G82" s="18" t="s">
        <v>119</v>
      </c>
      <c r="H82" s="18"/>
      <c r="I82" s="18"/>
      <c r="J82" s="18"/>
      <c r="K82" s="18"/>
      <c r="L82" s="27">
        <f xml:space="preserve"> (((L68/2)*11) + (((L72-10)*10)+ 10 + L68-L72))*B63</f>
        <v>8.0475000000000005E-5</v>
      </c>
      <c r="M82" s="27"/>
      <c r="N82" s="27"/>
      <c r="O82" s="27"/>
      <c r="P82" s="27"/>
      <c r="Q82" s="18"/>
      <c r="R82" s="18"/>
      <c r="S82" s="18"/>
      <c r="T82" s="18"/>
      <c r="U82" s="18"/>
    </row>
    <row r="83" spans="1:21" x14ac:dyDescent="0.25">
      <c r="A83" s="4" t="s">
        <v>120</v>
      </c>
      <c r="B83" s="18" t="s">
        <v>121</v>
      </c>
      <c r="C83" s="18"/>
      <c r="D83" s="18"/>
      <c r="E83" s="18"/>
      <c r="F83" s="18"/>
      <c r="G83" s="18" t="s">
        <v>122</v>
      </c>
      <c r="H83" s="18"/>
      <c r="I83" s="18"/>
      <c r="J83" s="18"/>
      <c r="K83" s="18"/>
      <c r="L83" s="18" t="s">
        <v>142</v>
      </c>
      <c r="M83" s="18"/>
      <c r="N83" s="18"/>
      <c r="O83" s="18"/>
      <c r="P83" s="18"/>
      <c r="Q83" s="18"/>
      <c r="R83" s="18"/>
      <c r="S83" s="18"/>
      <c r="T83" s="18"/>
      <c r="U83" s="18"/>
    </row>
    <row r="84" spans="1:21" x14ac:dyDescent="0.25">
      <c r="B84" s="18"/>
      <c r="C84" s="18"/>
      <c r="D84" s="18"/>
      <c r="E84" s="18"/>
      <c r="F84" s="18"/>
      <c r="G84" s="18"/>
      <c r="H84" s="18"/>
      <c r="I84" s="18"/>
      <c r="J84" s="18"/>
      <c r="K84" s="18"/>
      <c r="L84" s="18" t="s">
        <v>124</v>
      </c>
      <c r="M84" s="18"/>
      <c r="N84" s="18"/>
      <c r="O84" s="18"/>
      <c r="P84" s="18"/>
      <c r="Q84" s="18"/>
      <c r="R84" s="18"/>
      <c r="S84" s="18"/>
      <c r="T84" s="18"/>
      <c r="U84" s="18"/>
    </row>
    <row r="85" spans="1:21" x14ac:dyDescent="0.25">
      <c r="B85" s="18"/>
      <c r="C85" s="18"/>
      <c r="D85" s="18"/>
      <c r="E85" s="18"/>
      <c r="F85" s="18"/>
      <c r="G85" s="18"/>
      <c r="H85" s="18"/>
      <c r="I85" s="18"/>
      <c r="J85" s="18"/>
      <c r="K85" s="18"/>
      <c r="L85" s="18" t="s">
        <v>145</v>
      </c>
      <c r="M85" s="18"/>
      <c r="N85" s="18"/>
      <c r="O85" s="18"/>
      <c r="P85" s="18"/>
      <c r="Q85" s="18"/>
      <c r="R85" s="18"/>
      <c r="S85" s="18"/>
      <c r="T85" s="18"/>
      <c r="U85" s="18"/>
    </row>
    <row r="86" spans="1:21" x14ac:dyDescent="0.25">
      <c r="B86" s="18"/>
      <c r="C86" s="18"/>
      <c r="D86" s="18"/>
      <c r="E86" s="18"/>
      <c r="F86" s="18"/>
      <c r="G86" s="18"/>
      <c r="H86" s="18"/>
      <c r="I86" s="18"/>
      <c r="J86" s="18"/>
      <c r="K86" s="18"/>
      <c r="L86" s="19" t="s">
        <v>143</v>
      </c>
      <c r="M86" s="19"/>
      <c r="N86" s="19"/>
      <c r="O86" s="19"/>
      <c r="P86" s="19"/>
      <c r="Q86" s="18"/>
      <c r="R86" s="18"/>
      <c r="S86" s="18"/>
      <c r="T86" s="18"/>
      <c r="U86" s="18"/>
    </row>
    <row r="87" spans="1:21" x14ac:dyDescent="0.25">
      <c r="B87" s="18"/>
      <c r="C87" s="18"/>
      <c r="D87" s="18"/>
      <c r="E87" s="18"/>
      <c r="F87" s="18"/>
      <c r="G87" s="18"/>
      <c r="H87" s="18"/>
      <c r="I87" s="18"/>
      <c r="J87" s="18"/>
      <c r="K87" s="18"/>
      <c r="L87" s="19" t="s">
        <v>144</v>
      </c>
      <c r="M87" s="19"/>
      <c r="N87" s="19"/>
      <c r="O87" s="19"/>
      <c r="P87" s="19"/>
      <c r="Q87" s="18"/>
      <c r="R87" s="18"/>
      <c r="S87" s="18"/>
      <c r="T87" s="18"/>
      <c r="U87" s="18"/>
    </row>
    <row r="88" spans="1:21" x14ac:dyDescent="0.25">
      <c r="Q88" s="18"/>
      <c r="R88" s="18"/>
      <c r="S88" s="18"/>
      <c r="T88" s="18"/>
      <c r="U88" s="18"/>
    </row>
    <row r="89" spans="1:21" x14ac:dyDescent="0.25">
      <c r="L89" t="s">
        <v>146</v>
      </c>
    </row>
    <row r="99" spans="1:21" x14ac:dyDescent="0.25">
      <c r="Q99" s="18"/>
      <c r="R99" s="18"/>
      <c r="S99" s="18"/>
      <c r="T99" s="18"/>
      <c r="U99" s="18"/>
    </row>
    <row r="110" spans="1:21" x14ac:dyDescent="0.25">
      <c r="B110" s="18" t="s">
        <v>128</v>
      </c>
      <c r="C110" s="18"/>
      <c r="D110" s="18"/>
      <c r="E110" s="18"/>
      <c r="F110" s="18"/>
      <c r="G110" s="18" t="s">
        <v>129</v>
      </c>
      <c r="H110" s="18"/>
      <c r="I110" s="18"/>
      <c r="J110" s="18"/>
      <c r="K110" s="18"/>
      <c r="L110" s="18" t="s">
        <v>130</v>
      </c>
      <c r="M110" s="18"/>
      <c r="N110" s="18"/>
      <c r="O110" s="18"/>
      <c r="P110" s="18"/>
    </row>
    <row r="111" spans="1:21" x14ac:dyDescent="0.25">
      <c r="A111" t="s">
        <v>126</v>
      </c>
      <c r="B111" s="18"/>
      <c r="C111" s="18"/>
      <c r="D111" s="18"/>
      <c r="E111" s="18"/>
      <c r="F111" s="18"/>
      <c r="G111" s="18"/>
      <c r="H111" s="18"/>
      <c r="I111" s="18"/>
      <c r="J111" s="18"/>
      <c r="K111" s="18"/>
      <c r="L111" s="18"/>
      <c r="M111" s="18"/>
      <c r="N111" s="18"/>
      <c r="O111" s="18"/>
      <c r="P111" s="18"/>
    </row>
    <row r="112" spans="1:21" x14ac:dyDescent="0.25">
      <c r="A112" t="s">
        <v>125</v>
      </c>
      <c r="B112" s="18">
        <v>0</v>
      </c>
      <c r="C112" s="18"/>
      <c r="D112" s="18"/>
      <c r="E112" s="18"/>
      <c r="F112" s="18"/>
      <c r="G112" s="18">
        <v>0</v>
      </c>
      <c r="H112" s="18"/>
      <c r="I112" s="18"/>
      <c r="J112" s="18"/>
      <c r="K112" s="18"/>
      <c r="L112" s="18">
        <v>3</v>
      </c>
      <c r="M112" s="18"/>
      <c r="N112" s="18"/>
      <c r="O112" s="18"/>
      <c r="P112" s="18"/>
    </row>
    <row r="113" spans="1:16" x14ac:dyDescent="0.25">
      <c r="A113" t="s">
        <v>132</v>
      </c>
      <c r="B113" s="18">
        <v>5</v>
      </c>
      <c r="C113" s="18"/>
      <c r="D113" s="18"/>
      <c r="E113" s="18"/>
      <c r="F113" s="18"/>
      <c r="G113" s="18">
        <v>1</v>
      </c>
      <c r="H113" s="18"/>
      <c r="I113" s="18"/>
      <c r="J113" s="18"/>
      <c r="K113" s="18"/>
      <c r="L113" s="18">
        <v>0</v>
      </c>
      <c r="M113" s="18"/>
      <c r="N113" s="18"/>
      <c r="O113" s="18"/>
      <c r="P113" s="18"/>
    </row>
    <row r="114" spans="1:16" x14ac:dyDescent="0.25">
      <c r="A114" t="s">
        <v>127</v>
      </c>
      <c r="B114" s="18">
        <v>1</v>
      </c>
      <c r="C114" s="18"/>
      <c r="D114" s="18"/>
      <c r="E114" s="18"/>
      <c r="F114" s="18"/>
      <c r="G114" s="18">
        <v>4</v>
      </c>
      <c r="H114" s="18"/>
      <c r="I114" s="18"/>
      <c r="J114" s="18"/>
      <c r="K114" s="18"/>
      <c r="L114" s="18">
        <v>0</v>
      </c>
      <c r="M114" s="18"/>
      <c r="N114" s="18"/>
      <c r="O114" s="18"/>
      <c r="P114" s="18"/>
    </row>
    <row r="115" spans="1:16" x14ac:dyDescent="0.25">
      <c r="A115" t="s">
        <v>138</v>
      </c>
      <c r="B115" s="18">
        <v>0</v>
      </c>
      <c r="C115" s="18"/>
      <c r="D115" s="18"/>
      <c r="E115" s="18"/>
      <c r="F115" s="18"/>
      <c r="G115" s="18">
        <v>4</v>
      </c>
      <c r="H115" s="18"/>
      <c r="I115" s="18"/>
      <c r="J115" s="18"/>
      <c r="K115" s="18"/>
      <c r="L115" s="18">
        <v>0</v>
      </c>
      <c r="M115" s="18"/>
      <c r="N115" s="18"/>
      <c r="O115" s="18"/>
      <c r="P115" s="18"/>
    </row>
    <row r="116" spans="1:16" x14ac:dyDescent="0.25">
      <c r="A116" t="s">
        <v>135</v>
      </c>
      <c r="B116" s="18">
        <v>0</v>
      </c>
      <c r="C116" s="18"/>
      <c r="D116" s="18"/>
      <c r="E116" s="18"/>
      <c r="F116" s="18"/>
      <c r="G116" s="18">
        <v>0</v>
      </c>
      <c r="H116" s="18"/>
      <c r="I116" s="18"/>
      <c r="J116" s="18"/>
      <c r="K116" s="18"/>
      <c r="L116" s="18">
        <v>0</v>
      </c>
      <c r="M116" s="18"/>
      <c r="N116" s="18"/>
      <c r="O116" s="18"/>
      <c r="P116" s="18"/>
    </row>
    <row r="117" spans="1:16" x14ac:dyDescent="0.25">
      <c r="A117" t="s">
        <v>131</v>
      </c>
      <c r="B117" s="18">
        <v>1</v>
      </c>
      <c r="C117" s="18"/>
      <c r="D117" s="18"/>
      <c r="E117" s="18"/>
      <c r="F117" s="18"/>
      <c r="G117" s="18">
        <v>3</v>
      </c>
      <c r="H117" s="18"/>
      <c r="I117" s="18"/>
      <c r="J117" s="18"/>
      <c r="K117" s="18"/>
      <c r="L117" s="18">
        <v>3</v>
      </c>
      <c r="M117" s="18"/>
      <c r="N117" s="18"/>
      <c r="O117" s="18"/>
      <c r="P117" s="18"/>
    </row>
    <row r="118" spans="1:16" x14ac:dyDescent="0.25">
      <c r="A118" t="s">
        <v>139</v>
      </c>
      <c r="B118" s="18">
        <v>0</v>
      </c>
      <c r="C118" s="18"/>
      <c r="D118" s="18"/>
      <c r="E118" s="18"/>
      <c r="F118" s="18"/>
      <c r="G118" s="18">
        <v>0</v>
      </c>
      <c r="H118" s="18"/>
      <c r="I118" s="18"/>
      <c r="J118" s="18"/>
      <c r="K118" s="18"/>
      <c r="L118" s="18">
        <v>0</v>
      </c>
      <c r="M118" s="18"/>
      <c r="N118" s="18"/>
      <c r="O118" s="18"/>
      <c r="P118" s="18"/>
    </row>
    <row r="119" spans="1:16" x14ac:dyDescent="0.25">
      <c r="B119" s="18"/>
      <c r="C119" s="18"/>
      <c r="D119" s="18"/>
      <c r="E119" s="18"/>
      <c r="F119" s="18"/>
      <c r="G119" s="18"/>
      <c r="H119" s="18"/>
      <c r="I119" s="18"/>
      <c r="J119" s="18"/>
      <c r="K119" s="18"/>
      <c r="L119" s="18"/>
      <c r="M119" s="18"/>
      <c r="N119" s="18"/>
      <c r="O119" s="18"/>
      <c r="P119" s="18"/>
    </row>
    <row r="120" spans="1:16" x14ac:dyDescent="0.25">
      <c r="A120" t="s">
        <v>125</v>
      </c>
      <c r="B120" s="18">
        <v>1</v>
      </c>
      <c r="C120" s="18"/>
      <c r="D120" s="18"/>
      <c r="E120" s="18"/>
      <c r="F120" s="18"/>
      <c r="G120" s="18" t="s">
        <v>140</v>
      </c>
      <c r="H120" s="18"/>
      <c r="I120" s="18"/>
      <c r="J120" s="18"/>
      <c r="K120" s="18"/>
      <c r="L120" s="18" t="s">
        <v>141</v>
      </c>
      <c r="M120" s="18"/>
      <c r="N120" s="18"/>
      <c r="O120" s="18"/>
      <c r="P120" s="18"/>
    </row>
    <row r="121" spans="1:16" x14ac:dyDescent="0.25">
      <c r="A121" t="s">
        <v>132</v>
      </c>
      <c r="B121" s="18">
        <v>1</v>
      </c>
      <c r="C121" s="18"/>
      <c r="D121" s="18"/>
      <c r="E121" s="18"/>
      <c r="F121" s="18"/>
      <c r="G121" s="18">
        <f>B112*$B$120 + B113*$B$121 + B114*$B$122 + B115*$B$123 + B116*$B$124 + B117*$B$125 + B118*$B$126</f>
        <v>25</v>
      </c>
      <c r="H121" s="18"/>
      <c r="I121" s="18"/>
      <c r="J121" s="18"/>
      <c r="K121" s="18"/>
      <c r="L121" s="18">
        <f>G112*$B$120 + G113*$B$121 + G114*$B$122 + G115*$B$123 + G116*$B$124 + G117*$B$125 + G118*$B$126</f>
        <v>69</v>
      </c>
      <c r="M121" s="18"/>
      <c r="N121" s="18"/>
      <c r="O121" s="18"/>
      <c r="P121" s="18"/>
    </row>
    <row r="122" spans="1:16" x14ac:dyDescent="0.25">
      <c r="A122" t="s">
        <v>133</v>
      </c>
      <c r="B122" s="18">
        <v>4</v>
      </c>
      <c r="C122" s="18"/>
      <c r="D122" s="18"/>
      <c r="E122" s="18"/>
      <c r="F122" s="18"/>
      <c r="G122" s="18"/>
      <c r="H122" s="18"/>
      <c r="I122" s="18"/>
      <c r="J122" s="18"/>
      <c r="K122" s="18"/>
      <c r="L122" s="18"/>
      <c r="M122" s="18"/>
      <c r="N122" s="18"/>
      <c r="O122" s="18"/>
      <c r="P122" s="18"/>
    </row>
    <row r="123" spans="1:16" x14ac:dyDescent="0.25">
      <c r="A123" t="s">
        <v>134</v>
      </c>
      <c r="B123" s="18">
        <v>1</v>
      </c>
      <c r="C123" s="18"/>
      <c r="D123" s="18"/>
      <c r="E123" s="18"/>
      <c r="F123" s="18"/>
      <c r="G123" s="18"/>
      <c r="H123" s="18"/>
      <c r="I123" s="18"/>
      <c r="J123" s="18"/>
      <c r="K123" s="18"/>
      <c r="L123" s="18"/>
      <c r="M123" s="18"/>
      <c r="N123" s="18"/>
      <c r="O123" s="18"/>
      <c r="P123" s="18"/>
    </row>
    <row r="124" spans="1:16" x14ac:dyDescent="0.25">
      <c r="A124" t="s">
        <v>135</v>
      </c>
      <c r="B124" s="18">
        <v>4</v>
      </c>
      <c r="C124" s="18"/>
      <c r="D124" s="18"/>
      <c r="E124" s="18"/>
      <c r="F124" s="18"/>
      <c r="G124" s="18"/>
      <c r="H124" s="18"/>
      <c r="I124" s="18"/>
      <c r="J124" s="18"/>
      <c r="K124" s="18"/>
      <c r="L124" s="18"/>
      <c r="M124" s="18"/>
      <c r="N124" s="18"/>
      <c r="O124" s="18"/>
      <c r="P124" s="18"/>
    </row>
    <row r="125" spans="1:16" x14ac:dyDescent="0.25">
      <c r="A125" t="s">
        <v>136</v>
      </c>
      <c r="B125" s="18">
        <v>16</v>
      </c>
      <c r="C125" s="18"/>
      <c r="D125" s="18"/>
      <c r="E125" s="18"/>
      <c r="F125" s="18"/>
      <c r="G125" s="18"/>
      <c r="H125" s="18"/>
      <c r="I125" s="18"/>
      <c r="J125" s="18"/>
      <c r="K125" s="18"/>
      <c r="L125" s="18"/>
      <c r="M125" s="18"/>
      <c r="N125" s="18"/>
      <c r="O125" s="18"/>
      <c r="P125" s="18"/>
    </row>
    <row r="126" spans="1:16" x14ac:dyDescent="0.25">
      <c r="A126" t="s">
        <v>137</v>
      </c>
      <c r="B126" s="18">
        <v>4</v>
      </c>
      <c r="C126" s="18"/>
      <c r="D126" s="18"/>
      <c r="E126" s="18"/>
      <c r="F126" s="18"/>
    </row>
  </sheetData>
  <mergeCells count="451">
    <mergeCell ref="Q99:U99"/>
    <mergeCell ref="Q78:U78"/>
    <mergeCell ref="Q79:U79"/>
    <mergeCell ref="Q80:U80"/>
    <mergeCell ref="Q81:U81"/>
    <mergeCell ref="Q82:U82"/>
    <mergeCell ref="Q83:U83"/>
    <mergeCell ref="Q84:U84"/>
    <mergeCell ref="Q85:U85"/>
    <mergeCell ref="Q86:U86"/>
    <mergeCell ref="Q87:U87"/>
    <mergeCell ref="Q88:U88"/>
    <mergeCell ref="L120:P120"/>
    <mergeCell ref="L121:P121"/>
    <mergeCell ref="L122:P122"/>
    <mergeCell ref="L123:P123"/>
    <mergeCell ref="L124:P124"/>
    <mergeCell ref="L125:P125"/>
    <mergeCell ref="L78:P78"/>
    <mergeCell ref="B126:F126"/>
    <mergeCell ref="B115:F115"/>
    <mergeCell ref="G115:K115"/>
    <mergeCell ref="L115:P115"/>
    <mergeCell ref="G120:K120"/>
    <mergeCell ref="G121:K121"/>
    <mergeCell ref="G122:K122"/>
    <mergeCell ref="G123:K123"/>
    <mergeCell ref="G124:K124"/>
    <mergeCell ref="G125:K125"/>
    <mergeCell ref="L79:P79"/>
    <mergeCell ref="L80:P80"/>
    <mergeCell ref="L81:P81"/>
    <mergeCell ref="L82:P82"/>
    <mergeCell ref="L83:P83"/>
    <mergeCell ref="L84:P84"/>
    <mergeCell ref="L85:P85"/>
    <mergeCell ref="L86:P86"/>
    <mergeCell ref="L87:P87"/>
    <mergeCell ref="L110:P110"/>
    <mergeCell ref="L111:P111"/>
    <mergeCell ref="L112:P112"/>
    <mergeCell ref="L116:P116"/>
    <mergeCell ref="L113:P113"/>
    <mergeCell ref="L114:P114"/>
    <mergeCell ref="L117:P117"/>
    <mergeCell ref="L118:P118"/>
    <mergeCell ref="L119:P119"/>
    <mergeCell ref="B120:F120"/>
    <mergeCell ref="B121:F121"/>
    <mergeCell ref="B122:F122"/>
    <mergeCell ref="B123:F123"/>
    <mergeCell ref="B124:F124"/>
    <mergeCell ref="B125:F125"/>
    <mergeCell ref="G79:K79"/>
    <mergeCell ref="G80:K80"/>
    <mergeCell ref="G81:K81"/>
    <mergeCell ref="G82:K82"/>
    <mergeCell ref="G83:K83"/>
    <mergeCell ref="G84:K84"/>
    <mergeCell ref="G85:K85"/>
    <mergeCell ref="G86:K86"/>
    <mergeCell ref="G87:K87"/>
    <mergeCell ref="G110:K110"/>
    <mergeCell ref="G111:K111"/>
    <mergeCell ref="G112:K112"/>
    <mergeCell ref="G116:K116"/>
    <mergeCell ref="G113:K113"/>
    <mergeCell ref="G114:K114"/>
    <mergeCell ref="G117:K117"/>
    <mergeCell ref="G118:K118"/>
    <mergeCell ref="G119:K119"/>
    <mergeCell ref="B110:F110"/>
    <mergeCell ref="B111:F111"/>
    <mergeCell ref="B112:F112"/>
    <mergeCell ref="B116:F116"/>
    <mergeCell ref="B113:F113"/>
    <mergeCell ref="B114:F114"/>
    <mergeCell ref="B117:F117"/>
    <mergeCell ref="B118:F118"/>
    <mergeCell ref="B119:F119"/>
    <mergeCell ref="B79:F79"/>
    <mergeCell ref="B80:F80"/>
    <mergeCell ref="B81:F81"/>
    <mergeCell ref="B82:F82"/>
    <mergeCell ref="B83:F83"/>
    <mergeCell ref="B84:F84"/>
    <mergeCell ref="B85:F85"/>
    <mergeCell ref="B86:F86"/>
    <mergeCell ref="B87:F87"/>
    <mergeCell ref="L73:P73"/>
    <mergeCell ref="L74:P74"/>
    <mergeCell ref="L75:P75"/>
    <mergeCell ref="L76:P76"/>
    <mergeCell ref="L77:P77"/>
    <mergeCell ref="Q66:U66"/>
    <mergeCell ref="Q67:U67"/>
    <mergeCell ref="Q68:U68"/>
    <mergeCell ref="Q69:U69"/>
    <mergeCell ref="Q70:U70"/>
    <mergeCell ref="Q71:U71"/>
    <mergeCell ref="Q72:U72"/>
    <mergeCell ref="Q73:U73"/>
    <mergeCell ref="Q74:U74"/>
    <mergeCell ref="Q75:U75"/>
    <mergeCell ref="Q76:U76"/>
    <mergeCell ref="Q77:U77"/>
    <mergeCell ref="B69:F69"/>
    <mergeCell ref="B73:F73"/>
    <mergeCell ref="B74:F74"/>
    <mergeCell ref="B75:F75"/>
    <mergeCell ref="B76:F76"/>
    <mergeCell ref="B77:F77"/>
    <mergeCell ref="B78:F78"/>
    <mergeCell ref="G66:K66"/>
    <mergeCell ref="G72:K72"/>
    <mergeCell ref="G73:K73"/>
    <mergeCell ref="G74:K74"/>
    <mergeCell ref="G75:K75"/>
    <mergeCell ref="G76:K76"/>
    <mergeCell ref="G77:K77"/>
    <mergeCell ref="G78:K78"/>
    <mergeCell ref="B66:F66"/>
    <mergeCell ref="B67:F67"/>
    <mergeCell ref="B68:F68"/>
    <mergeCell ref="B70:F70"/>
    <mergeCell ref="B71:F71"/>
    <mergeCell ref="B72:F72"/>
    <mergeCell ref="G68:K68"/>
    <mergeCell ref="G69:K69"/>
    <mergeCell ref="G70:K70"/>
    <mergeCell ref="G71:K71"/>
    <mergeCell ref="G67:K67"/>
    <mergeCell ref="L66:P66"/>
    <mergeCell ref="L67:P67"/>
    <mergeCell ref="L68:P68"/>
    <mergeCell ref="L69:P69"/>
    <mergeCell ref="L70:P70"/>
    <mergeCell ref="L71:P71"/>
    <mergeCell ref="L72:P72"/>
    <mergeCell ref="H23:I23"/>
    <mergeCell ref="H24:I24"/>
    <mergeCell ref="H25:I25"/>
    <mergeCell ref="H26:I26"/>
    <mergeCell ref="H27:I27"/>
    <mergeCell ref="F23:G23"/>
    <mergeCell ref="F24:G24"/>
    <mergeCell ref="F25:G25"/>
    <mergeCell ref="F26:G26"/>
    <mergeCell ref="F27:G27"/>
    <mergeCell ref="H28:I28"/>
    <mergeCell ref="H29:I29"/>
    <mergeCell ref="H30:I30"/>
    <mergeCell ref="H31:I31"/>
    <mergeCell ref="D32:E32"/>
    <mergeCell ref="H32:I32"/>
    <mergeCell ref="F28:G28"/>
    <mergeCell ref="F29:G29"/>
    <mergeCell ref="F30:G30"/>
    <mergeCell ref="F31:G31"/>
    <mergeCell ref="F32:G32"/>
    <mergeCell ref="B28:C28"/>
    <mergeCell ref="B29:C29"/>
    <mergeCell ref="B30:C30"/>
    <mergeCell ref="B31:C31"/>
    <mergeCell ref="B32:C32"/>
    <mergeCell ref="D23:E23"/>
    <mergeCell ref="D24:E24"/>
    <mergeCell ref="D25:E25"/>
    <mergeCell ref="D26:E26"/>
    <mergeCell ref="D27:E27"/>
    <mergeCell ref="D28:E28"/>
    <mergeCell ref="D29:E29"/>
    <mergeCell ref="D30:E30"/>
    <mergeCell ref="D31:E31"/>
    <mergeCell ref="S28:T28"/>
    <mergeCell ref="S29:T29"/>
    <mergeCell ref="S30:T30"/>
    <mergeCell ref="S31:T31"/>
    <mergeCell ref="S32:T32"/>
    <mergeCell ref="B23:C23"/>
    <mergeCell ref="B24:C24"/>
    <mergeCell ref="B25:C25"/>
    <mergeCell ref="B26:C26"/>
    <mergeCell ref="B27:C27"/>
    <mergeCell ref="Q28:R28"/>
    <mergeCell ref="Q29:R29"/>
    <mergeCell ref="Q30:R30"/>
    <mergeCell ref="Q31:R31"/>
    <mergeCell ref="Q32:R32"/>
    <mergeCell ref="S23:T23"/>
    <mergeCell ref="S24:T24"/>
    <mergeCell ref="S25:T25"/>
    <mergeCell ref="S26:T26"/>
    <mergeCell ref="S27:T27"/>
    <mergeCell ref="O28:P28"/>
    <mergeCell ref="O29:P29"/>
    <mergeCell ref="O30:P30"/>
    <mergeCell ref="O31:P31"/>
    <mergeCell ref="O32:P32"/>
    <mergeCell ref="Q23:R23"/>
    <mergeCell ref="Q24:R24"/>
    <mergeCell ref="Q25:R25"/>
    <mergeCell ref="Q26:R26"/>
    <mergeCell ref="Q27:R27"/>
    <mergeCell ref="M28:N28"/>
    <mergeCell ref="M29:N29"/>
    <mergeCell ref="M30:N30"/>
    <mergeCell ref="M31:N31"/>
    <mergeCell ref="M32:N32"/>
    <mergeCell ref="O23:P23"/>
    <mergeCell ref="O24:P24"/>
    <mergeCell ref="O25:P25"/>
    <mergeCell ref="O26:P26"/>
    <mergeCell ref="O27:P27"/>
    <mergeCell ref="S19:T19"/>
    <mergeCell ref="M23:N23"/>
    <mergeCell ref="M24:N24"/>
    <mergeCell ref="M25:N25"/>
    <mergeCell ref="M26:N26"/>
    <mergeCell ref="M27:N27"/>
    <mergeCell ref="Q19:R19"/>
    <mergeCell ref="S10:T10"/>
    <mergeCell ref="S11:T11"/>
    <mergeCell ref="S12:T12"/>
    <mergeCell ref="S13:T13"/>
    <mergeCell ref="S14:T14"/>
    <mergeCell ref="S15:T15"/>
    <mergeCell ref="S16:T16"/>
    <mergeCell ref="S17:T17"/>
    <mergeCell ref="S18:T18"/>
    <mergeCell ref="O19:P19"/>
    <mergeCell ref="Q10:R10"/>
    <mergeCell ref="Q11:R11"/>
    <mergeCell ref="Q12:R12"/>
    <mergeCell ref="Q13:R13"/>
    <mergeCell ref="Q14:R14"/>
    <mergeCell ref="Q15:R15"/>
    <mergeCell ref="Q16:R16"/>
    <mergeCell ref="Q17:R17"/>
    <mergeCell ref="Q18:R18"/>
    <mergeCell ref="M19:N19"/>
    <mergeCell ref="O10:P10"/>
    <mergeCell ref="O11:P11"/>
    <mergeCell ref="O12:P12"/>
    <mergeCell ref="O13:P13"/>
    <mergeCell ref="O14:P14"/>
    <mergeCell ref="O15:P15"/>
    <mergeCell ref="O16:P16"/>
    <mergeCell ref="O17:P17"/>
    <mergeCell ref="O18:P18"/>
    <mergeCell ref="H19:I19"/>
    <mergeCell ref="M10:N10"/>
    <mergeCell ref="M11:N11"/>
    <mergeCell ref="M12:N12"/>
    <mergeCell ref="M13:N13"/>
    <mergeCell ref="M14:N14"/>
    <mergeCell ref="M15:N15"/>
    <mergeCell ref="M16:N16"/>
    <mergeCell ref="M17:N17"/>
    <mergeCell ref="M18:N18"/>
    <mergeCell ref="H10:I10"/>
    <mergeCell ref="H11:I11"/>
    <mergeCell ref="H12:I12"/>
    <mergeCell ref="H13:I13"/>
    <mergeCell ref="H14:I14"/>
    <mergeCell ref="H15:I15"/>
    <mergeCell ref="H16:I16"/>
    <mergeCell ref="H17:I17"/>
    <mergeCell ref="H18:I18"/>
    <mergeCell ref="D19:E19"/>
    <mergeCell ref="F10:G10"/>
    <mergeCell ref="F11:G11"/>
    <mergeCell ref="F12:G12"/>
    <mergeCell ref="F13:G13"/>
    <mergeCell ref="F14:G14"/>
    <mergeCell ref="F15:G15"/>
    <mergeCell ref="F16:G16"/>
    <mergeCell ref="F17:G17"/>
    <mergeCell ref="F18:G18"/>
    <mergeCell ref="F19:G19"/>
    <mergeCell ref="D17:E17"/>
    <mergeCell ref="D18:E18"/>
    <mergeCell ref="B10:C10"/>
    <mergeCell ref="B11:C11"/>
    <mergeCell ref="B12:C12"/>
    <mergeCell ref="B13:C13"/>
    <mergeCell ref="B14:C14"/>
    <mergeCell ref="B15:C15"/>
    <mergeCell ref="B16:C16"/>
    <mergeCell ref="B17:C17"/>
    <mergeCell ref="B18:C18"/>
    <mergeCell ref="Q9:R9"/>
    <mergeCell ref="S9:T9"/>
    <mergeCell ref="B22:C22"/>
    <mergeCell ref="D22:E22"/>
    <mergeCell ref="F22:G22"/>
    <mergeCell ref="H22:I22"/>
    <mergeCell ref="M22:N22"/>
    <mergeCell ref="O22:P22"/>
    <mergeCell ref="Q22:R22"/>
    <mergeCell ref="S22:T22"/>
    <mergeCell ref="B9:C9"/>
    <mergeCell ref="D9:E9"/>
    <mergeCell ref="F9:G9"/>
    <mergeCell ref="H9:I9"/>
    <mergeCell ref="M9:N9"/>
    <mergeCell ref="O9:P9"/>
    <mergeCell ref="B19:C19"/>
    <mergeCell ref="D10:E10"/>
    <mergeCell ref="D11:E11"/>
    <mergeCell ref="D12:E12"/>
    <mergeCell ref="D13:E13"/>
    <mergeCell ref="D14:E14"/>
    <mergeCell ref="D15:E15"/>
    <mergeCell ref="D16:E16"/>
    <mergeCell ref="B36:C36"/>
    <mergeCell ref="D36:E36"/>
    <mergeCell ref="F36:G36"/>
    <mergeCell ref="H36:I36"/>
    <mergeCell ref="B37:C37"/>
    <mergeCell ref="D37:E37"/>
    <mergeCell ref="F37:G37"/>
    <mergeCell ref="H37:I37"/>
    <mergeCell ref="B38:C38"/>
    <mergeCell ref="D38:E38"/>
    <mergeCell ref="F38:G38"/>
    <mergeCell ref="H38:I38"/>
    <mergeCell ref="B39:C39"/>
    <mergeCell ref="D39:E39"/>
    <mergeCell ref="F39:G39"/>
    <mergeCell ref="H39:I39"/>
    <mergeCell ref="B40:C40"/>
    <mergeCell ref="D40:E40"/>
    <mergeCell ref="F40:G40"/>
    <mergeCell ref="H40:I40"/>
    <mergeCell ref="B41:C41"/>
    <mergeCell ref="D41:E41"/>
    <mergeCell ref="F41:G41"/>
    <mergeCell ref="H41:I41"/>
    <mergeCell ref="B42:C42"/>
    <mergeCell ref="D42:E42"/>
    <mergeCell ref="F42:G42"/>
    <mergeCell ref="H42:I42"/>
    <mergeCell ref="B43:C43"/>
    <mergeCell ref="D43:E43"/>
    <mergeCell ref="F43:G43"/>
    <mergeCell ref="H43:I43"/>
    <mergeCell ref="B44:C44"/>
    <mergeCell ref="D44:E44"/>
    <mergeCell ref="F44:G44"/>
    <mergeCell ref="H44:I44"/>
    <mergeCell ref="O36:P36"/>
    <mergeCell ref="Q36:R36"/>
    <mergeCell ref="S36:T36"/>
    <mergeCell ref="M37:N37"/>
    <mergeCell ref="O37:P37"/>
    <mergeCell ref="Q37:R37"/>
    <mergeCell ref="S37:T37"/>
    <mergeCell ref="M38:N38"/>
    <mergeCell ref="O38:P38"/>
    <mergeCell ref="Q38:R38"/>
    <mergeCell ref="S38:T38"/>
    <mergeCell ref="M36:N36"/>
    <mergeCell ref="O39:P39"/>
    <mergeCell ref="Q39:R39"/>
    <mergeCell ref="S39:T39"/>
    <mergeCell ref="M40:N40"/>
    <mergeCell ref="O40:P40"/>
    <mergeCell ref="Q40:R40"/>
    <mergeCell ref="S40:T40"/>
    <mergeCell ref="M41:N41"/>
    <mergeCell ref="O41:P41"/>
    <mergeCell ref="Q41:R41"/>
    <mergeCell ref="S41:T41"/>
    <mergeCell ref="M39:N39"/>
    <mergeCell ref="O42:P42"/>
    <mergeCell ref="Q42:R42"/>
    <mergeCell ref="S42:T42"/>
    <mergeCell ref="M43:N43"/>
    <mergeCell ref="O43:P43"/>
    <mergeCell ref="Q43:R43"/>
    <mergeCell ref="S43:T43"/>
    <mergeCell ref="M44:N44"/>
    <mergeCell ref="O44:P44"/>
    <mergeCell ref="Q44:R44"/>
    <mergeCell ref="S44:T44"/>
    <mergeCell ref="M42:N42"/>
    <mergeCell ref="O45:P45"/>
    <mergeCell ref="Q45:R45"/>
    <mergeCell ref="S45:T45"/>
    <mergeCell ref="M46:N46"/>
    <mergeCell ref="O46:P46"/>
    <mergeCell ref="Q46:R46"/>
    <mergeCell ref="S46:T46"/>
    <mergeCell ref="B51:C51"/>
    <mergeCell ref="D51:E51"/>
    <mergeCell ref="F51:G51"/>
    <mergeCell ref="H51:I51"/>
    <mergeCell ref="B45:C45"/>
    <mergeCell ref="D45:E45"/>
    <mergeCell ref="F45:G45"/>
    <mergeCell ref="H45:I45"/>
    <mergeCell ref="B46:C46"/>
    <mergeCell ref="D46:E46"/>
    <mergeCell ref="F46:G46"/>
    <mergeCell ref="H46:I46"/>
    <mergeCell ref="M45:N45"/>
    <mergeCell ref="B56:C56"/>
    <mergeCell ref="D56:E56"/>
    <mergeCell ref="F56:G56"/>
    <mergeCell ref="H56:I56"/>
    <mergeCell ref="B57:C57"/>
    <mergeCell ref="D57:E57"/>
    <mergeCell ref="F57:G57"/>
    <mergeCell ref="H57:I57"/>
    <mergeCell ref="B52:C52"/>
    <mergeCell ref="D52:E52"/>
    <mergeCell ref="F52:G52"/>
    <mergeCell ref="H52:I52"/>
    <mergeCell ref="B53:C53"/>
    <mergeCell ref="D53:E53"/>
    <mergeCell ref="F53:G53"/>
    <mergeCell ref="H53:I53"/>
    <mergeCell ref="B54:C54"/>
    <mergeCell ref="D54:E54"/>
    <mergeCell ref="F54:G54"/>
    <mergeCell ref="H54:I54"/>
    <mergeCell ref="B61:C61"/>
    <mergeCell ref="D61:E61"/>
    <mergeCell ref="F61:G61"/>
    <mergeCell ref="H61:I61"/>
    <mergeCell ref="AA5:AC5"/>
    <mergeCell ref="AA7:AC7"/>
    <mergeCell ref="AA8:AC8"/>
    <mergeCell ref="AA10:AC10"/>
    <mergeCell ref="B58:C58"/>
    <mergeCell ref="D58:E58"/>
    <mergeCell ref="F58:G58"/>
    <mergeCell ref="H58:I58"/>
    <mergeCell ref="B59:C59"/>
    <mergeCell ref="D59:E59"/>
    <mergeCell ref="F59:G59"/>
    <mergeCell ref="H59:I59"/>
    <mergeCell ref="B60:C60"/>
    <mergeCell ref="D60:E60"/>
    <mergeCell ref="F60:G60"/>
    <mergeCell ref="H60:I60"/>
    <mergeCell ref="B55:C55"/>
    <mergeCell ref="D55:E55"/>
    <mergeCell ref="F55:G55"/>
    <mergeCell ref="H55:I55"/>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François Marcoux</dc:creator>
  <cp:lastModifiedBy>François Marcoux</cp:lastModifiedBy>
  <dcterms:created xsi:type="dcterms:W3CDTF">2021-06-26T18:57:40Z</dcterms:created>
  <dcterms:modified xsi:type="dcterms:W3CDTF">2021-06-30T05:09:46Z</dcterms:modified>
</cp:coreProperties>
</file>