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 filterPrivacy="1"/>
  <xr:revisionPtr revIDLastSave="0" documentId="10_ncr:8100000_{AEB97223-4141-445B-8755-FD8A587F1A06}" xr6:coauthVersionLast="34" xr6:coauthVersionMax="34" xr10:uidLastSave="{00000000-0000-0000-0000-000000000000}"/>
  <bookViews>
    <workbookView xWindow="0" yWindow="0" windowWidth="22260" windowHeight="12650" xr2:uid="{00000000-000D-0000-FFFF-FFFF00000000}"/>
  </bookViews>
  <sheets>
    <sheet name="Sheet1" sheetId="1" r:id="rId1"/>
    <sheet name="Dmg Plot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2" l="1"/>
  <c r="I18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2" i="1"/>
  <c r="H2" i="1"/>
  <c r="P2" i="1"/>
  <c r="O3" i="1"/>
  <c r="P3" i="1" s="1"/>
  <c r="J2" i="1"/>
  <c r="G4" i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3" i="1"/>
  <c r="A3" i="2"/>
  <c r="B12" i="1"/>
  <c r="B13" i="1" s="1"/>
  <c r="J3" i="1" l="1"/>
  <c r="H3" i="1"/>
  <c r="K2" i="1"/>
  <c r="B2" i="2" s="1"/>
  <c r="K3" i="1"/>
  <c r="L3" i="1" s="1"/>
  <c r="O4" i="1"/>
  <c r="B14" i="1"/>
  <c r="M2" i="1" l="1"/>
  <c r="A4" i="2"/>
  <c r="H4" i="1"/>
  <c r="J4" i="1"/>
  <c r="K4" i="1" s="1"/>
  <c r="B4" i="2" s="1"/>
  <c r="L2" i="1"/>
  <c r="M3" i="1"/>
  <c r="B3" i="2"/>
  <c r="O5" i="1"/>
  <c r="P4" i="1"/>
  <c r="M4" i="1" l="1"/>
  <c r="L4" i="1"/>
  <c r="H5" i="1"/>
  <c r="J5" i="1"/>
  <c r="K5" i="1" s="1"/>
  <c r="A5" i="2"/>
  <c r="O6" i="1"/>
  <c r="P5" i="1"/>
  <c r="H6" i="1" l="1"/>
  <c r="A6" i="2"/>
  <c r="J6" i="1"/>
  <c r="K6" i="1" s="1"/>
  <c r="L5" i="1"/>
  <c r="M5" i="1"/>
  <c r="B5" i="2"/>
  <c r="O7" i="1"/>
  <c r="P6" i="1"/>
  <c r="M6" i="1" l="1"/>
  <c r="B6" i="2"/>
  <c r="L6" i="1"/>
  <c r="A7" i="2"/>
  <c r="H7" i="1"/>
  <c r="J7" i="1"/>
  <c r="K7" i="1" s="1"/>
  <c r="O8" i="1"/>
  <c r="P7" i="1"/>
  <c r="A8" i="2" l="1"/>
  <c r="H8" i="1"/>
  <c r="J8" i="1"/>
  <c r="K8" i="1" s="1"/>
  <c r="M7" i="1"/>
  <c r="L7" i="1"/>
  <c r="B7" i="2"/>
  <c r="O9" i="1"/>
  <c r="P8" i="1"/>
  <c r="M8" i="1" l="1"/>
  <c r="B8" i="2"/>
  <c r="L8" i="1"/>
  <c r="H9" i="1"/>
  <c r="J9" i="1"/>
  <c r="K9" i="1" s="1"/>
  <c r="A9" i="2"/>
  <c r="O10" i="1"/>
  <c r="P9" i="1"/>
  <c r="H10" i="1" l="1"/>
  <c r="J10" i="1"/>
  <c r="K10" i="1" s="1"/>
  <c r="A10" i="2"/>
  <c r="L9" i="1"/>
  <c r="M9" i="1"/>
  <c r="B9" i="2"/>
  <c r="O11" i="1"/>
  <c r="P10" i="1"/>
  <c r="L10" i="1" l="1"/>
  <c r="M10" i="1"/>
  <c r="B10" i="2"/>
  <c r="A11" i="2"/>
  <c r="H11" i="1"/>
  <c r="J11" i="1"/>
  <c r="K11" i="1" s="1"/>
  <c r="O12" i="1"/>
  <c r="P11" i="1"/>
  <c r="A12" i="2" l="1"/>
  <c r="H12" i="1"/>
  <c r="J12" i="1"/>
  <c r="K12" i="1" s="1"/>
  <c r="M11" i="1"/>
  <c r="L11" i="1"/>
  <c r="B11" i="2"/>
  <c r="O13" i="1"/>
  <c r="P12" i="1"/>
  <c r="M12" i="1" l="1"/>
  <c r="L12" i="1"/>
  <c r="B12" i="2"/>
  <c r="H13" i="1"/>
  <c r="J13" i="1"/>
  <c r="K13" i="1" s="1"/>
  <c r="A13" i="2"/>
  <c r="O14" i="1"/>
  <c r="P13" i="1"/>
  <c r="H14" i="1" l="1"/>
  <c r="A14" i="2"/>
  <c r="J14" i="1"/>
  <c r="K14" i="1" s="1"/>
  <c r="L13" i="1"/>
  <c r="B13" i="2"/>
  <c r="M13" i="1"/>
  <c r="O15" i="1"/>
  <c r="P14" i="1"/>
  <c r="L14" i="1" l="1"/>
  <c r="M14" i="1"/>
  <c r="B14" i="2"/>
  <c r="A15" i="2"/>
  <c r="H15" i="1"/>
  <c r="J15" i="1"/>
  <c r="K15" i="1" s="1"/>
  <c r="O16" i="1"/>
  <c r="P15" i="1"/>
  <c r="A16" i="2" l="1"/>
  <c r="H16" i="1"/>
  <c r="J16" i="1"/>
  <c r="K16" i="1" s="1"/>
  <c r="M15" i="1"/>
  <c r="B15" i="2"/>
  <c r="L15" i="1"/>
  <c r="O17" i="1"/>
  <c r="P16" i="1"/>
  <c r="M16" i="1" l="1"/>
  <c r="L16" i="1"/>
  <c r="B16" i="2"/>
  <c r="H17" i="1"/>
  <c r="J17" i="1"/>
  <c r="K17" i="1" s="1"/>
  <c r="A17" i="2"/>
  <c r="O18" i="1"/>
  <c r="P18" i="1" s="1"/>
  <c r="P17" i="1"/>
  <c r="H18" i="1" l="1"/>
  <c r="J18" i="1"/>
  <c r="K18" i="1" s="1"/>
  <c r="A18" i="2"/>
  <c r="B17" i="2"/>
  <c r="L17" i="1"/>
  <c r="M17" i="1"/>
  <c r="B18" i="2" l="1"/>
  <c r="M18" i="1"/>
  <c r="L18" i="1"/>
</calcChain>
</file>

<file path=xl/sharedStrings.xml><?xml version="1.0" encoding="utf-8"?>
<sst xmlns="http://schemas.openxmlformats.org/spreadsheetml/2006/main" count="35" uniqueCount="25">
  <si>
    <t>Attacker</t>
  </si>
  <si>
    <t>ATK</t>
  </si>
  <si>
    <t>AC</t>
  </si>
  <si>
    <t>ETH</t>
  </si>
  <si>
    <t>AGI</t>
  </si>
  <si>
    <t>Base Dmg</t>
  </si>
  <si>
    <t>Base Acc</t>
  </si>
  <si>
    <t>Hit Inf</t>
  </si>
  <si>
    <t>Mag Inf</t>
  </si>
  <si>
    <t>Gross Dmg</t>
  </si>
  <si>
    <t>Net Dmg</t>
  </si>
  <si>
    <t>Acc</t>
  </si>
  <si>
    <t>Def Reduc</t>
  </si>
  <si>
    <t>Gross Min</t>
  </si>
  <si>
    <t>Gross Max</t>
  </si>
  <si>
    <t>Min Dmg</t>
  </si>
  <si>
    <t>Max Dmg</t>
  </si>
  <si>
    <t>ATK / AC</t>
  </si>
  <si>
    <t>ETH / ETH</t>
  </si>
  <si>
    <t>Dmg</t>
  </si>
  <si>
    <t>MAG</t>
  </si>
  <si>
    <t>ROG</t>
  </si>
  <si>
    <t>SHD</t>
  </si>
  <si>
    <t>FGT</t>
  </si>
  <si>
    <t>MNK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</si>
</sst>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'Dmg Plot'!$B$1</c:f>
              <c:strCache>
                <c:ptCount val="1"/>
                <c:pt idx="0">
                  <c:v>Dmg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'Dmg Plot'!$A$2:$A$18</c:f>
              <c:numCache>
                <c:formatCode>General</c:formatCode>
                <c:ptCount val="17"/>
                <c:pt idx="0">
                  <c:v>13</c:v>
                </c:pt>
                <c:pt idx="1">
                  <c:v>14</c:v>
                </c:pt>
                <c:pt idx="2">
                  <c:v>15</c:v>
                </c:pt>
                <c:pt idx="3">
                  <c:v>16</c:v>
                </c:pt>
                <c:pt idx="4">
                  <c:v>24</c:v>
                </c:pt>
                <c:pt idx="5">
                  <c:v>0</c:v>
                </c:pt>
                <c:pt idx="6">
                  <c:v>18</c:v>
                </c:pt>
                <c:pt idx="7">
                  <c:v>20</c:v>
                </c:pt>
                <c:pt idx="8">
                  <c:v>23</c:v>
                </c:pt>
                <c:pt idx="9">
                  <c:v>24</c:v>
                </c:pt>
                <c:pt idx="10">
                  <c:v>0</c:v>
                </c:pt>
                <c:pt idx="11">
                  <c:v>27</c:v>
                </c:pt>
                <c:pt idx="12">
                  <c:v>28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xVal>
          <c:yVal>
            <c:numRef>
              <c:f>'Dmg Plot'!$B$2:$B$18</c:f>
              <c:numCache>
                <c:formatCode>General</c:formatCode>
                <c:ptCount val="17"/>
                <c:pt idx="0">
                  <c:v>3.75</c:v>
                </c:pt>
                <c:pt idx="1">
                  <c:v>3.5</c:v>
                </c:pt>
                <c:pt idx="2">
                  <c:v>3.25</c:v>
                </c:pt>
                <c:pt idx="3">
                  <c:v>3</c:v>
                </c:pt>
                <c:pt idx="4">
                  <c:v>1</c:v>
                </c:pt>
                <c:pt idx="5">
                  <c:v>7</c:v>
                </c:pt>
                <c:pt idx="6">
                  <c:v>2.5</c:v>
                </c:pt>
                <c:pt idx="7">
                  <c:v>2</c:v>
                </c:pt>
                <c:pt idx="8">
                  <c:v>1.25</c:v>
                </c:pt>
                <c:pt idx="9">
                  <c:v>1</c:v>
                </c:pt>
                <c:pt idx="10">
                  <c:v>7</c:v>
                </c:pt>
                <c:pt idx="11">
                  <c:v>0.25</c:v>
                </c:pt>
                <c:pt idx="12">
                  <c:v>0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A9-460C-B273-90AE4FD6B5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536472"/>
        <c:axId val="389536800"/>
      </c:scatterChart>
      <c:valAx>
        <c:axId val="389536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536800"/>
        <c:crosses val="autoZero"/>
        <c:crossBetween val="midCat"/>
      </c:valAx>
      <c:valAx>
        <c:axId val="38953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536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396875</xdr:colOff>
      <xdr:row>3</xdr:row>
      <xdr:rowOff>85725</xdr:rowOff>
    </xdr:from>
    <xdr:to>
      <xdr:col>11</xdr:col>
      <xdr:colOff>92075</xdr:colOff>
      <xdr:row>18</xdr:row>
      <xdr:rowOff>66675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DF3A650-A1AB-442C-A1F2-7BCA50BFD3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8"/>
  <sheetViews>
    <sheetView tabSelected="1" workbookViewId="0">
      <selection activeCell="G14" sqref="G14"/>
    </sheetView>
  </sheetViews>
  <sheetFormatPr defaultRowHeight="14.5" x14ac:dyDescent="0.35"/>
  <cols>
    <col min="1" max="1" width="11.7265625" customWidth="1"/>
    <col min="2" max="2" width="6" customWidth="1"/>
    <col min="3" max="3" width="6.08984375" customWidth="1"/>
    <col min="4" max="4" width="7" customWidth="1"/>
    <col min="5" max="5" width="6.26953125" customWidth="1"/>
    <col min="6" max="6" width="5.54296875" customWidth="1"/>
    <col min="7" max="7" width="7.26953125" customWidth="1"/>
    <col min="8" max="8" width="9" customWidth="1"/>
  </cols>
  <sheetData>
    <row r="1" spans="1:16" x14ac:dyDescent="0.35">
      <c r="A1" t="s">
        <v>0</v>
      </c>
      <c r="F1" s="2" t="s">
        <v>2</v>
      </c>
      <c r="G1" s="2" t="s">
        <v>3</v>
      </c>
      <c r="H1" t="s">
        <v>17</v>
      </c>
      <c r="I1" t="s">
        <v>18</v>
      </c>
      <c r="J1" s="2" t="s">
        <v>12</v>
      </c>
      <c r="K1" s="2" t="s">
        <v>10</v>
      </c>
      <c r="L1" s="2" t="s">
        <v>15</v>
      </c>
      <c r="M1" s="2" t="s">
        <v>16</v>
      </c>
      <c r="O1" t="s">
        <v>4</v>
      </c>
      <c r="P1" t="s">
        <v>11</v>
      </c>
    </row>
    <row r="2" spans="1:16" x14ac:dyDescent="0.35">
      <c r="A2" t="s">
        <v>1</v>
      </c>
      <c r="B2">
        <v>14</v>
      </c>
      <c r="E2" t="s">
        <v>20</v>
      </c>
      <c r="F2" s="2">
        <v>13</v>
      </c>
      <c r="G2" s="2">
        <v>2</v>
      </c>
      <c r="H2">
        <f>B$2/F2</f>
        <v>1.0769230769230769</v>
      </c>
      <c r="I2">
        <f>B$4/G2</f>
        <v>2.5</v>
      </c>
      <c r="J2" s="2">
        <f>F2*B$8/40 + G2*B$9/40</f>
        <v>3.25</v>
      </c>
      <c r="K2" s="2">
        <f>B$12-J2</f>
        <v>3.75</v>
      </c>
      <c r="L2">
        <f>K2*0.8</f>
        <v>3</v>
      </c>
      <c r="M2">
        <f>K2*1.2</f>
        <v>4.5</v>
      </c>
      <c r="O2">
        <v>3</v>
      </c>
      <c r="P2">
        <f>100 - (100 - B$6)*(1+(O2/B$5-1)/2)</f>
        <v>85.714285714285708</v>
      </c>
    </row>
    <row r="3" spans="1:16" x14ac:dyDescent="0.35">
      <c r="A3" t="s">
        <v>2</v>
      </c>
      <c r="B3">
        <v>10</v>
      </c>
      <c r="E3" t="s">
        <v>21</v>
      </c>
      <c r="F3" s="2">
        <v>14</v>
      </c>
      <c r="G3" s="2">
        <f>G2+1</f>
        <v>3</v>
      </c>
      <c r="H3">
        <f t="shared" ref="H3:H18" si="0">B$2/F3</f>
        <v>1</v>
      </c>
      <c r="I3">
        <f t="shared" ref="I3:I17" si="1">B$4/G3</f>
        <v>1.6666666666666667</v>
      </c>
      <c r="J3" s="2">
        <f>F3*B$8/40 + G3*B$9/40</f>
        <v>3.5</v>
      </c>
      <c r="K3" s="2">
        <f>B$12-J3</f>
        <v>3.5</v>
      </c>
      <c r="L3">
        <f t="shared" ref="L3:L18" si="2">K3*0.8</f>
        <v>2.8000000000000003</v>
      </c>
      <c r="M3">
        <f t="shared" ref="M3:M18" si="3">K3*1.2</f>
        <v>4.2</v>
      </c>
      <c r="O3">
        <f>O2+1</f>
        <v>4</v>
      </c>
      <c r="P3">
        <f>100 - (100 - B$6)*(1+(O3/B$5-1)/2)</f>
        <v>84.285714285714292</v>
      </c>
    </row>
    <row r="4" spans="1:16" x14ac:dyDescent="0.35">
      <c r="A4" t="s">
        <v>3</v>
      </c>
      <c r="B4">
        <v>5</v>
      </c>
      <c r="E4" t="s">
        <v>22</v>
      </c>
      <c r="F4" s="2">
        <v>15</v>
      </c>
      <c r="G4" s="2">
        <f t="shared" ref="G4:G18" si="4">G3+1</f>
        <v>4</v>
      </c>
      <c r="H4">
        <f t="shared" si="0"/>
        <v>0.93333333333333335</v>
      </c>
      <c r="I4">
        <f t="shared" si="1"/>
        <v>1.25</v>
      </c>
      <c r="J4" s="2">
        <f>F4*B$8/40 + G4*B$9/40</f>
        <v>3.75</v>
      </c>
      <c r="K4" s="2">
        <f>B$12-J4</f>
        <v>3.25</v>
      </c>
      <c r="L4">
        <f t="shared" si="2"/>
        <v>2.6</v>
      </c>
      <c r="M4">
        <f t="shared" si="3"/>
        <v>3.9</v>
      </c>
      <c r="O4">
        <f t="shared" ref="O4:O18" si="5">O3+1</f>
        <v>5</v>
      </c>
      <c r="P4">
        <f>100 - (100 - B$6)*(1+(O4/B$5-1)/2)</f>
        <v>82.857142857142861</v>
      </c>
    </row>
    <row r="5" spans="1:16" x14ac:dyDescent="0.35">
      <c r="A5" t="s">
        <v>4</v>
      </c>
      <c r="B5">
        <v>7</v>
      </c>
      <c r="E5" t="s">
        <v>23</v>
      </c>
      <c r="F5" s="2">
        <v>16</v>
      </c>
      <c r="G5" s="2">
        <f t="shared" si="4"/>
        <v>5</v>
      </c>
      <c r="H5">
        <f t="shared" si="0"/>
        <v>0.875</v>
      </c>
      <c r="I5">
        <f t="shared" si="1"/>
        <v>1</v>
      </c>
      <c r="J5" s="2">
        <f>F5*B$8/40 + G5*B$9/40</f>
        <v>4</v>
      </c>
      <c r="K5" s="2">
        <f>B$12-J5</f>
        <v>3</v>
      </c>
      <c r="L5">
        <f t="shared" si="2"/>
        <v>2.4000000000000004</v>
      </c>
      <c r="M5">
        <f t="shared" si="3"/>
        <v>3.5999999999999996</v>
      </c>
      <c r="O5">
        <f t="shared" si="5"/>
        <v>6</v>
      </c>
      <c r="P5">
        <f>100 - (100 - B$6)*(1+(O5/B$5-1)/2)</f>
        <v>81.428571428571431</v>
      </c>
    </row>
    <row r="6" spans="1:16" x14ac:dyDescent="0.35">
      <c r="A6" t="s">
        <v>6</v>
      </c>
      <c r="B6">
        <v>80</v>
      </c>
      <c r="E6" t="s">
        <v>24</v>
      </c>
      <c r="F6" s="2">
        <v>24</v>
      </c>
      <c r="G6" s="2">
        <f t="shared" si="4"/>
        <v>6</v>
      </c>
      <c r="H6">
        <f t="shared" si="0"/>
        <v>0.58333333333333337</v>
      </c>
      <c r="I6">
        <f t="shared" si="1"/>
        <v>0.83333333333333337</v>
      </c>
      <c r="J6" s="2">
        <f>F6*B$8/40 + G6*B$9/40</f>
        <v>6</v>
      </c>
      <c r="K6" s="2">
        <f>B$12-J6</f>
        <v>1</v>
      </c>
      <c r="L6">
        <f t="shared" si="2"/>
        <v>0.8</v>
      </c>
      <c r="M6">
        <f t="shared" si="3"/>
        <v>1.2</v>
      </c>
      <c r="O6">
        <f t="shared" si="5"/>
        <v>7</v>
      </c>
      <c r="P6">
        <f>100 - (100 - B$6)*(1+(O6/B$5-1)/2)</f>
        <v>80</v>
      </c>
    </row>
    <row r="7" spans="1:16" x14ac:dyDescent="0.35">
      <c r="A7" t="s">
        <v>5</v>
      </c>
      <c r="B7">
        <v>0</v>
      </c>
      <c r="F7" s="2">
        <v>0</v>
      </c>
      <c r="G7" s="2">
        <f t="shared" si="4"/>
        <v>7</v>
      </c>
      <c r="H7" t="e">
        <f t="shared" si="0"/>
        <v>#DIV/0!</v>
      </c>
      <c r="I7">
        <f t="shared" si="1"/>
        <v>0.7142857142857143</v>
      </c>
      <c r="J7" s="2">
        <f>F7*B$8/40 + G7*B$9/40</f>
        <v>0</v>
      </c>
      <c r="K7" s="2">
        <f>B$12-J7</f>
        <v>7</v>
      </c>
      <c r="L7">
        <f t="shared" si="2"/>
        <v>5.6000000000000005</v>
      </c>
      <c r="M7">
        <f t="shared" si="3"/>
        <v>8.4</v>
      </c>
      <c r="O7">
        <f t="shared" si="5"/>
        <v>8</v>
      </c>
      <c r="P7">
        <f>100 - (100 - B$6)*(1+(O7/B$5-1)/2)</f>
        <v>78.571428571428569</v>
      </c>
    </row>
    <row r="8" spans="1:16" x14ac:dyDescent="0.35">
      <c r="A8" t="s">
        <v>7</v>
      </c>
      <c r="B8">
        <v>10</v>
      </c>
      <c r="E8" t="s">
        <v>20</v>
      </c>
      <c r="F8" s="2">
        <v>18</v>
      </c>
      <c r="G8" s="2">
        <f t="shared" si="4"/>
        <v>8</v>
      </c>
      <c r="H8">
        <f t="shared" si="0"/>
        <v>0.77777777777777779</v>
      </c>
      <c r="I8">
        <f t="shared" si="1"/>
        <v>0.625</v>
      </c>
      <c r="J8" s="2">
        <f>F8*B$8/40 + G8*B$9/40</f>
        <v>4.5</v>
      </c>
      <c r="K8" s="2">
        <f>B$12-J8</f>
        <v>2.5</v>
      </c>
      <c r="L8">
        <f t="shared" si="2"/>
        <v>2</v>
      </c>
      <c r="M8">
        <f t="shared" si="3"/>
        <v>3</v>
      </c>
      <c r="O8">
        <f t="shared" si="5"/>
        <v>9</v>
      </c>
      <c r="P8">
        <f>100 - (100 - B$6)*(1+(O8/B$5-1)/2)</f>
        <v>77.142857142857139</v>
      </c>
    </row>
    <row r="9" spans="1:16" x14ac:dyDescent="0.35">
      <c r="A9" t="s">
        <v>8</v>
      </c>
      <c r="B9">
        <v>0</v>
      </c>
      <c r="E9" t="s">
        <v>21</v>
      </c>
      <c r="F9" s="2">
        <v>20</v>
      </c>
      <c r="G9" s="2">
        <f t="shared" si="4"/>
        <v>9</v>
      </c>
      <c r="H9">
        <f t="shared" si="0"/>
        <v>0.7</v>
      </c>
      <c r="I9">
        <f t="shared" si="1"/>
        <v>0.55555555555555558</v>
      </c>
      <c r="J9" s="2">
        <f>F9*B$8/40 + G9*B$9/40</f>
        <v>5</v>
      </c>
      <c r="K9" s="2">
        <f>B$12-J9</f>
        <v>2</v>
      </c>
      <c r="L9">
        <f t="shared" si="2"/>
        <v>1.6</v>
      </c>
      <c r="M9">
        <f t="shared" si="3"/>
        <v>2.4</v>
      </c>
      <c r="O9">
        <f t="shared" si="5"/>
        <v>10</v>
      </c>
      <c r="P9">
        <f>100 - (100 - B$6)*(1+(O9/B$5-1)/2)</f>
        <v>75.714285714285708</v>
      </c>
    </row>
    <row r="10" spans="1:16" x14ac:dyDescent="0.35">
      <c r="E10" t="s">
        <v>22</v>
      </c>
      <c r="F10" s="2">
        <v>23</v>
      </c>
      <c r="G10" s="2">
        <f t="shared" si="4"/>
        <v>10</v>
      </c>
      <c r="H10">
        <f t="shared" si="0"/>
        <v>0.60869565217391308</v>
      </c>
      <c r="I10">
        <f t="shared" si="1"/>
        <v>0.5</v>
      </c>
      <c r="J10" s="2">
        <f>F10*B$8/40 + G10*B$9/40</f>
        <v>5.75</v>
      </c>
      <c r="K10" s="2">
        <f>B$12-J10</f>
        <v>1.25</v>
      </c>
      <c r="L10">
        <f t="shared" si="2"/>
        <v>1</v>
      </c>
      <c r="M10">
        <f t="shared" si="3"/>
        <v>1.5</v>
      </c>
      <c r="O10">
        <f t="shared" si="5"/>
        <v>11</v>
      </c>
      <c r="P10">
        <f>100 - (100 - B$6)*(1+(O10/B$5-1)/2)</f>
        <v>74.285714285714292</v>
      </c>
    </row>
    <row r="11" spans="1:16" x14ac:dyDescent="0.35">
      <c r="E11" t="s">
        <v>23</v>
      </c>
      <c r="F11" s="2">
        <v>24</v>
      </c>
      <c r="G11" s="2">
        <f t="shared" si="4"/>
        <v>11</v>
      </c>
      <c r="H11">
        <f t="shared" si="0"/>
        <v>0.58333333333333337</v>
      </c>
      <c r="I11">
        <f t="shared" si="1"/>
        <v>0.45454545454545453</v>
      </c>
      <c r="J11" s="2">
        <f>F11*B$8/40 + G11*B$9/40</f>
        <v>6</v>
      </c>
      <c r="K11" s="2">
        <f>B$12-J11</f>
        <v>1</v>
      </c>
      <c r="L11">
        <f t="shared" si="2"/>
        <v>0.8</v>
      </c>
      <c r="M11">
        <f t="shared" si="3"/>
        <v>1.2</v>
      </c>
      <c r="O11">
        <f t="shared" si="5"/>
        <v>12</v>
      </c>
      <c r="P11">
        <f>100 - (100 - B$6)*(1+(O11/B$5-1)/2)</f>
        <v>72.857142857142861</v>
      </c>
    </row>
    <row r="12" spans="1:16" x14ac:dyDescent="0.35">
      <c r="A12" s="1" t="s">
        <v>9</v>
      </c>
      <c r="B12" s="1">
        <f>B2*B8/20 +B4*B9/20</f>
        <v>7</v>
      </c>
      <c r="F12" s="2">
        <v>0</v>
      </c>
      <c r="G12" s="2">
        <f t="shared" si="4"/>
        <v>12</v>
      </c>
      <c r="H12" t="e">
        <f t="shared" si="0"/>
        <v>#DIV/0!</v>
      </c>
      <c r="I12">
        <f t="shared" si="1"/>
        <v>0.41666666666666669</v>
      </c>
      <c r="J12" s="2">
        <f>F12*B$8/40 + G12*B$9/40</f>
        <v>0</v>
      </c>
      <c r="K12" s="2">
        <f>B$12-J12</f>
        <v>7</v>
      </c>
      <c r="L12">
        <f t="shared" si="2"/>
        <v>5.6000000000000005</v>
      </c>
      <c r="M12">
        <f t="shared" si="3"/>
        <v>8.4</v>
      </c>
      <c r="O12">
        <f t="shared" si="5"/>
        <v>13</v>
      </c>
      <c r="P12">
        <f>100 - (100 - B$6)*(1+(O12/B$5-1)/2)</f>
        <v>71.428571428571431</v>
      </c>
    </row>
    <row r="13" spans="1:16" x14ac:dyDescent="0.35">
      <c r="A13" s="1" t="s">
        <v>13</v>
      </c>
      <c r="B13" s="1">
        <f>B12*0.8</f>
        <v>5.6000000000000005</v>
      </c>
      <c r="E13" t="s">
        <v>22</v>
      </c>
      <c r="F13" s="2">
        <v>27</v>
      </c>
      <c r="G13" s="2">
        <f t="shared" si="4"/>
        <v>13</v>
      </c>
      <c r="H13">
        <f t="shared" si="0"/>
        <v>0.51851851851851849</v>
      </c>
      <c r="I13">
        <f t="shared" si="1"/>
        <v>0.38461538461538464</v>
      </c>
      <c r="J13" s="2">
        <f>F13*B$8/40 + G13*B$9/40</f>
        <v>6.75</v>
      </c>
      <c r="K13" s="2">
        <f>B$12-J13</f>
        <v>0.25</v>
      </c>
      <c r="L13">
        <f t="shared" si="2"/>
        <v>0.2</v>
      </c>
      <c r="M13">
        <f t="shared" si="3"/>
        <v>0.3</v>
      </c>
      <c r="O13">
        <f t="shared" si="5"/>
        <v>14</v>
      </c>
      <c r="P13">
        <f>100 - (100 - B$6)*(1+(O13/B$5-1)/2)</f>
        <v>70</v>
      </c>
    </row>
    <row r="14" spans="1:16" x14ac:dyDescent="0.35">
      <c r="A14" s="1" t="s">
        <v>14</v>
      </c>
      <c r="B14" s="1">
        <f>B12*1.2</f>
        <v>8.4</v>
      </c>
      <c r="E14" t="s">
        <v>23</v>
      </c>
      <c r="F14" s="2">
        <v>28</v>
      </c>
      <c r="G14" s="2">
        <f t="shared" si="4"/>
        <v>14</v>
      </c>
      <c r="H14">
        <f t="shared" si="0"/>
        <v>0.5</v>
      </c>
      <c r="I14">
        <f t="shared" si="1"/>
        <v>0.35714285714285715</v>
      </c>
      <c r="J14" s="2">
        <f>F14*B$8/40 + G14*B$9/40</f>
        <v>7</v>
      </c>
      <c r="K14" s="2">
        <f>B$12-J14</f>
        <v>0</v>
      </c>
      <c r="L14">
        <f t="shared" si="2"/>
        <v>0</v>
      </c>
      <c r="M14">
        <f t="shared" si="3"/>
        <v>0</v>
      </c>
      <c r="O14">
        <f t="shared" si="5"/>
        <v>15</v>
      </c>
      <c r="P14">
        <f>100 - (100 - B$6)*(1+(O14/B$5-1)/2)</f>
        <v>68.571428571428569</v>
      </c>
    </row>
    <row r="15" spans="1:16" x14ac:dyDescent="0.35">
      <c r="F15" s="2">
        <v>0</v>
      </c>
      <c r="G15" s="2">
        <f t="shared" si="4"/>
        <v>15</v>
      </c>
      <c r="H15" t="e">
        <f t="shared" si="0"/>
        <v>#DIV/0!</v>
      </c>
      <c r="I15">
        <f t="shared" si="1"/>
        <v>0.33333333333333331</v>
      </c>
      <c r="J15" s="2">
        <f>F15*B$8/40 + G15*B$9/40</f>
        <v>0</v>
      </c>
      <c r="K15" s="2">
        <f>B$12-J15</f>
        <v>7</v>
      </c>
      <c r="L15">
        <f t="shared" si="2"/>
        <v>5.6000000000000005</v>
      </c>
      <c r="M15">
        <f t="shared" si="3"/>
        <v>8.4</v>
      </c>
      <c r="O15">
        <f t="shared" si="5"/>
        <v>16</v>
      </c>
      <c r="P15">
        <f>100 - (100 - B$6)*(1+(O15/B$5-1)/2)</f>
        <v>67.142857142857139</v>
      </c>
    </row>
    <row r="16" spans="1:16" x14ac:dyDescent="0.35">
      <c r="F16" s="2">
        <v>0</v>
      </c>
      <c r="G16" s="2">
        <f t="shared" si="4"/>
        <v>16</v>
      </c>
      <c r="H16" t="e">
        <f t="shared" si="0"/>
        <v>#DIV/0!</v>
      </c>
      <c r="I16">
        <f t="shared" si="1"/>
        <v>0.3125</v>
      </c>
      <c r="J16" s="2">
        <f>F16*B$8/40 + G16*B$9/40</f>
        <v>0</v>
      </c>
      <c r="K16" s="2">
        <f>B$12-J16</f>
        <v>7</v>
      </c>
      <c r="L16">
        <f t="shared" si="2"/>
        <v>5.6000000000000005</v>
      </c>
      <c r="M16">
        <f t="shared" si="3"/>
        <v>8.4</v>
      </c>
      <c r="O16">
        <f t="shared" si="5"/>
        <v>17</v>
      </c>
      <c r="P16">
        <f>100 - (100 - B$6)*(1+(O16/B$5-1)/2)</f>
        <v>65.714285714285722</v>
      </c>
    </row>
    <row r="17" spans="6:16" x14ac:dyDescent="0.35">
      <c r="F17" s="2">
        <v>0</v>
      </c>
      <c r="G17" s="2">
        <f t="shared" si="4"/>
        <v>17</v>
      </c>
      <c r="H17" t="e">
        <f t="shared" si="0"/>
        <v>#DIV/0!</v>
      </c>
      <c r="I17">
        <f t="shared" si="1"/>
        <v>0.29411764705882354</v>
      </c>
      <c r="J17" s="2">
        <f>F17*B$8/40 + G17*B$9/40</f>
        <v>0</v>
      </c>
      <c r="K17" s="2">
        <f>B$12-J17</f>
        <v>7</v>
      </c>
      <c r="L17">
        <f t="shared" si="2"/>
        <v>5.6000000000000005</v>
      </c>
      <c r="M17">
        <f t="shared" si="3"/>
        <v>8.4</v>
      </c>
      <c r="O17">
        <f t="shared" si="5"/>
        <v>18</v>
      </c>
      <c r="P17">
        <f>100 - (100 - B$6)*(1+(O17/B$5-1)/2)</f>
        <v>64.285714285714278</v>
      </c>
    </row>
    <row r="18" spans="6:16" x14ac:dyDescent="0.35">
      <c r="F18" s="2">
        <v>0</v>
      </c>
      <c r="G18" s="2">
        <f t="shared" si="4"/>
        <v>18</v>
      </c>
      <c r="H18" t="e">
        <f t="shared" si="0"/>
        <v>#DIV/0!</v>
      </c>
      <c r="I18">
        <f>B$4/G18</f>
        <v>0.27777777777777779</v>
      </c>
      <c r="J18" s="2">
        <f>F18*B$8/40 + G18*B$9/40</f>
        <v>0</v>
      </c>
      <c r="K18" s="2">
        <f>B$12-J18</f>
        <v>7</v>
      </c>
      <c r="L18">
        <f t="shared" si="2"/>
        <v>5.6000000000000005</v>
      </c>
      <c r="M18">
        <f t="shared" si="3"/>
        <v>8.4</v>
      </c>
      <c r="O18">
        <f t="shared" si="5"/>
        <v>19</v>
      </c>
      <c r="P18">
        <f>100 - (100 - B$6)*(1+(O18/B$5-1)/2)</f>
        <v>62.857142857142854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59F4C-7AF1-4FBE-8EA7-06578837E4B7}">
  <dimension ref="A1:B18"/>
  <sheetViews>
    <sheetView workbookViewId="0">
      <selection sqref="A1:B18"/>
    </sheetView>
  </sheetViews>
  <sheetFormatPr defaultRowHeight="14.5" x14ac:dyDescent="0.35"/>
  <sheetData>
    <row r="1" spans="1:2" x14ac:dyDescent="0.35">
      <c r="A1" t="s">
        <v>2</v>
      </c>
      <c r="B1" t="s">
        <v>19</v>
      </c>
    </row>
    <row r="2" spans="1:2" x14ac:dyDescent="0.35">
      <c r="A2">
        <f>Sheet1!F2</f>
        <v>13</v>
      </c>
      <c r="B2">
        <f>Sheet1!K2</f>
        <v>3.75</v>
      </c>
    </row>
    <row r="3" spans="1:2" x14ac:dyDescent="0.35">
      <c r="A3">
        <f>Sheet1!F3</f>
        <v>14</v>
      </c>
      <c r="B3">
        <f>Sheet1!K3</f>
        <v>3.5</v>
      </c>
    </row>
    <row r="4" spans="1:2" x14ac:dyDescent="0.35">
      <c r="A4">
        <f>Sheet1!F4</f>
        <v>15</v>
      </c>
      <c r="B4">
        <f>Sheet1!K4</f>
        <v>3.25</v>
      </c>
    </row>
    <row r="5" spans="1:2" x14ac:dyDescent="0.35">
      <c r="A5">
        <f>Sheet1!F5</f>
        <v>16</v>
      </c>
      <c r="B5">
        <f>Sheet1!K5</f>
        <v>3</v>
      </c>
    </row>
    <row r="6" spans="1:2" x14ac:dyDescent="0.35">
      <c r="A6">
        <f>Sheet1!F6</f>
        <v>24</v>
      </c>
      <c r="B6">
        <f>Sheet1!K6</f>
        <v>1</v>
      </c>
    </row>
    <row r="7" spans="1:2" x14ac:dyDescent="0.35">
      <c r="A7">
        <f>Sheet1!F7</f>
        <v>0</v>
      </c>
      <c r="B7">
        <f>Sheet1!K7</f>
        <v>7</v>
      </c>
    </row>
    <row r="8" spans="1:2" x14ac:dyDescent="0.35">
      <c r="A8">
        <f>Sheet1!F8</f>
        <v>18</v>
      </c>
      <c r="B8">
        <f>Sheet1!K8</f>
        <v>2.5</v>
      </c>
    </row>
    <row r="9" spans="1:2" x14ac:dyDescent="0.35">
      <c r="A9">
        <f>Sheet1!F9</f>
        <v>20</v>
      </c>
      <c r="B9">
        <f>Sheet1!K9</f>
        <v>2</v>
      </c>
    </row>
    <row r="10" spans="1:2" x14ac:dyDescent="0.35">
      <c r="A10">
        <f>Sheet1!F10</f>
        <v>23</v>
      </c>
      <c r="B10">
        <f>Sheet1!K10</f>
        <v>1.25</v>
      </c>
    </row>
    <row r="11" spans="1:2" x14ac:dyDescent="0.35">
      <c r="A11">
        <f>Sheet1!F11</f>
        <v>24</v>
      </c>
      <c r="B11">
        <f>Sheet1!K11</f>
        <v>1</v>
      </c>
    </row>
    <row r="12" spans="1:2" x14ac:dyDescent="0.35">
      <c r="A12">
        <f>Sheet1!F12</f>
        <v>0</v>
      </c>
      <c r="B12">
        <f>Sheet1!K12</f>
        <v>7</v>
      </c>
    </row>
    <row r="13" spans="1:2" x14ac:dyDescent="0.35">
      <c r="A13">
        <f>Sheet1!F13</f>
        <v>27</v>
      </c>
      <c r="B13">
        <f>Sheet1!K13</f>
        <v>0.25</v>
      </c>
    </row>
    <row r="14" spans="1:2" x14ac:dyDescent="0.35">
      <c r="A14">
        <f>Sheet1!F14</f>
        <v>28</v>
      </c>
      <c r="B14">
        <f>Sheet1!K14</f>
        <v>0</v>
      </c>
    </row>
    <row r="15" spans="1:2" x14ac:dyDescent="0.35">
      <c r="A15">
        <f>Sheet1!F15</f>
        <v>0</v>
      </c>
      <c r="B15">
        <f>Sheet1!K15</f>
        <v>7</v>
      </c>
    </row>
    <row r="16" spans="1:2" x14ac:dyDescent="0.35">
      <c r="A16">
        <f>Sheet1!F16</f>
        <v>0</v>
      </c>
      <c r="B16">
        <f>Sheet1!K16</f>
        <v>7</v>
      </c>
    </row>
    <row r="17" spans="1:2" x14ac:dyDescent="0.35">
      <c r="A17">
        <f>Sheet1!F17</f>
        <v>0</v>
      </c>
      <c r="B17">
        <f>Sheet1!K17</f>
        <v>7</v>
      </c>
    </row>
    <row r="18" spans="1:2" x14ac:dyDescent="0.35">
      <c r="A18">
        <f>Sheet1!F18</f>
        <v>0</v>
      </c>
      <c r="B18">
        <f>Sheet1!K18</f>
        <v>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Dmg Plot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2018-07-31T12:11:04Z</dcterms:modified>
</cp:coreProperties>
</file>