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YBELLINE" sheetId="1" r:id="rId4"/>
    <sheet state="hidden" name="RIK_PARAMS" sheetId="2" r:id="rId5"/>
  </sheets>
  <definedNames/>
  <calcPr/>
  <extLst>
    <ext uri="GoogleSheetsCustomDataVersion1">
      <go:sheetsCustomData xmlns:go="http://customooxmlschemas.google.com/" r:id="rId6" roundtripDataSignature="AMtx7mg+EACpjcNh8FPPYuxJhf3BYHRn6g=="/>
    </ext>
  </extLst>
</workbook>
</file>

<file path=xl/sharedStrings.xml><?xml version="1.0" encoding="utf-8"?>
<sst xmlns="http://schemas.openxmlformats.org/spreadsheetml/2006/main" count="2816" uniqueCount="684">
  <si>
    <t>Brand</t>
  </si>
  <si>
    <t>MASCARAS</t>
  </si>
  <si>
    <t>Items</t>
  </si>
  <si>
    <t>category</t>
  </si>
  <si>
    <t>sub category</t>
  </si>
  <si>
    <t>Shade</t>
  </si>
  <si>
    <t>EAN</t>
  </si>
  <si>
    <t>Stock</t>
  </si>
  <si>
    <t>Price/Unit</t>
  </si>
  <si>
    <t>Pic</t>
  </si>
  <si>
    <t>Order</t>
  </si>
  <si>
    <t>MAYBELLINE SnapScara - Mascara</t>
  </si>
  <si>
    <t>Maybelline</t>
  </si>
  <si>
    <t xml:space="preserve">Beauty &amp; Personal Care </t>
  </si>
  <si>
    <t>Makeup</t>
  </si>
  <si>
    <t>Eyes</t>
  </si>
  <si>
    <t>03 Bold Brown</t>
  </si>
  <si>
    <t>https://media.s-bol.com/PgBRGWNrJQA6/vQ8vJ0r/408x1200.jpg</t>
  </si>
  <si>
    <t>MAYBELLINE Volum Express The Rocket - Mascara</t>
  </si>
  <si>
    <t>Black Black</t>
  </si>
  <si>
    <t>https://media.s-bol.com/7XzMvKBrYKM1/361x840.jpg</t>
  </si>
  <si>
    <t>MAYBELLINE Volum Express Turbo Boost - Mascara</t>
  </si>
  <si>
    <t xml:space="preserve">  Black</t>
  </si>
  <si>
    <t>data:image/jpeg;base64,/9j/4AAQSkZJRgABAQAAAQABAAD/2wCEAAkGBxIQEBASEREQEBAPFRcQEA8QDQ8QEBAPFREXFxUTFRUYHSggGRolHRUVIjEhJSorLi4uFx8zODMsNys5LisBCgoKDQ0OFQ8NDysZFR0rKy0tKystKysrKystLSsrKysrKys3KysrKysrKysrKystKysrKysrKysrKysrKysrLf/AABEIAOEA4QMBIgACEQEDEQH/xAAcAAEAAgIDAQAAAAAAAAAAAAAABwgFBgEDBAL/xABKEAACAgEBBQIICAsGBgMAAAAAAQIDBBEFBxIhMQYTFCI1QVFhcbMlMlJzgZGywQgjQmJydJKho7HRJENTlMLTFzNUY5PSVYPD/8QAFgEBAQEAAAAAAAAAAAAAAAAAAAEC/8QAFxEBAQEBAAAAAAAAAAAAAAAAAAERQf/aAAwDAQACEQMRAD8AnEAAAAAAAAAAADzbSvVdNs3w6QhKb45xhDlFvxpNpRXrfQDW83eTsqqUYyzKpaycG6+KxQcVzcnFPSPm16amd2FtqjOojfjWK2mbaU0pLnF6NNNJp+0qLtmLryLYxdCSlrpi29/jRTWvDXPV8SSaXV+fmT9uCzVZs2UFGiHd2NpVWuU3xdXZCUm4S1T9Ca00AkwAAAAAAAAAAAAAAAAAAAAAAAAAAAAAAAAAADC9s8iNWBkzlPHhFQ5zyqpW0JNpePCPOS59F1ehmjE9q1Z4Hf3TvVqjrW8eqF1ymmmnCubUZv1NrUCpO15xeRc4yqnF2SkrMaEq6pavXWEJaOMdXoloiafweFBV5PDZTKc+BygqZQvjw6rxpNeNHWT6N89ehCu3q5LKyOPvHN2SlJ30+D3NuWrc6lyhJ668K6akz/g66d1k6d+23rPjprVClroowsTcpS05tPRc+j6lEzAAgAAAAAAAAAAAAAAAAAAAAAAAAAAAAAAAAGL7T0zniXxrm65yjpGyM1CUea5qX5L9ZlDG9pIJ4l6lKuMeB8Urq521KPn44QlGUl6k0BUntF3qyrlarI2OXjRvvWTZ8VfGuS8fl5/Z6CWPwdL4qWVXwSjNwja7FbxV2Q45RWsH8WS6JrquvmIj23jRrvtjXOicOJuMsWyyypJ80o8fjac9P6kw/g7WaLIjxY+s48bhC6zwjxZtcVlTfAlz0TST9OupRNYAIAAAAAAAAAAAAAAAAAAAAAAAAAAAAAAAAB4dua+DXcPFqoNrhjKUuS18VLm36Ej3Hn2hjd7VOvkuNOPNNr6Umm16tUBT/tHbZLLulb3/AHspavwmpVZOnCuF2RXJS00Jn/B7jeqLnLvvB5Sk6U4Uuly4kpPjT7zj1UuTXDpzRG+8jsz4BmqlRqinVGzhqtutjo3Jay73mm3F+Lq+i5ky7muzHgeHC7jhPwuuNr4IaLxuaevn5NLTTzFEiAAgAGuduO1kNl46tlDvZzlw10qfA5/Keuj6J6gbGCGbN+c9eWzU169oaP6lUdf/AB0t/wDjYf5+X+0BNQIy7I72lm5dePbiLGVvixsWU7vxn5MeHu11fn1JNAAAAAAAAAAAAAAAAAAAAAAAAAABgVw3xXOW2MnX8iNVa/R7pS/nJkubn73PY2Jr+R3la/RhdJL92hEG95fDGX7KvcQJY3Kv4Ho/Tu9/Iqt6ABECFd/Na72hqvJ4uFp2OyXgzXmjXHi5TXn5LXVdSaiId+mC7VjThO61pyg6K/xsIaJePwRi2pPXTV+hCCFZ6/Jf0y1/nI+NfTwL28P9T2vZdv8A0+T/AJa5fyicR2Zd/wBPlf5fI/oaVkuxeU45+K42UQkrY8Mrpfioy15OWjXL6V7S1VLbjFtxbaWrj8VvTqvUVc7KYFvhePrjv/mR08KouWPrr/etx5Q9LLQ4tkZQi4uEo6aa1tOHLk0miVHaACAAAAAAAAAAAAAAAAAAAAAABgMCt2+Hyzlfo0v+DElXcn5Hp+cv9/IizfIvhnJ9cKfdIlLcj5Hq+dv99IvFb6ACI6snJhWuKycK49OKc4xWvo1ZF2dvNwsK+2mcMq2Vc5fjMaONZVNSlxJxl3qbWkvR1TPbv2jrg4/LX+0Lza/3NhAE+Ta00082mmiLBN9m+3B05UbR/wDHjL/9j5/42YP+BtH/AMeN/ukHyft5+rz6a6Bprqmvamv5gTZPfNhS/uNofTDG/wB033sft3HyMep1218V2tkaXdU7oqTb4ZwjJ6SS6rzFWEn6JejlFvn6Ddd1NTjtXCbhKPFKbi5QceJd1NNpvqvYBZQAEAAAAAAAAAAAAAAAAAAAAAADAYFcd8/li/5un3aJQ3H+R6vnb/fSIv30+WLvmqfsEn7jvI9fz1/vWVW/gAiI633zccPFmusMqE0n0bjXY0v3EN5PbHIlOcuDGi5XQyfFqmuG2qMYQS8flDgUoOPRqyevVaTHv0XwfT+sx91YQ1sns5LMxrJ49eZZl12cKrrxHZi21vTVK5cq7IpuTUno1pp1KPhdrcjupVONM1O/wp2ThY7FYrYWcKfHpw61xWmnTVa+dd9e0Xnyynfbs/HlfZjzbu8Kjwzgra42U8M3ygrJOSlquaenJnn2h2Nz8dSd+P3CjW7m7cjGhrXGUYvTx/jayilHq9eSZh8fFnZbGqMH3s2oxrlpXJuS1j8fTTVPXVgbnibXdeR3teXsuqV0/DZqNeZOtX2xnCyE+8k0npOTlHXTpoZzslld5tbZP9oxsjgjZDixlalBKM9FPjk3xac+kfpI52nsm7FajdGMJSckoq6qyXiaJtqEnwrny1010foNp3Sr4Vw/0p+5kUWVABkAAAAAAAAAAAAAAAAAAAAAAAAVy31eWLvmqfsMk3cZ5Ih89f71kab6/LFvzVP2WSVuL8kQ+fu94yqkEAERHW/PyfT+sx91aaFuxzaq6bo3bTrohKx67MvWOqb+UfGdl0XFa8uUefim/b8l8HVfrEPdWEW9j8nOhRNYu19nbPr7xt4+Zk01WOei1sUZ1S8V8lrr5mUZjbGNTDKs8H2fhxnfRJU4tG0acnGz5q+r/mxa0jwfGUY8Llo9JcjX+2lkZwx5TyfDbllXRvzJQbx6WnByxoJ+NKqLfGlpw6OXDrq9Nsz7uKytwu7zNlia5uZs6hKGY68qpp0fFWRwRUuNQT4lquTWi1btBaro4cKsvDUY5V06oV2VwqrqclZDIuVqj3c46uHBY0nwpRS56hku2mJLKysLHdtNPF30ouaXBGtuHDbFxnLxLNHJRbTT4m+p5d1C02tirrpOa19OlU1qZPLzK5bTwXVbTauPK1rrzoXKU7HHW52RbUXYtWqXyiosxu6p/C+N052WdHqtO7n0foAskACAAAAAAAAAAAAAAAAAAAAAA+Z2KPNtJeltI88tpUrrdSvbbBfeQpvv18PS1ekqK3w6vh147F0+gjF1R+SvqRcG4758qE9r2OM4SXc084zUlrpLzokjcfnVR2TFStri+/uekrIJ6cfobIE7uPyY/so4dUfkr6kFW+hm1PpbW/ZZF/ed6ZT2mqPEuSXsRYvc75Mi229bZ822/QEeTfj5Or/WIe7sI37F4WD4JO/aNWFGl3SqqyMjwmd9s1CLlXGuprxY69fWySd+Hk2v9Yh9iwjPsTdi3Y08PJeJdJ399Rh5d12E+OUYx46cyCejlpo63Hm11Az+2LdJ0VUrCx6FhzlsvJri82q1LIrssSjbFyi0o+MkpSSeq10NW7V492RHCusooldddKlvHsVscyMY1yU43Qbbg1xp8bcoPXR6eLHZJ15sclxvwZYUMKmNez8TGnjWaQnlVq2yuy2uxW2LxZaJJvRdHzeA7R7Uyk6nRkSkp3W4ltGPjwri76pxTbjGKfHJcMuF68LbcJaNxgGXzMSNO08FwpVcdcqMnVjqmWkOFOnu1VB2QrUko2LWU9Xz5GK3W+WMb12W9evxLOo7f3Touxb649xdPwiNiad0P7vVLvE4flS8RLly9KPndK9drYj87lY3yS59zPzLoBZMAEAAAAAAAAAAAAAAAAAAAAABB2/OP9uqfpx4/ussIvRK2/eH9qx36aGvqtf9SKGVXywcHJR2U9UWK3Pr4Kr9dln2iulL5oshuljpsrH9bsf8SRKVj996+DY+rIr+zMhPZPa3Lwqp1Ysqqe8k5yvWPXLJ5pLhVkk9I8umnnfMm7fbH4L9l9b+0vvK6z6hGZ2d2gs71yyLbrpW2Y7dltsp8MasmNktXJ8l4vm9B6tudoL8jGhKV05Srz8iVVqlw2KEaa+F95HRt+OtG22ayzhAd2VlWWy4rbLLZc/GttnY1q9Xo5N6G57oPK2J7bPczNGN63Or4Wxf/s9xMCyYAIAAAAAAAAAAAAAAAAAAAAACHN/UPxuG/TXYvqlB/eRAyad/Vfi4UvXbH90H9xC0irHycajQ4SKrtp6osxuwhpsrE9cZP67JFZ6OqLQ7v4cOzMJf9qL+vV/eSpWF3zx12TZ6ran/ABEvvK4W9WWZ3tVcWyMr83u5/VdArPf1YiOs4AKob9uZhrtbG9Stf8GX9TQSR9x9Wu1IP5FNsvrUY/6iCwwAIgAAAAAAAAAAAAAAAAAAAAAjLftXri4svk3OP7Vbf+kgqRYPfXTxbNUv8O+D+hqUf9RXyRYr5ZxqGfJVd2P1LWdlKuDBw4+iir3aKq4q1aXp5Ft9nV8NNUfkwhH6opEqVht4VPHsrPX/AGJy/ZXF9xVnI6stzt2jvMXJh146bIae2toqNk9REdLOAwUESxuCo1zb5/Ix2v2rY/8AqROiavwfMfnnWeqqC+lzb/kiCZAAQAAAAAAAAAAAAAAAAAAAAAGpb1KOPZWV+ZwT+qyJWqzqWo7aUd5s7Nj11osa9sYuS/kVXtXNliutnAYRVZHYVXHkUw+XZCP1zSLapaFXOwOP3m0sOPpug/oUtX/ItISpXElqmvTyKhbap7u+2HyJyh+zJr7i3xVrePi91tPNjpou+lJeyb419oRGrAHBRyT9uBx9MHIs+Xfw+1Qrj98mQCiy+5rF7vZFD/xZWWfxHFfuiiUbuACAAAAAAAAAAAAAAAAAAAAAA6M6nvKrIfLhKH7UWvvKjXw0k0/My4BHe2dz2DkTlOFmTjubcnGqyuVerer0U4tpepMor5IRJrluMo82fkL200v7j7r3GY35WblNfmwoi/ssautJ3RY3HtXG/M45/VXL79Cx5qfZDd9h7Mm7Ke9sua4O9vsUpKL6pKKUV09BthECvG/HC7vacp6crq4WfSk4P7BYc1vth2JxNqKPhEZqdaahdVZwWRT83nTXqaYFVWcIna3cVi/k5mWl+dGiT+tRR1x3EY3nzcn6K6V9xdEHotj2HxO52bg16aONFba/OlFSf72zU9mbltm1SUrJZOTo0+C66Ma3p5nGuMdV6mSPGKSSSSS5JLkkgOQAQAAAAAAAAAAAAAAAAAAAAAAAAAAAAAAAAAAAAAAAAAAAAAAAAAAB/9k=</t>
  </si>
  <si>
    <t>MAYBELLINE The Falsies Volum Express - Mascara </t>
  </si>
  <si>
    <t xml:space="preserve"> NOIR</t>
  </si>
  <si>
    <t>data:image/jpeg;base64,/9j/4AAQSkZJRgABAQAAAQABAAD/2wCEAAoHCBUVFRgSEhUYGBUaFRUZGhUVGBgYEhgYGBwaGhoYGRYcIS4lHB4rHxoYJjgmKy8xNTU1GiQ7QDszPy40NTEBDAwMEA8QHhISHjcsISsxMTQ0MTE2NjY0NDQ0NjQ0NDE0NDQ2PTQ0NDQ0NDQ0NDQxNDQ0NDQ0NDQ0NDQ0NDQ0NP/AABEIAVAAlgMBIgACEQEDEQH/xAAcAAABBAMBAAAAAAAAAAAAAAAAAgQFBwEDBgj/xABIEAACAQIDBAUJBAcGBQUAAAABAgADEQQSIQUxQVEGImFxkQcTMoGhsbLB0TRCUnMjYnKSk+HwFCRUgqLSFjNTdMIVNUNj8f/EABoBAQACAwEAAAAAAAAAAAAAAAADBAECBQb/xAAnEQACAgEDAwUAAwEAAAAAAAAAAQIRAxIhMQRBYQUiMlFxExWhFP/aAAwDAQACEQMRAD8AuaEIQAhCEAIQhACEIQAhCEAIQhACEIQBvjHYIxQEsFNgNSTw04yvcR08r0GyV8OwVVLPXYZAAByIyliSOqNbXteWBjyRTa2/Kful/wDSNW7p596RbQqNimL0085TDjrJlVMgLZ6wYWqMF1UXPpaa2EwC0ujfSbH4lqdRsElLCvqKjVf0jIR1XRDYkHTfbQ3ncgyouhGFVQj0cLj6zEX8+7rRwzjeGQMwKqQbgd0txZkCoQhACEIQAhCEAIQhACEIQAhCEAIQhACEIQBrjx+je175WtZspvbg1xbxE847Sx7ecNSoFrFHqDI4Vad1zdaqnpPlIB3kHLa97ieidsKxo1AmXNlNs2i37TPOnSjaK1nCFFR0Zg9XMMtg33VCIDuJsASdLHQ3A7LohQarTWtUw+Nr53LGoa3mcHvOYqge7Jw9C9vAXBhqmZQQpUWFgbA24aA7pVHQzC4g0aKjAV3pWDDEVMQrU7FbipTwtRlWxOoBBtcHXdLVwbEr1lKEWFmKlrAbyVJH/wCQB1CEIAQhCAEIQgBCEIAQhCAEIQgBCEIAQhCAc/0rxtKlRJrVKlO4bK1J2V721II0uOF9L20lF7YxBaonnXGlMla1aiWqNpZSpBPnnN13nKpB0Bl19NsbXp0D5mkXVhZmVWqOm8380F6w033FpQWIp1jXsqg1GGjUFp57oSxYrSbKjEgZri6jmRrgFk9Hdl01o0HxVPaARKS9evWJopdV1o0UYkC9rKwFhbQmWth7ZRa9rC1wQfWDreVt0d2XQRkCbNZKgI1rVM5QtqzqcvnHXfe4ANuEs5ZkCoQhACEIQAhCEAIQhACEIQAhCEAIQhACEJrqPYE77C9hvPcIBwXTzbAQtTqUaNQZVy+cOQgsToXVw6A2HWy5b8eVU7Iu+LailN6i1KqFsPSrLkqBbsyPWbKWABe3vO89v5RdoB2ALZDnS6VGDUs6neb9dAVtvVfQbmTOY6CYJK+Jc4jDU6wZC6itUNJGBbfSDDr2ObeTpxmAWZsBMKGtToYjC1rr1XVma9ufXCixtfS87oTlujFBFb9FgxQQXAanVpuvaGVG0J05zqpkBCEIAQhCAEIQgBCEIAQhCAEIQgBCEIARjtLFJTQl2RQRYecNkJO5Tzvyj6RW26YamRlzNuXRza+/0AWFxcfSAUj0sxAcvkaors1QBKTGoiooJdTrcLoT9R6J5OcO/m708PhKrvWsGrlGroirZiqMPQJLD0luTy1kb0yx1M1WQrVDAZQlQhQhBCksbXZTlHV7Abmd3sGgj+Zo0jhHFr5xhqlGsulwEqMrItrkWNyb8TMAsTYdIrSVSiIN/wCjUU0JO8hBu7wbHfJaNsJTZUVWNyAATpwHYAPADuG6OZkBCEIAQhMEwDMJH19sYdCVevSVgbFWqIGB5EE6RA29hf8AE0f4qfWAScJH/wDrOG/xFH+Kn1ihtXDndXpfxE+sAfQmqnVVhdWDDmpBHiJtgBCEIAQhCAEwRMzRi2sjkbwjHwBgHmbpNi/7RiatV+szVXsx3hQxCjuAt4S9vJziTV2fQdjdv0iseJKO6AnmcoWeecS+pPG8vjyQtfZy/m1vigHcQhCAEIQgGIiobAnsMXI3buO8xRarlzWAFuZYhR74RmKtpFIbWwFNq1RyvWeo7sczas7FmNgeZMaf+n0/wf6m+skMZjUZjoL3O65PvjRalxu4m199uEtxiq4O7DBBRVpDYbOpD7g8W+syMBS/AvrLfWLOKXgvs+s2Jif1T4L9YcY/Rs+nx/SLN8mWVadREUBcytpfeQRxP6ondytvJ3h3ZzUzWVQLr+LMGAGmnC/hLJlaSpnF6iCjkaRmEITUhCEIQAjfHf8ALqfsP8JjiNccjNTdU9IowA4XIIGvfAPK+JNjL78kP/tqfmVvjMoPaaMjtSqKVdGKsrCxVhvE9B+S7Z9Shs+mtZcrMXcLxCubrfkSLG3bAOwhCEAIQhAMSK6Q4xKVB3qLmUC2W17ljYb+2btsY00KL1QuYqAct7X1A32NpUvSbygtiaT4ZsKiqxXreeZj1SGFl82LajnCNoVqV8EBja65ycwGu6yia0q3W/f65GecUbkt/mP0mGxh5f6j9JYjlijrrqsSVWPWqJ+t6s2/1RVN05NftzyOGLPFT+8fpFri7fdP75+ky8sTb/rg+5afk3puXLLpTVbMCd+YNl046j1SzJQfRjpo+EcnIXQjVMwW9gbHNY7r38ZaPRfpkuNfIKLIcpa5YMNLdg5yCTtnLzy1TckdZCEJqQBCEIARntJnFKoady4puVAFzmCnLYcTe0eRhthytCq6khlpOQRvBCkggwDyxtHEZ3apVJaozMXZ7ly3G99dOXC09CeS6vVfZ1JqxZjdwhf0jTViE14jSwJ4Ced6vWOZhckkknUknUkniby/PJBtCpWwTGq7OVrMilzchQqkKDyF4MnfQhCDAQhCARu28IatB6SkBmAALXtvvrPP+2NmvTqMpKmzEXF9fETu+ke1K6uyrVcC50DkDf2TkaoDG7C55nU+2TxxXuzqYOg1K5MgxQbs8f5RD4duzx/lJ3zKfgXwE1vSX8K+AkiwRLH9fD7IMUG7PH+Uz5luzxkwtFfwr4CK8wv4F8BH8CH9fH7IilhmJ4eMtfyX7IqITiGyhbOlgTmzHI26263bK/8AMp+FfASb2NtOtT6lOo6qTcqD1b87TSWGuCHL6ft7WXeJmRPRuuz0QzsWN21O/fJaV2cqS0tozCEIMBI/bn2av+TU+EyQkft37NX/ACanwmAeWH+kvHyKrbBVP+4b4UlHMdB3CXp5FvsL/nt8KwZZYcIQgwEIQgFKdL3cVTkF7lr9mo+V5z+dsxFurwPb2/1wnQdLrlyAbdfeOWs5KpVqNY+jruUHiyaE35Ey1GVI7sJ6UuR7mfITYZtbAdml9ee+a2Z8p0619NN404eM0pimYqMyizLcDeAQ2jC/O3jHDV1LZcwv+G/W5yWMk+5NCal38CVZgBfU31sNbdg8Ip3NxppY301vpb5xLAEZT4fOZaipvcb7X1PAWmzT7Eju9mDs2tgN4tytpf5x1s53LrcWFtdOPKNK2RRdtBoL6+qO9kNTZ7oQSDrYnjp8vZIp3fJFNtOrLp6KfZ17298mZEdFvs697fEZLyo+TgZfm/0VCEJg0CR23fs1f8mp8JkjI7b/ANmr/k1PhMA8rncO6Xr5FfsLfnv7llFHhL18iv2F/wA9/csGWWJCEIMBCEIBSfSzEBGd23X3DeSdwnJVatQK7uQoymyA63bQE+PtnQ9OTo37a++cptHCquVVuXc6liSSNPmfZLDbo605NKlwkhGEBpujE6Oo/wBX9KYsn+8nvb4InaFCqEVqhUhSAMu8ezsHjNS4gCqtRtFbW/DVcp9sJ00mRRemSTVK0xW1CfOJ3D4o7WuaVRkdjkIJUk3tbWw9vsjLFuKlVAnWsBcjdvv7BNmLJrsVS2VAdeZ/nabN7toklOpuUXvew6xFdalMGzWzKLcTrw4ST2GgVzlGUZU0tY723yK/tAakuhBVlBVdGBB4CS2xz+lY2tdU0Nr7232O+Ybt2SJ6pKT5Lv6LfZ072+IyXkR0W+zp3t8RkvIHycnJ83+ioQhNTQJHdIPs1f8AJqfCZIyN6QfZq/5FX4TAPLDS9fIr9hf89/csop5evkV+wv8Ant8KwZZYkIQgwEIQgFD9NquVWI3kgc7X49++ctW2awQOrMz6G2/frpx0nWdLKBcOo37x3jhOWO1cqBQOuLAqwNtNCZYpd/o68oxu58VsGJrMUTO+QnMCpQnNYjXdpwmnH1SKiUxbIcvVsLG510tNe065dUcixIfT1iJ2h/zk7qfvhu/8IZS3f6ibpUVHoqovyAA9kiKOIzOwZ/NrwC2XjxPOTCsBIw4uizEOljzIuxPLTjJciW1FvqVH26WkZ80cts4a7rZltmGvEjeZL7FB86bg3ypqbXOrcvDxkCmFyqzuCqFlsp35c3Ed0muj9RWqEqQeqoJVco3tYW7rSJckGP5K9i9ei32dO9viMlpE9GB/d0/zfE0lpBLlnNyfN/oqEITBoEjekP2XEfkVfhMkpF9JT/dMR+RV+EwDy20vTyK/YX/Pb4VlFMZefkU+wv8A9w/wrBksaEIQYCEIQCjukVYK1zuuo/e0E53EVaV2zKCQwX0bksdbDnJ3pTTzBwN+W4HaNflOWWky5KrKfTdmUDrDNoDb1S1bo7UpSSSrY2YvzNRQSSoU2sBqL8CCOwRG08Ghs7sw0VRa3qmnFIzB6gVgpyAAjU242m3H1vOUyqK9wVJBW2gmbTTtEdxd6lv28mEwlJSAxZib2uSd2vCPExVJg1QW6u9susj/ADnnGUoGsqtckW1I3dpmuhQayLY2cDNpuyMT7RGqnsth/JT9sdh9icQjrodCVO4n71tRx3GSGwEVahCejlSwsQd7XvffqPZIhKZWiGA62YWB/buB3SY6PplqFQLWVdLk2uzX1O/+U1bbe5tblJOS3Lz6M/Z0/wA3xNJWRfRv7PT7m9rEyUld8nJn8n+jTG42nSXPUYKu65v8pGHpfghvrr4N9Iz6fMFw6sd2e3ddWlOY+uF1LacO3um8IKRZ6fBDIrk6LuXpfgj/APOvg30jDbnSfCPh61NKyszUaiqoDXLFSAN1pR42mt7a2te/jpb1GOKOKDWsd99Dv07JIsUXwyxHpMMnSkQz7Orf9M+I+stnyWbaoYXCNSxLim5rMwBBJKlVsbqCOBld4jEBT1mtpe1+HdBdopcDgePAXvv8DMvDGPLNpdJgWzkX1/xlgf8Arjwf/bM/8X4H/EL4N9JRlKsrC6nSbPPBTqbbvbMPDGrsPoMWnVq2L5o9IMM/o1lPdf6Qlb9CXWqXW+5SbesD+u+Ej0oqvDjT+RE9Jt57WQb7XFxcX4aSBOhVRcA6NYkhdbizczqPXOk28gzkEA9+shCi7rC3Kw4Wt7h4SxFNo6sYOUbQyzNbzljvLXLaZdbDLflYboiszKovmBysTma+YgWta5+8RHeINgAFuL2Itwsd3gJodmYdZR6OuhIzb7d2gmWq2NZY6dISqtltqG0Au+/mOw2B17ZkXPVBOjC6FjutuDDW2oMEUWsVFuWU3axO7XsiRewBQaakW5kbu2xgw1RrxwzUrXOrDfqR1uzfaSfR1CHysxYhV1II3s9t/wDW+R1dmyA5TcMvVGmg109UlOjZYuWZCvoAXN72JO/1zSVWRyXvT8F57AH93p/sCSMY7FFqFP8AYX3R9Kz5ORP5P9Oc6d082Ee/Bl9unznnrHOWcIzaKTrqdBrf3z0h0tp5sJV/ZB/dYGecdqIc+QLZg28jTjru7PYZtE3xsa/2Vbajlf0+fW8BaaOshzKdNxtfq8hcjjb1xVRbMc1wp0B4C9t+n9XEQzKpuDmB+62p92/tmz8G8muyowc7nMSeV9fAaeyPRhV5i19+ZvRtrrbde4vGIqAtocqjgDZrDt4t29k2k2ICMx563p2JGUHs534wqMKS5e5uZnQq2a9t4vcg8tRoSLab4ukxrNmY6aADdxFwLDdvPrjeswD9bVcotxIP63bcWPZN2HFyxQWU2tYWuSeA9nrWEbanx2+i3PJRhADUP/1rz4kc+6Ef+SWgPN1GGtxTGup+9CaMhb3Oa6RLZ27zIEzpOlK2qv8AtN7zObMuQ4PRYH7EBiTMzBkpMYESYqJMGAEltlDrjvkSBJrY63YSOfBDl2iy6NmralTHJF9wjqasOtlUclA8BNsoM84+SP27TzYesvOjUHrym0827YQB2OcDU6WFxqeyena9O6svNSPEWnmbpJhQKjdaxvu7eXuHr7JsjaF9iEeqt9Wc6/dsBbLbT+t024fIRpa5B0Nr3+9/KNThHvoCe0Dw9020METqTYW4X/rXhNo3fBvFyvg24pU0uLaDdbN2aX9LnfhEJXULYMw0XSwte9yDY6jdNdfBkbrmwGh39o9U1/2d/wALeHhDbvgSu+B+bsNGX73WJt6djxbTdY8u2Lp1bMMznfey2vwP4tNw8DGiYNuLAdmt/wCr6d+kdYbBtnFutrvGvKNxuldF9eTKiP7ISL6vx32Ci1/Ewkj0Fw+TB0xzzH22+UJoRHDdMUtWfvb3mcm2+dt06p2rN338QDOKbfLmLg9B0rvGjEwZmJMmLQRJiokwDKzoejtPNURebKv7zAfOc+m+dZ0OpZq6ftKf3Tm+UhyPYrdS6xst1YqYEzKR50wZ516dUMmJqKEuFd79wZufYL+qeirSi/KxhyuJcr98AnTgQuvj75tHk3g6ZX9VRcBQbmxFjbS+/d6vUYhi6W1U3vYb+wW7OIjgUlIUhraDUMAbf0D65qqhV1DZm4X6w93I6dokldyaSfJqzOdNFI0tubt38dfZ2TdS35XLXuvG6kAcNdeyJpWYi5yvzHVPYe033x4mGAsSxbKNLkaDdprz9hhKzMYt7obBVzWC5rZbkWI0JJseP8pI7LpKzJlGptu4bt9hzv4iMA5Usq7r+pTx1G8DXXlOg6PYRWdFvxA0IBNyOA9UxyEuS/8AYNHLhqK8qaeJFz74R9RTKoHIAeEJEVSvPKFTtUvzQH3j5CV/U3yzvKHRuEbsb2EfWVlVGsuYX7TvdC7xoQJgiAmZOXRNpiKMQYZhi6Ync9AqV66nkGPgLe8icRRGssnyd0esz8lt+8R/tkGV7FPrZVjZ3wmZgTMpnBEysfKhgAayVSNDTy+sEg+wrLPnGeUejekj8mI8bH5TaHJN09fyJMonEbPZScjGw1GXnr92FDZxJzPw037xwseEmaw1iFluOKPJ2Y9FC7IrE4DrZkFjpYdvP1cogYWobi50KjQAG1yd/fYyZyxc2eKPYS6KDdrYZ0dnAIVOrHW+tjyJ9l50nQDZjtiqYbNlV1axOlla9v8AT7ZFKJ3nk5oXrZvwqT8vnIskYqOxF1WCEMdrsi0BCAhKpxTlenlK9FW5MR4i/wD4ypcQNZdPSujmw79hB/rxlM4sWY98s4Xsdn06VxaG4mYmKlpHSMGayZsM1EzDA4w++W30Bo2os3NgPAX/APL2Sp8EtyJdPRajlw6dt28T9LSrmexy/UJe1ImhMzEzK5yDE57prQz4V+alW9tj7DOhjHa1DPRqJzRh67aTKdM2xupJ+SgMSNTNSx1j1sxjVZfhwenxu4ijMxIihN2bmxeEtDyb4eyu55KB7z7hKxpC5EuToNRy4cH8THwFh77ytmexzvUJVjr7OlEITMqnEGO1qWajUXiUa3eBce2UjtRLOe8y+HW4tKS6TUMlV15MZPhe50vTpe5ohZmYmZbR2QaaiZsYzUYYJPZSXcceyXpgaOSmqfhVR4CVB0Nwueug/WHgNZc0p5nucT1CVySMzMISE54RJEVEmAUL0lw3m6zp+F2HqubSHE7TyjYbLiWPB1VvEWPtUzjJfxu4o9J00tWOL8GVihELFXm7LA7wa3YCXnsGhkoU1/VB8dfnKa6O4YvWRRxIHjL0piwsNwAEqZ3vRxvUZbqJshCEgOYIMqjygYbLXY20YA+I1lsTgfKXhtEqdhU+rX5mSYnUi30UtOVeSsgZmaybGKzS8j0BlprG+ZZ4mhqZhmHwWN5NsJdy/wCFT4nT3Eyy5yHk9wuWgWO9iPBf5kzrxKM3cjzvVS1ZWZhCE0K4RNoqEArryp4bq06n7Sn4h85V7S7en2Fz4RjbVCr+F1PsYylHGsuYH7TuenSvHX0CxQiVi0kzL52vk5wmauG4KC309pEtm04XyZ4S1N6hG8hR7z8p3co5Hcjz3WS1ZX4MwhCRlUTOa6eYfPhWP4Sp8Tl+c6aMtq4bztJ6f4kIHK/D2zMXTN8ctM0/J58rjWac0ldo7GxCsVbD1b3+7Tdh4qCPbGR2ZiP8PW/hVP8AbL8ZI9HHLFpbjZmvHOBS7AdogNmYj/D1/wCDU/2yd6M9HMQ9VL0XVMwLM6lAADr6Vr91piclRrkzRUW7Le6P4bzdCmvHICe86/OScQgsLchaLlBnnJSttmYQhBgIQhAGe08OKlJ6Z+8jL4giefMShViDoQSCO0T0Y8pnpf0drriKjU6LOjMWVlUsLNrbTkSRJ8MqdHR9PyKMmmzlQZtoC5HfNw2TiL/Z6v8ADf32kjsbYmIeqi+ZqAZhcsjKoHMlhaWZSVHXnliot2i2+ieE83hqa8SuY+v+VpNzVQQKqqNwAA9QtNsoPk8zOWqTZmEITBqf/9k=</t>
  </si>
  <si>
    <t>MAYBELLINE Volum Express The Falsies - Mascara</t>
  </si>
  <si>
    <t>data:image/webp;base64,UklGRvQHAABXRUJQVlA4IOgHAAAQJACdASqFAGUAPkUQkUiikVFKiCgERLGAa6ooqgvjfOLtz+H3/AwfYn+59FHqw28vmH/bf9gPd26IDqVfQd/YDrcv3M9Kq8Ovq/hb5BfR0v043+Qffj9p8s3x14M/E/J3/oeBhsP6BHsH9A/5f9u5IPqlrdvjvsCfzD+9f6D7gPkn/6vND9Pf+b3Cf5v/desT+53sofsYuaOll6WKHOTjeEyhdCSIh0Qzf+wI5JZ36szRgQxOcJ5Gd6iJx1u6RPNhfK9CM8rfUw0Z82Jb9UUSpIHP8BmnfqA/J3KZfDU9xjyGQcVE7SfNYOZ91BrDot/H1umswiPv4gx4RJPaRvPNRD2hS//kLDA2Rg59IiOeMxvDayyiBqeAu83mfBOxQg/XaU3N07PPJQAA/v74aeHfzd62CgVEw5eyN7E+nt8RW5JTuQ0UFYdHrYcpuA1aLTO8Xhs75Xc8FLHPw5hX/tjFMsdXe4RsZlvR3D/uf/fXcOgv/v//8SIaQ8hj3tWSR7Xz+33D3/ZsYHGiC978/aPskbpuj9Y7syK2ggaVziFVgbPsB6DYDTPys8EeS3bp8I2f3ov5fH39AYPTuzkwBi6iJwPUS1TOD6MnSHaACN779Al/4+R3e+f7URhoC1IBmmljXXipuGBK7/VZBsUuNewN9WVHDYX/4U+xgUr6UeEUPWC0yvC3dTpvdKsNgC+3//k26WnsVF3nkIZUR7XzEwgaHgpBm1SBac04IqSbGIgA1sBVICi7l40ugwiMsayo+7drybwzbvvXLsp8FF2C8zf1m4BGhNV57UFfq3xlXTmwzbkUMx18R/H+DBNuHTjtNRDXj1kljat9xpbBll6yju3uxpzjjMHNJqMOewtwMrG8iifOWESJVYqe5gPo7ZLX56XMfXq/0eVYliqiWqm6A8ueJZs5bV6W0dofiMJtJTNFp/8wT2AFcAvh++6de15tUsSy2Xn1F8QYfd4ymzj6AzsIP+0TTEJ1jkefNV3aM4Xndr7qb+xL/JG4R2ppHuNDL3X79nOJ7+KkuWrkxrS6dY0WFHkp1ve6LXlx81EW03qVln1WOTz16YreueT8RqJQl4YF40UPigZdwpoA92SrQmh30540xewzXdHa8od/vrEkYLn8J2ByZdLRhM1HMV6Sx5x1Y0+SPSBgBxwPZowbmPV9+hMMyo7X6eJFdskgHZq8HA1aqxgkv7bD7NFOjBO2G1xWCUyks+WErRZVa1xtT9Tv9Kt9/nA8mDDz0Ae7ES/GffNOxvNfsIqh+bK702/KQWaudgpE3JAztyf2aBHYqweQ7l3b6wq06tMZknqv/hLeUmCwmU4Iu2A7qOqcjAkmJiT2PdN7u4anOeN9a+z5WfvmpWkreqBpLzmJXZ/Viv1MCZQADYKfOKhgSp68pNa/g4c8lKIkpWeBozsWKP8BBk02fI+KQ33+fTPMYblQc24dVuTSbtCz2yWYb1VFXHJvNFcsRe+nREd2T9iIStxba8whv/4cGv6TwjuznpISNRpeMzp0NE+1rSckg73H/makNxjNHfMaxiJhempUVyLGt5Bi+pF+48dT9bZentdybMcUIXzq5WW418IOazNM19wSKKvHCHaYmajgip4ZIUMPIGusVcPRq8++XFAqAeGEfVxpslzrmUwDWu18MoHaDF/1jZ0XK2NYYlH6e6CN/M+wpIoNhJnAaiwrrLxhCPw4iy4zioU9kmiuqEyxqtVSqLYvFJs5qz96GZ42RB2MiLL3yOYHN12yAHFO/9YX+DYQVpUncbOyehDMnQ+qI/LDdSIeFx2otNDtjbJ415yEBLGwwr1VNl5R/8xVjTwyQaJZrtnSnJh0nO5oPxwkDufXOfQR7ClFwnntAK/pqO/rFLrmZ+F1kkHewu5790xYbPct+P4k+IT498hjd06Yp79+LGzW6uev/yUwTjIWJ4EhJwylMT/C95/15t/2W7l/sznj3rQ2nriDv2WzkwXGcDJPargf0ut0EO0WWbjYUhBfr0QYXMCzLooxFKvihIfTuBnudb73CSPdriXHvKWRQiJVHfM7Xi/neisR/vGGjfQPikqUngIl/Un/ici442RmcnDoYCcz/8ApfDzflNWs4ISsbee1eo60QACQHCTucTZAwDyCjixtc20mKwRDYToAB303DhVeXnWALha+ZO7tcJ3bD0mJggJzWBuf+/VssFFwtD1qPw59ypvdVu2Rkn0J3+pX9/gvoWeWmjRG13eSj5J5z+m9/EwZ4FNAPvHRW8OoCh1LUlVpoxOzMvKISmes9iv5Kj0GLK6gNuBL2UQqx6iTfQWLKMkFRSWnw6gljSXfnJRV+Q8WOa6kk6CCj7ePAktQnbFXPelwHtTn9Rl+aWWhh3CgXaIt6RNCWpJpnVolJBEeB3qSGBgtMSGW0jex+aCRlY3iD4yjJJrP+MnBLkdRyKmcQiZhsdNWkjnzAFNUmCwyo3TcJNGE7eaCYN6v/OKwxG6I0LjqHL+fUVv7bbWAPHyLye+kyKGkMBQtbWLwWiGjy5881Pd6P6RRp262fQTAuwSUDT6TxI//QI3x5dWZ90NgLp1fBRgQniGvzI7MOKSuTbGMG8SoiutIf4G2BWXirGuNk0svWY6nMjae7Q7iqaCsVZXO61fVUl/YiA87dYLSxYqHw0/1uA0Ficjyk1AKLVA4/nywHqjuO61FagkOn2/1JWh3hwQTyTQAAA==</t>
  </si>
  <si>
    <t>MAYBELLINE The Falsies Push Up Drama - Mascara</t>
  </si>
  <si>
    <t xml:space="preserve">  Very Black</t>
  </si>
  <si>
    <t>data:image/png;base64,iVBORw0KGgoAAAANSUhEUgAAASwAAACoCAMAAABt9SM9AAAAflBMVEX///8AAADAwMBtbW1FRUWrq6vNzc2cnJx5eXnS0tL7+/v4+PhmZmaJiYnb29tWVlazs7M+Pj7o6OiWlpbGxsYrKytxcXHx8fHr6+udnZ1KSkp4eHji4uKtra0xMTGBgYEeHh6Pj48VFRVRUVFdXV0MDAy4uLg3NzckJCQgICAPKVnzAAAGHklEQVR4nO2a61rqOhCGk0JBzggVpIKonPT+b3BnJmmbZIJLnrXRhc/3/lCaSdPk62QyCSgFAAAAAAAAAAAAAAAAAAAAAAAAAAAAAAAAAAAAAAAAAAAAAAAAAAAAAAAAAAAAAAAAgOswG7ZareEgKBtTWStZvTMUtZUaieqZqbZfNteP3KJlsZ0flypm7NVghp3AvjAl8i6v9TM2pfJha5iJ+sNHr2AeXSu1Et2hQReaeA1q3nNZLAnzQpZRVLiiwolXsKaCZ6+goyOe4oancQ3d9c19KhmnemTokfGMTam9MW5l/Tev4Nlch+9mJ7qzboYh2kqLdUybnkLB+6KSECuQkpBizX3zX4g1FK/XDrBsCu6FWJPPxPJfY3lerA9ril1Ltak0C65mvp2fssmZ1Z3Uwok1zT2CBq4glufdabGGG7879TCCZ7mmUmKRY+2StjdPny19LgJzJ3wEvY6XsIHppwO+ilg6rwrSYgVxgKnEWgX1zohFEWu20HEMMDw2imdhc81TmstMju4nxKoFSosV+b6ywzj5DxtXBVKsI890jt5iYeIOUBiY0Yd4bUqI9R7W+G6xypY3Fy4RazL3fJIWjywt1pttc5dyLbXRtvhg/t2nntIMZ/Agfe+7xbrnJVD3ueCSadhWzdPIbx5UUiwaz7O7RbqWDVXZvulC9BS9WnWJEVdpJxrXtgIzD5W5glgDXb/WU1Ksvded7qAaRpsHOq2bztJivWm34p2SrtUstzNhEqlDrJVMHcLxXUEsG084YHwhdehVw2irpXZZGkWcF5UUi4ZjA02Rdi31btstpEXmWe+Roj8glh0HTbbLxOK08mguKexN02JRMNp354YumROuteRmV9JgxdreMYu9fXyo9tSrwbVCya8iluKBZOfEKv3uLKthtO3S/27/HVRSLPHqE6610WKVs0SrIb/ScMfz/QGeoDTI5OaXBXjrUgU72EYlxTrEYt3JftGIH1IdjsRSuRjez4hlNxsXpQ4kFgWrU796qhSLBnPYVuzTrrX5qljFvyIW+0B5qVjcJt3E+ZYUK4pGch4RXxZrKyr+lFiP1US5SKyxu4lLhVjxWDg0hkdA6sti9V+16MtXxFqfMf6NWPXeR4olV6paLLda2hpCrHh0/aRrfS5W2bZw6hycJyknVlWDuM99Mz/v3jd73evF9+79W/8glt16pMR68Js8zQKxxo1jCbG4wSAvH6Vc63OxAp6jiCfPs4IFpC/Mnpv1hPESsezW44/nWWSnUHuyFdqN98RiafFAzqkWkSa59BhLLNbzJq6xEb0L/PYvxEqflPrvdCLFKpNi9bMsc4FzaT467ymyLEgKi8ZUP7G5sWaZKLNkHkUvcfqzzGLCFL+IzZ6tH9t6/p1rUxBNgbibUXuGseiO2O+C38+gnNB++LEseS5luwmxoxXiuCuND4129HXKflfNxrtdaWZxfzJx5/Dzk4kMI+fve757aNeXdVkW3GKpfgkzG5V6Lkl8dVGGBMw41mranfSaNWPFMcvsdYZ0tQzDYHXFlTuUH1AolnufG4UPZ4+kBq8bcyOd2e6/sptp/cEHs0+kYR3LTPxe9aqFwFyURzqIs2uTWfDmryNnNGJN6Wg0i595s8ysX4wbsVbH43HKyYlJHJZ8gkwHSPUddPD37sRbuu/ldu5aa0rTDrVYL2afd27vcIMYsczqf+g0YjF8mmm8Kud93DRIfnhzar/p7LiEaePuqKZh1xm1m62/BCNW12jx1oh1ONSZk7kwu0oes+8fd3V62XMq5vZErxaL9zIuQUwc3t0qM3ISPpqqxPK2B5TAH6zVv6fX7P20rf/hzsO13q3HhdvXGLEW46rhXwGLxd8M8GpoxHoxHKw7ZDzfMh39oKPXLHC03VnQSZ79uYaNWS6QdahN2ooFee4tM+OJNNBR6rCzVjv/ollYRypiaOvbVKpvb3SOWLADkpziiOVWyXNKkdZ5ziNau18nOGco8k39t2Hg/5hiPF+0XqvN4ZRv7KxWXrVNnid/VAQAAAAAAAAAAAAAAAAAAAAAAAAAAAAAAAAAAAAAAAAAAAAAAAAAAAAAAAAAAAAAAACA/4H/AD2HSzWRBuahAAAAAElFTkSuQmCC</t>
  </si>
  <si>
    <t>MAYBELLINE Volume Express Lift Up - Mascara</t>
  </si>
  <si>
    <t>data:image/jpeg;base64,/9j/4AAQSkZJRgABAQAAAQABAAD/2wCEAAkGBxISEhAPEBAQEhIVFxUQFRcPDhAPFRIVGBIXFxgSFRUYHikgGBolGxgVITEhJSorLi4uFx8zODMtNygtOisBCgoKDg0OFQ8QFi0dFRktLSsrLTctLS0uKy03Ky0rLSsrLSstKzcrKystKy0rNy03LSstKzc3LS0rKys3Ny0rK//AABEIARIAuAMBIgACEQEDEQH/xAAcAAEAAgMBAQEAAAAAAAAAAAAABQYEBwgDAQL/xABNEAABAwIDAwYIBw0HBQAAAAABAAIDBBEFEiEGBzETIkFRgZEyUmFxcrGzwRQjNZKho7IkJTM0QmJjZHN0osLwCEOCpMPR0hUWF1OU/8QAGAEBAQEBAQAAAAAAAAAAAAAAAAECAwT/xAAaEQEBAQADAQAAAAAAAAAAAAAAARECIUEx/9oADAMBAAIRAxEAPwDeKIiAiIgIiICIiAiIgIiICIiAiIgIiICIiAiIgIiICIiAiIgIiICIiAqhvD2skoG0zYY2PknkdGOULsrGtZmc+w1d0aXHFW9ai3xTZq/DovEinmt6RawH6Cgg8b3sYlEQG/Bdbn8A/wD5qH/81Yr+qf8Azu/5qt7Uu549H3quKK2rQ75MSdq5tIdbfgXj+dX/AGA3gy1tQaWeGNpMTp2PiLgDle1rmOab684G4PQVz5h3A+f3LYu66oyYnQ/ntqIe+IPA/gQdBIiKoIiICIiAiIgIiICIiAiIgIiICIiAtJbzJM+MO1/BUkTPMXSvcfoIW7StB7WSl+L4q48Gmnib2Qgkd5UpFB2kPxh9Ee9QPSpvaE3ld2epQvSis/D/AMrs9SuuxM2Suwx/6yGfPikb71SqD8rs96smDyZZaOTxKqmf9aGn6HFB1IiIqgiIgIiICIiAiIgIiICIiAiIgIiIC53rZhJWYrJ11cjPmANXQ5XNeHuzfDJP/ZVVEne+3uUoqmOH4yTz+4KJ6VKYyfjJPSKi0VnUHF3Z61MtkyxF/ivif82VhUNQcT5h61LSi9POPzCe7VB1fE64B6wD9C/axMIlzQQP8aON3ewFZaqCIiAiIgIiICIiAiIgIirm21VVshtRmBjnXa6SokyCMW/IFjmeegILFdfVo3YDa94rZDVyzlxJZlc5x10H4O176dllvFrr6oPqIiDzqXWY89TSe4LmfZx16Vr/ABnSP75Cujsdky01S/xYpXd0ZK5zwBtqOD0Se9xKlFVxU89/pO9ajRxUhiR57/Sd9oqOJ5wRWfQ8T5vephgvDMP0b/slQ9DxPm96nKQcyQfmO+yUHSmx8uagoXddPCfqmqYVb3cPvheHH9XiHcwD3KyJEERFQREQEREBERAREQFHY4wmJ2W19OMskXT40YLuwcVIryqo8zHA63B6/dqg5rxsy0GIiRwMXKc82Bp7tdoSG3fI1t/yjZx10C3Ju/2oZUs5MPDiNW2a4AN169e0gXPWtc7ycHc6F0oa9gYS9uaCCii/OHOPLTutYC/FRG7Gva2aESNkkItybGght28C62rsvGw04oOkgi8aWYPa144EX0IPZcaL2QQu20uXD693VTzH6py0HhQtS0/7Np7xdbx3lPthWIn9XkHe23vWkqJtqeAdUbPshSrFKr/Cd5z6yo4+GPMpGs4ntUb+WEElRcez3qew4eF5j6ioKi8LsU9hnuPqQb93VPvhOHn9EB3OI9ytapm5118HoPReO6Z4VzVQREQEREBERAREQEREBfCvqIKbtlTMYHOJa0yMczM+ojpSb9HLkGTsbw6Fz+xjqWpMQDmtJ5tmSQhzb6ZXStDjH1m3OyrqDG4CWFzbhzdQ5nJNcB02dICGjrNloTefh98lXEMwYcssjXVNUBzhl5SolAaddA1otqg29u5xnl6cNL8z2aHjlA4ANJF3DTjqPKretJ7tNpMpja6RwBsMjede5IA4hrANNOJsNevdTDcXQVXes62EYgf0Vu9zR71pyMWhiH6Nn2Att7432weu8rYx3zMC1O9tomDqY37IUqxQ6lR394FJTjh2KO/vP66kEnR+F2H1qewsaqCohzuwqfwoahBu3cqfvPReTlR9e9XhUTcifvRTeR84/wAw9XtVBERAREQEREBERAREQEREHxw0K1vtps4+cPYIy+97kl1U/wAjmse5sUNuNz1LZK8KqlZI0te0OB6DqEHNew+aKsFI6PlHZ3NAa7lXAtOobY5b829+jo4LpamBytzcba9K5u3iwSYfijpKdzmZXsmjNydbAi5PEakd639sljja2lgqmi2dvOb4jwbOb2EHssg/e02BRV1PJSTl4jky5uTcGu5rg4WNj0gLVmH7Ky13woUroomU9RJRWqHPkLuTDeeC1otcOGmvArZ21G0tPQRslqS8MfIIW5IzIS9wJAsPRK1N/wB4VFDPXCjiDqWaY1TTNG1z872N5S/xrSBmboLKVYw6rc/WDQT0ptpxlH8qrke7md1a+iE8HLtj5Y35XJluB4WXjqFYqnfDWXP3LTnzh49TyoGHeNO2tfXCmh5V0QgLczsuUOBva979qnbrJwztPUm6GuvflqTq8OU/yLOi2DfSzUUdTIx3wibkAYHEZPinyZrPbr4NujisOm3wVuv3LB3PPbq8LNwrbt9XWUb66MRQ07nztMLOcZTGY2tIzuJbZzjwGoCMWTxtjZLZ6PD6ZlJC+R7Gl7gZS0uJe8uPggDiepTKjNncdhrYW1NM5zonFzQXMcw3abEZXa8VJrTAiIgIiICIiAiIgIiICIiAiIg1Bv7wHNHFWtGo+LfbyatP2h2BY+4LH/w1C48fjmX6xYPHdlPYVtLanChVUs9OeLmnLfoeNWnvAXMuzeIOw+vjfYjk5ASOktvZzfmkhRY3Bv8AT9x0P77F7OVUTFfBd5j6ld9+0ofRYe9pu11ZC4EdIMUhB+lV+rmpsg5RmoY9ruaecXNDQ+46QASNOJuiyNZzqPgjJmIAJNuDQSeHUFcoZaMG8nJuHJcnYQSi8mhMxNjY2B4cFi0WGmOt5NolY+KHK8wxyiV0hBbykbBznHVp00sOpFxgUtLJcXjk10HMdrfUW01uNVNYdTPBDix4bpqWOA6OkjyjvC+mUC0clVKJGBwc17KgZZAC2KUAjwmsyAeRospZ2IRPD2xudryeVpMpDcriSQXcLjJ8wKGNjbjvkqP9rP7Vyv6oO4/5Jh/aT+2cr8tMCIiAiIgIiICIiAiIgIiICIiD4VzlvpwP4NWmdgsyW0g005x5w+df5wXRyoO+TAvhNC6QDnw87/CdD3HKexBrTGMc+E4JQxuN3wVsMR9AxyFh7rt/wqybT4HG3Doa1pcHu5j28Wu1fzvIdFqbDpTyLmG+lRTH+J4/3W7drfkSm9If6iy01VSbP1krBUU8Er2AkZ4iLgjjpfMo6CirTUlrY6sy5Gus1spfkJBDjbW3UeC3Puv+TSf0kygW4wyjxGoqpGuc2PDqbMGEAm7429Og4hNdJwmarWF7D4lPJrTvaSLl1Q9rOkam5LvoVsxDYYUNI6eWXlJy6NoDLtYwF2tr6uNuk28y9sO3qiaohZDSkCRzIc0kwNg6VoJs0cdeteu9aV3wmnZmdlERdlubZi8jNbhewtdGbJPie3HfJMH7Sf27lflQdx3yRT+nP7d6vy05iIiAiIgIiICIiAiIgIiICIiAvGrgbIx8bxdr2ljh1hwsR9K9l8KDlfHsIdS1FTC7onpx57SP17RY9q2ztYwnBKbKCbEE2BNhaTU9Q8qi9+mFBhp6sADlZYInekwvIPa37Kk8A26jgi+DVTSI2gta9gzWGuj28Tx4juUrUN15+9h9Oc/SoiDEIqfE5p6g2ibh1PmJYX2JkjaOaASdSFacHxmkfHVCCaCxfI5rWuYziwahmhFzfoWuNtz8fWG4t8AowLEa/dMf+yz69G5GftBtHT1uI4WaUuLY5I2nNG6PV1RGRYHXoUvvV/HIf2P+o5av2ZqGx1VNI82YyWJ7jYmzWytJNh5ArrtftHFXVLZYWuDGM5MF9gXc5xzW6Bqq426vu475Ip/Tn9u9X5UDcb8j03pz+3er+tOYiIgIiICIiAiIgIiICIiAiIgIiFBq/f8AfilD++xezlX4w6OF1IyomyWAdhzs1tOUqGkOv0ERvdr0L97/AP8AE6L98i9nKoGanbyMEb2AxyfGTFzJmhrcz803Kh2TmxhpsRfTyrNajNZhbJ5ahlXh1NCynqoIqY/BWxiWMzZTGbi0rSyx6ud5FTcIwRhr8bidSt5tPVPgY6nHNIlAY+FhGnkLexSlXIG/B21E0gMcskcZmraoTWiyxieCNuZpe6TPYHQDKOsrAEw/6rI91XJeniIMrKqVxIia7lBK+12jMLWaDxFlHTYueyuDUraWmFRSQCR1NG2QyU8YkDpqjk2yOJGYO5w146LD2pLIKakpGRMByuhc9oDSXU5a1xOnOJcTr5FBQVbpzKQ4yTzAgZKyuyzxwtLmmB72gZ2SXu14DdNNSV54w+7oy2+Q8qWl7p8/h68oyQm0ma93NNnX8irFbJ3GfI9N6c/t3q/qgbi/kem9Of271f1pgREQEREBERAREQEREBERAREQF8K+oUGr9/8A+J0f75F7ORa5xaodke3O/LYjLnda3m4LY+/9v3BTHqq4j/BItY4sdHeYqLEThlZG6eM1s0vJMa4Ndnlc6NwaeTLMuoyvyusNNFn0FbRRV75YqmRkLmE3LqoOLnAZmvc0ZjzgXHgDcC+iq8xWI08/sTFlxsqmxejcXCWpqHxvyEhr627rBhe6YOdbMchZZgtZw6rj8YhXQSmN0XKl9jnMrnvJuAQ0Oc4nmnMOrXRUmj4/11qcw8+o+pDW69xfyPTenP7Z6v6om5FtsHpPPMfr3q9qsiIiAiIgIiICIiAiIgIiICIiAiIg1vv7b97GnxaiF32h71qjFODvMVt7fpHfCKg+K+F31oHvWn691236x7lFVGYrGZ4fYsiboXi0aoM6jOv9dam6E6O8x+yVB0fHsUzTusyQ/mO+yUG/dzsdsHofK17u+V5VzVX3YR5cKw4foGO77u96tCqCIiAiIgIiICIiAiIgIiICIiAiIgqO9ekMuE1zBxyNcPO2Rp9y0G6cOY0dIa2/zQuk9rYs9FVt64n/AENuuXYjaRw8h9agiJ+K8gvWcanzleIRWZRHUqUc60M3oO+kW96iqLiVmRNLy+K9s9mepB1NsZBkoKFnVTwj6tqmVjYdFkiiZ4rGN7mgLJVQREQEREBERAREQEREBERAREQEREGPiEWaKVnjMe3vaQuTKjmzkeUt9a66IXJu18PJVk7eGWVw/jKCCqfCPnK8Qvar8Jy8AorMounsUvstFylVC3xpGjvcAoalNgT/AFwVr3VU/KYhSt/PDvmjN7lUdQtFtF9REBERAREQEREBERAREQEREBERAREQfCuYd71NyeJVQtxcH/OaHe9dPrn3+0BRllbHNY2kibY9Bc0uBHntl70GrJH3N1+QvESWX65VBkNfZh8pstk7iKbPiAd4kb3+po+0tWZlu7+zrR3dVz20DGxA9F3OzEfwhBu9ERAREQEREBERAREQEREBERAREQEREBQW19DFNTStmijlAGYCWNsgB6wHDQoilHJGMMDZpA0AAE2AAAGvUsJEWotWDYanZJVxskYx7TxD2h4PYV1lglHFDDGyGKOJtgcsUbY28OposiLPqM9ERUEREBERAREQEREH/9k=</t>
  </si>
  <si>
    <t>MAYBELLINE Volume Express curv</t>
  </si>
  <si>
    <t>data:image/jpeg;base64,/9j/4AAQSkZJRgABAQAAAQABAAD/2wCEAAkGBxISEhUSExAVFRUVFxYVFhYVFRAVFRUVFRIWFhUVFRUYHSggGBolHRkVITEhJSkrLi4uFx8zODMtNygtLisBCgoKDg0OGxAQFy0dHx0tLS0tLS0tLS0tLS0tLS0tLS0tLS0tLS0tLS0tLS0tLS0tLS0tLS0tLS0tLS0tLS0tLf/AABEIAWgAjAMBIgACEQEDEQH/xAAcAAACAgMBAQAAAAAAAAAAAAAGBwAFAQQIAwL/xABNEAABAwICBAgICwYEBgMAAAABAAIDBBEFEgYHITETIkFRYXGRsTI0UnJzgaHBFCMkM2OCkqKys9ElNWK0w+FCo8LSQ1NUg5PwCBUm/8QAGgEAAgMBAQAAAAAAAAAAAAAAAAUBAwQCBv/EADcRAAEDAgMECAQFBQEAAAAAAAEAAgMEERIhMTJRYXEiIzNBgaGxwQUTJDRCYnKR8EOC0eHxFP/aAAwDAQACEQMRAD8AeCB9I9MJY6xtDTxsMhAL5JLlrLi4AaLX2DnRwk9n4THKh3kEj7MYH6rZRRNke7ELhoJWaqkcxgw95stvG9N62E5RIwnnEQA7CT3oaqdZmIg/PNHVGxY0rPxhQXWnamfyIgwHAEqZUSueQXHVGkGsvEHH58fYZ+iv8M02rZHAOmG3mYxKygO1FuBDjt6wu2QRFtywLieolY4WcUcVmmNVRzwid7JYJbXOTI9gLgCbgkG177kygkvrJgvTwv5s7e0Apu4TPwkET/KjY7taCllZCxsbHtFr3B8E1pZHOLmuOi3VFFFgWxRRRRCFFFFEIUUUUQhRRRRCFhJXRR/CYhWS/wAcx/zCAnNPJla53MCewXSU1ZC4nkO8tF+tzrpnQDq5XcAPNYaw5sHFaGk5vI5BdcdqMNIvnHdaD67emT8mDklFNtHmVKDei7Azx29aEaDeivB/Cb1hTDsrmsycEX6axZqC/kuae0EI40Enz4fTO+jaPs7PchTHWZqCXoAPYVcapps2HRjyXyN7Hk+9LqoXpR+Vx801pT1pG8DyRoooolSZKKKKIQtDFsSjpoXzyuDWRjM4+4dPItbDNJaSocGQ1Eb3FgkytcCcp9/Ql3rc0uq4o56f/wCt+TuDYxVSbWZnDaWttblsDfeEjKOodGC4Xy7L2cQebeNovuuhC7OBWUD6p8ShmomiKKSMssHtkzmxIuMr3Djttax6EcIQoooohCqdJ58lHUP5opPwEJW6tmWp5neYPYf7Jg6yJcuG1PSzL2uAQPoCy1HIed/c3+6bUYtSvO9wCXVh61o3XKGMdPHd1oRrt6K8aPGd1lCtdvTCXZSqk1JXzQb0WYQ6xCEqHeivCztCmDRRWpjytzUkzfo3ewKal5r0szPJmv6nRtPeCvXDWZont52OHa0qq1Kzcarj9E78wHuCxSi9NINxaUxpj1reIKaiiiiSpsotatq2RMc97g1rRckmwWyhbT41fwfLSRRSvc4BzJS22W29ubYXXtvQhc26UY3NUSPzVUsrc13Me48GHNcbZRmOYC5sSAehVdEZDM3gmjhb3a2zSCdp3O2H1q40zqJnVAjrKWOnljaQ7go2szki7XODTY9aoIMoPxgcW7fALQ6/JvBFuhCldLaoYKptK/4Q2IXeMnBFhBFjfMGHKHXPMEwEC6m6RkeFwlm6TM/bm3k7d/VybEdIUKKKKIQgnW6+2HPHlSRj790O6Htth9+dzj7ArXXTJajib5UzfYxxVdo6LYczqcfanNMLUY4uSuqPXcmlBGLHaetC1dvRRip2lC1dvW2fRLKJYot6KMNKF6LeijDlNOprdE0dHnXHqt7FQap35a+pZ5UZ+7L/AHKutGHbAepUGgRyYxI3nEzexwKzEXinHAH9itcB6cR5+ycKiiiQp2olxrWocPquChqqv4O9l3tdsdYOIbtaT0DbZMdLHWZU2lF8BNcGNAMpJIa125rA1rnXve+xCEicdphDK9rKptW0AN4VhfYjkHG294WrhlHJLK1sLQ95Nwzyi3blsTt6uVbWLVME8pfT0/wXYBwWd0gvtzODiBl5Ni18FohNURwvY8iSRjTwd8zQ51i4DKb2G31KVK640bpTFSwxmNsZbG3Mxos1rrXcAOQXurRecLA1oA3AADqAsF6KFCiiiiEJY67ZPi6VvPI8/ZYB71jDhbD4fNv2krW14P41G3onP5Q/VbzWZaGEczAnkI+kjG9x90oqc5X/AKf8JeYnyoXrt6J8SO9DFdvWufRL6JfNJvRRh3IhWk3oow4qKdTXaJl6NO4oVDgjsmOgc75B9phPuV1o14AVHKcmNxHnmb95hHvVbBczN3tPktEJs2I8R6JzKKKLzqfKJWaxcOrHzOljrqekYzL8Z8ayXwdz3s2FvMDdNNI3W8zDm1EjZpJWyOyuLY2Auc7LxTme62Wwt4J6whCT9RGGucC7MA5wEjbnOQdpF9pH6om1W0b5MRh4MRvDHBzmykAFmYAlvO8bwOdDFQ1mZ3BZjHc5Q8ND8uza4DZfq5ld6AmEV9M6Z72WmiLcjM13Zha5uMrb23AoUrrcLKwFlChRRRRCEoddh+UUo5o5Pa9n6K3qm2o4uiNv4VSa5zergHNCfbIVfYmLUsY/gb+EJ6z7eHxSepPWScktcR5UMV29E2IcqGa7etU+iwUWgXlSb0U4chak3oow9c066rtExdF/ACo9JHZcVgd9LAe1wCvNFfAQ9p8ctZG7pid2OCiEXnc3e0+l12w2hjO4hO5RRRebXolEndb8sVPNwjcPimleBx5IxJm2WOwHNxRb7QTiQLp9h+IOdnpMQjpozGWycJlFi3aHMdYnde6ELmOUWJa8Frr7RYtt0Fp3K/0Qgl+Ex/B3xvOdhIcBmAacx2O3bG7Ts3rUxhrxPJmqGVDzmD5A6+fLbjAuG3lt1Kti4Pe8PtY2LbcY+v8A93KVK7QifcA84B5OXqXoqHQmubPQwSNjMbcgDWEZSGjY3Zc8luVXyhQoooohCTGt9/y+Mc0Tfa9xRJjdhAB/CB90IV1sn9ogc0TO9yLMe+a9Q/Cnw7CDxSWc9OXklhiPKhqv3omxHlQxXb1oqNFiol50m9E+HlC9JvRPQKKdd1uiYeih4qodaItKw/Rg9hKvdETxSqbWm3jR+jPscVMH3fgfREf2zeYTnhddoPOB3L0WnhL7wxHnjYfuBba8yvSLKENZUIdRkmkNUQ5oETZTETmNjxrHsRetPEqfhInsuRmBALXFp9ThtCELj3EIxndeF0W3wCdrAdw2tB7QrPRs1BJZBUwxggOc+UxtDALje8Gx28ib+nOruP4PJUyVExdE0uYDK9wDtga2773BOU8m5JKCndJMQ9wzZi4kAXJBubc1+r1IUrpXVhiMs9KXS1MM5a7IDCwta3KLZdwv1o0VHopglNSwMFMyzXNa7MTdzri4Ljz7VeIUKKKKIQkhrTN8TI+jj96L9Ix8V6vcg3WWb4q7obF3Ix0l+bP/ALyL0H9GAcCkc23L/N6V+I8qGq7eibEOVDNdvV1QslFoF40m9E9Chmk3omoVFOrK3RMHRA7Cq3WgNsXmO/Et3Q871razh8z1PHtb+qmH70ePouY/tRz90z9GnXpKc/Qx/gCs1SaGuvQ0x+hZ7Gq6C828WcRxXo25tCyooouV0gvWxPkw923wpIx97N7lzbhj7VAPSO9dE65T8hYOeZvsY8rnGgPxw6x3oQurdBps+H0xO/gmtP1eL7lfIZ1duvQRdBkb2SuCJkIUUUUQhJXTzDp34o9zYJXM+K4wY8tsBt4wFkR6WVkYaW523N7bRyWR9XtvFIOQscO1pSj/APjw0CCqFtuaE8nKx36JgK84WAt2BbmsElHixWdbFw3IQxGVvlDtCHK145x2hdPV7RbcOwIOxZWSfEsX4PP/AEuIfhwi/F5f9SNpXi+8doRHh8rfKHaF96ozZ1Q3mdHs+2E8sLdsG1Qz4iWfg81M3w8Sfit4IF0TkDSSTYdIKxpqPhL4YYBwsoD7sbbMPB3g7gmzGUqMLH/6iY/wOH+Uxcj4iRL83DmOPCyhnw8NiEeLLlxumHojSSQ0cEUrcr2MDXC4NiOkK5Cyol7nFzi496YgWFlFFFFClL/XR4nH6YflvXOVF88Osd66L11H5HF6YflSLnSh+e7O9CF1Nq48Qj86X81yJ0MaufEI/Ok/NcidCFFFFEIQnjWnFNTzmle2R0lhcNbcWduFyQgLBMFrcPmndTtEUErgQzPGSGNJyA3vYgE8q8tPf3yfNhRzjXgpuynZGyNwF8QzvmlU1Q8ue29sNvf/AAgjGtJ60EhtQ63/AGD7bIRxDSOuJ21J7Iv0Vriw2nrQniYWmWniaMmhYqWrlec3LGESy07nOhmDTJYutlN7EkXv1lGWG6S4h/1Tv8n/AGoApd6K8NXMEEZ1aFdV1EjBk5MPDsXrns2Sve62y8kTRf8A8a1sDgqMPlqMQroOHkkDA17HxFzBxg7fbfxd3kr20XV1pv4jJ9XvVcsbPmiPCLEjuz/dRTVEnyTJc3A7zdXeiWk0eIROljjezK8sIflvcAHYQbEbVfpdakvFZ/Tn8tiYiWVMYjmcxugKcxPLmBx71lRRRUKxLzXV4pD6f+jKudaH54dY710Trr8Vg9OfyJVztQ/PDrb3oQuqNXfiEXXJ+a5EqG9X3iMfXJ+a5EiEKKKKIQkfp8bYy7zYu5MbFo4rNu7Zvd5tt3f2pcawP3w7zYkza2nBY7cbxOO22wjlunE5tDDyKUNBdPKBuHulbjEcI4XaXFp4hB2PD/BuOQtttHLfoQxj1NAGsLX3JMYcM19hbd/VY96LMUwKbM4cW3Es65ynhfAts5UB43A6N7o3ts5pLXDmI71dJZw6LrrLShzdpll9SUsXDlkfg5XEHNe5BNrm5sirDMLcYrgccOds28ZmVuUsFuMM2YXHMgPD5nMeHNNiNxFkb4Ri87ctpXCzcgtYcUm5HauadsgHRKvrHRW6YTH0bpI9pym3ELTtsRwd3erMtzTttqF+zbsvz3uLqi0TqHABoJsNg6ibkdqudN3E0Mm3mPtVRY5tS257wuInsdSOwi2S0NSR+Sz+nP5bExUuNSPi1R6f+mxMdY677h/NNqfsm8llRRRZFel1rr8Vg9Mf5eVc8UHzw6x3robXZ4tB6c/y8q56w/54dY70IXVGr/xGLrk/NciNDur/AMRi65PzXIiQhRRRRCEjtYI/bDvNi7ky6+QCIl4NshjuN5zDkbylLXT8fth3mxdyYulGyCIdBPsCczC8UDd/+koBwzTO3Ae6EsarhNDLkeRGxsQfxi2VpYcocABZwIO0X5Ev9JMDLIhUmRuR9so45dxhsuT1b1b18pGex8IFp6Re/uCmlx/ZsP8A2/8AUonZ8mwboT7Kujl+eCXDNo90v6beizDihOmO1GWA0xke1gvxjtsCTa13bOq60U5tc7lVWgmwCZWj+GOZDFKf+JfZzD/CfWFu6aD5FJ6u9bmi0j5YHMkY5habsDmkWadrRt5rWWppp4lJ9XvWNkjnVDcWod75K90TWU5waFvn3qv1I+LVHp/6TExkudSPi1R6f+kxMZZq77l/NM6fsm8llRRRZFclxru8Wp/Tn+XlXPeHfPDrHeug9eHitP6c/wAvKufcN+eb5w70IXVGr/xCH6/5rkRId1feIQ/X/MciJCFFFFEISO0//fDvNiTHxppkha1ou9m4DlBG23sS31hfvh3mxdyZWPU0hiaWZrZduW977NuxOZT1UHj7JR/VmyvkPdLifCnZJnyWaQw5GOID3vJ2WbvsFWaVC+HRsG1w4O7QRcWJvccitcTmbUS07HgAglkhtYu49wSecjYhfTKGpjkcRnbGCcnB3EYbyCzdgPWoqLuIxGx1t5WG/wD4q6ENawlgy0v37891tFT6OYS6WZufK2MOGcuc1uy+4XO0lEuDRkRvkAtezRYjY0m7jz2sGj1oRrK8ScG5rQ17WEPLAG3dmJzbOUjem1pBC55pY49hlL27NgPze11t9tpXMMhDgD3+2auqow6Mluo875Kx0AeRILbdlndRV7p2y1HNbo7xdappmwOZBHsaGguPK9x3l3OvXTF16CQHkt3hRfHUMkGhI9VTG35dM6I5lt/3VVqS8XqPT/0mJjpcakvF6j0/9JiY6y1/3L+aaU3ZN5LKiiiyK9LXXh4tT+nd/Lyrn/Dfnm9be9P/AF4n5PT+mf8Ay8i5/wAN+eHWO9CF1Tq/8Qh+v+Y5ESG9Xpvh8B5w78xyJEIUUUUQhI7WAP2y7zYu5MutxR8AvlDhYGxNuwpbaf8A75PmxdyZeJUudsbSL5+KCDlIsNtztum82H5MOLSxSgYvny4Dn0fdBmmsLKmOGphbkkc5zSNxORpcd3KC3YelBMmmMrW2kYJBbwgcrveCjyfCKgyNkDomMgL2RNcXZXE7HEcpJPLy2S+xzCSZJg6DI6IZ3BstmOBvtYCwm2w7LqtxjLcBzA0zzGei7iEuIPAsTrlkctbc7rS0hhgfAyqiGUvcWkWAzcUk3HOCPamViNSI5aGR3ghz79ALGAn1XSkw6OSrcIwGtbGw5WXIABtexsSSedMOiqJMQgLzHGwU9v8AG+5MgHJax8FcRMGQdoL34XVs7jhOEZnMeBujvEm2qAedrT7SNi+dLmfIJT0DvUoMMliMUMrmyDaGO412AWuL8oW3ptHloZRssLe5dMcBJG0G9iPVUFpLJHkWuNPBUGpHxep9P/SYmOlvqR8XqfT/ANJiZCor/uH81vpuybyWVFhRZFellr1danpvTP8A5eRIHDj8cOsd6fevg/J6b0sn5D0gsOf8cD0jvQpXVWrv93U/mn8bkSIa1c/u2m80/jciVChRRYWEISQ1gfvl3mw9ybZkAjLz/wAO7vupS6f/AL4d5sXcUycYIEN7MN2k2cSDa2y23byptOMUEI339kqa7DUSu3Ae6EtI8NlrqenMJDjGHskaSBZ7svG9h7VT6QOzySxNOZ7KdsbjzvJfYX5/1W5iGHsa+Kwc11XkDWNL2hjQRwrnEHjX5BzElCeIYYxz8ph4C8jQzLKXGRmcl4Iuf8AvfZtVUoGG18hmMt5z55hdU7iTiIzNr57hyyyWhorhksE/xrQ3hGljdoN3bDbsRxoxh0lJR1Ans3hDG1guCSQbe2/sS8p6FshF4OBJljay0jn5szuMDtNrNF77EYYcIy9gmZGIy4gO4d8jgACWg8Y5QbAE2URjEdd1/DxVs5wi9t9vHfkm4JxwkwO+LK9v12Ed4K0NOnfJJuod4VVgUbQ4F8UbCQbOa4uifuDdtztG0disNMvE5tgHFF7bt/IuYmBszOY9lXLNjgeTx/mgVJqS8XqfT/0mLZ1sY9UUjacQSZBK6Rr9m0hoaRY8nKtbUl4vU+n/AKTF468W/FUh5pnDtjP6K54BryCLi6ubcU2W5Ub6WofAyf4fVZnAkgTPDd/IqCpqJ+Wpm9cjz3lF2GuBoY+pw9pQhWFMYWtzyGqS1ErwW56hUeLxPmAD5n2aSRtudosd5VTHgsebiyvHqZ+qta4qtp3cZQ+CEuuW+q1wyyYNVf4cyRjQxsz7Ddt5+oq7oGTPOX4VO3zJHt96pqMojwTwwrvlsDcgl8k0hkGferGtgqKSHhm11U45mjK+Ulu2/RdFugWkNRV07pJCLiVzBxRuDGHvJQ/pkbUX1m+9WOp6L5C4888n4WD3JdK1hhxFoviTiFzzKW4jayF9Px+2XeZF3FMbHQ4Qhxja9thtsdgG2x2pdafH9su8yL3ptxv+LBabkAXHLs3jsuq6h2GCE2vqoY3FUStvbIe6T1fjcgc5xDXEuc8E72OcwsOW27YRs/hCB5qjgiS1oJyOZt5Mwy367JyY5QUsjnCamMZDcxewlu4ML7iwGzP07il9jWjtMSBHUSAloeA5gcMpvY3Ftmwrp88ZbYNtdVxU0zXZuxW/neg3Bq8w2aGAjOH7b7wxzOTocUZ4LiTWWLKeMAtLHtJkcHtNthudlrbwqah0ZjcM4qrgb7R22WvuLubajTBMHoWMbI+SWQOJAtlaLgAm/qcOVcQyRDUEq2pjlcOiQER6MYo51o2xMDNwjAJG++Y8pN+VEGl0J+BSl2/Lu5rWXvgsLGZ2QRNZlOUneSQ5w2nqAPrU0yt8DmF7m1/auPmNdUNLRbMc9VAhcymcHuxZH+BDOpL5ip9OPymrGvFvyWndzVA9sT1nUl8zVenH5TV667B8ii6J2fgeF1IbV/8ActDPthyVPg1vgEfU78RQjW70WYD4iz63eUKVw2lM4dp3NIanVnJUOIblWU/hKzxEbFVUvhIdtLbD2aIqNE+B+GEM0SJ8B8NWu2Slr+1HNXOm/iY84dxV5qfH7OB55ZT963uQ/p54ozzx+Eop1RsthsfS+U/5hSyfKnH6inlNnMeQQJrD2YwelkXvR7iMrmNzNJBG4jqQLrPbbFmnnij73I2xX5vs7l0c4YeRVEtxNIRuHuhip01lALZYmStsRt4hsdhG4jb1IZxfSWlc4O4CRhDQzZlIygWA2EbBc8i+MU3lCeKLuopIgLgW5Kiiq5nABzr81eUeP0jAWtEhBABvcmwFgLk7rciK8G0rp4mhsdIXWvte4De0NN999gA9SUkG9FmF8iop6aNxzz8VrrKqRgu3LwTbwrSOaoO2zBzNv7SVv6Un5FL5o70LaJn3Ik0uNqKXqHeu3xtZO0NFsws0Er5Kdznm5sVV6kfmKn0/9Jq2ddTL0DTzTR+24968NSTfktQeeoPsjYt3XKP2a480sR++FnlP139yasH045IZ0bN6BvW/vQvX7z1ol0SPyHqe7uCG8Q3lNott/NefqfwclQYhuVTTeErav3KqpfCUP2lsh7MohokVYAOOhWiRXo94StfsFL3dqFYawXfJWdLj7GFGmq1lsMp+kOPa8oG1ju+IhH8Tz91v6o/1fcXDaUfRNPbcpRWH6ZnMp7SZyu5BL3W6y2Iwu8qEex7gi+r+Zaf4W9wQrrqZarpHc8cg7JG/7kUON6dh+jb3K1p+niPNUVA65/6UtMW3lCWKIuxfwihHFVsn2UtodVUxb0W4VyISh3otwrkVFLqtlfsph6I9XKFf6an5DJ9XvVHoiNnrVtrBdahd0ub71D86pvMKqm+0dyWNS4+QvPPO/wDC1b+tll8Mm6Cw9kjV4an2Ww5p55JT9+3uVlrIjzYZVdEZPYQUtld9UT+b3Txg6kcvZL/Qt16J3Q8/hCHsR3lXmgLr0so/iae1h/RUuJjjH1p6ztHrztTozxQ9Xbiqml8JW9cNhVPSjjLl+0tcHZlEdCi3RwcbsQnQou0abxuxWP2CsB7ZqzrOdaOEdEh/AmnolHloqYc0Mf4AlJrTfxYxzMee0/2TowyLJDEzyY2N7GgJRXG0EY5p7SC73+Hollrxi20T+YzN7RGR+Eq4on5qOI/Rj2LW12wXpYH+ROOxzHD3BfWjzs1DF5pHtXcRvSt4OVVULTHi1AOMbz1lCOKoxxvwig7FVvn2UqodVUxb0WYVyITi3oswjcFRS6rbX7KZOiAW5rLfaiA53j2ArV0QbsWNa0lqaMc7nHsAUjOrbzVMGVIeKJdV0dsMg6Q53a8q10vhz0NS3nhk9jCV4aCw5MPpW/RNPaL+9WuJRZ4pGeUx7e1pCSSOvIXcfdegYLMA4JLauH/EzDojPbnVfivhu61sasX8WUfwM9hP6rxxlvHK9I3tXeHovM1OjeBKGq/cqmk8JW+IblTUnhLl+0Fsg7MomoQjHRhvGug+h5EaaLjau5ezKwNznCrtZLc80MfOGN+0+yeTRYWSR0obwmJ0zOeSAffBKd6UV56MY4HzKf0Q2zxQVregzYbIfJfG7seLql0KkzUI6C4dxRdrAhz4dVN+ic77O33IF1bS5qSRvMQe1v8AZTSm9M4bnAqurHWtO8EIdx8cd3WgvFkcaSNs9yCMWTKbs0no8nkcSqeLei3CORCce9FuEciopdVsr9hM3Q9vFVbrhksyIdDz3K30PbxAqLWmOEqIIfKyM+3IB71MZH/qvuB9FXC36Zo3keqbGDQZKeFnkxsb2MAW7ZQBQpBxXodEhdAWZKieLyeEb9mSy88dHHct3BmcHi1VH9JN952b3rW0gHHcvTRm7r7wPRearBbLc4oUr9xVNSeErqv3KlpPCUv2log2CiegCOdFggegCPNFW7LqZuyKxRjrwtFzeExyAc0gP2YiU6EndGm8Jjt/J4V3Y0N96cSTfED02jc0J/RDqyd5PqtTFafhIZY/Lje37TSEn9Ukt4pm9DD3p1pKaAR8FW1cHkulb6myG3sU0R6Eg4A+a4rBmw8VraVNtIUCYtuTC0xbaT1JfYvuTN+cQSanFpiOKpYt6LsI5EIxDajDCBuVVJqtPxA9BNXRBvECosfbwuNU0fIJI/uDP7kTaKM4g9SHsDHDY9fkYJXdgyjvVd7OlfuafPJdwNu2Ju8+gTcUUWCkqdpL4gzg8elHlkH7UI/RaekrfjCrPTdvB45E7y2xH2uaVpaVstIV6KmNww/l9F574gLYuYQTXhU9H4SusQGxUlJ4asftBd0/ZlFFAmFomzYl9QJj6MCzLnkF0VGUayQC9RdV2rVufFqiTyY5CPrSgJvJTal2Zqisk5mwt+06Rx7gmyk3xA/UEbreif0Q6hvFRJ6FnA49UN5HnMPrxg9904SlDpseBx2nf/zYmdrXlp71FEesI3ghFYLx33ELy02j4wPWltiw2JpacM3etK/F9yatN4AkjRaoI4qjhHGRjg7dyDovCRpgQ2j1KKXUq74gegm9o2MrATyC/YEO6rm8JiNXL5LGj1yPJ/0FXccuSlkcN4Y72iy1NTNP8TUzf8ybKPNjbbvc5ZJHWhkO8ge6007SZIxuaT6BMdRRYKVJslJrcGTEKOXnYR/45Wn/AFLT0xbx7891aa8otlHJzPlZ9prHf6FoaV8YMdztB7Wgp7ROvGzxCR/EhbF4FAOIblSUnhq9xEbFRUg461yDpBcU/ZlFOHBMPDHZaaR3NG78JQBhw3I8qXZKGU/wW7Tb3rmoF2gbyFlp8pHHcFs6k4fiKmTypg31MjH+4plIH1Pw5cOa7y5JXffsO5HCQ1bsU7zxXpIG2jaOAWEIad6GDEBE9kvAzwOLonluZpuQSx7bi44o3blFFQHFpuFaRfIqmxjRzEJmAPhiLx/ijl4runK9oLe0oExbV9iR3Upd1Oj/AFUUWptZIG4e5ZHUUWPHbNUkGrvFQ7bQydsf+5GuA6D1wIz0+UfxOZ7ioopbWyN0siWjjlHSuj+TRuWSEwue2NrhZxbd7rcoANgD2q7wfDI6aFkETcrGCw5Seck8pO+6yosz5XPGZ4q9kTGaBb6iiirKsVHpZo9HXwGCQlu0Oa8Wux43G3LvOzpQbiGiFcY2xlsUmQBoex5bmA2AljhsPrKiiviqZI8mnvVE1PHKLOCEsS0GxDkpXHqLD/qVPDoDiQdf4HJ9z/csKLaK+U2JAVLaONgsLonwrQqv2Xpi3znRj3ovm0OqJ4uAkkZFGbZi275CByN2AN69vUsqKiWvlfuFlMVBCwki+fFGGE4dHTRMgibZkbQ1o6Bz9K3FFFjWxf/Z</t>
  </si>
  <si>
    <t>MAYBELLINE The Colossal Big Shot Primer - Mascara</t>
  </si>
  <si>
    <t>data:image/jpeg;base64,/9j/4AAQSkZJRgABAQAAAQABAAD/2wCEAAoHCBEWFRgVEhIYGBgYHB4aGBkaGBgaGBkYGBkZGRgaGBgcIS4lHB4rHxgaJjgmKy80NTU1GiQ7QDs0Py80NTEBDAwMEA8QHBISHzckISE2NjQ0NDQ0OjQ0MTQ0NDQ0NDQxNDExMTQ0NDQ0ND8xNDE0NDQ0NDQ0NDQxMTE/NTQxNP/AABEIAWQAjQMBIgACEQEDEQH/xAAcAAEAAwADAQEAAAAAAAAAAAAABQYHAQQIAgP/xABJEAACAQICBQcIBgcIAgMBAAABAgADEQQSBQYhMTITIjNBcXOyNDVRYXKBsbMHFCN0wsNCYoKRwdHSJCVFUoOSoaJD8FOEoxX/xAAZAQEBAQEBAQAAAAAAAAAAAAAAAQMCBQT/xAAmEQEBAAEDBAMAAQUAAAAAAAAAAQIDETEEMkFxBSEiYRIUQlGR/9oADAMBAAIRAxEAPwDZoiICIiAiIgIiICIiAiIgIn48subLmGa17XF7em3on6wOYiICIiAiIgIiICIiAiIgIiICROn8bWpUWehQNZxsVAyqLn9JmYgADtvJaVLXOgaiBPq2LqZQXV8NUSmQwsMpJcEnrtlI98DOK+lMd9dTE06TUsYVy1cMWJz4dmDI9NmDALm2Mo2jLewF7bBoLFV6lFHxFJaVQ3zItQOBY2BDAdfo6t0xTGNZ8ubEkI9zTrlPr1BiF56M3NqUnCgMpBFwLi5udP1EepybK9HEIb3LVlyluoWUc0bLHYdt9w3ALhERAREQEREBERAREQEREBERASgaz06nLu31bHsAts1CtRyMCAdlIuGuLHYRvBtcGX+ZxrbSorVqPUGkEtlYtSZHoX6iKb5rHZ1L8YFFxWNV2Du+JAVydq3x1BmIYUyGPPpPvXYQrDq3HSNRqZNnAxWUrtFZbBTv5xZVcte+wXXcfRMsrVFc0nR3xCKzKlc2GKpkBmNOst+cNmdCTsN9u9ZpH0c3LElgTY5gqZMrEDY6h2UNb0E32boGhzmIgIiICIiAiIgIiICIiAiIgJmut+LVarqcTj6TNwMigUBsHA9rCxHWRe+/aJpJmZ63aQqLVc4fTKUCDZqVVQadwBzBnUi/pIPu9AUVsQxai/Ks2dsi4pFKM6pmLUsTTU3R02WI3qduZd2o6i4gMLcqahA25RSCA7r81iSdm/Zv2gTJazVDURlq0sPULEriE8nxAXMhZURWHKoXK2UHMHJ2EXbV9QmYFkfHNiHy5srUHpZVuBzc+0gEdQA2jZAvMREBERAREQEREBERAREQEREDgyg624quM6DF4IBiQiV0CtuN0u7hX6uobtt5fjKBrVTqq9R6ejcNV2E5+WWjXOXrBXnN19Y3CBnWEpuHFJGoUKjkF0qojYWqq5gKuHS2UEgMrLbYbm4I2axqqamchsXh6gC2NOiEurC23m7QtjsBPWN8xSkoxBRcPQBXMG+qPUZeSdr86k5IbkmAuQCCGt+qTtOpOBropatQwqE3F6BdnJB2B3Ybdn6x3CBb4iICIiAiIgInBlU1u01jaDImEo03LK7M9RjZShQAZAQTfMdtzugWyJmA0rrK6gr9RW+3dU3dhvbqnSOmtZcxXlcICP1Wt4YGuRMn/wD7+saWLNgnB/VqfDmy7apaTxdem7YqnTR1fKAhJBGVWubk24t1+qBYoiIHBMyDXTB4JsRUaro2sXLAcoldgzscoV6dNWbYVKbcm8G+0Ga+ZV9Z9GUFoV6tVmZQlRyl0VWJF8t8hO2wHX2GBiFRRmpnk69ahRDZUXIcRQJYFqWIfIdma5F1HEbWsVmrfRmyurv9Rr0W/wDkqhAHBy81WVELbgblTu39Ux/RqutRKzVmQPVyVMjMrZAFqNdtzi2YWN9qiekdF6Np0VAQA2HFlUEg7TwgDadvvgSE5iICIiAiIgfMqWs2JVqihbHKrKxJAALFSBt3mwltMo+nGX6w+WmyMBzmC2LjZziTYEdWz3+qwr9KWJq5QFVSPUrtfcd4FpHVS+c9R9hvxSSoYaoyggkD0FyOvrAUyPq0jnykD08TH+UI/GsX2Zm7OaP5ye1UaqGYWzITzmsFKtlFrWPOBAHV1yEr4a1ti7fU39UmtVcI2d3V7BSFZQDZ7i4JuTYg/wDu0wLaJzOBOZFJT/pSrFdG17fpAL/uOz/m0uEpn0sD+7avtJ4xAwdavPCdRcH96sh/4aenNCVi+Hou296aMe1kUmeXx0y9onprVjyPDdzT8CwJWIiAiIgIiIEVpjSLUcmVA2diu1rAWRmvuN+H1SBrVKmIcF8q5AyjKCdjFSTtP6gknrUwAokkACobk7APsqm+RWBxCKzZnUWNiSQLEjMAx/R5u3bOpPpHebCui2Wodn6q/wAvVIGolTlD9p1f5Rfqlir42ndUz85gCBlcXDAkbSLAkKTYkHYZXGx9Iu5DGyXzsUcKMpIazFbNYqQcpO6JKr93wrEXNQ7P1V/hP10VpCtRLgZGzEE3Vhu2C1mn7NUUEKTziCQPSFyhj7i6/v8A3R1PE0yxAdb87rF+YxRtm/Y2w+uSSoueh8e1annZQpzMtgSRzTa+0SSkHqqwNEkbQXYjsNiJOSKSm/SuP7srdqfMWXKU76VvNlbtT5iwMBHTL7QnpnVfyPDdzT+Ws8zDpl9oT0zqr5Fhu5p+BYEtERAREQERECta44cOlJGvZqhvY2PR1Dv90iMBo+nnqEqTyls9ySDkbMmzcLE7LdUntaN1HvD8qpKBgNYGp4yqlWoTTR2FggZgTfIq5RmIGQ7t3PzerTHG5Y3Yi8YrR9NnFVlu4Asbn9HNbZu/Tb98rWJ0cl6q0wAage+YtlLPckmxuBdidhv6JNV9YMLyb1OUJRMgYhHJJqAFAgtdibjdu23ttlWr61YQOGzvY3zDI90ysEJqi3MGYge8emMccvBd3eqYXF2zBqZdFAQs9WxLEGsrsDcqSqW2bAJ03wD5yURGAZypJYNzwXbrttd32bgMvaO5T1jwjZwHbmI7k5HCslM2co1ufYnq9Oy84wGkqVVrU2uSi1LZWHMckKdo9KkW3iXfKeFu626nqRhwDvDEHdvAHo2fuk/ITVbom9tvgsm5neUJTvpV82V/2PmLLjKd9Kvmyv8AsfMSQYCD9svtD4memNVfIsN3NPwLPM46ZfaE9Maq+RYbuafgWCpeIiAiIgIiIEDrRw0e8Pyqkyms4GJb7I/ZV3ao9nJVapxHJoQBbKcwYEX4hNW1p4aPeH5VWYtiaT1NI1kQ3JqPluxtzVLkerYp/wDds+jQm8rrHlO5HXD1KTU3zhsPUy5GNkRVzkkC1xmGy99/oMr1VnWq1VKTh3q1XotlLCsj1FHJPTI4SCXBY9VusEW7VDSNQVORzsUdGIUk2VlGYFR+jsDDZ6fUJnerotjcPbrdP4TbGX7WrLWrOoxCJRdFqZlemQWFKo1RV5lUqOa4ubDZ2gCdrUqrau9NgVbkyig7b8nWqsRnHNNlbffbbZ6JE6SxlTE4gqXNi/J01JORBmyLYdV95O837LdvUarUp4uphmYlTnUrtKZ6Z4lB9Ske8X3Cc5T80vDYtVuib22+CybkHqr0Te2fCsnJ8bglN+lfzXiP2PmJLlKb9K/mvE9ifMSSjBCPtl9pZ6U1S8hwvc0/As82v5QPaWektUPIcL3FPwLEEzERKEREBERAgdaeGj3v5VWYrXxRpaTrOLErUcC+7noU229q/um1a08NHvfyqsyDCVETTDNUZVQVXzFiAoBpsNt9m29vXe3qn09PxfTrHynNTaKctmNQBlRsibczXFmN91gt9m/b6ATM/wBXfLcP7dP4rLfq9f6zQ7T8t7/xlP1e8sw/tp8Vm2HlaktHbMShPVXH/FQSw6taUwdbE3p4Z0qPnbObbSVJYkBjtIv1dfvFdwbBcSCxCha/OJNgoWrziT1AAbZ3NUgo0iwQDIGrBLcOQK+XL6rWtJlJZfRZ9Np1X6J+8bwrJyQeqnRP3jeFZOT4XBKd9Kw/uvE9ifMWXGU/6VPNmI7F8awMCc/bg/rLPSWpvkOF7in4BPNZP2y+0s9J6meQYXuKfgEkE5ERKEREBERAgdaeGj3v5VWYxpnDoNIVbu2UuC7BCRTLgFVPOGY2F+rcbXtabRrRw0e9/KqzL9JUVo45nxCZ8NiipcXYZXprlvdSDdblrX2h22Ers30btuuPKU0bSo4avVVg1SpSpO4fmqllpq5CrtOYq2XMT6dm2UbRWApoVxb1WC0nVQmQFnZQrAKc9gTfr3WJ2y36dqOmLxPJpnJpMrC9sqNh6Yd7/qjbKZU8j/8As/kGbYb/APXSTanTxVYlUag7guEcF1qELmupspBYBjuIJvt22nxqYi/XlyI6hUYMHXaGNNwS5/Rub2HYPXJOh5Zgvu9HwVJ2NWCfr+O29a/Foyu0s/hK07VTon7xvCsnZBaq9G/eHwJJ2fE4jiVD6VPNtf8AZ8QlvlQ+lLzbX93xhWAf+VfaX4z0lqT5BhO4p+ATzYOlTtX4z0nqR5vwncU/AJBOxEShERAREQIHWnho97+VVmW6R0VXfF1wnJlK703LtUQcmaaMgBUtm/TbcDcZbdYGpa1DmUu8/LqTItH6Gw71AxBBIw5IzcRqOyuRs5obmr6iCfVN9Hi1ceVoxOAf6xXcMmRqDIjGrS5zNQRFFs9xdhvNh65Uk0Mxw70XqUkqcryiA1aZBsgSxZWNrgt7wNwk5V0ZhnNFFouoqLVYszvsZOWXk9w2oyJc7yBtG3bX8Tq/hlqbeaM2GBOY8L5Frm52DnVE7NlusTXG/wAurUnoPB1Wr062JekgooEUcrTJcIrKmxXYfpEkm24bNuzs6BQJjMVUd0CVCMh5Smb2J6g1xv65FJo7CbF5Moz1QoUuxKBGwyV6W0c6xeqc528xbX6+uuiKKBmVCCoq7bkhilVkWwO4qo/7XPVFku6VtGqvRv3jeFJOSE1V6N+8bwpJufJeXJKh9KXm2t2D4y3yofSl5trdn8DIPP8A/wCVO1fjPSWpPm/CdxT8InmxulXtX4z0lqR5vwvcp4ZItT8REqEREBERAgdauCl3n5dSZdoytTNkem7h0RSQlTmZChKrYc8Xa9wdl/Xt1HWrgpd7+XUmVaGxtEOoaogNkQhnC2ZSbltuwZW/eT6LT6NKfmuomsdWu1OoOVYolW68i4DG1VjWHVz2ZSRvGbadmyGx2IpvVy1KFRs4uwyVLkZ8OSgXYGDcmdvVYbdu2Uw2LopSKs1JWshTn3XOtKkl2Obcr002XHNp36yZCvjsOK/TU2DXIu4AVSKYyEggAGxYk7RbYQL37xl2K7grISrOlSo67KZNJ15XLSoZqgJ2pdqLr6bVL33zpVKoYu3JvbJUtdHATlSapNyNoHM9XPvPzw+IpLQKsaROQWVXLbRhhTYNY3BuoUAHcinrJP51a9JiwR6ZNmLWckm6uVy7eLbc/rMRs2Wuy1smqvRv3jeFJOSE1V6N+8bwpJyfJeXBKf8ASn5urdn8DLhKf9Kfm2t2fhaQefm6RO1Z6S1G8gwvdJ8J5sfpE7V/hPSeo5/sGG7tZFqfiIlQiIgIiIEHrRw0u8/KqSmYXVTAmoWNDbf/AD1P65c9aOGl3n5dSQ+D4zO8crJ9G78q+qmBK7aP/wClX+uVurqlgOUNqH/ep/XNAq8Mr1XpImeU8ltRyaqYG3Qf96v9c6lDVnBK5IoD/fU/rlmXdOinGYmeX+y2rNqr0b943hSdjS+kGpKpVA7O4RAWyrmKs3OaxIHNO4HqnW1V6N+8bwpONZ92H79fBUmWeW0tIg31m0uWZKejKLspsbYxbHszIshtY6+n8VQeg+iURXBGYYmiSLggHa+3full0V5VV9r+Alkqbp8OPV2y/Tu4/bzS2ruP+tDD/VxyyqHKcrS4BY3z5su4jrvNV0DjtO0KFOiujaBWmuUM2KS5F77cpO3bI1j/AH+/3YeFZoWH4Y1eryw22nM3XHHdDYDWLSbuVbBYdbbz9ZbZ7hTN5Z9H4k1EDFcpuQRe4upINiQLi432Ereij9rU98sGheiHtP42l6bqMtXKypljJEjERPvcERECD1n4KfeDwVJDYPjPbJrWbgp94PBUkNgxzzL4RLVuGV+t0ksFXhlfrccQdld06ScZndXdOknGYFl1V6J+8PhScaz7sP8AeF8FSc6qdE/eHwJPnWjdQ+8J4Hmer2X1XWPMdDRfldXt/CJZam6VnRfldXt/gJZam6eJhfzW2XMZU3n9/uw8KzQ6HDM9bz+/3YeFZoFHhnXU3t9Qx8ovRR+1qe+WDQfQj2n8bSu6KP2tT3yw6C6Ee0/jaafH3930mpwk4iJ7DEiIgQms3BT7weB5D4HjMmdZeCn3g8DyFwZ55nU4RLVeGV+vxywVOGV6vxyQdpd06S8ZndXdOivGYFm1U6J+8bwrPnWndQ+8J4Xn1qr0T94fCk41p4aH3hPg8z1ey+q6x5R2i/K6vb+ESyVN0reiz/a6vb+ESyPuM8PDitsuYyt/P7/dh4UmgUeGUBvP7/dh8El/ojmzrqucfUXDyi9FdJU98n9X+hHtP8xpX9FdJUk/q8fsR7T/ADGmnx/fXOrwlYiJ7LEiIgQusvAneDwPITB8Zk3rLwJ3g8DyEwfGe2WcIlqnDK/iOOWCpwyv4njiFdpd06I453l3TojjMosuqnRP3jeFY1q4aH3hPg851U6J+8bwrPnWrho9+nwaY6vZl6dTlH6MP9rq9v4RLLU3GVnRfldXt/CJZqm6eHhxW15jKz5+qfdh8El/o8MoJ8/1Puw+CS/UuGddVzj6hj5ROiukqSf1cP2P7b+NpAaJ46nvk7qyfsP26nzHmvx/ffRq8JiIieywIiIELrNwJ3g8DyEwnGe2Tes3AneDwPIPB8ZlnCVLPwyAr8Yk+/DK/ieMRCu0u6dEcZneXdOgOIxCrRqp0T943hWfOtPBR+8U/wAU+tVOifvG8KzjWrgo9/T/ABTPV7a6x5iN0WP7XV7fwiWWpula0X5XV7f4CWSrunhYz6ra8xl3+PVPuo+CS/UuGUD/AB6p92X4U5f6XBO+q5x9Qx8onRPHUk5qx0H+pU+Y8hNE8dT3ya1XP2B7yr815r8f330mrwmoiJ7DEiIgQus/Rp3i+FpB4TjMm9Z+jTvF8LSDwh55lnCVLVDzZX8TxiT9ThkBieMQO0m6dEcRneU7J0V4zEFo1U6J+8bwrONauCj39P8AFGqnRP3h8KTnWrgpd/T+Jmer211jzEboof2ur2/wEslXdK1oryur2/hEstTdPDx4rbLmMt/x6p92X8uX6lwzP/8AHqn3Zfy5f6Z5k66r/H1DHyi9E8dT3yZ1W6D/AFKvzXkLojjqe+Teq3Qf6lX5rzX47uqanCaiInsMSIiBCaz9GneL4WkFhTzz2ye1n6NO8X4NIDC8Z7ZZwlS9ThlfxPSSwOObK/iOOIO2m6dBeMzvKNk6K8ZgWjVPon7w+BI1r4KXf0vEZxqj0T94fAk51r6Ol94peOZ6vbXU5Rui/K6nb+ESy1d0rWjPKqnb+ESy1d08LHitrzGV/wCPVPuy/ly/UxzJQR5+q/dl/Ll/pDmTvqZ94+oY+UVofjqSb1W6D/Uq/NeQuh+OpJvVfyf9ur815t8fP1U1OEzERPXYkRECG1jpO1IZFLFXViALsVFwbDrIve3qMrFPFKjk1FdAf8yOvxE0CJdxTTpnDEdKnZmF5C4jSNEvflE/3CaQ1MHeAe0Xnz9Wp/5F/cIFBXSdADbVT/cJ1qWKRmOUlvZBY/8AAmkLQQbkUe4T9AI3EJqxQdaRzqVzsWAYWYLZVFwdx5t7esT61kw1R6Q5NMzI9OpluAWCOGZVJ2Zst7XIBNhcXuJqcTmzebCjYXHpTxDvVz01axvUSogGwAgllA6vTaTZ0/gmXm4uif8AVT+cnbT4akp3qD2gGfH/AGWP3tXf9TIUxdI6aq1OVp5PqygNyiZS16Yyg337G2b9l5dk0xhQu2vTv6nUn9wMs31an/kX/aP5T6WmBuAHYAI1Ojme33xNiZ7KXoqtYuQjtm4QiM1/eBYDtIlm0FhWp0VV+K7MR6C7s9r+rNb3SRtOZpodNjpb2eUyytcxET6XJERAREQEREBERAREQEREBERAREQERED/2Q==</t>
  </si>
  <si>
    <t>MAYBELLINE Cils Sensational Voluptuous - Mascara</t>
  </si>
  <si>
    <t>data:image/jpeg;base64,/9j/4AAQSkZJRgABAQAAAQABAAD/2wCEAAoHCBIVFRYSEhIRGBgYGBgaFBgaGRISHBIYGhgZGhkUGBgcIDElHB8rHxgZJzgmKy8xNTU1GiQ7QDszPy40NTYBDAwMEA8QHxIRHjUhISM9Nz00ND82NzQ0PTc3Pzc0Pjc0PjQ0NDExNDQ0NDQ9PTQ0NDs0NDE0NTY0NDE0NDQ0NP/AABEIAVcAkwMBIgACEQEDEQH/xAAcAAEAAgMBAQEAAAAAAAAAAAAABAcDBQYIAgH/xABKEAACAQIDAwUJDwMCBQUAAAABAgADEQQSIQUHMQYTQVFxIjVSYYGRobLCFCMyM0Jyc4KDhJKiscHRJDRiU/AXQ3Sz0iVEVGNk/8QAFwEBAQEBAAAAAAAAAAAAAAAAAAECA//EAB8RAQEAAgICAwEAAAAAAAAAAAABAhEhMQNhEjJBIv/aAAwDAQACEQMRAD8AuaIiAnA71dr1KWEUUHxFNzXRS6c7SutnJUVBbjYcDrO+lS74LinSuvwq+jFcpICPpcuWI+qBA3u6va71cHas9eo4rOodhVq6dywDVDfhm6TpO9lTbn7mjUsui4nVguYi9OmbEq4YD6pX9rZgIiICIiAiIgIiICIiAiIgIiICIiAlK72aqf04WwJeozAe59CMguebuflfKYy56hsCb2sDr1SjN7WILV8OhJ7mmxHdO3w24i6KB8AfBFtIEzdJUp2rhrEipTdQfc2pIYXHOWb5HyWHGXVKK3SYgrWxKAnu6aH4ToO4ci5sjA/GfKFtZeSNcA9YgfcREBERAREQEREBERAREQEREBERAj4o2RtCdDoC4J7CgLDtAvKC3oVc2PAswy00WzNWY/LbjUAb5Y6LS/MYCUIUXJ8Rb0Bl/UTz7yspmpjcc7D4pR0EWIehSAsWa2rN0npgZt19TLjiLMc1KooCtWQn4t+NIFvkHot6Jf2GN0XQjQaEuSO0uAx7SLzz7yUUpjcAyj4xCbWJzFmxNHgGW+qD5Q9Fp6Awd8qhgQR4ivoJP6mBJiIgIiICIiAiIgIiICIiAiIgIiIGu2uPe/gI2t7OqVF0vqQzqB23lE0Fz0NsYiyi70Atgqgc5i2cgAEgCyroCR4zxl5bbeyrYqDqVuVuSB8kGm5J7BKQ2FrsbaLk6tWwt/IaZ6PGxgY6yZKexq9lN+dBDAMCKeOLWIJAItUOhIHjHGXxsgWpgZFXU6IqU111uArMPKDKN28ttkbKccQ+LUeWq7X86CXbsR7q3dKToWsUvcj5QFNCD2iBtYiICIiAiIgIiICIiAiIgIiICIiBCx1BnAC8b+G6DtOSxa3g3APplDcpMHidmjF4F6YNDElGp1LFV97cOpTiCcvcFCb6A8OPoaUxvoxpbE4fD3OVENQjozOxFz5E9JgaDk3g8TtP3Hg1S1DC5zUezMo5yoajlzoMxGVVQG/E8CbX1gqDKLNxv4TuO0ZtVv4NyB0dcqTcpjytfEYa5yvTWqo6AyMFJA6yHH4RLngIiICIiAiIgImNqqjiyjtIE+fdCf6ifiWBmiYBiqfRUT8S/wAz7Wqp4Mp7CDAyREQEREBERASid7ffL7Gn7cvaURva75/Y0/bgfm50/wDqJH/5n9anL4lC7nu+X3Z/1py+oCIiAiIgJhxJARib2Cm9uNrG9vHM00PLLFV6eEqvh1zPYA6ZrKdHa3iF4HnjbFOm1V+bZylzlapoxHQSBcAzFRw2huyjT/H+J91qzZjceYKv6T7pl+imnlMCKuECrbMnkt/Ez7Lw6h1LlguYZimW4W+pANhe0+nZ/wD6x55jpAltYHpXk/i6NXD02oOXRVVAT8IZVAs3+X8zaTQcjcDQo4WmuHbMrAMzXzXcgZr9VrWt0Wm/gIiICIiAlEb2u+f2NP25e8oje13z+xp+3A+Nz3fL7s/605fUoXc93y+7P+tOX1AREQEREBNDyy2nUw2Eq1qaByABY3IUMbFjboF5s9oY6nRRqtVgqLxOp6bAADibzj8fvJ2dkdA1UkqwA5trEkEC9+iBSFSvc/B8wn0hv/ymPaQJ9VAGNxb838T7Sn87zkQMbZv9NR5QZ8U7k20HZeZWQdR9JmPKQdCB5/4geieRey0w+EpojlwwFQsbG7Mq3At0CwHknQSquQ/LLA4XDLRq1arOWLt721lLAdwpvqBbj06yx9mbRpYimKtFsym4BsRYjiCDwMCdERAREQEoje13z+xp+3L3lEb2u+f2NP24GPc93z+6v61OX3KD3Pd8/uz+skvyAiIgIiIFFct+UeLapXw71iaa1XATKgFlchdQtza3XOLJvxt5hOq5YYE+6XOb4der0XygMGLeP4R/DNBh8BmLhnVSjEVL/IQXu48KxFrdZXr0L8ax00HVJSoP93k7YexhXXNzjLeoKYsiNqQDmbM62GvRczLgNlZzXVnYcyLmyhi55xadgHZbatfU9HC8Gq1BQdUw1EHVNpQwOd3phiMiVHuQLnm0L5bBiBe1r3Mh0sPnLi9sqO/C98ilsvltBqtfe3C3mE63kjyhxdJ0o06zKjVFzJlpkHMQDxW+onLLSurtf4ABt13dVt+adHsPZxWvTu1xmDAgXuFNM9emrEHqynjBqvQcREIREQEoje13z+xp+3L3lEb2u+f2NP24GLc93z+7P6yS/JQe57vn91f1qcvyAiIgIiIHnrllin9011zaLVqheGgLm9j5Jz5xDksSdXFnNhqLqf1UazoeXGEqJiaxdHUPUqMhZSodS7WZSeInMZh1wu20wG0KlMZUyWzBxmp06mVwLB1zqbG3VJNHH1FLnMGNT4zOqVOc7sPchwRfMoN+sTVUnHWJJFVfCEJtstk4xErGpUOVSjqcqUzfMjKFyFcpBvwIt2TLisXhlL1KZUtzhRVFMItTDnKD3AQJcgvxF+E0pqL4Q88w1HHWIWXSZialDnLKWKMtqhChLlSLZVC6AlA2g+Vbrm62BiqZekC5JulgRmAZyM41XTulTh1Xve85K83/ACVwtR66CnTd8rozZVZsqhhdjbgIXdei4iIZIiICUPvb75/Y0/bl8SiN7ffL7FPbgYtz3fP7q/rU5fkoPc93z+6v61OX5AREQEREClt5u20r1RTRHBomojFstmIa11seGh4yvcvZOj5X/wB1iPpqnrtOeEDJSQ+KSlQ24CYaUkrwgYCh6hMNRD4pLMwVYEULO53cbdp4asc6VG5xQi5cuhLrqbkaaTiDNzycpk1kIHwXQnhoM6i/nIgekIiICIiAlEb2++X2Ke3L3lEb3O+X2Ce3Axbnu+f3V/Wpy/JQe57vn91f1qcvyAiIgIiIHnflj/c4n6Wp67SfhzRNdMO1OndMhQZAcymgS2Y9PdEHWQOWI/qcT9LU9dpscPiqSslctYVGQ5mVlFPLRZCC5FtWt55K6+NmwWGw/u7BJVRAjUULAhQruQ+UuOBu2Xjx0n3y0ZAadN8MlHEIXFbIi0qdVC3vbpY91oOPXcdFhmw+EwzVMNWxLoaa0kp1KbB7qcrd21uCgkX6p9cta6mhhMOay169MPmdMzXQnuVzHVjYD8JJ4xEznLizMFWSkou5IRHYjiFVmI7QBIz02JyhWJ6gCTpx04yuaMZ0PJId2fqX8fv1Oc86kEgggjiDoR4iJ0/IhA1YggHRer/USxGo6bQs7egoiIQiIgJRG9vvl9inty95RG9vvl9intwMW53vn91f1kl+Sg9z3fP7q/rU5fkBERAREQPO/LEf1OJ+lqeu0l7UxmRCGuaVTDqtHKFsrhTxPR8k+TxGROWP9zifpanrtJfuTLSr4c52prSFSm7W0YhmIBAA0Zb+U9cldPHvnTacotr4qlanTvzT0gHOTMO7LKRntobWnccqcBmrYLErxRqiMf8AF6FQqT2MtvrzgOVWLxFlooGNJkRnATMMwcm+e2nwR0ywsVj/AOqr4Vrf29KqnaGdH9j0xOm8ufI5PZuIr06NaphAC64hmrAKHZkDtnAXpOXL47XtIaY2hidoVMXRDBFoFnLLkOfRCxHzTx8UbKqVMM5xdNmcPiObqUspIKs7gOCDowtpp02m12zsilTfHsrpSStTpqWNgtNnDh2tccSym1xqZPxqc5T0rzlRTy4mp/llYeVRf0gzZ8hr8+LdQvxOmdf3tInK9QalOoGDB6Ysw4NYk5h2hhJnIV7V+0KOnw08f8yzpxymsq9ARESsESNiMbSp/GVaafOdU/UyA/KfZ66NjsGPFz1H/wAoG4lEb2++X2Ke3LZblhswf++wvkqIf0MprebtKjXx/OUaiOnNIMykMLjNcX8ogZ9z3fP7s/rJL8nnjdbtGjQ2hzleolNfc7LmY5RmJSwv5DLoHLHZv/zsL+NRA38TTLyo2cdBjsHfq56iPak/DY+jU+Lq0n+Y6P8AoYEqIiB545Z/3WI+lqeu0mVHpNh0UVq4RyKaA5bkg5chOW9tDxMics/7rEfSv65mJP7fB/8AUe28ldPHe3aYJ6lsStfFFMMiBHISmXbOgLahepwNBfWTdobPqnGUsSMTnSphXNNwiDuVC9wy8CCKlwdOHimuxn9tj+1PUozoaXxGz/8ApH/7dGSdOmX2kctsTF4igmPqJUF6RLqrIGVixJv1i+mgMw4+nXq7NqYmpWdmqNzjplphSFdVFiBcAKgNgeiSxY4LGVh8uipI8a3/AJt5JPxdO1FcB0+4QT843Q+mVfjzr0rzbCnmcKSzG6GwOWygBBYWF/PfhNlyFPv9usLbh4aHp/32cZrtrn+nwnzG9ibPkF8fp/j4vlrEcb9l/RESsPP/ACzLpjMRlZl98fgSNCxIHZYzlXOb4WvbrO23l0suOrePI3npr+95xMD6TD0/AXzCZjhKfHIvpnzTkg8IEcYWn4CzE9BPBXzCS5HqwMGcr8E27NJ1G75nqY7D53drODqWbRQWtr2TlHnb7paWbHIfBVz+Qj94F8xEQPPfLb+7xH0r+sZjWjUFLDUzSq5kq537hmGQuzXBHHQiZOXI/q8T9I/6mTjUYNozD38DieHuQNbsvr2yV0wnbbYLFU6pxOGqriEp1shSoKVXQhEBBumlig4i3GbfE7XorUw9CnzvNYfDuhqNTqAM5FNUUdzrohubW1mgwO0a1NalQV3DjCtUpC/OI+XDoSpHyKiv3eupDzfbUxWIooqe6+dGaubFw7qFwPOCnW0Goe7gdTLE6byv9StDyexSHDVsPVzgs2VRkqNdGdSTop4d1NntTlFUbFFFp1DhQmjijXvny38G9r6cJE5PYyqtREFRyGrYfNci7ColQuhsPg3UG0+zjKrPhmqVqtnpJlIbMrPlqF6dVehmGVlY/wCmQIWW7mq5LaWJwjUxTu+emrqgysoDXsM1x4hJPIZCcQhGbuStwOm7Aa6+Oc7tD42r9JU9dp0XIh8tYG1zmpgaE/CqIOPRoYcrlvLl6BiIlYU3vaoWxQbw6SnzFl9mVy0tnfBQ7rDv1rUX8JU+1KmfjAy0zJEjU5IgfhkeoZnMwVIEVzLK3M0L4h38Gk3nLIP5latLe3LYfucRU8SKPKXJ/QQLTiIgUBy+X+sxHz29MyKhcAtTQFwjEirVpm6ovdDQhTlJUkcQpn1vFS2Nr/OB86Kf3nO09sV1t75e3C4VreK5F7eKSxvHKTt22ylpOvOthajI6ZcgqgLaoi0ywUgd1kAW9+ibKtzID0zSxbOjZ3apVwx5xsRRaiikgi/cIQALcNbzhNn8oK9NBTXmyoFlBUnLYAAjXiLTZVeVVVw+alh7vkDMBVBfm82QMM9iBnbS1jfW8aauUtlbjYNNHzotPEs6vTIdalBXRlUhMpOhAUtfQ8TM+PSlTyVBSdebVQqvXGQindKdRjYhmJqMBr03Pi5KhtysjZ0IHdpUI7uzGmCFVte6XW5v0gRiuU2IcWIp3y5c2Ukm1jc3Yi+YBr24xpZnNvjE7CdqjlnRczO1rO1szXyi4GY91bTpm65N4DmsRTUNnDPSzHRcpWugsACb+W1py9TbFcknOATxKqi30tqbdVvMOqb3kbWqVMZhjUd2POJ8Ik8GvaGLcfxf0RErDgt7VC+Gpv4NS3kZT/4iUnUGs9AbxKGfA1f8SjfmAPoYyga41gEkiRqZkgQPwyPUkgyNUMCOeMvXdFh8uDZ/CqHzKq/uTKMQXYds9E7vKGTAUP8ALOx8rtb0WgdPERAo/eglsbU8YQ/kX+Jwxli72adsVfwqaHzZh+0rluMDNTkgHSRqckXgfkw1JmmCpAxTsN3VO+NoeJifMrH9px4nebraV8ah8FXP5CP3gXdERA1fKShnwuITrpPbtCkj0ieb8UNTPUFVAysp4EEHyi08zbVolHZDxViD2g2gQ6ckCR0kgQBkapJDSNUgfOGF3HbPTmwMPzeGw9PpWlTB7cov6bzzdsPDmpWSmPluqj6zAfvPUAFhYdED6iIgVTvfo++UX60I/C1/alVvxly73aN6VB+pnXzgH2ZTdTjA+6ckSMkziB+zBUmYmYHgfCyy90VG+Id/BpN5yyD+ZWicZbu5+hpiKnipqPzE/oIFmxEQE888u8LkxmIW3/MZh2N3Q9aehpSu9rC5cXn8OmjeUXQ+qIFfrJAkZeMkLANI1SSHMi1IHT7ucJnx2HFuDh/wAv7M9DyldzeEzYl3I0Smx+sxVR6M0uqAiIgcfvOoZsEW8Cojee6+1KHrDWejeV+Hz4LEL/gWH1bN7M864kamB8JJA4SMkziB+mYHmYzA0BSGsvHdTh8uFd/DqHzKqj9bykMONZ6E5BYfJgaA8IFj9ZiR6LQOjiIgJWe+PCXShVtwLIfLZh+jSzJyO8zC58C56UZHHnyn0NAoPpmZZhcazIpgHMjPJDmYLXIgXJuawmWjXq2+E6IPqqWPrjzSypy27nCc3gKOmr5nP1mNvyhZ1MBERAw4mkHRkPBlKnsYEfvPM+0qZV2U8QSD2gz09PPXLvCc3jMQtrd2zDsfux6Ggc0sziYFmZTA/TMDTKTMTwJGCS7Celtl4fm6NKn4CIvmUCee+SeE53E0E8KogPZmF/ReekICIiAkDbeE57D1qXh03UdpU29NpPiB5YxC2Ywk3HLLA8zi69O1gKjFfmscy+hhNKhgHn5hkLOFGpJ0Hj6IczechMBz2Ow6WuM4Zvmp3Z9WB6E2dhhSpU6Q4Iip+FQP2kqIgIiICUzvdwmXErUA0empv1spKn0BZc0rve9g81ClVA+A7Kex1v8AqnpgUwJlWYm4zIsD9aYjMjTGOMDvd1GEz4xXtoiO57bZB6Wl3Ss9zmDslesRxKIvkBZv1WWZAREQERECl98WAy4lKwGlSmLnrdDlP5Skr1Zde9/AZ8GtUDWlUFz1K4yn82SUmsBUMsbczgM1erXI0pplHznP8KfPK4eXjukwHN4LnCNars31V7hfSreeB3cREBERATneXeD53A4hbaqmcfUIY+gGdFMVekGVkbgylT2EWP6wPLVUWJn0hmbaVApUem3FGZT2qSD+kjrA+mnyg1hp9YVCzAAak2A6z1QL+3cYTm8BSNrGoXc+ViFP4VWdVImzcKKVGnSHBERfwqBf0SXAREQERECJtHBUq9NqNZA6MLMpuL9PEajUDhOQqbrNmk3AxC+IVCfWBiICnut2YCCy128TVWAP4bTscHhKdJEpUlCogARReygdERAkxEQEREBERArzlJuxp4mq9eliXpM7FmUotRbniRYqRc68TOf/AOEWJHDGUD2o6/uYiA/4R4o8cXhx9Sof3E3WwN1lOhUSrWxTVCrKwVaYpKSpuAxLMSLjxRECyYiICIiB/9k=</t>
  </si>
  <si>
    <t>MAYBELLINE Great Lash - Mascara</t>
  </si>
  <si>
    <t xml:space="preserve">  Blackest Black</t>
  </si>
  <si>
    <t>data:image/jpeg;base64,/9j/4AAQSkZJRgABAQAAAQABAAD/2wCEAAkGBw8PDxAPDxAPEA8QEBAODQ8QEBAQDw8PFRYXFhUSExUYKCkhGBomGxUTLTEhJSorLi8wGCAzODMsNygtLisBCgoKDg0OGhAQGCslHx8vLS0tLTAuLS4rNS0vNistLS4tNy8vLSstLS0tLS0tLS0rLSstLS0tKy0tLS0tLS0tLf/AABEIAOEA4QMBIgACEQEDEQH/xAAcAAEAAQUBAQAAAAAAAAAAAAAABgEDBQcIBAL/xAA/EAACAQIDBQUDCwMCBwAAAAAAAQIDEQQFEgYhMTNxEyJBUXJhkbEHFCMyNVJzgaGzwXSCsmLRFRYlQpKiw//EABoBAQACAwEAAAAAAAAAAAAAAAABBQIDBAb/xAAwEQEAAgECAwQJBAMAAAAAAAAAAQIRAwQFEjEhM0FxEyIkNFFhgZGhFVJT8BQWMv/aAAwDAQACEQMRAD8A3gAAAAApYqAAAAAWBaxdVQpzm5QjpjKWqbtCNlxk/BAfEcbRc3TVSm5r60FOOpdV+TPRY5UzTaPHU86q4mOIwtPEutGFStQaeCnZJKTtfVG3FvfxOncixjr4WhWlKlOVSlCc5UJa6Lk13nTl4xvcD3AAAAAAAAAAAAAAsAAAAAAAAAAAAAAAAAAAAA8Gd4iNKhUnOpRpRUe9UrxcqMU93fV1dfme8xO1Gr5tNQliYSdkpYWlGtWXSEk011A5g2wcHmNarDEYWpSqThJ1sJRthU9KVlSd+C63dzpTYHFQq5dh5U50akFFxUsPTdGlub3KDSs/Oyte5zRtHVqRzSrqqYiUoVIqU61CFDEKKik70UrJq+7dv4+J0n8nkm8uoNzrVN11KtSVGbi96WlJXXt8SUpKACEAAAAAAAAAAAAAAAAAAAAAAAAAAAAAAAABjNoL9i9NLFVXfdDCVI0qz/ucoq35mTMdn1PVQktFOp5xqU6lWLXpheTA5V2o+lzLERjTxMpSrOn2WIqdri4yjaDjKabUpXi0t73HSvycYZ0ssw0JQxVN6ZPRi5xnWjdt8VuUfJWVl4HP+b5DWq5vWoUY0KU3LtIQ7OvHDpaYu2icdcb7+Ks2dJbM4L5vg6FLRSp6aavCipKkm970p2dvyCZZQABAAzx1cypx4t/oExWZ6Q9gMa86o/6v/X/c+o5vSfBv9P8AcZZejv8ACWQB8UqikrrgfYYAAAAAAAAAAAAAAAAAAAAAAAABRlT5qcH0YHNOzOcVpZ9h686tSVSeLjSnUlJuTpylp0Nv/ts+HA6YOUtl/tXCf1tH9xHVoTIAAhbr/Ul6X8CC15b31JpmUrUpu7Xde9K76EAqVpN/WfuX8IxtK14ZXPNK62fUWeNzl96X6lVKXnL3sxW81TnZ1/Q/3P8Agyhhdl5t0XdbtW53uzNGcdHmdxGNW3mAAlpAAAAAAAAAAAAAAAAAAAAAApPg+jKlJcH0A5T2ZX/VML7MZS/dR1acp5JuzTD/ANbS/dR1YEyAAIW8Su5P0v4EArtXZKMzznQ5U1C+5q9yK1IpvjYxlc8O07UiZt4vi6KNJ+JXs15lVTXmYrPmhLtl6SVFtcXKz/QzJE8qzbsY6NF1e972JTRnqipeauZx0ed3enaupMzHZL7ABLlAAAAAAAAAAAAAAAAAAAAAAAAcp5ZuzOj/AF1P95HVhylg92Z0/ZjofvI6tCZAAEIdnXNl1NK7V4qn8+xarKtNqpTVPTV0xjBKOqNul/ffebpzrmy6s0Ttn9oYr8Rf4RMYW24nGhV5oVqC70qdfS5R0tVt7Sk9S/8AHSut2XIVMJaMnVr37uun3lbuq6Uut/eZTZ7HYeGHjCrVw0ZKU3pq4WVWau/vJ7zJzzPA7rVcEt2++Cnvl4vibeWGFNrFoifSY/vmt7G4il/xDDRw9StKMlVVZTlK0tzcdz9lvcdCYPlw9KOd9lakJ5zCVNwlB6tLpwdOD+jfCL4HRGD5cPSjX4ubWjFIjOe2V4AEuUAAAAAAAAAAAAAAAAAAAAAAABylDdmcfZjl+8dWnKU92Z9Md/8AY6tIhMgAJQhuc82XVmiNtPtDFfiL/CJvfOebLqzRG2n2jivxF/hExha7juKvTlOFwdTCSU54enWalrqVZyVSm7uzhHg1ax6MueWQn2UY06totzxGKlopyflBW/jwMTlLy7QvnKxLqXepwa7O193DfwsZmnVypJ9nSoyaXdVarXjqd+DvGy3XNsNmlMYifV7PuvbIqj/xmHYW7NKenS24X0O+lve1e50Tg+XD0o512KkpZvBxhTgrTtGjLVTXc8H4nRWD5cPSjDxcW4nNfrK8AA4wAAAAAAAAAAAAAAAAAAAAAAAkco4rdmk/Zj5fvHVyOT8wds0qf10/3mdXoiEyqACUIbnXNl1Zo3avDTq5li4wi5NSc7LjpjCLdl49DeWdc2XVmmsyniFnGK+ax1V3rjCzinG9OKclq3bvaa7TMRMwtN1ONvVi8vwGF7NdvHHxq3epU6N4cd1m15F+eBy6KvKWYRXnKior3tGY+b59uc8RGl+JUoJfomeHaaOMjQccTj6FfvRvh4ODne+57knuNNN1M2iPVcVdzjs5avVsNKk82g6CkqXZyUNSSk7U0m2vNu50TguXD0o5s+TH7Rp/h1PgdKYPlw9KOnxZ6s504n5yvAAlygAAAAAAAAAAAAAAAAAAAADH4rN6VKTjLVdew872io+U/cjD7Rc6XVfAwzZ5Xe8W3OlrWpXGI+TXN8SgeM2CxE8ZUxCr0FCWInXjH6TVpc3NJ7uNjdS2korwn7kRC5Q5P1vd/GPsjnlNKWf0pNJRlvdvAy5Acu+vHqifI9Bwrd6m4pNtSWdZyhmdc2XVmk9oMJVrZpi4Ub9om5xUXaUtMI91PzZu7OubLqzSmb4WpWzfEU6c5U5Obcpx13jFQjd2jvfRFjecVmVtuvd6reHy3N1GVvnKcdOmEp6nK7s7Jtrd7Szm2GzDsZ1MXBRjGUO/OlSVSTbtZTirmVns3XutOPxDit83KniYyS8NKv3t/geDP8onRoOcsXiK3eitFSlXjDe+Lc3Y46asTaIzH2lURbtX/kw+0Yfh1PgjpPB8uHpRzZ8mH2jD8Op8EdJ4Plw9KO/xdl+6r5yvAAlzAAAAAAAAAAAAAAAAAAAAACI7Sr6aX5fAwbM5tPzn0RgWeE4pHtNmi3VS5VM+QivQyGWcyPqXxJ8QHKebD1x+JPj13Au5nzbadENzvmy6s0vmtCtPN8SqFTsZqTbqtuKhDTFPh+RujO+bLqzUuf7PZksfWxOFg+/LVTqQqU00nFJpqT9jLm0TNZiFzuKWvt6xWMsXKWYfOlh/ndVq6Srpz7L6uq9/LwK7QYLGQoOVTGRxNJSjripSelt2Ts15nudDaDxVT34Y82PyjO8RFRrQqzindRc6CjfzaTV/zOaulfmifV7FbG21c/8AP4V+TD7Rh+HU+COksFy4elGhPk/2axmHxirV6XZwjCUbucG25bkkotm+8Fy4elHXHVv1qzXSrEx4yvgAycgAAAAAAAAAAAAAAAAAAAAAie1S+k/tRHpMke1i+kXpX8kbkeH4t71Zpt1UYTKMqitYsjk/Nh64/EnxAMm51P1x+KJ+eu4F3M+bbToh2ec2XVmMMnnnNl1ZD8/2npYKpTp1It9ok9SlFJXbW+5cvTaNorpVmWba3n0iKYnbjDQlNKMpKm5d5ShGNSKaV6bb713fcvI+f+e6GrT2VS91FpuCcW/Bq90/YQznX048UyoPeuqJxguXD0o11keYRxMFUjFx77g4tptNe1bjY2C5cPSjKFbxHExWYXgAZKsAAAAAAAAAAAAAAAAAAAAARba368fT/LI0yT7WrvQf+n+SLyZ4njEe1WabdVGUDKIrGLJ5Nzqfrj8SfkByTnU/XH4onx67gfcT5ttOiHZ7zZdWQHa7KJ16sJx1aeydNtQlPT3lK9k1fhwaaJ7nvOl1ZDdpc3WHlS7zTbV4RbvJNpLgn5P2by4ek061nQjmRvF5ZiKlGnhp61SjOpVi44abqOUnPTqu7Kzlfd5IrPKKso1Kcot96pUdZYafbSnKUbqMvLc7ey3CxJsLUq6VXlWi6PZbk07qdkm5brvepFvLvnFRalVbUVKN5NpTvFrWlx3Oz3oJ9DWXu2Qoyp4dUmpJQqSUHOGicoN6k5ect+9+NjaGC5cPSjXeUU5xhFVJap6t71OXnbezYmC5cPSiYcPEIxWsL4AMlWAAAAAAAAAAAAAAAAAAAAAI1tct8Oj+JFZEs2uW6H938ETkeL4zHtMtN+r4YQYKtiyeR86n64/FE/IBkfOp+uPxJ+et4H3E+bbTohufc6XVkbzHK1WkpxqVKVTS6bnT03cG07d5PxXHiSTP+dLqYtlu9Pt4idKuXkp4CEKSoR3QjFQV+87ebvxZZrZXGdrycbfc7t1ws/M99xch08sPjK8JGitMXJrVe8nd34cfyRsTBcuHpRBKXFdSeYLlw9KMqqjiUYiq8ADNUgAAAAAAAAAAAAAAAAAAAADAbVUZSjBpNpar28OBEJQZs4+XBPil7im3vCf8nU5+fH0YzXLWOlhU2bN7KP3V7kfWleSOP/X5/k/COSEGyLCVHWg9LspJt2dklvJyVBc7LZxtackTllEYRLaHDTVRy0txe9NJtGHcX5P3M2KUsdXKstLiFqVivL0a3afkLGyHFeS9x89nH7q9yHK2/qs/t/KBYKhOckoxb3rgmTzDw0wjF8UkmfaRUmIw49zup15jMYwAAlygAAAAAAAAAAAAAAAAAAAAAAAAAAAAAAAAAAAAAAAAAAAAAAAAAA//2Q==</t>
  </si>
  <si>
    <t>MAYBELLINE Puma X Smudge - Mascara</t>
  </si>
  <si>
    <t>data:image/jpeg;base64,/9j/4AAQSkZJRgABAQAAAQABAAD/2wCEAAkGBxASBhUQDxAPDw0QERAPEA0PDw8PDxAPFRUYFhURFRUYHSggGBolHRUVITEhJSkrLi4uGB8zODUtNygtLi8BCgoKDg0OGhAQFTclHR0rLTctKy03Ky4wNy0tLzctLS0uLS0tLS8tLS0rLS4tLTAtNS0tLS0tLS0tLy8rLi04L//AABEIAOEA4QMBIgACEQEDEQH/xAAcAAEBAQEBAQEBAQAAAAAAAAAABQYHBAgDAgH/xABIEAACAQEDBggJCwIFBQAAAAAAAQIDBAYRBRIhMTJxIjVBYXKxssEHCBMkMzRRgpEUIyUmJ3N0gaGz0WTwFqS0w/E2N1JjhP/EABkBAQEBAQEBAAAAAAAAAAAAAAABAgQDBf/EAB4RAQACAwEAAwEAAAAAAAAAAAABAhExMgMSIVFB/9oADAMBAAIRAxEAPwDuIAAAAAAAAAAAAAcVv/fTKVlvfGjZ7XUjRq14pUqmTZRVKOin822s60xbk5aOVRw1nZbVVULPKbxwim3hGUnguaKbf5Hyxfu0w/xHomq6p1I+UpVfl6ppp45slVk6qi1rzZJvF4YaAsPpe69WrLINJ151KtbNefVq2Z2OpN4vhSovYeGGj9FqKpk/B7Wg8myUFRjpjKoqNktlmTquEcZPy7cp8HMWOnVhyGsCAAAAAAAAAAAAAAAAAAAAAAAAAAAAAAAAAAA8OW68KeSqlSpJQhCDlKcqzoRilyuotMd58oZdrqpeFzp1nKLrxlGtKq8yM5SUpTVTNjKCxeOOatTZ9a29y+SSzFNzw0Km6cZ48znwU958vX3nWV64OoqkHGVLMzlY6E1hU0vylOc6ceFjg3o5Wvaah3LwcWynOM1G1UrTJJtxhle1ZSnCOKSzlVjFR052lLThoxWrbmTuHlCnVszjG0uvUhGOfTduslvlB6lnTpLXoevnNYGZAAAAAAAAAAAAAAAAAAAAAAAAAAAAAAAAAAB58oRTsUk0pLDTFqDTXPnaMN58x3xpQV6qErNQp0FKpTzadGjQhGU1UTxUdl44pYSSSwXOl9OZQjjY5LRpWHCpuqvzgtMtx8x3uhL/ABlThUhTjV8tShUUMnRoUm5VIyWMG18o0Sw4ag2l7HiFh365rq5k/KO3JLBKla45JgovlcI2NaPefIaYy1yLFCnTlmU6FGTUY1IUcnU7BjJN4N5kpJ620sW1jzmpCAAAAAAAAAAAAAAAAAAAAAAAAAAAAAAAAAAAHBvD9GFPLVHycKcZRpRrYqnDhTc5Lh4rhr5taHitftePeTgXjAv6ywX9JQ/drlhqu3abr0qSu/QdGlSownRpVcyjThSp4zipNqMUksWyoQ7iVM65NilrbsNkxfP5GOJcIyGJrZVy58pmqdDJjpKU1Tc6leMnBSajjz4YG1ls+3mIsFhjoly6E2kubWVYY603qvBCbTsWTWlyxrV8Pie+6N68pWjLcaNrs1kpUnGbc6NSrKeKWKWD0H75Sw8o/S9cfy0nmu7OKyumoyi0/TTxeGOjNzeXHHDmLgb8AGUAAAAAAAAAAAAAAAAAAAAAAAAAAAOBeMEvrPT/AAlD96ud9OC+MGvrFSf9LR/eq/yWGq7dX8HL+oVi/B2fsI0Zm/Bv/wBBWL8JR7JpCMhGqt4vBe3kPXlLXH2YS7ifVlhDUg9aV/qFlic8Htflj3HkudUk7wxzs7DCemWOGOa/ae+22iWnBkK02upn7ciun45rh1QEe6dSUsiRcm28Z6X7MSwRxTGJwAAIAAAAAAAAAAAAAAAAAAAAAAAAHB/GEX07Sf8ATU/3an8neDhPjCr6Yo/h4/uyLDVduoeDR/UGxfhaXUaYy/gvf2f2P8PFfBs1BEl4co7Ud0u4m2h8ApZS2lul3ETK3lPI/NPCWOPJpXs0kmcOjxr8sRnCXbnrINfbK1au8MKkXGerU82W5kmttiLRLqt5zTboNz+I49KfWWiLdDiOPSn1lor51+pAAGQAAAAAAAAAAAAAAAAAAAAAAAA4Z4wy+k6D/wDR/us7mcP8YdefWf7mX7iENV26L4K39ntj+5w+EpGrMj4JXj4OrJ93NfCpNGuCTt4MpbS3S7iXanwSplLbjul3Ey0ag9/PUIVvSaw/vEi1tstWya0/37P5I1fbEOucxXEt9dDiOO+fWWiNdHiOO+faZZD51+pAAGQAAAAAAAAAAAAAAAAAAAAAAAA4l4w686s/3VT9Jx/k7acU8Yf09m+7q9uAhqu258ED+zmydGsvhXqI2RivAy/s2sv/ANK+Fpqo2oSdvBlPajul3EuvqKeVNqO6XcTK2oPfz0hWvS3o0dFxx08+skV9ss23l0uXNo0aeZEe0bZIddp+m9ulxHHfPtMske6fEkN8+0ywV86/UgADIAAAAAAAAAAAAAAAAAAAAAAAAcV8Yj01l6Fbt0/5O1HFPGKfztj54Wr9JUf5DVdtp4F/+21m6Vr/ANVWNuYbwKv7OLPzTtS/zFQ3ISU/Km1HdLuJlbUUsq7Ud0u4l1XoD389I9t1vCOHw0/Bke07RXtG0+EpYaMFycz08xItO0IdU/je3U4khvn2mWCRdTiOG+faZXD59+pAAGQAAAAAAAAAAAAAAAAAAAAAAAGEypeLK+e/k1ks0ocmFdObXt4eakct8JCyxbnTlarJGnGhGoouNWzapuLeqo8dhHYaC4BnL4rzCXRZrD3isIng9vHbrFkCFkqWGUowlVkqsa1neOfNz1eUX/kdByLeapXt8abpqKljji1nLRjyNr9TEUfQrci1dTjqG99TGCaRhtMr647pdxLqPQUssPTH3u4mVNkyvnzCRXSzng3itaeGj+8ESbTtFe0N5zTWC5EuvEk2jbEadNtt5dTiOG+faZXJN1eJIe/2mVg4L9SAAMgAAAAAAAAAAAAAAAAAAAAAAAMtRXBM5fFeYS6LNLS5d7M5e9eYT6L6jbprtJs/oFuRaupx1De+pkWz+rrci1dXjqG/uC21LY5a1x97uJk9RSy3tR97uJstRhPPlJrY5zxxw5M7X/wS6+0WbWR7RtDGHvM5+27uvxJD3u0ysSrr8SQ97tMqhw36kAAZAAAAAAAAAAAAAAAAAAAAAAAAZqntPezOXuXmM+i+o0tP0j3vrM7e1eYz6Muo26K7RLP6uty6izdbjmG8jWb1ePRXUWbr8c0+kGralscubUfe7iZLUUsu64+93Ex6jCefKbaJ4yaw1Eq0bRRqeknv0/Fk2ttCJzDpvGJxDe3Y4kh73aZVJd2eJYe92mVA+fbqQABkAAAAAAAAAAAAAAAAAAAAAAABnYL52XSl1mfvavMZ9F9RooL56XSl1mfvYvMJdGRt0V2z9k9Vj0Y9RYuy/pin0kRrH6pHox6ixdt/TFPprrDVtS2WXdcfz60TXqKWXdcfz60TJbJhPPlKqt58vZjo087JtXbKNX0ktWt6scdfKTar4RK6dXptvrs8S0/e7TKhLuzxLD3u0yoV863UgADIAAAAAAAAAAAAAAAAAAAAAAACBH08ulLrZBvYvMJ9GXUaGUGrTLFNYyk1jypt6SBer1GXRl1G3vXbM2L1OPRj1Fa7j+mKfTj1kiwvzKPRj1Fm7NGUssQcYuSjNOTSbUUtOLfIG7abHL2uP59xMm+CUbwRedB4PN4WL5E9Gsl1JcEwefMJVX0kt/N7WT6r4RRtdRYEmrU0liMOi1vlOXQ7sP6Eh7/aZVJV14SjkOmpRcZcN5sk08HJtaHzFUj59upAAGQAAAAAAAAAAAAAAAAAAAAAAAH8Vdgxt7/UZdGXUAah6ee0e7HoIdGPUdHsvq0dx/oEnpt+j1GSyv6QAkL47QK+s011ttbmAWXt7ctOADLkAAAAAAAAAAAAAH//2Q==</t>
  </si>
  <si>
    <t>EYEBROW</t>
  </si>
  <si>
    <t>MAYBELLINE Total Temptation Brow Definer - EyeBrow</t>
  </si>
  <si>
    <t>100 Blonde</t>
  </si>
  <si>
    <t>data:image/jpeg;base64,/9j/4AAQSkZJRgABAQAAAQABAAD/2wCEAAkGBxAPBhIPEA8QEBEOFRINEA0ODg8ODQ4NFRIWFhYRFRMYKDQgGBolGxMTIjEtJS0rLzouFx8zODMuQzQvLi0BCgoKDg0OGhAQFy0mHyUrLS0tLS0rMC0tKy0tKy0tLS0tLS0tKy0tLS0tNTctLS0tLTIrNy04KzctLS0tLSs3Lf/AABEIARMAtwMBIgACEQEDEQH/xAAbAAEBAQEBAQEBAAAAAAAAAAAABQYEBwEDAv/EAEQQAAIBAgIECAoHBwUBAAAAAAABAgMRBSEEBhIxEzI0QVFygrEUIiQzNXGBkbLBI0Jhc7PC0RUlJlJiofAWNkSi4Qf/xAAYAQEBAQEBAAAAAAAAAAAAAAAAAwQCAf/EAB8RAQACAwEBAAMBAAAAAAAAAAABAgMxMhEhEkFxIv/aAAwDAQACEQMRAD8A9xAAAAAAAAAAAAAAAAAAAAAAAAAAAAAAAAAAAAAAAAAAAAAAAAOSWJ0FpkaPCw4WbajSUlKd0nJ3S3ZJ7zorVFGm5PJI81wDAauiYjDSZTg5U23wcU2neDi7y9pxa3jutPyemgA7cAAAAAAAAAAAAAAAAAAAAAAAAAAA5MV5DLs/EiBW4pexZ+RP1x+JEKsvo2RybacOmpB8jxUfSzMAAAAAAAAAAAAAAAAAAAAAAAAAADhxh+R9qPeRKsvo2Wcb5IutH5kOrxJf5zEcm2rDy1NJ/RL1LuP7Pz0Z+Tx6se4/QsyyAAAAAAAAAAAAAAAAAAAAAAAAAACdjj8mj118MiJN5S/zmLWOeYh118MiJPdL1fIjfbVi5afQn5HDqR+FH7HPhz8gp9SHwo6CsaZp2AA9eAAAAAAAAAAAAAAAAAAAAAAAAJeOvxKa/qb90X+pGl9b1Mq43npFNdCm+4lbPjMhfbZi5aPC3fDaXUiv7HUT8Bd8Lh9m0vYpsoFq6ZbfLSAA9cgAAAAAAAAAAAAAAAAAAAAAAAI2MvyyC6Iyfva/QmLjs68Rk3iU7viJKPNZOKb/ALs4oece/wB5ntttxx5WFvV5/u1LolNf9r/MpkTVub+khfxYuLS6HLavn7EWy1NMuSPLSAA6cAAAAAAAAAAAAAAAAAAAAAAAAM7p3pOp2fgRxx84zs0/0nU7PwIh6Ji9KVZQ27zbUGo06rhwl7NKVrWv9pnnbbXmP40OrXna3Y/MXSFq156t2PzF0tTTNl7kAB0mAAAAAAAAAAAAAAAAAAAAAAAAzmJSSxCq27JbLbeSSUFdnnOg6XH/AFAoRn4/D22VpMPB7OrnaKrObdr2ThnLekj0bEVfEaqzV9lXTaa8RbnzGD0SnpEMQhfhXR4WEY7WkaVVi/p7PalwmxktmSurSva18nD9y2RqHoOrXnq3Y/MXiDq15+t2PzF4pTTPl7kAB2mAAAAAAAAAAAAAAAAAAAAAAAAzGI1IPGKtN5tqN4tXTi4K9/8A0810DQY08bU6NBbca3iuOh0I6Ps8La0asdH2l4uV+Eyed2ei4iv4knxs4q38qtCN+/7fYYPQK1NY+4Jwco1ovYcYvSXt1p3dtq94uN5ZXUZJ/YQ/ctkah6HqlpG3pWkq1uDcYc+dnPM0pktR4rw/TXa15x5pLc5555P2GtK00z5e5AAdJgAAAAAAAAAAAAAAAAAAmYrWlGtFRk0mm3bK+ZLq6VVUsqk/eUMY5RHqvvJVbjELTPrXjiPxj478G0upLTtmU3JbLdnbfdF0zmBekuxLvRoylNI5o8syeIx2serLPKMEpeMrbUFezv8AYt1jN6JoUYaXFOppElGUWoz0utKMnt/yOpZ2aTat0XRpdOkv29XV1lGm3nJNJw333c3N0ETR6keHVqknnG0fCIzptXW6O1tPLddeslO5aK8ws6kbP7R0zZ37cNvxFB7Tc3ffnk1nZbvWa0x2otRPEdNSfFnFWS3eNPe+d/okbEtTTNl6kAB0mAAAAAAAAAAAAAAAAAACRjHKY9V95KrPxirjHKY9V95JrcYhfbZj5h04C/3n2Jd8TSGbwH0p2Jd6NIUx6QzdM1iPpap2fgRxX8dnZifpap2fgRxfXZGdy1U5j+KWrHKa3qh3yNCZ7VjlNb1Q75GhLU5Zc3cgAO0gAAAAAAAAAAAAAAAAAAR8Z5THq/MlVeMVcZ5VHq/Mk1t5C+2zHzDpwH0n2Jd6NKZrAfSnYl3xNKUx6QzdMzifpap6o/Cji+uzoxR31iqRu0tinKy6bNfJHHCK8IknOWXVJWj6045/zCrqvyqt6od8jRGb1QzqV3valCN/6dm9ve2aQtSPjLln28gAOkwAAAAAAAAAAAAAAAAAARsZ5VHq/NkmtxitjPKl1fmyVW3kLbbMfMOjAfSnYl3xNMZnAPSnYl3xNMUx6QzdMpia/ief3VPvmc0UvCZ5L3HXidO+sdWXPGhTa6ONPeT1GXhEs1zcxxkj6thn2qtqd/yPvI/hxNGQ9W6Cp19Jir2VSO/f5qJcKxHkeM1p9mZAAeuQAAAAAAAAAAAAAAAAAARsZ5Wur82Sa3GOzH8QpQxNU5zUZcGp2alxXKSvfdzMkVsTocJbhoX322szPbbZj5hVwH0p2Jd8TSmP1bxKjPG+DhUUpbE3ZKW5ON3fcbArj0hm6ZbF60aeM1py4qoQv40Y/WnzvJbzG4TrVGrjDjOMKdPNqVSvCi2ou2Up2i/Y7/Zzmm1w0Z1NKrpcFlQp1L10+Diozk3K63OyZ5PgFfg8WcnVhQi5OPDVKC0uhe27g3fZqdD6L+3u0RO3FbzGnuOrVeFWdepCUZxnODUoSU4v6OKdmsnmmXDO6mp+D1W6iq7UoSVVUlQjKLpRaap/V3miEuQAAAAAAAAAAAAAAAAAAAAB51r0/wCKY/cQ/EqGV0nl3s+Z6rjOr9PSdLVWUU5KKp3cpxdk2+b1skT1Ig6u1aPR52p+hntS35etNLV82zX/AM+/3gvuqvfA9WM9geq9PRcQ4ZKO1suF05yedun1GhK0iYj6jkmJn4g14p6yzurp0YJp5prbkZDRtQKtLGp6RS0uFJylOalChFtQk1anwcvFyW1aS6Xl0brScMlLEXWVS14qGzs55PpPiw+rfzi5/wCb2FHD5gq8p0j7yP4UCqcGFaDOi6jnUU3VallDZSsrdOeVvcd55IAAAAAAAAAAAAAAAAAAAAAAAAAAAAAAAAAAAAAAAAAAAAAAAAAAAAAAAAAAAAAAAAAAAAAAAAAAD//Z</t>
  </si>
  <si>
    <t>MAYBELLINE Master Shape Crayon Sourcils - EyeBrow</t>
  </si>
  <si>
    <t>Blond Fonce</t>
  </si>
  <si>
    <t>data:image/jpeg;base64,/9j/4AAQSkZJRgABAQAAAQABAAD/2wCEAAkGBxQHBhURBxMVEhUXFRoVEhIYEBEOFQ8PFhoXFhYVFhUZHygsGBwxGxYXIjEhJikvMTA6Fx8zRDMtNygtMC4BCgoKDg0OGg8QGi0fHR0rLTUuLSstKy0tLSsrKy0rKystKys4Ky0rLSstNi0rNy0tNzctLS0tNys3Ky0rKy0tLf/AABEIARIAuAMBIgACEQEDEQH/xAAbAAEAAgIDAAAAAAAAAAAAAAAABgcDBAIFCP/EAEQQAAIBAgIECQgHBQkAAAAAAAABAgMRBCEFBhIxBxMiQVFhcbHBFDIzNXJzgbIVNFOCkaHCI0JSkvAIJTdDYpOis9H/xAAYAQEAAwEAAAAAAAAAAAAAAAAAAQIDBP/EABwRAQACAwEBAQAAAAAAAAAAAAABAgMRMkExIf/aAAwDAQACEQMRAD8AvEAAAAAAAAAAAAAAAAAAAAAAAAAAAAAAAAAAAAAAAAAAAAABwq1FRg5VWopb22opfFmstLUG8q9L/dh/6BuA4wmqkbwaae5p3TOQAAAAAAAAAAAAAAAAAAAAAAAAAAAYMTHasn17m1bJkVw9XD19YJ0aNRutTtt09qalFb0+tZ7yU4z0fJu3aVlGyk3svKN8r9pQOmMRLA8ItKTWJ2ounlOUKeIcHKctjb82pTbtZ57nHIiY2mJXxoqHFQnFblVlbsdn3tm8aWjZ7bqNZftH8sH4m6TCAAAAAAAAAAAAAAAAAAAAAAAAAAAaWlZbOFk7J8meTdk+RLI81adqRqafjKNOMY3XIVWdaltXk3m25QeecNztc9KaWV8M10xn8kjzVptcXp2Ls45q19lOycr2mspK73PNXW9MD0HqTWVfQ7cdm20kthSUbKnTVltJP8SQEb1DnxmhLtt3knd1I1n6Onvmsn/SJIRAAAkAAAAAAAAAAAAAAAAAAAAAAAAamkKTrU9mGTakl2uMl4nm6toqnU1yjTrYylGltKHHQTq03iVe0Gsltcq192Z6C1w0n9Dat18Rz06U5R9vZagv5mjyxPCuOqKnmn5RtX6+LWZA9T6r4J6Ow06M5bbhJLa2I078iH7sckd0RvUTSv03odYlf5kacpdU+Lipr+ZMkggAASAAAAAAAAAAAAAAAAAAAAAAAAIHw4TcODbEbPTSXwdWCZQOFvLUaTld2xVl1fsi++HP/Dev7VL/ALIPwKHwWeoNTqxa/OkwmF2cAMtrUbP7SXwzaXcWWVh/Z8lfUproqy72WeEAAAAAAAAAAAAAAAAAAAAAAAAAAAgfDfT43g5xCTSzptddqkHZFLUcA8JwfVHiYTSlils3tFv9k+Ur83UX/wAImrz1n1Ylhqc403KcGpyhxijaS5rrs+JT1XV/iNCzwM5q3lHGucKcYcqMXTts582dys3iv1atZn4sPgMwHkepakpXU5uSWTcOptdbZYhCuCTALR2qnFwd1GpJXsot/vXduflfkTUmJ3+omNfgACUAAAAAAAAAAAAAAAAAAAAAAAAMWKV6WfTH8pJldaX0LShRqVYubk9ua5SackrvLY5m81tZKzuyxcR6L4rvRCtMp/RVWTbs4tbKlVlZrdeSbSV87NLoMskQ0xzp2vB/HZ0BlfObfxtHd1ElI1qBHZ0B99vdbeo/j2klL05hW/UgALKgAAAAAAAAAAAAAAAAAAAAAAAMWJ9Fl0x+ZFaaTrTlTqKpOpJctbL82K5kryf/AB+Niy8R6P4rvRVWlIJYuq+fltLZtyndSe10bs+fddmGVtjTfUW30PLZ3cZK2VrZR/rMkZHNRKqq6Fbhe3GSVnbLKPRzEjNacwzv1IACyoAAAAAAAAAAAAAAAAAAAAAAADFiPR59K70U/pHFTeNqJydtuatd2zyeRb+KdqX3o/MimtIfX6nty72c+bxvh9WFwdeoH72XdElJFuDr1A/ey7okpNcfMMr9SAAuqAAAAAAAAAAAAAAAAAAAAAAAAw4v0P3o/MimtIesKnty72XLi/Q/ej8yKa0j6wqe3LvZzZvsOjD6sPg69QP3su6JKCL8HXqB+9l3RJQbY+YY36kABdUAAAAAAAAAAAAAAAAAAAAAAABgxjtSz/ij8yZTekM9IVLfxy72XNX5u3wZS2K+sy9pnPmb4fVjcHfJ0E09/GSduezUbEoIlwderavvP0RJaa05ZX6kABdUAAAAAAAAAAAAAAAAAAAAAAABhxCu426fBlL4r6zLtZdNfeu3wZS2L+sy7Wc+Zvh9WDwc+rKnvf0QJaRPg59VVPe/ogSw2p8ZW+gALKgAAAAAAAAAAAAAAAAAAAAAAAMVfeu3wZS+M+tS7WXRW3rt8GUvjcsVLtOfM3w+rB4OPVNT3v6IEsIlwbv+6KnvX8kCWm1OWV+gAFlQAAAAAAAAAAAAAAAAAAAAAAAGGv58e3wZUetVKOH08lTjsxkr25r3sy3K75cPa8GVrrRhvK9Z6cGt6ik/9LfKf5HNniZ03wW1tMdTMMsLo1qKteSk+2UItflY780dGK06uz9pb4KEEbxvWNRpjadzsABZAAAAAAAAAAAAAAAAAAAAAAAADBiPSQ9rwZHa1KM8epSjFySyk4pyjffZ8x2mlJ4iNVeRwhNJ3V6jg727H0s6BUMW8XtTpR9lVVb8bFLQmEkwCtiKlvtH8sDsDqtEKsm3iYQipScnabm9rd0dSO1LQgABIAAAAAAAAAAAAAAAAAAAAAAAAx1POXYzXS5Zsz3/AANOF/K+rcQNyj5vxZzOFPzDmSAAAAAAAAAAAAAAAAAAAAAAAAAAA4y3mu/SgEJbEPNOQBKAAAAAAAAAAAAAB//Z</t>
  </si>
  <si>
    <t>MAYBELLINE Brow Satin Duo Crayon + Poudre - EyeBrow</t>
  </si>
  <si>
    <t>Dark Brown</t>
  </si>
  <si>
    <t>data:image/jpeg;base64,/9j/4AAQSkZJRgABAQAAAQABAAD/2wCEAAkGBw0QDxAQDQ8QDhAQEA8QEA4QDxAQDhANFhEWFhURFRMYHisgGBslGxUVITEhJS0wLy8uGB8zODMuNy4tLjcBCgoKDg0OGg8QGyslHR0rLTErLSstLSszKy0tLzctLS8tLS0tLS0rLS8tKys3LS8tKy03LS0tKy0rLSs3Ky03K//AABEIARMAtwMBIgACEQEDEQH/xAAcAAEAAgMBAQEAAAAAAAAAAAAABgcDBAUIAQL/xABJEAACAQICBQcIBgYIBwAAAAAAAQIDBAURBgcSITE0NVFyc7KzExQiM0FxkcIjMlJhobEkYnSBktEVJUJUZKPB0hZDU2OCk6L/xAAYAQEAAwEAAAAAAAAAAAAAAAAAAgMEAf/EACIRAQABBAICAgMAAAAAAAAAAAABAgMRMjFBBCESImFxgf/aAAwDAQACEQMRAD8AvEAAAAAAAAAAAAAAAAAAa95eQpLOb3vhFcWfLK9hVXo7muMXxRiqWtKpJynFSfBZt7kj7C0pQkpQjsvhmm96fsIfb5fhP6/H8t0AE0AAAAAAAAAAAAAAAAAAAAAAAAAAAUti+tG/p3tzQpUbeMKVarTi5KrKbUZNZvKSXs/ExYdrXxGde1p1KFtKNapRjLZVWEkpzS3PafDPoIVjvOl9+1XPiyNbC+VYf2tr4kQPVgAAAAAAAAAAAAAAAAAAAAAAAAAAAADy5jvOl9+1XPiyNbC+VYf2tr4kTZx3nS+/arnxZGthfKsP7W18SIHqwAAAAAAAAAAAAAAAAAAAAAAAAAAAD5J7gPLuOc6Xv7VceLI1cM5VYdra+JE+4nVlK/upPi69dtqnJb3Ul/ZlvXuZhsqjVezaTbjOg0t2/KcWks3+YHrIHyLzSfD7j6AAAAAAAAAAAAAAAAAAAAAAAAAOdpDicbS1rXM4znGjBycKeW21w3ZvLPedEjWsjmi97H5kB5wpVVOtUqLNKUpySnLbnvbfpTf1n9/tMU3GKoTyT2VFtJpSeT6Wt3AyYbCW9pN8d6TyFzTl5Gl6MllHf6L3bwPUGi+LwvbOhc04TpwqR3Qns7a2W479nd7DqkT1V8zWfUqeLMlgAAAAAAAAAAAAAAAAAAAAAAAAAjWsjmi+7H5kSUjWsjmi+7H5kBS2jNarKFnRjd1ranK3uZ/R11Si6vntZZ72k3l7OO46ONULy2dKE767uKdWjexkqsa0aU0rOtLfNycZ70ty95ztEaji7VpuH6DefSbajCmvP6np1M6lNSh7Mtpb5RfsN7SCnlK3dSKVZxxDOWxGi3S8xrf8vy9RyWazU80t+5vMtx6Tx6W1q4oKnhdrBPaUYzyfT9JJkmOBoJFrD7dSeb2ZZvfx23u3+w75XPKAADgAAAAAAAAAAAAAAAAAAAAABGtZHNF92PzIkpG9ZHNF92PzICktF7yFHzSc5TgvMruMXBVJen5/VeUlTak45KT3NcEdHHcWoXHm3kalWotm/nDbjXinSdhWW03Uk1KWftjlx4GjonPLzf0oJOwvE1OWxGad/U9Db24bO/Jt7XBNZPPI3sXu1Up2uVxC4X9Y5yhHZpyasa8c6MNt+TpRycIrZjtJRlv4lvSfS2tW9ZTwu1nFNJxnlmoxfrJLeo7l+4kxE9VXM1n1KniyJYVIAAAAAAAAAAAAAAAAAAAAAAAABG9Y/NN72PzIkhG9Y/NN72PzICltEIRk7aE1CcZ2F5F0pqLjV/rCo/J793s2uD+qzp6TVKaqU4RnRnNyxCpVVKNOnNSdhXS8pBSbcstzk8k8tyOZolUUXbNzhTi7G7UqlT1cI/0hUecvTg8s0uDz+5m7jrhKVvNSoVpuF5GdehCUFlHDqyjTlGdSVTNJL6yXDiy3pPpamqrmay6k/FkSwieqvmaz6k/FkSwqQAAAAAAAAAAAAAAAAAAAAAAAACN6x+ab3sfmRJCN6x+ab3sfmQFEWFSKtMpNJzwq+pwTf1qjxCbUF0tpP4HYxe9o1Kk/JVI1Nu6xCrHZlntUnhdSKmvuzTWZ1dB8Js62G29S5pQm4+cR25uSyh5zUeW5rdm38TpX+CYbC1r1LehSUqVtc7E4SlJwfkakXlm3+si/4ThZiUw1V8zWfUn4siWET1V8zWfUqeLIlhQrAAAAAAAAAAAAAAAAAAAAAAAACN6x+ab3sfmRJCN6x+ab3sfmQFf6BrPB4JJSbV3lFrNN+WqZJ+jL8n7mb1ak42N4nkn5rUzUY7C2vN5ZtQyTim3wyXt472amr6SWFUm9yTud6lsv19ThL2e83bmnlZXsls7M6N04uM/KN+jV2m58W8+O/jnluNccR+l0cJRqr5ns+pU8WRLCJ6q+ZrPqT8WRLDIpAAAAAAAAAAAAAAAAAAAAAAAACN6x+ab3sfmRJCN6x+ab3sfmQFe6EczR+q/Ru/rrah66pxWTzX7n7nwOtdQccMrJum35rdb6SSpvOFR5xyjFcGs9y357jl6BtLCINvJJXTbcoxyXlqjz2pJpe97jpV6m1hVSW1KedlX9KctupL6KW+UvbLpfTma6eP4ujhJtVfM9n1J+LIlhE9VfM9n1J+LIlhkUgAAAAAAAAAAAAAAAAAAABgcLEtJ6VGpKl5GrUlDLNx8ko5tJ/wBqSftNT/jGP91rfx0f9xxdIOWV+tHuRNQyVXqonDXTZpmIlMcL0lo16qpKnVpzkm1tbDjuWb3xkzW1kyywi+fRRfeRwtGOX0urV7jO3rM5nv8AsJfmi+3VNVOZUXKYpqxCptDdMLa2s6dCpTrynB1ZNwjTcfSqSmsm5p8GvYb+L6e2dS2qQjSuc61GrCLcaSSc4OKcvT4b/YV1Zy48eD9j6D9XEvo6fH6q9jL4u1Yw58pj09Eaq+Z7PqVPFmSwimqzmez6lTxZkrIIAAAAAAAAAAAAAAAAAPjZy6+kNnB5OptNcdiMpL4rccmYjl2ImeHVDNGxxa3rPKlUTl9l5xll7nxN4RMSTGOVe6Qcsr9aPciahs6Qctr9aPciaxgr2lvo1ht6McvpdWr3GTfFbOlXoVaNaEalOpCUZQks4yWXBohGjHLqXVq9xlgTW5+41WNGW9s8k2qeckn9pfDM/VztbEN+7ZR+lHKrVXROqujhJnytHdTX6sfbmWwql6l0fsqdC1oUqUFCEaUMoxWSTazb/e23+86Bjto5QguiMV+BkOuAAAAAAAAAAAAAAAAOFpfcyhbpReXlJqDa+zk21+BDYxRLNNvU0+1XckROJjv7NljVjqycGpwezKLUoyXFNFm2tXbpwn9uEZfFZlYXfB+4svC/UUeyp9xE/H7hHyOkEx9/ptx1o+HE10Zsf5dcdaHhxMBRXtK6jWG5oxy6l1avcZYJX2i/LqXVq9xlgmqxqy39nlO6hs3VzHor3C+FSR+Ms5UV0umvxRtY1DZv71dF1dL/ADJGK0jnXtV01KC+M4othVL1VFbj6AdcAAAAAAAAAAAAAAAARzTf1NPtV3JETiSzTf1NPtV3JESiY727bY0Ybvgyy8L5PR7Kl3EVpd8H7mWXhfJ6PZUu4iXj8yh5HSBY/wAuuOtDw4mFGXH+XXHXh4cTCU17Suo1hu6L8updWr3GWEV7ovy6l1avcZYRqsaMt/Z5g0ohs4piC/xVx+Mm/wDUwYRHO7sV017Vf5kTd02jljGIL/EzfximYNGo54hh66bm18SJbCqXqAAHXAAAAAAAAAAAAAAAAEc039TT7VdyREoks049TS7VdyREomO9s22NGG74P3FmYXyej2VLuIrK7e5lm4Xyej2VLuIl4/MoeR0gOP8ALrnrw8OJgRm0g5dcdaHhxMGZTXtK6jWG/ovy6n1avcZYRXui3LqfVq9xlhGqxqy39nm7WLT2cbv101KcvjQgzBoVDaxXDl/36L/h9L/Q6mt6lsY1Wf26FvU/+HH5DBqzo7eM2P6vlJ/w0JlsKpeiwAdcAAAAAAAAAAAAAAAARvTn1NPtV3JEQiyXac+op9qu5Ih6ZjvbNljRju3uZZ2F8nodjS7iKvunuZaOF8no5/8ASpfHYRLx+ZR8jpX2kHLrnrQ8OJgRm0if6dc9aHw8nE1kymvaV1GsOlory6n1avcZYZXminLqfVqdxlhmqxqy39lH697bZv7Wtluq2soZ/fTqN/lVRralLfbxRzy3UbSpL/ylKEF+DkWrpxgdO6owk7eNxUozzgnFSkoSWU1FPjwW77jHoPgNO2hUq+bRt6tVpPKMYzdJJbKaXDe5FmfthXj1lKAASRAAAAAAAAAAAAAAAAfmUE9zWa6HwMEsOt3xoUn76cP5HwDBl+6dnRjvhSpxfTGEU/wRnAAxVralP1lOE+tFS/Mwf0Va/wB3o/8Aqh/IA5iHcs9G3pw3U4RguiMVH8jKAdcAAAAAAAAAAAAAH//Z</t>
  </si>
  <si>
    <t>MAYBELLINE Brow Drama Crayon - EyeBrow</t>
  </si>
  <si>
    <t>face</t>
  </si>
  <si>
    <t>03 Medium Brown</t>
  </si>
  <si>
    <t>data:image/jpeg;base64,/9j/4AAQSkZJRgABAQAAAQABAAD/2wCEAAoHCBQUFBcUFRUYFxcXFxcXGhkaFxgaGhkaGhcZGRoXGBkcIi4jGh4pIBkXJDYkKy0vNDMzGSI4PjgyPSwyMy8BCwsLDw4PGRISHjIpIikyMjIvMjIyMjIyMjIyMjIyMjIyMjIyMjIyMjIyMjIyMjIyMjIyMjIyMjIyMjIyMjIyMv/AABEIAOEA4QMBIgACEQEDEQH/xAAcAAABBQEBAQAAAAAAAAAAAAAAAQQFBgcCAwj/xABBEAACAQIFAQYDBgUCBAYDAAABAgMAEQQFEiExQQYTIlFhgTJxkQcjQlKhsRRiwdHwkuFDcoKyFTODotLxJFNU/8QAGQEBAQEBAQEAAAAAAAAAAAAAAAECAwQF/8QAIREBAQACAwEAAwEBAQAAAAAAAAECEQMSITEEQVFhcSL/2gAMAwEAAhEDEQA/ANmooooCiiigKKKKAooooCiiigKKKKAooooCiiigKKKKAooooCiiigKKKKAooooCiiigKKKKAooooCiiigKKKKBK8ppdIv14A8zXrVfzjFnvAoPwj9Tz/SufJn1x21hj2unc7SXuSf6ewrqLMmX4t6awZj5061xv6V5Zld7leiyfLD+HHo3W1OlYHioN8F1U3rzV5Izya6zms+xzvHL8WK9FVLM+2kGEKLOwDPwOtvzE8AepqYy7PsPOAY5FN/UfvxXfHLtNxzuOrpLUUgNLWmRRRRQFFFFAUUUUBRRRQFFFFAUUUUBRRRQFFFFBzqF7X38q5jcMAQQQRcEG4IPBB602xGCVnDn4gtgCAV62uOfxHYEXrwbLSSjFlumm1kOwVibDxbbG1BI6xe197Xt1t513UVFlWnT4h4Tt4dxfRfSb7E6Nz/MaWLKguncHT/KettX4uoG/TfigkSw461nONzA97IfN2/7jarXicOsIDvIl1N1um7DQqlRuTc6Fuw8ztxbK+0B7uQMiEx3ZiQpIUlgQpIF/CoA1W6b815+fV1Nu3Dv1bI8aOtO4Zwdwaz/BYpDpIcG24O5HTcb87b+d6ksM5Chddx1GkeLj4vPg+WxtXluL0L5DjGWvfE51GkbSSW0oCTfb5C/qdveqXE3TULWt8PoBpG/wbX0+e9Vzt9mAjw0eF1W7xiSQPwqwYAi/5mH+mt8ctymMrGckm6uGYdncNjrP3n3rfqfJfToKdZVkoy6IoqSDZmkdEDGRxup1X3GkFVQrpu12JtWVdjcDin7xocSYu6VSo+JSXLDxLe6rZWuwBIuNubXSPttjcCwjxmH1oPD3sQYg+Iquq+wJA1BTZrOptuK9vTXkeXttcv8AxQxkFA3dCR11hwY1jRV1ySNpIFr2Vd3dm6Deplc1KC8q6QOWuBp8Oo6wT4QAVub2uwAvVZy7tBluOsVZVkDK1jZHDAgq2k7EgipGXL3QWQxz6SWVZb7SsxdpD+d7GwJ+EAWtvebsFjwmPilF0dW+R3+nNOr1Q8U9pGSTvIUclwT3cMUIU38IQN30jE3uxsemngyOFmxiNoU9+iqCXde7DOQCEiuSX231fCPPm2pTS2UVW8v7WwOdL3je19LC3vvvbY78VPwzKwurBh5g3qo9aKKKAooooCiiigKKKKAooooCiiigKKKKBK8cROqKztwoua9qq3bXHhESO9i5LH5Law+p/wDbWcsustaxm7pxikWc6i3iI46D+UelRmJyxl6XFQuHzF13DVM4PP7bN/cV4brK+vXq4/EBj+z8UhLaSj/mXwt7kbN71DT5ViYvgIkXyNke3z+Fv/bWmJJDL5A+YpvPk55Q3H+dKaynz1e0/bN4830tocFG/Kw0k/K+ze1VPtpie8nXfZY1A9yxNaf2hSKKJmnS68adIbUeihT1/bmswfKpcW0rwJH4Bq7sSjWU3uVRyGIXrYAbjau3Bj7205cuU1pKdk8dCIhCxQs0haxYxSIzWAMUt7HaNdvCQSBcgkVa4ca6IY45WBKx6I8QGBFgFRUxA2e+lSPiAI9KyTE4d4mKSIyMOVZSrC4BFwdxsQfenuXZ3PATokJVl0sjeJGG9gUbbYsxHzPma9by6aFmmVYbFpdm/h5+9mdpCpcKiO+su8dgUGwV24VE4DbsMKc6y+xjPfxbWMbCaNvhOxHiv4h0qFg7SxSIY5o+7UpImqIalAfSbLE58G6g3Vh8I2qz4XNVexgZWkRI7NBIY2ddemQSYZ/j0oL2sx3FvMBKZP8Aa3E40YuHSb7kXZSeNwd6tmBfBYj7zCziN9LKDE1iFYrqGltxc6OANx6VScXJhZyqYiBJ2lmVS0a9ziIjL4i8ttiNtydI24G4EW/YVQ98HjNDgXEUv3clypKgODobUV6cA9bVLjKdmmPh3Ru8eGOeTRo74rrl0qtkGl2ta9yQGUEsTa53oSZzmWEfxKJEBNgV7uQLfZVdNgB0BDAXtxa0evaTNstNsTE7IDpu4uDY22cbfKrRlf2j4LEgJiE7tjt4hcfWp1s9a3HplP2rKG04iNo9zu2+3qyi3uQKvuV9pcNiACkq7+ZH78VT8VkOCxQ1RFGB8iDVZxnYOSMl8PI0bc+EkfUVO0/a9f424EGlrD8L2izTBG0imVB1FwbeZHB/SrjkX2jwTACT7tr2sbBri19uPTY8/I1r/iaaBRTfC4pJFDIwYHy/r5U4ogooooCiiigKKKKAooooErKftRxJXFRi+3dC3+tqveJ7S4dH7vXdhsbWsD5XPJ9Beq/2ly3B5oyqmJVJ0BUC41EHfSVO5sfLzNc89ZTTeEuN3WbwZh61JQY8HmobtBkGJwLlZBqXo67gj1HIqLgx/ravNlx16ZlKvkGK6q1qmMHnbpyb1nkOPNOMVnRSJ3vuF2+Z2H6kViY3fi2zXq8Zb2jwmOnbDuokYFkF9rBfjffa2xJPkBUhj+w+BxKoyRhAoUq8Z7t7EAKWJuCR8eq1+B1rKexOGhdnkSV4p9aRoBiBCyK4cmRCd5fGI10epvyCLrFjcxw7f/2w94iqWOiZ7Sd9IQN1k2Xu73tZFAFlNe3pp47ls3zDsrjYFYXixsQZj3c6ksoKWWQubeLu4gPjOkAC1VPGdmcNKB3b/wAJMFOrD4h230xs4ZJHVQxcgbbABgetq1DJ+3MDydzKHhZmVVXEKEdwwZ3mf8ASy6RYm+3nUtmmT4XHRK0psjWkWxF2ElrOQfxMALXGwAHQ1fYPnrNuzWLwwDSxMFPDL4luF1EXHFgD/pPlUMDat2zjstjcOW/gHaOIppEasZNI07kd5coxJJJW25PmazHtBgJ2kaTEIwlYjU6qoUkAKCUAAGw5FvO1al2hhB2jxKrpL6xbSveAOU5syM24Iubb/tUhB2sMUmuOM6XQCRGctqYWXUrG52VQADcC52qAbAt+Hxj+Xn3U+IfSmlaF5f7Q5gqIqK0fMkUo1xtsFCov4V8Ja4sbyEcAV5nF5TigS8MmDl5BiKyRE34KORpHvVLr0RwPT9f0NVNL83ZzHLbE4GRJk0g/cMNQ5J7yLkN9aeYDt9jIfDiYi4XYkgqw9/8AeqFgWnjbvIHbUu+qJiGHzUeID2tVvy77SZGTusfBHjE41MAsgH/OOvtepZKTa4p2vwmLiKBtEjkL4gAUBBLSA8EhVYi43IA61RPtASCGSOCAC6qHkI3sT8CX9BufmKcTQ5dMZJcPK0ARGlEUgubolyqsvNyQFB38LedUWSVmYsxuSbkmszCS7a34unZHt7Ng2CsS8fHmQPI/mH61uvZvtJBjYw8bDVbdb/W1fKq87c1r/wBl+GbDxd8Ru7XA87Arfb3A+V6cmWOE3VxxuV1Gzilpng8akgup36jqKeA1JZfYlln0tFFFVBRRRQJUB2izVI9MWrS0gJNjYheNvIk7X8g3UCp+sO7Y5ss+Kd1bhjGPkjEAg+RFj8yaxndRvDHdWPE5RHLuhFvp/tUFmGQMt7qT69f1qOwuayx23uKsWA7VK3hkt8jXn09MtiuYhsQBpMjSKPwyEtt5DVv7A1Xswwqm57so38puP9JrWWw2GxA28LH/AD/Oaisf2Ycbizr9foen6VqZZRn/AM3/ABkoxJQ2v+4/Q0mYYzUmn1FWDtFhlQ92E8fXULqu1xcje9t7dNr81X48mnkR3RAyofFpdSbWJuEvqI2te3JA5NdcMZfdac88teImpzLe1GLg+CUsPCLP4xZdgovuBputgeGIqHkjKkqwIIJBBFiCOQQeDXnXVxaE3a/C4qJ4poAjNq0sxEgDO2kOzML+HvsRJxyqcm5qeyrLm1d9leKkUNpi8Y1xXhfSO8LsWXwMCABtZiLK3hx+nOExbxMHRmRgbgqSDwR+xI+RI60TTZsp7aYvCJHHjoHVGVr4hAZHZgwcvIlwVtHcnqAVNrG1WbAZ/luZIiqVZ2RnEVryKqtpswGwa5Btvzfjesjy37RZwpjxKJiUKMh1eFje2zMBupA0sNrjk1Pw/wDhWPfXHJ3UwLz2J7mTVdyR3oGna6MAoa3dk9SDNG1pzP7NMMxDamUEnwrbUNtipPkbf361SO0H2fzQq0gZJo15O6yDew9T576v0pvi8yzjBqt2Z4lZmWQaJdQZi1nmA1MLsTueW+VpjJvtVVgExUf/AFDce4qayiyys5xOWadjqQ+TDb/WNvramcmFcH4SfluLc3FunrW9Jhsvxy3jdLkcbX+lV/Nfs6K3aFtPWw3B9Sp2NO39XTHlYjcU8GYMQVdVkB6sPGPk4s3sSR6VZsxyeWPaeAOPzrcP879fckeQqt4zCKpuhJF/hPxD58E/OwrUu0MifK9cg0tq6CGr6PfA4fvJFTi5rasqnREVFIsqhQPQCwrMuy+UyyEukbOARuBtwepsL7jar/lWQYhhcDTb8xtXn58Ms7Hfiyxxl2tGGxljcGxHlVnyrMxJ4T8QF/mPP51TsN2cxZ/J8y4/pVoyTIe5Ot31PYgWvpFxY/OufHhnjf8AGuXLCxPXootRXpefwtFFFVHL3sbc2Nq+XcSskZuwO/WvqSqB2t+zuPEhmibu3uWAttc8j5VnKbdMMtVj2HzEjrt607TFI3pUdneR4jCOUkS4H4lva3n5gevHrUbHifWudxd5kt2GxUkZuje3I+lTUfbSSBGZ+VXbkgnpcc82qhwY4qea6zHNAwVHXUp8RsbHbg/931qY47sTO6x21TIs0wOOURFVOlWd34YAXZ5HFttyST5n1qQzP7PsJMVkj1QlQAHiuLXCsjuHPKrckjSSWHlWZdlIYgjPBiJY8W2soIhqbu0Clo2juBJrsxCkj4FPF6uMGeZhhHUYiNsREGjPeRj7weOaNNcZPilaRwxUN+C3G463HV8ebttEZv2YxsSOZo48UmmUFjcyRMR3hkZl0ksNzuWA3FVPF9nkcM+HfToV2aCZgJ0CLf8AKBITZz4RYDTc3NhsvZ3tzhMSNLOAQWFpdKtoiTvZJ5BchFJAsLn4fQ07z/shhsYFeT7ve/C6jrOok35Ynz49qm7DT53zDLJoDaWNl3K3I8JKkqQGGxIKkbHpTGtoz7s7jsOXEJLREFVR/vmRCULKJHGqx0C6/Dva3Ws1zjL5C7O6d2zG5ARVjv8AyhAAvytW5dmkDRXtLh2XcjbzG4+o2rxqok8pzzEYU3hkZR1XlT6FTsascefYDFC2NwvdP/8Avww07nq8Z2PB4qlUVdpqL6nYmRvvctxSYgDfSG7uYdd0PPSu8F24zDBN3eIRmA2KyKQbel+tUTDzujBkZlYcFSQfqKuOX/aHNpEWMijxkfH3o+8A/lkG9LJT2L3lvbjBYuySARsdrMNvY1B55lWGMM2O1ARqLRKp5F9MfHV28V/ykXHhqCx+EyrEqHwskmHlZwDFKQUAsWZhJ0sFNr9SBUF2hSaFv4WSS4XQ5UNqXUyXF7dQpH1rPX+LKhncsSTyalsm7hiI5VIJ4cMR7MOnzqHqY7M5e8+IREAPLG4uoA5LDqBtt12HWtdpJurJv4v+SYRcO+uK4vsQWJDD1HWtAyzGJIt12I5HlVfwWXJ4VLeQ1G258zbYVYsBlZjNx15FZxzxym41lhcb6l4JCKkoJL0xiw3Wn0Mdqt0wcXopLUVAVB9os6/h10ouuQi4HRRwGb3BsOtj5GpTGYlYo2kb4UUsfOwF7fOsnj7WhncyWvIxZr7jyCj0AAUfKuXJn1jvw8Xe7/Uez9uMZHcsLvf8Q8B38ha1SWC+0+MqVxETRNb4l8ae4+IfrXkow2IHRSfp7VF5h2UO5TcfUf7fpXmnJnPdvZePiy8s0b5pilxBMgcSg9Qb29Lfh+VVbMMhja5Vgjep2+v9704xWTvG1xqQ+Yv+43t9ajpkkHJb5g/uOD+lenH8nG+ZRyy/FynuN2icTlkse9tS+Y3H14/r6VGTtc8W6Wqypi3Xyccflb/euJIYJeRpbjayn6cfS1dsZjfcXlz7Tyw7OXYUxx6wYW7qMiRb2Z1RnbcXW7G4uxUggWBAp5gsfmeCsqss0cZiIX49i3dhUDAOCRZOLgOvGxEUiTRE6G7xSNJ02V7bdDcMbKBw21EePQm//lup2UARgeJWt3bXjI1KGNtLXUW4rWnJM4rPMvxULI6COVVSOMuCdAIVToKC1kKg7kcubG5UzS4bMMKskuFxLTAFRpnCStI4BRJImNyp0spUXHTdha9UzDCwzuSysjvshju2yRA2eNrdFIuCCdPG9R2FixeGDSYaYkC6sYywYAm3iRgGUmw6X3HnWdDVMm+0YRAQY1Hw8igK8zXlV3DOsh8INr6Tp+IbHy3sbrl2PjVlMbakDgAgyBWYKupV3UliBY732+WUYDt2HBixkZ0ltzGLAhmcyLIjcqS9zb8oFtgR2+FjMqT5TP3cugM0YcowJCnuwG2YCwuN7k+grNw2vbX1bsy+zFb6kl7sEG3U38iOo86o2f8AYaeAFmjDIP8AiRkW5tuvzI6Dmnc3bnM8OUTEJ4kBBZg+txcnxEtp2udwo6VZso+0fCzjROmknz4/zf8AWpZlis1WRzZew439OG+h59iaaMhGx2PUdfet3xPZrBYxdUTqb9Bb9qqec9hJVHh8QHAbcex5HyBpM5+16sxrrV571LY3JnjJDIyfMEr9QLj6e9RsmHZef03/AGrcv8Zcq5Gw870juWNySSepri1daTV9CVon2fQiKOSQnxyHRbyUf3N/oKomFwxZlFtiwB+tXXLMHPGgDRuvX4WHIB8q5cstx068Wu26vKYgVaezOYiQd23xKLqfNfL2/wA4rMYnk9fpV37E5bMZBK4KooNrgjUSCLC/Te9/SuHHjZXbksuK9Ilq9gKRVruvS8ooooqoo/2qZmYcGqjmSRVP/KoLn9VUe9Y2uKRzvsa2L7UsnbEYeMrfwOSbdNS2v9Rb3rE8XlUkZ4JH+dK8/JjbXv8AxssZhpL4eR03Rjb0P9Km8s7WSRkB72/zpVFixbIeop/FmKtsw9xXG4aem6v1qWFzjD4gWcC56i36imuY9nI2BaI3vwBySdgBVDjTbVG/HS9jXlL2rxEDoOQtyeRudtj52v8A6jTDC53TlyWcc3K9cx7I4t5RH3RLEkLp8IGxJvq8IAAJJNuOaZzZakYEUolhlUEN3g7xHIBZdKoAy6gyfCXUAXub1qPZ3tnC8aLirxSSgaFljKiSJhYd3IRoIYkXJIAFWPG5dh8TGUP3iSKCVLWWQlzpZbDZm7sKGG6ovhtXrxvWafPytyu6wRoZokMnxRBgpkU95FrIB0d4vwtYjY2pf4yOQASoCLWBO49mG49q0jNOwTxsJsKxikRbkKXZAQjhu7LFnLMzqiqSR/5h4sKpeZZfF3piaIwzalVu6cyxMVifwrsTqLd2GJDG6ub710mbFiLGCtvFJYchWsyje/hYbr7WPrSNi3UqZUOwZQxuwsxVtpV8YIKmxu5AYjan0/Z2VCGhkjlViQrRyIrNpTW33bN0HIv1G1RuGzI23s4625t6qea35USGuKcESBHUKgEjMFkDEFTqmQWbkHxg3I3tvUfJkQKCSCQi5GlZLISGC6QrglC1ydrg2K7XNq77iGQ6kOhxvddiP+n+xFebx4lLlX1gm5AF+OpW1xx5W533NLjQ7h7S4zCnucSglQAXinQN4f5WO9tuQacLHlWM4LYKU9Gu8JPzG61VMXiC7am26ADhQOFUdB/v1pvSU0us2Q5jggJYiZIxxLC3eIfnp+H3qYyj7SZU8E6ax1PWqRlGfYrCNqgldN+AfCfQjg1ao+1uCxfhx+EAc/8AHgAR7+bJ8LVjLHf6WWxdEzvAYmNnuBpUsykXOwvt5n0qmdq8mTDQd+xAeVtKINxfcv8A8yoDpv1IJ/FXhP2YjZ1XL8SJtdjpPgdDqGlXB6km9xfZG8qq+b4uZ2Ecrlu51RgHoQfF7kjc+lZmOvjVy/qNqYyjCwzEKzMj+V10t8rjn0qHp/lsBLXHI3F+B/N/b1+Vb3r1JN/F3yXLTh5BJHI3QEWFmHkw61pGVTpIupdiNiD0NVDIzHiV8Bs4HiQnf5jzHrVmyvCyRHi6nkdfmKvaUuNT0Q3qXwkhqNggJsRxUnhorVLpIfilrla6rIKKKKDhlBFjuKrOf9nYJASF0t6cfSrOTUdj1Jpray2fGRZ12Qtc6dvzDcfUbj3qoY7IZI913+f963VltUfjMpikvddJ812+o4NTLil+O2H5Fn1hF3Q73FcYHESSyCIKr6ibK1h5knWbaQBc3J2tWoZx2RJVtID7G1hv6eH+16qOUZH3OJRySoUP+LTuUKjc7A78NttY7XrOGFxtXn5JnjNJNc6RmMOMWSEsXundosTxtH3IW9rlU7slGublFBPhBElFhZMP3kmBxfdobvpJV4gjYg8I12ijiibVqF2J1fDwW0sDOuiZI5oz+EgRyjTeMMCWCyaSZdwR8dxzaorDYLS5/gpZIJURmMbuSGsxubfGi6RcGzAhkuR4q6aeba84Ht48AQY2MRxtoVZYyXQpoLau7P3ilyOWUWsw5U1ZMHiMFik1wMih1Cs8RUS2JNk8PjUm256252rGo+015UOMSWORInjWRSwkTvOZVR9lk58YsTckm9iJ44XDT2mw8pWVI5HDxECaWazMNaIgWwYarmxYvpFrb4uOmt/1IZ99lzqGeBw4JFkI8Tf9NipI+dZ5m3Z2WBiro0bqbXXdb+m/6gmtOwPaXH4Zu7Yx47TuSmoTqhdgX0tsynQRf3tpIJnsJ2ly7MVKyFUcfgl8Mmmw06bje+q9h89+aS6NPn8615GsDqOR8+o9xTrD5kejX9H59mrcsy7C4LxqsN9QG+orKrC9jG/RTwRwfYVnXazsQsFmiMkqsWJDR6HjF9gXF1kPrbp61qcnqaV55opNpFsfM7H/AFDn3priMkvvG1/RrA+x4P6U2fDyJsDccaWFj8gDt9DelhxpQ28SHqOV9weK6bl+po0kheM7gqfl/lxSiVG+JbH8y7fVeD7WqaTMQRZ1DL5izL/pPFcvlsUm6HSfTce45H601/BCxzMh1K5BB2NyD1sf3+teLMSbncnrUjPk0q7gax5rv+g3FNZMDIu5RgPMgj96l2puKsWT2VTe1zYfTYD+tQ2Hga/F/K29z0At62qRXCyx8xuvzRh+4rGXs03h92seGOhg6MVdTcMDYg1pfZbtOk2mOfSkvAbhZP8A4t6cHp5VjkGIcbWNPIsUx2sa5SWO11Z6+io4tNOkFV/sS07YOMzg6t9Ja+ox7aS197889LVY1W1dI4V0KWiiqyKKKKDlqbyJenBrkigjZcPemcmF8qmmSvNo61KmkC6EU0xmAjkFpEB9eD7Eb1YZMPTSXC1qVNKTjOzDhSIZLqdzG9iD7EaSfWwPrUFjcLYlJkeO8csYsSUAkILEA3IHhXguNvh6VpLxEV4yRhgVZQwPQi4/WmjdZtiMG0kbCTupIxpMSuCVRe7K92ZheSIgsbaza4FhbiBnyBA6th5Th2LugEjAp3igAIkyErctqHiINrbc1peO7MxtcxsY2IItc2IPI8wD9PSojE4WeEs0kYN+ZECjUb3GsW0sCdiCFJBO9TSq3B2lxmCKpjICyKUAcADUoYuFEqizgjULXOzPxc1F47LVxcrz4fEK7uzOY3OiQXOyrvYgCwFjsAKscaiOIRxEuifGJbFRC0jPJ9zISHZEA+DcgL5EHwxXZ3CTsjD/APHZgVEsJDxFggIJi+IbJLshPwkkg7UiWIPD9osxwL6XMm3Ikuf1NXzIvtRw8oEeJj0k7XsLVnOF7VTQkxP3eKiViumRdasAbXRj4lBtcWtUhFgsrxxtE74KY8RyXkhY+SuBqX3qXDGrMrPrUMV2fwGNXVE6XPkR+oql539ncsd9FmXyIJH919iKrWJyDMsvtKqsY+RLEwkiI5vqXj3tVgyL7VZUATEJrHFxzWOuU+NSyqZjsokibdWQ+YuQfcf296bwYkI33ikgbakOlr358jwa1nHZ1g8cqpGQGkJDm1mRBu1uPEdkHkXB6Gs87cYSLDzfw0RuVAaUjgO24QW2soI+o8quOX6LEplkaSLrSRnF7EEKHX0NqsuXYgxmyyNb8rEEH2tWT4HGvC4eNrEfQjyI6itJ7O4+LGCy2WUDxITv81/MP2rrMv6zpd8DDDKNQChhuQVFwfMHyp7/AAPrVcw+CkjYMpIIq2YEM6BiLHqOlNw080wMZ2aJGH8yKf3FPcFlGFVg4w8QYbgiNbj1G1diE17RIazZKS1LKa7rwhFe9YUUUUUBRRRQJSUtJQJakK11RQeRSvN0pxakIpsMngppLhalilcMla2mkDJhyK8WBqdeGm0uGv0rUqaVXH5FDLe66D5rYfVeDVUzLslIgbuySrAhtFwWBBBDL1FiRbfk1pUuF8qbMhHSr4m9MGx3Ztlvp+h/zaoWXBMps3h9T8P1HFfQ2MwEcnxoCfPg/UVWM17HBrmMhvQ2B+vB/Sou2aZP2gxuBIaGR1Q9D4o39CDdTVkTtFleOGnG4X+GlP8Ax8OLKT5vH/8AdNMXkEsLHRqjY8i2zD+ZD4XHsaiMfBGQdcJSSxs8XwMemuJvh+aMAPymlkXdO8T2fKLNiMJOssMNiXB0sF1FEZkO41Or2+SnrVXlkZmLMSWJJJPJJ5Jr3l1IpUP4XPiUG19B21L73H+1M6iu2Ftqv3YHBNGBibC9/CCPiHB35A+Xr6VRsNEXdVHJIF/Lfn2rUsHOqoqDZVUKB5ACwrhz53Gaj0/j8cytt+NIyrERTrdNmHxIeR/cetSkUGniszwmKZGDxsVYcEf5uPSr/kWeJONLWWTy6N6r/ascfL28v1ebguHuPxMKgrtUoWvVa77eYqiuqSlohL0tFFAUUUUCUUUUBSUtFAlFLRQJakIrqkoOCtcNHXtSWoGjxU3kw9SJWuGSrKaQsuE8qavCR0qwNHXg8Fb7M2K9PArjSyhh5EXqv5j2Vjk3Q6T5HcfXkfrV4eD0rweEeVXafGQ5j2Ll1H7vWPNbN/vUNiuyTD/huv8A0sP6Wrcu6HlQYx5VF2wrKcgcSWUMx3Ow4sD9OT9KnWy6VPwt7g1qjYRD0rn+DHnXPPjmVduPmuE0y+OR15BqQw2Y2INyCOCNjtwa0mOFeCqkeoB/evZcnwr/ABQRH/01H7Vxy/Heiflf2HeSzO8EbuPEyAn34J9SLH3qRUUiAWsOBXVdZNPJbulpaSlqoKKKKAooooEooooCiiigKKKKAooooCkpaKBKS1dUlByVrgpXrRagbsleDwU9IrkrV2It8PXmYKlilcmOtdk0iu4NL/DmpTu6Xu6djSLEJr1iUin/AHdKI6m10WE17Vwq13WQtFFFAUUUUBRRRQJSUUUC0UUUBRRRRRRRRRBRRRRRRRRRBSUUUBSUUUCUUUUBRRRQFKKKKKUV1RRRCUtFFAUlFFAtFFFB/9k=</t>
  </si>
  <si>
    <t>04 Dark Brown</t>
  </si>
  <si>
    <t xml:space="preserve">  Dark Blonde</t>
  </si>
  <si>
    <t>MAYBELLINE Tatoo Brow Pomade - EyeBrow</t>
  </si>
  <si>
    <t>0 Light</t>
  </si>
  <si>
    <t>data:image/jpeg;base64,/9j/4AAQSkZJRgABAQAAAQABAAD/2wCEAAoHCBQUFBcUFBQXGBcZGhoZGRgYGhkaIRkgGhkZHRggGRohIiwjGh0pIBoXJDYlKS0vMzMzGSM4PjgyPSwyMy8BCwsLDw4PHRISHS8gICkyMjIyMjIyMjIyMjIyMjIyMjIyMjIyMjIyMjIyMjIyMjIyMjIyMjIyMjIyMjIyMjIyL//AABEIAOAA4QMBIgACEQEDEQH/xAAcAAEAAQUBAQAAAAAAAAAAAAAABwEDBAUGAgj/xABOEAACAQIDBAYEBwwIBgMBAAABAgMAEQQSIQUGMUETIlFhcYEyUpGhBxRCU5Kx0SMzQ2JjcnN0grKzwRUkNJOio+HwNXW0wtLxRFRkFv/EABgBAQEBAQEAAAAAAAAAAAAAAAABAwIE/8QAIBEBAQEBAAIDAAMBAAAAAAAAAAERAgMxIUFRIjJhEv/aAAwDAQACEQMRAD8AmalKUClKUClKUClKxnxI4Lqfd7fsoMmrTTKOfs1rjtp77wKzRQh8XKPSjw9iicdZZfRRbixNzbsrgtt79ztdXxaQj5rAgSva3BsUxCK3fGT4UExY/a8UK5pZEjX1pHVB5XOtcrjPhO2ehKpM8zD5MEbPfwZrKfI1B+K2yhYskKs5GsmIZsRIe8lrRn6FYUm2J2GXpXC+ohyL9BbDn2UEzYr4U7D7ngMSf0rLEPqatbJ8LE9z/UkFu3FA/UtRVHs/EPqsMjX55G+u1ZabtYw8IW82RfrapsXKkhPhYmP/AMKM37MSB9a6VscN8KZPp4CcW49FIsv8lqJ//wCXxnzP+ZH/AOVeJN38YmvQPp6uVvZlJps/TKnDC/CfgSQsjzQNe2WeJh7Sua1dRszbsOIF4ZopRzyOpI8QCSPMCvmI43Fw9VnlQHTK+cKf2W0PPlV6DbK3BkgiYg6PGDC48HjIW/eVaqj6oTEKeOnj9tXqgTYW/EqWEeNJGg6LHrnHflxUfWHcWCgV32zt+4hkXFI+EZ/QdyskEn6OdOoR3m3jQd9SsOPGAgE2sRcOuqkcj4d/DvrKBvqKD1SlKBSlKBSlKBSlKBSlKBSlKBVifEKgux46ADUk9gHM1j43GhCEUZ5G9FB2esx+So7fIXNcFvHvdkaSLDSI0qC0+LcXiwoJtlRdc8lxZYxckjXMQbB0W395YsOVSUs0sn3vCwjPJJfhcDlodTZePpVGO9m9rvdMVICOWBw0hEY5WxWJXWQ8bxx6acVNcptPeI3dMOXHSX6WeQ3mxF+PSP8Ag49B9zU2sOsWrA2RsSXEnqDKg4u2ijtA9Y9w87VLcV52htyaZOiJWOIG4hjURxjsOQem34zZm76ytm7r4iazFejT1nuCfBeJ87Dvrstk7vwYexVc7+u4uf2RwTy176296z68n47nH65vBbn4dNXLSHvOVfJV19pNbzDYSOMfc40T81QPaeJrIpWd6t9u5JAmlKVypSlKCh7OXZyrW4zYOGk9KJAfWTqH/Da/netnSruekzXF4/ckjWCS/wCJJofJxp7QPGtRFi8ZgSYyCit6UbqrxycL5kN0k8eI5EVJdeJYldSjqGU8VYAg+INaTyX7c3ifTnt197ejYDDyrhWJucPKzthJDe5yMSXwrG55ldBdgNKlPYW8yTP0JU4fFWzNhpTo99c0TjqyKbEhk8SDUP7Y3OBu+GNj82x0/YY8PBvbWmwu15IR8XxCM8SG4QkrJC3HPBJa8bXsbaqeYPGtJ1L6Z2WPqLD4pWuODDip4jv7x3jSsmof3Z36Q5I8XMWS9ocbYIyE/IxS6hG5ZtVYC5vqwk7B4+7dHJZXtdSPRkHanf2rxHeNa6RsqUpQKUpQKUpQKUpQK1u09odHlRBnlfRF+tm7FH+lXNqY5YIzI1zbRVHF2OiqveT9vKoy3z2/JBngSQDGTJmxEovbCxckTscggADXUHiwNBb3r3oCdLh4ZyMv9sxY1YtraHDjnIdRpogB4WYiKtq7UMoWNFEcKX6ONTcLfQsxsM8htq58BYAAeNpY0PlSMZIo7iNLg2v6TM3ynYgEnuAGgFdNuru2AFnmXXjGh5djOO3sHnU66kiyaxt3d1S9pMQCE4rHqC3e3qr3cT3c+3jQKAqgBQLAAAAAcgBwr0aV5+urW0mFBSlcqUpSgUpSgUpSgUpSgUpS1ArXbY2PHiUtILMPRkHpL/5L3H3HWtjSrLiX5RbtDBS4NyrDRhoeKSLz8eWnEew13G42+Koi4XFOfi9wIpSevhH+QC3zfY3LUcLgbHaGBSdDHILqdQeBU8mU8j/6OlR1i8LJgpirAMrAjh1ZUPpA9h4d6kAjka3471l1zj6Y2XtAljDKR0ii4I4SryZe/tHL6tvUIbh7xK4jwMkhGubAzNq0bD8DIefYORBA4FQJc2PtDpkOYZZEOWRPVbtHap4g/wAwa7ctnSlKBSlKBSlaLeXEuESCI2knbo1I4qv4R+3RdLjgWBoOa3o3kSNHxrDOkTGLCR/OzHRntzUW0PYDbU1B+1cc7F87l3kbPLIfluePkuoHK9yNCLdHv3txZcRaIjoMKDDAPWb8JJ4kjQ9yntrldlYBsRKsa6XN2PqqPSPs4d5Ap6VvNz9hiRunkHUU9RT8thzPaq+8+BFd5VuCFUVUQWVQFUdgHDxq5Xm662615mQpSlcuilKUClBSgUpSgUpSgUpSgUpQ0ClKUCsLauzkxMZjfTmrc0bkR/McxWaaVZcRE7xvDI0Ul1KsLkfJI1V1PHmDccQamfdHeYzxDFNc4jD5YsYoGssZ9CQAcSLX8Qw0BFcVvpsnpI+mUdeMdb8ZOfmup8M3dWm3Q24cJPHiNCi/cpkGpkifQi3MrofJe+vRz1sZdTK+nInDAMpBBAII4EHUEVcrm92cQEZ8LmzKoEsD3vnik1Fjzyk27LMoHCukrpyUpSgVGe/G2zFHisSrdYWwWH7na5mcdjKM9j3LXe7YxwggklNuopIv28Fv5kVA/wAJGOIeLC30w8QLi/4acB5L9pAKgdmtBwuJcaKOCi32++u63I2d0cRmYdaTh3IDp7Tc+AWuIwGFMsqRrxdgvgCdT5C58qlqONUUKosqgKo7ABYe6s/J18Y04n290r1EhZlQcWZVHixCi/drV4YRuk6O4vxza5ctswa9r5Stjw59ulY5XbHpRxlJB5Eg+R1r1JGV4+B7iLXU94uL+NMV5pVAOzwt9Xt+3sNelS7Be0hb+JA9mtMqapSvfRdUsGBta/EcdBxFq9QwZlZi4UKVBuGNy+ciwAPqN7qYatUpNZb2bMAL3AI+sA1dxcBjdkYglCVJHDTsvRVmq166M5M99M2Xv4Xryi3IHaQPaQP50wKUB/34C/8AKqX1tTKitUq4iAi5YAXtrfsvyFeXAB0Nx2i4+umKpSlKgUpSqFRhtXBfFsQ6fIOq96Nw8xqt+0VJ9ctv1gs0STAaxnK35r8PY1vpGtPHcrjubHTbhbaJwsbk3kwMgRvxsPLcL45TmUDlZamFWBFxqDXzd8HW0hFjERjaOcHDSa/O6RnxD5NeQvU57m4tnw/Rv6cLGJh+b6PsHV8VNbMnQ0pSg5velwzYaC+kkud+wpEMzg91vqr5x2/tA4iaWc8ZZHk15BiSo8gQPKpw34xpV8W4Nuhwbop7JJiEQ+yT3VAOJIv/AL76K6HcPC5pnkP4NLD859B/hD+2u+rnNxsPlwxfnI7HyWyj3hvbXR15/Jd6a8T4e8PJkdHtfK6tbhfKwa1+V7Wq8MZ1QMuoPpX1KB8+Th6+t+wAWsKxkQkhQLk2AA5k6C1ZR2ZP81J9E1Jv0tz7WOk6+e1+sWtfxI8Re3iKo0hN72N9b2A17dBrpf3VkHZs3zUn0TVP6Om+ak+i1P5HwxRx8iPbb7K9I9mB42IPjYg/yrI/o2b5qT6DfZT+jpvmpfoN9lPk+HjpuqV6xvYdZ8wGoNwLCzaWv2E9tesLisiuvXGYobxvkIyZ9L2Nwc/uqpwE3zUv0G+yqfEJfmpPoN9lPlPhYxbh8xu+o1LtnPC2rWF9O6s/aYzSOzRujs+oMiMAza8kFx33rGbASHQxSfQb7KvOmIPGOT0y/wB7PpMSWI6vC5JtwuSbamk/0Wz1VMbKdCXuHUcFN+RvopPlVplKsDlIsw0JB9Eq1rjxGtudXmjmLBujfMPyZHbyy2PE14bDSG145NNPQb7Nf/VUWLWsf96r/qKoo193hcjT6v8A1a104WTh0cn0W7SeztJNU+Lyeo/G/onl5UguYdmHVAe5OYZGyk2BFtAb8KtTekePmwc9/WGhr2qSDgrjQi+Vr2N7627zVHjkYlirXOp6pGvgBapfRFulejE3qt7DVOjb1T7DUdKUquQ9h9hqhHdQVrH2hhRLFJH66FR4kdU/SsayKA1YIiwrkG4NmFiCNCCDofEGvobdbHh8VnGi4uCKcDsOUEi3bmM1/CoE2vD0eKlT8oxHg3WHuYVKm5GL+47Pk4mOaXDsfz3HRjySZvZXpYJepSlERFv7PeDHtf75iMPF/dM5P8MVDM7XapX37b+pzH1tpSX8oJGHvaomkOpNFqUt3YgmFhH5MN9PrH96tlWNs9MsUS9kcY9iCsmvLfbaemRs/wC+xfpE/eFddj4sQxBhmijAGokhaUk66giRLC1tLGuR2f8AfY/0ifviu5bgfA/VW3i9Vn5PbSbtYjFTRQ4iWaEpLGHMSQMpGZTYCUyngbH0dbW0415wm3JH2jLhSiiFUPRvrmaSNcO8inuCzj2Ve3KF8Bgx+Rj+qtJgiAmDxtvvuPmcn8njDLFHf8Www3HhYdlas223gnxkKGRJ4cplijVGw7EqJZUjF3EwzFc1/RF7cqzhhsWFYHFQl7jK3xZgABmzAp0/WJutjcWynQ30xd8P7MP0+F/6mGt63E1RzWz5cdJJiIzicOBDIsdxhXOfNGj3+/8AV9O3Phesl8XiJ5pY8O8cUcLCN5ZIzKzyFVdlRQ6hVVWUEm5JOg0vTYX9o2h+sR/9NDVN2B1sd+vTfuRUF3ZuOk6WTDYjo+kRFlWSMMqSRszLmyEsUZWUhhmI1BFYmz8TjMUgxEckUEUl2ijeFpWZL9RpG6RcpYDNlUaBhqTemO/4g3/LZf44rL3UH9Rwf6vD/CWgubF2g0yMXQJJFI8MqKSyq6WvkYgEoylGHc3dXE7wb349NoPgsLHE5BQIrISzXiWRrtnUc27NBXWbvffMf+uN/AgqPdq4+PD7wNNK2WNHQs1ma18IqjqqCTqRwFQdBuvvliZMWcDjIVjk62UoGUhlXPldSzAgoCQwNuHG961c2+W03xk2FwsUUhjklVVyG+SOQrckyKCeHtq3sSX47t18XAGaFOszlStgMN0K3vwLPwB1IBPI1hbv4+KDbOLeaRY06TFrmc2FzNoPHQ+yiup3M3wlxcsmFxESxzIGIKBlByMFdWRiSrgnttoeFtdXid8sdicRJDs2FHSO/WYBiwVspclmVVUn0RxPuGFuNMJtsYiaO5Q9O4axHVeRchN+F+w6+yvPwOn7piP0cX7z1UbXZG+80sGLWSNExWHieUDKwVhGbSBkJurKbAi+t+VjWXsje2WXZmIxkgTpIjIoABCkhYzHcZibXkA48q5nd3D9JtXHxHUSLjoyO3PLl/nWm2ZtDLsnGxH5U2GPjnuxt/cXqaYkHY+9ksuzJ8Y4TpIukWwBC3VUaPS5Nuut9eVZmwtqy4rZxnly53EosgIFlZkGhJ9U86jvAztFs7aWGfRlmgUjvMhWQf5XvqRNgQ5NlQr/APnDf3gLn3vS+l+2qqtUtSvI9CPN848uMLD5aI3uKf8AbXXblz2wMp+axUU30omX64xXL7+rbERntjHukf7a3u4+uDx47sGR/eyr9Rr08/1jG+30BStN8c/GqtVMRVvyp+JS920pPK+HcfWDUTNU076wf1THKeMeMjl8BLI6D3EVDDrY2oVLmBa8UR7Y4z7UWsitbu7KHwsJHqBfodU/u1sq8t9tp6ZGz/vsX6RP3hXctwPgfqrhcCwEkZJAAdCSdLAMLk12J2jD89F9NftrXxXJXHcaDZmM6HYsco4x4PMv5wjOT/FasTa0k0ezTAuCxKmCGIq7HDWVsNkcMwWUsReO5sL6nSstMIvxDD4MzwXQ4cSnpBlKRSI75Da5JCWFwOOtq6F8dAwIaWIhgQ3XTgdDz8a22M8rWb2Sh8Kjr6LTYRh4NiIiPca6Bhqa5RMJfAQYVp8P0kRw4ZhKMpEEsbaG17lEHLjp310fx+L52L6afbTYY1mwR/WMf+sR/wDTQ153Y9LHfr037kVXtm5I5MU7TRETSq6WkW4CxRoc3YboeF9CKxGWSGaWTDSYaSOYh5IpZuiKyBVQvHIqvcMqrdWHFbg62psMUx3/ABFv+Wy/xxWXup/YcH+rw/wlrxsuK0smJxEsBlkRYlSNwUjjRmYKGazOzMxZmIHIAaVh4FcRhUEETYSaJLiF5Z2jdEuciSqqOJMo0DKVJAFwDTYYyd3/AL5j/wBcb+BBXAY7DpLvEY5UV0ZlzI4DKbYNSLg6HUA+VSNsbDJBGwaZJJJJHllkuoDSSHrZVucqgBVA5BRXFbwbqYuTHyY3C4nDxklCjNKwdbRLG2gRhrZu3Q00a3HYdMLt6FMOoiRmhBRNFtKMsgA4AEcuF9a0j7M+M4/aEYBLg4ySMD145swHmMy/tV2O7+50q4sY3HYuKWRDmUI5cswGVCzMFsF4hQOQ4Vf2BuzLBtKbGPJCY5GmKhXJb7rJnXMCoAsOOpqCz8EuNR8NJEFUPHJmJAALrILoWPFiCHXXgABWl+B708R+ji/eet7u3uxLgsdLNHJD8WfpFCB2DqrNnj6uXLdSAvpcCfCsDGbn4uDESTbOxMcayZrqzZSoY5ivosroDwvYjTxNGHue1tt4o9j4s/54rlkwn9dODA6jYxEK2+blkQadgWRqkrc3db4mZJZpFknkBUlWJCqWzN1msXZmCkkgcOepOJFulINqfHc8XRdK0mXM2e5jI9HLl9M39LhRNcRvzmjxuNjXRZZFlI7SydIP8UjVMOIh6PDGMaBIggH5qhf5Vym9G58mKxiTo8QjtGHDMwY5HObKApBumUakV1+1W+5SntU+80vqn3HJ1W1UqoryPS4Lf43xEY7Ix73f7K3u44tgse3dgh/nSMfdXOb6yZsWV9SNFPmC3/dXXbmw32dP2y4iGIHtKRdJ9bV6Of6xjfaVfip7KVv6VcRHu9ODzPtKEC7S4VZlHaYgMlv2kb31AeMTrEjnr7da+mt4EEeJwsx9Fi0D94kU5L9w65r533j2ccPPLCfwTvGL8wrHIfNcp86o6XcPE5oHjJ1jf2Bxce8PXT1Hu4+LyYgxnhIpH7S9ZfdmHnUhVh5JnTTi/CqIWZVHFiFF+1iAL92tCnMEEWvcX7QLagG+o9tXMJ99j/SR/vrXlWFrKDYC+up4r/pXMdPAW4uNdbWHE3AI9oOngavPhiDILqejbKxB0PWKgr2i4NUwvD83r+JjSIgH/FWXMuri4BaSXq63a2kfK3phqtkTWvbS2vG3vtb6xRh4H20car+an1xW+o0PsqWRZS1KUrlS1LUpQUtS1VpQUtS1VpQUsOymUdlVpVFLCmUdlVpQUyjsplHZVaVAvVVqlY+0MUIopJD8hCR48FHm1h51YI221P0mMlbkZCo8F6i/UKlrdDB/1XZ8ZFjLiZMRbuibq38Y0qGtnxMzjKMzcAPWY6KPEkivozYOACYpIl1TB4aOL9th6QPeA4Nepg7GlKURqt4cCZ8PJGvp2DJy6yEMuvK5Fr9hNQv8KODzvFjUHVxEQL2HCSIBXB78uUAfkzU+1H+9mwTLFicKou1/jeGH4wv0qDxJYdwlFB8+wTNHIrr6SMGHiDepcw2IWREdPRdQw8x9fLyqJZ0AOniPA/791dhuLtK6th2Oou8fgfTUeB63m3ZXHk5+Nd8X5x14qlVpXnalUv8A79/+tVpVA0JJ43NKUClKUClKUClKUClKUClKUClKUCgpQUFRXKb+4/LGkCnVznf81ScoPi2v7FdU7hQWYgKASSeAAFyT4Cor2rjTiZ3k1AY2QH5KjRR7NT3k1p4+drju/Dp/gw2WJMYkjj7nCDPISNB0X3vzzkHwQ1OG6cDdC0zizzu0p7g2iAd2UA/tVwm5GxDHgo47WkxzhmPNcOguNeV1JI75QKlVEAAAFgBYAcgOFbslylKVArU7cgYoJYheWI51A4uOEiftLcDvC9lbalB87fCVsJY5hiItYMQDLGRwBaxkXu1IcDscj5NcVh8Q8TrIhsym48uR7RyI76+h94thJKsmDfqxzFpcNIRpFMAWZPA9ZgOatIulhXz/ALWwDwyPG6ZXRirL6rDiO8cweYINUSZszHpPGsicG4j1WHpKfD3ix51lVGe7W2ThpOtcxvo47Oxh3j3jyqSkcMAykFSAQRqCDqCD2V5u+f8AmtueteqUpXLopSlAqtUqtBSlVqlAqtUqtBSlKUClKUClKUCgpWs27tdcLHmNi7XCIeZ7T+KOfbwqybUtxpt9tsZV+LKes1jIR8ldCq+LaE91u2sHcTd043EpGR9zHXlPC0anra8ixsg8SeVc6geaQlizMxuxtcsWPAAcSToAKnXdbdv4vCuD4TTBZMY6n73HqEjDdp6yC35Rhyr0czIyt2uq2AnSFsTYBXGSEWtliU6Edmc9bwy1vqtogAAAAAFgByA4Wq5VclKUoFKUoMPaODWZDG1xexVhoVYG6sp5MDYjwqMt/d2WxcbShR8chUCZFH3+MejJGOZ4kftJqVFSzWt2lgS9pEIWVL5GPAg2zI/ajWF+wgEaig+UJo7H3gjmO6t7uxvD0B6OQkxE6HiYyeJHap5jzHO/c797nCUPi8NGVcEnE4cDrRtxZ0A4g8SBow6y86iiWMj+RHPwpZsWXKmBXDAMCCCAQQbgg8CDzFeqjbd/eJ8N1GBeInVea34lL/VwPdxqQcHjI5UDxuGXtHI9jDip7jXn65sa89av0pVRXLopShoKGlKUCl6GlApSlApSlAqtUrTbc3gjwwK+nJyjB4d7n5I7uJ99WS2pbjK2ztWPDR531JuEQHVz/IDmeXiQDGmMxUmIkLuczN7FHIKOSimMxUuIkLuczHyCjkFHyVH+9a77cPcxXUYvFAjDgjIljmxDXsqqvEpfSw9M6cLmt+ecZdda2Xwc7tCFExsyZmY2wkPAyOR988LXyngAC/qmpZ2RgOhQ52zSuc8r8MzHsHJQAFUcgBzvVrZmBbN00oAkIyogsRCht1FI0LGwzEdgA0Arb105KUpQKUpQKUpQKUpQa3aGz85EkbZJVFla1ww45ZB8pL+YvcEVF+9m5C4lnfDoIsULvLhSQFk43eBtBr5A88pvmmKsHH7PSYWcG4N1ZTlZD2ow1U/XwNxQfKOMwTxsVZWBUkMGBUqRyZTqDTAY+SB88blTz5hh2MOBFT5vVuzHOP62hJAsmNiUZ1A4DEIB1l7xpx9Con3j3Knwo6WwkhOqzxdaMjkW5x+emtgTT2rZbI3uilss1o39b5B8+KeenfXSKbgEEEHUEag+B51D0kRHEEVk7P2pNAbxuy/i8VPip0NZ9eP8dzv9SzSuLwO+54TRA/jRm3+BtPeK3mF3mwkn4XIexwU9/o++s7xY6nUrcUq1BiI3F0dHHarK31Gr2U9lculKUy1XKeygpSsbEbQhj++Sxr3F1v7L3rTYzfDDJ6GeQ/ijKPpNY+wGrObfSWyOirFx2PigXNK6p2A6k/mqNTXC47e/ESaR5Yl/F6zebHh5AVozmdiSWZjqSSST3kmtOfFftxe/x0m198He6wAxr659M+HJPK57xXORQs58TqTrck+8mt/u7ujicYbxx3QelIxyxpbjmk5kdi3PdUq7p7qww2bDKJ5Rxxci2ijNrH4unyzx1B7euPRrWST04ttc1upuIsYSXGoxLaxYMAdJLbh0o+QnMqbfjEaqZa2ds9gRLNlLgWRF9CIWtZBza2hewJ4AAaVe2fs1Yrtdnkb05H1Zu7sVRyUWArYURWlKUClKUClKUClKUClKUClKUCtPNsZQxeBjCx1YKAUe/HPEdDfmRlbvrcUoIz27uHBLcvAYH+dwo6SNu98Oesupucg8WrgNqfBxilBeDJiYx8qBgxFvWiPWB7lzV9F1hYnZ0UhzMgzcM63Rh4OpDD21dHyjidnyRsUdSrjijAqw8VaxFYzoRxv519UY3YfSLkZklT1MTEkwHgeq3mSa5nHfB9hnJJwYU9uGndf8uQdGtB895aupiZF0WRx4Mw/nUwYn4LYNcr4uM/lIopf4RF61r/BYOWKbzwWJX6mNBGv9ITfOyf3j/bVmSR29Jmb84k/XUoJ8Fo/+03lgsS3/AHCs/C/BbDbrPiXP5PDpD/FY2qZFQ8q34D2VfiwbswUDrHgOZ8FGpNTvgfg7wyWIwjuRzxOIy+1IQVbwNdPs/d8RC0fRQL2YaJIyfznbMW8bA1UQdsr4PMZIOkkQQR8TJiG6IAfmnr38gO+u82D8HuHjs3Rvi39aUdDAD25NXkHkym3KpGg2ZEjZ8uZxwdyXYeDMSV8BYVn0Gjh2GGCidg6rbLEq9HEtuAEY9O34xI7AK3KqALDQCvdKgUpSgUpSgUpSgUpSg//Z</t>
  </si>
  <si>
    <t>MAYBELLINE Brow Drama Shaping Chalk - EyeBrow</t>
  </si>
  <si>
    <t>data:image/jpeg;base64,/9j/4AAQSkZJRgABAQAAAQABAAD/2wCEAAoHCBUSFRgSEhEYEhIYGhgYEhIRGBIRGBIYGBkaGRgYGBgcIS4lHB4rHxgYJzgmKy8xNTU1GiQ7QDtAPy40NTEBDAwMEA8QHhERGjQhISExNTQ0NDQ0NDQ0NDQ0NzE0NDQ0NDQ0NDQ0NDE0NDQ0NDQ0MTQ0NDQ0MTQ0Pz8xMTQ0Mf/AABEIAU8AlgMBIgACEQEDEQH/xAAcAAABBQEBAQAAAAAAAAAAAAAAAwQFBgcCAQj/xABNEAACAQIDAwYGDggFAwUAAAABAgADEQQSIQUHMQYTMkFRcSJhcoGysxQkMzQ1RHODkZKhscHRI0JDUlPCw9JUYoKi4RYl8BUXY5Oj/8QAGAEBAQEBAQAAAAAAAAAAAAAAAAEEAgP/xAAgEQEBAAMAAwEAAwEAAAAAAAAAAQIDMhExURMSIWEE/9oADAMBAAIRAxEAPwDZoQhAIQhAIQhAIQhAIQhAIQhA8lc2pyso0GKBWqMujZSAAey54mSO38VzOHqVBxCkA9hbQH6SJkoa9yeM8Nuy4/1Htp1zL+6v2E5b02NqlJkHarB/pFhLTh661FDowZWF1YcCJjIcXl03f44k1KBN1ADp4tbN/LOdW22+K726ZMf5ReIQhNLMIQhAIQhAIQhAIQhAIQhAIQhAIQhAhOWHvOr3L6azJqfAzWuVgvhK3kj7GEyRDodbTLv9tX/P6pRTra2nbLZu/wDfDfJN6aSoA3N5bt3xviG7eab00nnq7j128Vo0IQm5gEIQgEIQgEIQgEIQgEIQgEIQgEIQgRPKZb4WsP8AIT9Gv4TIbW4TY+UAvhq3yb/YpMyELrMu/wBxr/5/VJ2t1S3bu1/Tuf8A4z6S/lKuwll3fN7YYdtJvTSeevqPTbxWkQhCbmAQhCAQhCAQhCAQhCAQhCAQhCAQhCBH7bF8PWA1PN1NP9JmRprNpYXFjMl2jgvY+IekRZVYlPIOq/YRM++eq06MvcNTTlk5B07Yhzb9m3pJIDOvC8u/IfCZab1iNXNlP+Vesd5J+ieerHzlHe3LxjVrhCE2MYhCEAhCEAhCEAhCEAhCEAhCEAhCEDyfPW1tp1q9d2q1GZgzKDfLYKSALC0+hp83Yn3ap8o/pGSzysvh5QxDnNd20Ompml7p9o1aor0qlQulMU+aU2OTMamax462Ey7Dfr+V+Amibm2u2KI7KY+gv+ckki22+2qQhCdORCEIBCEIBCEIBCEIBCEIBCEIBCEIHk+bsT7tU+Uf0jPpGfN2J92qfKP6RhYQw/F/K/ATRdzos+JA/dpn/c8zvD8X8r8BNB3Mtd8UbW0QfQzyDV4QhKghCEDyUzefi2pYRWp1GpsaqC6MyEgq9xcdWn2S5zOd7eJqCgqczaiaikVswJLZWOUINRpfU9kLGbja9c8cRUPe9T84oNoVj+1f67/nIumRHacJFdf+p1S2Xnnv5b/nHIx9a3ur/Xf85EKP0hPVYR67rY+EPpEJ5dVtsVwQPZNUdz1Pzm58iqzPgcO7MWYpqzEsSbniTqZ874hxnXUdfXN+3d11fZ+HCsGKoQwBBKtmbQjqMFWiEISoIQhA8nzZXPtisOyo/pGfSc+bMT75r/KVPSMLCeH4v5X4CaHue91xPkU/SeZ3Q4v3/gJom573XE+RT9J5BqsIQlQQhCB5M13vpW5hGLKMOKihUUHOXKP4TMdAoFxYds0qZ5vfw5OFSpnay1FXm9MhLBvCItckWtxtqdIWMcXygO9iIoWTrqJ5y5/miSUAepfqqfvjlMKLdK3ctP8AtgMVdM+rrl7QLj7bx0KtPqqA+Sg/tiaUBnIzNbvA+4R+aAtxb67/AJwIyq4uLZivXdbd3UJuO6yphmwq80FGJUWxNhlcnM2Ut2i3AzEK6AMOPXe5J++fQm75R/6fhjbU09T2+E3GBZYQhCCEIQCfNmN99Yj5V/TafSc+bcd77xHyr+m0iwhQ4v3/AICaHue91xPkU/SeZ7h+NTv/AAE0Lc77rifIT0mgatCEJUEIQgEyre9hsWE501VbBZkC0RZWV7EXOnhdfX18JHcvuU2KpY6rRp4l6dNMgRaZyjVFY3txN2MqG0NrV8SAlevUqoDcK7swB7bE2vIIXnD+4frf8zsVH6kP1/8AmO0wiH9QTpsClugJVRYqtewXXy/xvFy79afS+n3zlKal8uUWtfhJFcEn7ggRT1De2QA+Jr/jN13XYPEphkqVcQHw7oOYoAX5sXOua2nXprMebCp+4J7S2/iaA5uliatOmvRRKlRVHXooNhIPp2EyjdPygxGJrvTrV3qpzbMA5LWZXpi4J14OZq8qPIXmScoeUGJTFVqa4h1RXYKqkgAX0GkSw23cQ3HEOf8AW35zyu2S+PD2mm2efLYJ82Y9vbeJ+Vf02l+Xa1b+M/13/OM3VdTkW51JsLk9pM5u7/HU0X6o9A6v3/gJoW54/psT5FP0mkZRtc+CPoEkKFU09aZ5snQlPBv32ibv8Lov1rV4XmUttGr/ABX+u35xNtq1xwrP9d/zl/afE/C/WtXhKXyCx1Sqa4qVGqBeby52LWvnva/cITuZ+Y8rj4vhm28j4SxHfT9VTlaWWTeP8JYnvp+qSVpZ0hzTir8IlTij8IEWnup7hJanwkTT91PcPvkrT4Sjmo0hMSfCPfNIwDkYdFp1qFNubBpiqqZ1qnEMGe7IeNPwAdeodUzraAIqOGN2zHMe031+2KRoO5U+23+Rf06U2+YfuUPtt/kX9OlNwkhWHcrNMdX8sxLBGLcsPf1fyvwERwUyZdVtw5iRSdvwidOdvwkdG1DpGPBGdDpGPJYtcvG7mLtEKkiLbu16WJ+a/qQhu16WJ+a/qQmnDlj2dVnm8b4SxPfT9Ukrayybx/hLE99P1VOQJwdRUFUowpsbLUIOUnXr8x+gztw6pxVuESpx9hsDUqg83TapbjlF7X4Dv8XGBBJ7qe4SVp8JFqpFVgQQRoQdCCDqCOqSicJRbdlolSihbOrlURFDYdTV5qu1Uc2ruC2py8OI0mdbVqZ61R7EZndrHiMzE2Pj1l92fRpVkoFUNXEU1sKVOslJzlqu4sjpZun1MZQtquWrVGK5Sajkqf1SWJI83CKRfNyvvx/kanp0puUwzcp78f5Gp6dGbnJCsR5Zi2Or+UPREbYIx3y4Ht+t3p6Cxngplz6rZhzEkk7aJpO34Tl2Qo9Ix2Izo9Ix4JYVw0QqRZog8gt27TjiPmv6kIbtOOI+a/qQmnDmMezqs83j/CWJ76fqqcVfG85hEpU6TGo6omiAL4DgAl766oQBYWJbs1S3jn/uWJ76fqqcT2RtnD0qSLUSqXQ5gafN5Dld3XpG/wCub909I4qNfCPTsaiMgJIXOCuYrbNa/G1xrLFyf2oiU+ZdGLFyyZE54vmAFlW48MFQQdeA4W1Z8okqKaS1WpsyplUUUdMqLoFYsADYhrWvbXtEa7Jx3seslbLmCNcqOJFrEDx2JgRm0avOYx3qK1IOQWVx4arcDMQbXawue03kltDANh3NNyGIsVdei6sLqw8RE1LD45cSM1NUq0WHgVNKnNt1rUpmxHmP0cZnfKenWTEOMQVZ7LlNMZUycEyr1CwtbxGVIk9jK74az52ojNdcGlcVuJJDuLIx67NmIBEzbG2ztlvlucua17dV7ddpfqWGz0cPiWqtQp0PAbwKjXIqM+ekVFrsWCm9vCHGUXatQPVqOBlDOzBf3QzEgea9pKsXzcp78f5Gp6dKbnMO3KL7bc31FKoLWOt3p63832zcZIVinLoe363enq0jPBCPuXg9v1vm/VpGGCmXPqtmHMSSCdsNImk7fhOXZCkPCMdgRnS6RjwRCuHEQcRZojUgW7drxxPfS/qQhu144nvpf1ITThzGPZ1WdbxR/wByxPfT9WkS2QiLQapWwiVFGZabfps9V7cBlbKEXS7W7BxMW3j/AAlie+n6qnGuyqWPNK+HeoKPhaJVRB/m8AuD9k7jinW3sMaYp3q1KnSC884qBlAS1SnY+CjXIAP7kiG4Rxj+YuvsfNwGe+iZrC+QHwst79LWc4agajKiqzknoopdiOvKBxNryiy7E5Mc3TXG09omjmQM5prnRRxytY+FbgbjjeRfKTHJXxL1KbFkOUKzX1yqASAeAvfTxy9YGhhcGhq0UqLSIAqAc6+W2l3ptqp7Tlv26Sgbdeg9d2wotSNraFRe3hZQeAv1SpD9KiLhkatQr5GpmjzlNqSowGINW6BgTfNoe4yhY62dst8tzlva9uq9uuXLF4kexadBek3hlFRwzsXqKCXzWbQAAZT3ym41CrsCCCCQQdCCNCCO2SrGjbkyfZFTQ25trnS18yWHb2/+Wm2zENynvmp2829uP71O+nDs/wDLzb4RjHL4e36vcnq0kbguuSm8Ee3qncnoLIvBTJn1W3XzEkk7acJO2nLs3pdIx2IzpdIx4Ii1w0QeLtEHhFv3accT30v6kIbtOOJ76X9SE04cxj2dVne8f4SxPfT9VTkBgMLztRKYOUuwXMRe1+u0n95Hwlie+n6qnIzZe1K1MCnRSmzknmy1Gk75j2Oy5u7XSdxwkNu4GnSFI01ys6Zqg8NNdP2TkunE8TY9VolsU1ueQYZ8lZiVRrgDUa3vpawM82qMKAnsRixJY1LioMoIXIPD4m+fhEMHimpOlSnbOjBluMwJHUR1yi70NrbUosVr4EYhANKlEqGb6hPoiV/lhSRMSclMUwyI5RdNWFyWX9Vu0eK/XLvhNqipV5qpUFGsUU1MJUKh0zC4am6m58Y1Pd10PlPghQxLoKhqXsxZzncFv1XPWR9xEqQ42TjaS0gj12WtqKDihnbDF38LI5cXzDXgMpYkHjei7UplKroSSVdlJPElSQSdTrp2mX3ZGEUUlrVaNEUwHdaj8/UqVBTLM1kRwoIyka5eA4yh7Vq85WqVP33Ztf8AMxP4yVY0HcmPbDm5tzbaWFuNPr6j/wAzbZiO5MD2S/bzbaXtpen+r19/V55t0FY7vDHt5/Jp+gJEYKTG8b38/kJ6IkPgpkz6rXr5iSSKPwiVOKNOXob0ukY7EaU+kY7EQrh4i8WeIvAt+7T4x30v54Q3Z/GO+l/PCacOWPZ1Wd7yPhLE99P1VOR2x8VhqRWo6Vmqo2Yc21MIbdG4K5u/WSW8n4SxHzfqqc72BsdatOnUNIOMw5xiwGgqPnzC/wC5lnpHFNNr7TWuKSqXtTTL+lyEk6XbMON7dwsLCIYenkqIKjNQswLMyMWp21BycTw4RjhnIIYGxFiD2EaiXPDcrFrBaeMwiYjUAOoXNc6dE6X7iIDnaqbN2g4YYpKeKsBzgBpl+oB0e2bXhrfxyrbW2ccNUai1RajLbMyZhYnWxv12t9MuuJ5FYFnYqrpUC5mp03zMAeBCNfr+6VLlJjlr12ZVZQqqn6QWdsgtmcdTSpDjYmMSnTqPatmRQaiI9Pm6oeoqWKMhHBxe9+B7ZRtoOGqOwGUFmIXTwQTcDzS/4PF1qSYVKYq1EfOWFN6iqxao6ZEy9ErYP4y+ukom2Ey16q5s9ncZzqXsxGbz8fPJVi/blKY9lO19RTcW7QWpn8Ptm4TEdyfvmpxvzb9WmrU+vq4cO+bdJCsf3kD28fIX7pCYOTm8oe3f9CfjIPBzNn1WvXzElTijcInTijTh6G9PpGOxGdPpGPBEWuHiDxd4i8It+7P4x30vueEN2nxjvp/zwmnDlj2dVne8n4SxPzfqkkds7YD1k5wPTQEkIrsQ7sDZQAAekQwBOl1N7SS3lfCWI+b9VTjTZW3kootNsNzjIbrU5xk1Ds63UKeBY9es7jhF05ZcNyVrVEWpSrUKhZVYItSzoSAcrC2jC/bxErNOXjYh2eyIHwlV6mVc7FKlZS9hmICE6Xv1Sh9gMbtOiwXFYH2SijwKyPT5wdR4E5tPED2kyA5XY5q1ZWbDNhyEtaouV6mp8JtOHUOPDjLemHxPxM0KKW6NTC16LfSxt/tlN5VU8SlVRjHWo+S6FMoATM2lgB13lSOdmYSpkt7NOFpupdkU1T4HOLRDOq2FmdiO5STpKXtOlzdV6Z4ozKerVSRw6uE0DYi0aqIKhRqlIMVZ0rhaKB2cc66kI6XJIuR0reKUDaj5qrsWzkuxL2tnuSc1uq/HzyVY0Hcp75fT9m2t7ddPS3X+Hnm3TENywYYpvBOQ0nIYg2uGpjRvOfom3wVkW8oe3fm1/GQWD4ywbzR7cX5NPSaV/B8Zl2dNevmJGnFGidOKNwnD0N6fSMeCM6fSMdiItcvEXirxF4RcN2vxjvpfc8IbtfjHfS+54TRhzGTZ1WebyvhPEfNeqpxhhFonDg4klfCb2OaAQ1CNc+cEgZM1rE63zW0j7eV8J4j5v1SRhszZCtSbE1nIpgMUSmLvUKMqnwiMqAM68dTrYdc9Y80fTmk4bGtSw9FcRtAYYtTQ06dOmjFUygIWJB1IHi1vM2pzQdmp7LoU2r7NeuUQJTrI6U86LoujOpP2jjESmlfEYao/h7dxBNuiAyDvsqCQu3tnNh3ANXnkdA9Orqc6Ne17k66SQq1dn06/MNsquK9uhmZie4BzceMRDlY9Vqic5Q9jqKaijSuGKICwGa3A3B07oD7AMq4JTUReZDMz3oF8xzlQ7WrKXAJC5sthwme4lVeuRwptUA0GSyFuoXNtD2m3bL9spFqURzmHK0xSem1d63NK1NarV3KJkZnIN75b9E8Jnu0gvOPk1p5myX61v4N7+K0VY13kFjazbSq0XXJSppVSlTChQqI9NUINtbrr55qsxrdFtitXxPN1XzqtF8pIW+jUwLsNToeubLCMl3ne/Et/CT03lew3GWPehpi6ZH8JfTeVvCcZl2dNmrmJKnFDE6cUM4ehtT6RjwRonSMdrEWuHiLxZ4i8IuG7X4x30vueEN2vxjvpfc8Jow5jJs6rO95XwliPm/VJInZVbEU1Y06b1KTgiohRqlKoB+8LWuO0WItxktvK+EsR836pIpyeSucMxfnGwnh82uH5znc9tShTQLfpZ/BPULz1jzquU5oD1KFWlhwNqHC5KNNGpoWFnCjMTZhr1eaZ9TmnYejiqdDDjBYWi9NqKPUeoFuzut2/WHi+nxQhU7Ww5ULS2jSSqEVKlcoKlR8o0NydNbnW/GUvlCqioCuLOMut2qNcZTcjJxPf55csem0KbqmBw9GnRKBqg/RgiqxJcC7DThK7y6pFatJ3QJVeijVgtrZwWBPj4W80tIS2LikWk/OV3KIpNTDvRSsgV3FMhGNRWUnOL5cvE8eui46oBVZqd1UOWp34qAbpxJ1AtxJ880LZT83QQsmemaZdwtHDsXz4jm6dPO6Eu2dWcg3sFUCULa9MJiaiMcwWo6sUATMFcg5RwW9tBwElWNU3d7dfFY0BnVl9jZ2CgCzkUs4J8TFtJq8ybdtQwtPG5cMKl2w5e9QqRkfmnHDr1X7ZrMIyjeibYqnb+Evp1JWsKbmWfel75pk/wh6bysYXjMuzps1cxJU4oYlTip4Th6G6dIx2I0TpGOxEWuGiLxZ4k8It+7T4x30/ueE93acMR30/ueE04csezqs63l/CWI+b9VTlbp1WXQMwHYCQPsll3lfCeI+a9VTlWWejg4px0MU4FhUcAcAGYAD6Y1SKnhAbez6vOW56pa3DO9uPZePDUZtXYse1iWP2yKHunm/GSacICyY6rTAVKroqtnVVZgFa1swHUbdcr+LPhGS9SQ+L6Rko0LczVLY05iTag6i+tlU0goHiAAm5zCtyvv1vkanpUpusQrLN63vil8n/ADtKpg+Mte9j3ej5B9JpU8HxmbZ01auUpTipiSRUzh6mydIx4saJ0jHaxFrhok0WaIvCLju04Yjvp/c8J5u14Yjvp/c0Jow5jHs6rO95nwniPmvUpKsstW80f9zr91L1VOVVZ6ODinFTwiKRZuEojP2nm/GSaHSRn7TzfjJKnwgeOZD4vpGS7yIxXSMlF/3K+/W+RqelSm7TCdyvv1vkanpUpu0QrLd7A/TUfIPpGVHB8Zb97HutDyG9KU/CcZn2dNWrlK0zFTwiKRWeb1IL0o7WM06UeLEWuXiLxV4i5hFy3a8MR30/uaE83aHTEd9P7mhNGHMY8+qS5Ybvjja7YmniBTdgoZXUsvgqFBBB00AlbO6fE9WKo/VqTZLQtPV5sdG6vFj4xQ+ip+U9bddjP49D/wDT+2bDaEDFf/aXF5s3P0L/ADn9sXG67Gj9vh/pq/2zY4WgY026zGn4xQH/ANn5RJt0GJY3bFUR3Cp+U2q0LQKLyE5BjZrtWetztVlKAKpVFBIJ46k+CJe55aewIbbfJ+hjMvPKSVvlZSVYX4jxiQ43f4YcHqj/AFJ/bLfaFpzccb7jqZZT1VQ/6Do9VeqPPTP8sDyFp/4ip/s/KXC0LSfnj8X9c/qmf9B0/wDEVPoT8p0OQqf4mp9CflLjaFo/PH4v65fVQHIal116p+oPwiycicOOLVG73UfcJabQtH8Mfifpl9R+y9l08MpSkuUE3YkliT4zCSEJ14c+a//Z</t>
  </si>
  <si>
    <t>130 Deep Brown</t>
  </si>
  <si>
    <t>MAYBELLINE Brow Precise Fiber - EyeBrow</t>
  </si>
  <si>
    <t>eyes</t>
  </si>
  <si>
    <t xml:space="preserve">  Chatain</t>
  </si>
  <si>
    <t>https://media.s-bol.com/rKW1Z98lD5E/482x1200.jpg</t>
  </si>
  <si>
    <t>MAYBELLINE Tattoo Brow Gel Sourcils WP - EyeBrow</t>
  </si>
  <si>
    <t>05 Choco</t>
  </si>
  <si>
    <t>data:image/jpeg;base64,/9j/4AAQSkZJRgABAQAAAQABAAD/2wCEAAkGBxASEBATDxAPEBUWEw8QEA8SDxEOEBAQFhIXGBUVFhUYHSggGBolHRYXITIhJikrLi4uFx8zODMtNygtLisBCgoKDQ0OGA8PFysdFx0tLS0rKysrKy0tLSsrLSstLS03LS0tLTctLSstLS0rKy0rLSsrKysrKysrKysrKysrK//AABEIARIAuAMBIgACEQEDEQH/xAAcAAEAAwEBAQEBAAAAAAAAAAAABQYHCAQDAQL/xABJEAACAQIBBgkICAELBQAAAAAAAQIDBBEFBgcSITETJEFRcXN0sbMiJTI1YXKRshQzNEKBocHCI1JiY2SCkqK0w9HwRJOUo9L/xAAYAQEBAQEBAAAAAAAAAAAAAAAAAQQCA//EAB0RAQEAAgMBAQEAAAAAAAAAAAABMTIRQUICExL/2gAMAwEAAhEDEQA/ANxAAAAAAAAAAGKaUs6L63ynOFvdVqUFRoeRGXkazxbeq9mO1FettJWV4f8AVuouadC3kvioJ/mfulutjli62Yaqt49P8CDx/wARTtv/AD8Aq/0dL2VFvVnP3qFTH/DURI0tM93961tpdEqkO9sy4/UBrdLTVU+/YU37Y3cl+Tps9kdNNL71jVXRXg+9IxrE/GwNqWmm25bO5/CdJ/qi5ZmZ00spUKlalTq0lCrKi41NTWclCE8Vqt7MJo5ixfMbdoEnxK7X9bcvwdCiv2hGnAAAAAAAAAAAAAAAAAAAAAMJ095MjG8oVkvraOrL2ypSwx6cJxX4GWOm1ubRvOni1xtrSph6NadNvmU6bffTRhslgwPPryXK/iOHlzn2lA+cqYH8/SJc/wCSH0if/ENQ/VAD8Vefs+B0NoMyfKnkzhZvbXrVaiWGGrCD4JfFwcsf5yOflE6rzKs3RybYU3vjbW6l7/Bpy/NsCaAAAAAAAAAAAAAAAAAAAAAUjTHQ1slVXh6FS3mv+4ov8pM54rLadNaR6Ovkq+XNRlP+41L9pzTWRFfGJ+uJ/KPoij56gUT6YDAD8hQc2oR3zagumTwXedeUoKMYxW5JRXQlgjlXN2lr3tnH+VdWsfwdaCf5HVgQAAAAAAAAAAAAAAAAAAAAARmc1HXsryP8q3uF8acjlme460u4a1OceeMl8U0cmOOCS5thFe3NOjGd/aRqRjOMq0IyhOKnGSfI4vY0apm9k21qOvhk2zrJY4eRaTUejYZbmj6wsuvpfMadkpQnXuZVVNNpRThkm7rVI6rk8VOVN4elv1eQCl5520IxWrb0qGFepBKEIRbjwUHtcVtWLZAX84ONFRiouNNKa4KNNtvBqTkts8fbuw2b2WLO9R4FKDrySuZ7a6qxni6MXsjUiml+GG8r95KbpUcXBxSlGEYvWcduL13i8JNvHV5OZFKkdH9PWyrYL+nhL+6nL9Dps5w0VUdbLFn/ADXXn8Lep+rR0eEAAAAAAAAAAAAAAAAAAAAAA5NvIatSpHmnOPwk0dZHK+XoYXd2ua4uF8KsiD+M2Xhf2XabZfGrFGu5GyjKNa5XD2q9JPGnVlt3YbJ7zIMgPC+su12fjwNazendKpVVssaajhBzp023TUfJf1seTc8MecKpeetRypuTlTnxlLWpppfUyxTTbeOzlK1eKlwdLUhKMtSGvJqaUppPWabk008VuSww9pZ89FJwwqPVm7qkpOWrCEU6VRReyUko79rfI/YVu/qS1YQlVp1FGNOMVDXajFReq8WknipchSrPobp45Wp+ylcS/wAKX7joIwXQlDHKknzWtd/+ykv1N6CAAAAAAAAAAAAAAAAAAAAAAcv53QwyhfLmurnxZHUBzJntHDKV/wBprv4zbIIvI2y8s+1Wf+YgaPZZasoTvK1WN/SpKcqdJ07q6oq5r68ocHQp0qqxetF7MEt75zN8l/arX2XFq/hWgaDk22dLKNetSyFVr1IzrSpy+mUlGLk3jVhCbwi3v3YrEKg84L2EqeKp3VvKne0HUjcSlO4jjSnJS1pym3s3Yt4YbiBygtusqerFt4VHjr1HyuW3DF79iW8k8p4qNwpWsrVq9tZuk6rq1sZUajbdRN4vmw3HhypGKSwhJS4Srr1HTcdd47Epaz1uX27Si4aD4+cqr5rWovjVpf7G6GIaDFx+47NLxYG3hAAAAAAAAAAAAAAAAAAAAAAOatIEcMqX3XSfxSZ0qc26RV51vutXhxJViAyc+MW/XUPEiXGVGf0y7+kfT60uFrNStsq29rT4PXeolGU1q4RwWHOmU2yf8eh1tH50WK5ubShfXkW8iV19IuJOV7Ru3UjKVSTlB6lOSbi21j7AP4yskrarqxuVhcW7wuLqF3L0Ku6UJPBENcX8qkNWbxfCcJsUYx+rUHglu9FbFsPdcToytrudKVntr2jdKzhVhQppQqpYcJGLbe3k5CGRRpWgtcduez/6sDbTFNBf2y57OvEibWEAAAAAAAAAAAAAAAAAAAAAA5w0lLztfdZDwoHR5zlpMXna99+n4NMlWKza/XUuspfOi83bufp91w88vQfC1eDWTYxdJ0NZ8Hhz+ThjjtxxKD96O1rbHang1t3p8hOU72rwi1bu7TezWVzcRb2vHW8rH7r3eznQHqys630a64R3sqaq2nBSvoxjcuWFXXxw3x9HDH2laRI39xPh3CrWqzgpeUqtWpWWzHDWUntf+5HcpRpmgv7Zc9nXiRNrMU0F/bLns68SJtYQAAAAAAAAAAAAAAAAAAAAADnTSevO1771LwKZ0Wc66UvW9500PApkqxUJtpprfisOk98YxUk2rlry4y1oxqQb27lhtWMXycj3YEfWJm/qamEnNPHWaeEJ79dR8lYYp6r9Jv0d+wCNyjJOrLVWrH7sdTg0lzKPIfKJ+3VZTlivl1PvN7sXhv5z8RRpegv7bc9n/wBWJtpiGgt8euOzPxYG3hAAAAAAAAAAAAAAAAAAAAAAOdtKXre86aHgUzok530o+t7zpof5emSrFNr7n0MkMszxWCU0lVm8XCnGGOMk9XV2vF47+VYcmB4ap8ZTb3tvpbYH7E+qPlE+sUUaNoNfH6y/q0/Fpm5GGaD/AFjV7LV8WkbmEAAAAAAAAAAAAAAAAAAAAAAwfTFkupSyhUuJQlwVWNJxqpNwU4wUHFvkfkp7ec3gr2kDKNS2ydc1qSg5RUcFUgqkGnNJ4xe/YxSOZqtaPOedzRfpZk29ShGvKc9arFVpJKMYKU/KajGOCSxexchW7vNulBSanPYm+TkWJxPv5en5/SKp1FznojVjytE5mjmhQuqbnUnVj5TjhFxw2Jc6fOWC9zSt7KnK5oSq8LRXC03Pg5xUlzxccGP7nPB+d45TehLItZVq91OnOFN0uCpSlFx4RykpSccd6Wqtu7aa8QuZl9Ur2FrWrS1pzpRlOWCji3jyLcTR28wAAAAAAAAAAAAAAAAAAAAAKppTXmi99yn4sC1lX0nLzTe9XHxIkuFmVJtNuT7bqafyoqOVPRqe7PuZbsner7bqqfyoqWVN1T3ZdzMs2a+kno2fF31ku6JP52/YbnqpFe0bPi8usl3RLBnZ9hueqkdek8rxo89VWPUQLEV3R56qseogWI0TDLcgAKgAAAAAAAAAAAAAAAAAABWdJS8033VfuRZiu6Q1jku+6mf6EuFmVByV6vtuqh8pVMq7p9Eu5lnyRLzdbdVHuKvlPdPol3GWbVr6SGjeXF5L+kl8sSw51viVz1U+4rWjaX8GfWP5YlizqfErnqpnV2czVfNHnqqx6iBYiv6Pl5rsOz0u4sBomGa5AAVAAAAAAAAAAAAAAAAAAACBz8WOTL3qKncTxCZ7Lzde9RV+VkqzLMsivzbb9Wis5TeyfRLuLHkJ+baHufqytZSeyfRLuM02rX09ujZ/wqnWP5YljzrfErnqpFb0bfVVOsfyxLDnY+JXPVvvR1dk8tFzCXmuw7NR+RE8QeYy82WHZrfw0Th7xkoACgAAAAAAAAAAAAAAAAAABD54rzfe9nr+GyYIrOtY2F72a58KRKsyyfN/1bR9197K5lH7/RLuLHm8/N1Pol8zK3lF+l0PuM3qtfl69G/1VTrP2xLFnX9iuerl+hW9G7/h1ff/AGRLHnU+JXHVv9Dq7J5aVmR6tsOzW/homyEzI9W2HZrfw0TZojIAAAAAAAAAAAAAAAAAAAAABGZzLiV52e48KRJkdnGuJ3fZ7jw5AjH83X5vh/b+Zldyj97oZP5uy4hH+33sr9+/S/EyzatnT06OH5FX3/2xLJnW+J3HVsrOjp+RU9/9qLJnS+J3HVy/Q69J5admT6tsezW/homyFzK9W2PZrfw0TR7xkAAUAAAAAAAAAAAAAAAAAAAPDlz7Lc9TW8NnuPHlim5W9eMVi3SqxilvbcGkgRiebkuIL3p/MyBvd8vxJPIF7SjacHKcYyUppxbwknjtTXORN5Vji8JJ7+UzTatfT16OvQqe/wDtRY86XxO46uRV8xa0acanCSUPKTWs8MdiJ7Lt/Sq0KtKlPhZyg4xp006km3zJIvomrW8y/V1j2ah4aJoiM0aM4WFnCpFwlGhRjKElhKLUFimuRkuaIyAAAAAAAAAAAAAAAAAAAAAAAAPLc5NoVPraFGp79KE+9Hjea+T3vsLL/wAWj/8AIAOX0pZv2UfRs7SPu29KPcj3UqMIrCEYxXNGKivyAA+gAAAAAAAAAAAAD//Z</t>
  </si>
  <si>
    <t xml:space="preserve">MAYBELLINE Brow Drama Sculpting - Mascara </t>
  </si>
  <si>
    <t xml:space="preserve">  Transparent</t>
  </si>
  <si>
    <t>data:image/jpeg;base64,/9j/4AAQSkZJRgABAQAAAQABAAD/2wCEAAkGBw8TBhAQERAVEBAVFxMbGRUVGBcREBAVGxgiGyAdHxkeKDQgHiYxIB8fJDIkJysuMDAwIyI0OD8uNzQuMC4BCgoKDg0NEA4NDisZFRktNy0rKysrKysrKysrNysrKysrKys3KysrKysrKy0rKysrKysrKy0rKysrKysrKysrK//AABEIAMgAyAMBIgACEQEDEQH/xAAcAAEAAgMBAQEAAAAAAAAAAAAABwgEBQYDAgH/xABGEAACAQMABQUMBgkDBQAAAAAAAQIDBBEFBgcSIRMiMVFxFDJBYXKBkaGxsrPBIyQ0N3OiJSYzNWKCg5LRCCdCFTZSU2P/xAAWAQEBAQAAAAAAAAAAAAAAAAAAAQL/xAAYEQEBAQEBAAAAAAAAAAAAAAAAAUExEf/aAAwDAQACEQMRAD8AnEAAAAAAAAAAAABiaS0jRt7bla9RUqeUt6XRl9CPW1uadS3jUpzjUpy6JRalGXY0crtZt3PUG73e+ioTT6t2ab9WTQbAtJRqar1qGefSqttfwzisP0qQEngAAAAAAAAAAAAAAAAAAAAAAAAAAAAAAA12sNly2gbqj4alGrFdsoNIg/8A0+3u7rZcUc8KlBvHXKE1j1ORYErPqpU7i2wwh3sY3NWjjwbs5Spr2pgWYAAAAAAAAAAAAAAAAAAAAAAAAAAAAAADh9dNotCwu3SdJ1qiSbipqLjlJ8eD610gdwVz22WDtdfoXUFhVVTqp+BTg1F+xPznWw23pyx/09r+txx/Ya3aFpGlpjUDu+FKdCVpX3GnieVNRT4rwZcPQQTfCScE10NZPow9EXSq6KoVV0Tp05L+aKZmFAAAAAAAAAAAAAAAAAAAAAAAAAAACtG2C8nLXCumkudjm1eV4RjGK5ueZ0J9Gc5J71w1ihYaBqXc6cqsYOK3YtJveeOllYNNableaVrXFRc+pPOebFqGXiL3Uk/BxfUQYVvUbqy4NdHerj5zutW41pbJtLxhKe7GrTk4uKdNpShvNS6d7C4rxI4izrfXZLDflPeOq1a1n7jtruhUg6trdQcJUlJRUJTW66i4PLx4OBFStsR0u62qbpSk3OhPHFuWISWY9PQuEljxEikB7C7+VHWqtaVOa5xnFx/+lN5+UyfCxAAFAAAAAAAAAAAAAAAAAAAAAAAAHBbbvu8uPKpe+itVqWW23fd3c+VR+IitVquaiK9rH7fIy9JP6BeVEw7L94SMrSn2ZdqIO71g/R+2SdXvabrU6vbCpiU/W5osOQjt90fu6QsLxLvoTpyfkvej70vQSpqZpDl9VbStnLlSim+uUebL1plRugAUAAAAAAAAAAAAAAAAAAAAAAAAcJts+7q58qj8REA6t6CncWtWoqipwpbu82nLEXGcm8LqUH58Lwk/7a/u5uu2j8SJDGzmEHTuFNKUXBPc5OtUlPDfDNPO6s4y5J+DBKrnriydHT9Sk2pOPhXDKaTXDwdh+6S+z+f5M+tITzrJWlw4v/ipxWeyfO9J8aQ/Y+f5MgsFtj0cq2zyc8ZlRdKquzO7L8sm/MYuwnSXKaq1KLfOpVOjqjNZ95SO3v7FXGr1ShLoq0ZQf80MfMhjYLfyp6yVrafDlISWP46bz7N4qJ6ABQAAAAAAAAAAAAAAAAAAAAAAABw22v7ubrto/FiQlqtRjLQtSlUi5U6kabaip728qslHnRzjjnp6fMTbtq+7i77aPxYkSak2tSpox04qe7K3blKMIzVP6WtHe4vOcNpYTfF8CVWhVNVNaayqYziKS4084SSSzx6PDx6zB0kvo2vG/dZsVVcdZrjO9TahFYniliKUUk4tPhjGFhvoNfpJcGvHL3WRcW3sH9RpeRD2EA1PqG2mf/GHdKl4lCthv1VH6CfdGv8AR1HyIe6iEdvFjyetVpcrgqtLdb65U5dPonH0FZTuDX6BvuX0Lb1//ZTpyfa4rPrNgUAAAAAAAAAAAAAAAAAAAAAAAAcPtp+7i77aPxYkQauUYPVtOdvUuEqMHilBVZrNeuuh+Dj6kS/to+7e8/o/FiQtoh03q7GnWru3ouhFucXz1JXNXCUMZnnL6MY6fESq19KcHrNUfIzppU4JU5wjGomoxWXB8P4jB0j0tcHxl0dD4MzrOCp6y1YwajBU44lv8rmOItS3spPPTh9ePAajTFZq6x45f4C4t7ol/ouh+HT91Ee7fNHb+qVKulxo1o5fVCacX+bdOru9Y7Sx1Zt691U5Km4Uop7sptycMpYin1MjXXzarY3Wgbizo0KtRVY4357tOMXlNSS4t4aT8AZdlsb0jyupFOOculKcPHjO+vVLHmO6Kran66X1pbVaFvUVNSabbjGck1lcN7h6jfaG1yvnrHa1a93VnBVqe9Fyap7jluy5q5vQ2PRYsAFAAAAAAAAAAAAAAAAAAAAABxG2f7tr3+j8aBD2rd3yeh6KdONRToxSUpulmfdNbdSe6+nj04XjJi2zfdte/wBH40CEtCxctF26jUnTkqSbcOVzuK4q72eTT610kqsKjeKprFVlDdhHkqUVznKKUIwh32E33vV6uJotN57sWenj7TcW8ZLWGUXObfJQ3pNzTct2Oc78XLGetL0Gn02vraz05fT2hcWL2iaL7o2SySWZU6NCrHthFN/l3iuNu80ovzFutG28auq1GnLvZ28IvslTSZUu4tZUdIV6EliVOcotdjx8hUjytpbt/wBpuOmDXWaOs8VYyN1TfBMgtNq5pDujQFrcZ41KVOT8pxWV6cmzOD2NX3KamRpt8aNSrDzN8ovVPHmO8NIAAAAAAAAAAAAAAAAAAAAAOK2yr/ba+7KPxoEG6KjTnoihSnCUoyoNtwS5m7cVHmTckorj0vxE6bYl/tvfdlL40CB9CyuO4qPISUZchPOVOXN5ef8A4JslVgzuKS1ifJ4nSVOEE5b1PKjFLwvj0eH0Gr019pXHKzLj18TK0nVUtNKSlvvdipNb+65qPHG/zsdvsMTSX7Wn5/kBb3V1/q/afg0fcRXLbBozkNoldpYjWUai8bkuP5kyxmrT/V2z/Ao+4iJf9RmjfsV2l0OVOT8XfL5gQzcr6M2VlUzQizBmsxZ66Kn9G11EEzbCL/F/eW7ffQhUS8luMvej6CYyuey2/wCS13tW3iNRypv+ePD86iWMLEAAUAAAAAAAAAAAAAAAAAAByW1alvbPr2P8MPVUiyveir2lSpUHUUZJUprEqarc7lpPocljtLF7Sv8Ase88iPvoq/dP6KkupS99mar00tfqtprlEppYS+knysuCx04XDxeAw7/9vT7f8HzT+1H1c/aaXb80BbzVpY1dtPwKPuI5nbLovl9QbjCzKlu1F1818fU2dRq9+4LX8Gj7iPbSloqujq1F9FSE4+lYKinVF5pI/bJ4umus+qlB07qrSaw4Tksec828V4sjTe2N1Kld060e+pzhNdsJKS9ha+hVjOhGcXmMkmn1prKKkU2WT2aX/Laj2cs5cIcm+vNNuHsSfnEZdQADQAAAAAAAAAAAAAAAAAADmtpC/Ui88he+irdV5hHxZ9parXm0qVdU7qnTi5zcOEVxbw0+C8xWO40RdRliVvVTXXTmvkZvVxrIL6cVH9bpeV80ZSsK6qZdGp/ZL/B60dCXlS6p7lpXnh+ClN59QFr9AfuG1/Bpe4jYGHomjKGiqEJLEo06aa6mopMzDSKs7U9H9z7QLuOMRqPfXVzuPzOVqrmkybd9W7irpe2r29CpWcoODVOEqjynnjhdTXoOJ0Zsy01WXCzlTT8NVxpY8ze96jKtDbyzTTJu2EaQ3tE3du3xp1ITXijUjj2wfpNNoHYnXUF3Vdwh1xpRdR/3Sxj0MkrVXU+zsIS5CMnOSSlUm96ckuhcMJeZFg6EAFQAAAAAAAAAAAAAAAAAAAAAAAAAAAAAAAAAAAAAAAAAAH//2Q==</t>
  </si>
  <si>
    <t>05 Transparent</t>
  </si>
  <si>
    <t>data:image/jpeg;base64,/9j/4AAQSkZJRgABAQAAAQABAAD/2wCEAAoHCBEVEhUSEhIREhESGBISEBIREhIREhESGBQcGhgUGBgcIy4nHB4sHxgYJjgmKz00NTc1GiQ7RDszQC40NTEBDAwMDw8QGRERETQhGB0xMTExMT8xMTExMT80NDExNDExNDE/NDExMTE0MTExMTExMTExMTExMTExMTExMTExMf/AABEIARoAswMBIgACEQEDEQH/xAAcAAEAAgIDAQAAAAAAAAAAAAAABgcEBQEDCAL/xABREAABAwICBAcIDQkHBQEAAAABAAIDBBESIQUGBzETIjJBUXGzFCVhc4GDssEjJDM0NXKRk6GxtNHwF0JTVGJjdKLiUoKUo8LD0kNEkqThFf/EABYBAQEBAAAAAAAAAAAAAAAAAAACAf/EABsRAQEAAwADAAAAAAAAAAAAAAABAhExEiFh/9oADAMBAAIRAxEAPwCFd3z/AKab52T713RyVbo3ytkndHGWNkcJX8QvJDLjFfMgi6wVvdTa9kNW3hSwQSMkbMJPczhaZI7+HhGMt/8AUH1HojSji4ATXjeI5MVVGzA8sa/CcTxnhe02HT0rFFPpAiEg1BFS90dMeGNpXtfgLQcVgcWWdlt9FVjJaKRsz6B1RJVyVD26QfIwWfA0GRmH87FcZ+FZ+gdMUrG0FPNIzg2F0j5Ab9zzxVb3xvPQ17HPaT0PB5kETnkqWNY508lpOEs1tQ5z2ljsLg9oddue6+9dHd8/6ab52T71stNVMb6ekbG5rnxmu4QN5TcdRiZi625haVB6G1KcTo2kLiXEwxklxLiTh3knet6tDqP8G0fiY/RW+QEREBERAREQEREBERAREQEREBERBVf5JD+uD5j+tPySH9cHzH9atREFV/kkP64PmP60/JIf1wfMf1q1EQVX+SQ/rg+Y/rT8kh/XB8x/WrURBrtB6P7npoafFj4FjI8dsOLCLXtc2WxREBERAREQEREBERAREQEREBERAREQEREBERAREQEREBERAREQEREBERAREQEREBERAREQEREBERAREQEREBERAXyXAbyBzeVdNW9zWPc22JrXFtwSLgG1wMyqAqdN1M2kIO7m8MGyBr42y9ysldxuCLgMmtYbEuz4t7nNB6HRabQWlhM0h0lIZRcllJUd0NYzK13WGfktuW5QEREBERAREQEREBERAREQEREBERAREQEREHw8XBHTkvM2sGBlTK1oY7A447XMfElGUgcL4bAghu82tdem15t10Efd9UGhrnGSp38JI4HjHJlm5jmvdo33yQWxqpVTOMTmuq3RENBYdGx0cBDrgPbuIG43F8rdKnarbUzRk7hBI5lUWNLSJDph0zLX3mNmXNmy9t4VkoCIiAiIgIiICIiAiIgIiICIiAiIgIiICIiDgrzlrLK908zjwgxuETnulYQ/HOCQGRuJlFm3wtw81xkL+h6qTCxzs8muOTS85DmaMz1BecXQOfVtjja9/DSPla1rI9HPkDMTGiOV+bSDiOG1rjnO4Lb1BpKdw4WJuj5CwACWmpHUU4JFrSMJO8Xzy3blOlrNBUz46djHunc6wJ7peySZt88DnNFnW3XWzQEREBVdtU1rq6Wpp4aSZ0Rexz5AGRuD7uwtze02tY7ulWiqO21HvlTeJb2rkGHVa6aWa0Hux9z0Rwj/AELUM190u5xb3dLl+zD/AMF1aUkbhaLt3dIUcheBISSAL85QTUa56Vtfu2X5I/8AirY2aaXlqdHtkne6SZkk0cj3YbuIfibyQByXNHkVCNq47Wxtvlzq3NiekYnUs8AeOFbM+UsOTuDc1gDh0i4IQWciIgIiICIiAiIgIiICIiDV6xAmlmAaXlzC3C2YUzjfLKQ8k+FVJs/0G2orXyvjjdDGQwtkEFfG4NHGBfK7hGuxZh7W4TnawsrY1icBG0G1i52/nwxPf/pVL7EJLVrxzvwjycHK71BBfwC5REBERAVBbYXs7vYGvfI3B7K0uxBrw7ksBsAALbue6v1Uhtr+EqXxP+65BXc4htxYnjwuweorBjti5F+gcUWUp0oeKOoKOQH2Q9aDLjc+xtG0eEud6grc2IGbueoBbGYOGdZ4ceEEvBsxMwkZtw4SDffdVgzknyK29iPvKp/i5OxiQWQiIgIiICIiAiIgIiICIiDRa0+5N+NMB/hJlSexd3fFg6Sfop5ldetZ9jj8L5Pss6pHYz8Jxdb/ALPMg9GIiICIiDQ6y61UtCGGpc+8pcI2xxukc7Da+7dvG9UvtJ0/FW1UM8DJcETODIkZwbnHGXXFz4VLdtvLoPjzj+Vi41V0ZCYGSGNj5JC7E57Q4gB5aGi+4ZfStk2y3Ssq7SzHtAEb22Fs8H3rSxTtDy43sebJegnaOiBAMcWf7tnTboR+i4QL8FD0e5s+5b4/WbUfFpBliAxxv0Fn3qf7NNc6eignjqWzDhJjM10bBILFjWkGx/Y5lLe4of0UXzbPuUS1+0dEyJsscbWPLuDfgaGh4LHG5A5xh3+FLiSrX0TrJSVELJ4pDwb8WHEx7TxXFpuLdIKKv9nTu9lP57t3opUtlERAREQEREBERAREQR7XB1ooz+3L9jnVJbHD30h8Ln/Zp1deufuUfx5R/wCnOqR2O/CsHxpPss6D0iiIgIiIKn23cqg+PN6LFlarW7khuSBx8xmRx3LG23cqg8ZN6LVlapX7lhtvtJbO3571UTW2e4Ygbk2tmd+9fb3XZ5fx9K+Jt46bZ5k856c1ziHB2vne9lSXSoztA96s8YOzepOFF9oPvVvjB2b0vGzrs2fP720/nu3euF16gA//AJ0Hnu3eiha5ERFgIiICIiAiIgIiII3rqfYovGSfZJ1R+yA99qbwul+yTq79dfcofGSfZJ1R+yD4XpvjTfZJ0HpVERAREQVRtv30HjJvRasrVL3rD/fv1Y3X+hYu2/8A7Dxk3otWRqobUkPVJuyPLeqx6mt1U8rm3c3PmV0LslcCcr28PWutUmuVFtoPvVnjR2b1K494yv4N6iu0X3szm9lHg/6b1l42MjZ2O9lP57t3oudnR72U/nu3eiha2kREBERAREQEREBERBGdeDaGI/vJPsk6o/ZD8MU3XN9lmV1bQ3WpmEc0jvs0ypTZCe/NL1z/AGWVB6XREQEREFT7cd1D4yb0WrI1X95w9T+0cujbluofGTei1d+q3vSHqf2jlWPU1tVwuVwrTX3Hyh185sFFtoo9rs8cOzepVAeMPxzKK7Rve7PHDs3qcuNjs2envZT+e7d6L52e/BtP57t3ooWuBERAREQEREBERBr9J6Wp6dpdM8NAGIgBz34b2xYWgki/OofVbW9FMNh3TJ8SHAP8xzVGtt4IqqFwJBwzgEZEcZvP5VBGVkmE3keeuR59aCfad2i0lcxlPDFUMdifJikEWGwp5QRxXk3zVa6j6ZZR6Qhqnse9kXCYmstidjidGLXIG94WLW1Lz+e/LdxnXGVvWflWvgcQciR1ZIL8bteoyLmlq+pvc7nfJjzW10TtHoJ97amnaAXF9TEI4wALm7w4tCoOKpkty5P/ADdu6N6x65123OZvvOZ3FB63a4EAjccwvpdVPyG/Fb9S7UFUbc+RQn95L6LV3are84ep/aOXVtz5FD42X0Grs1Xd7Th6pO0cqx6mtuuExhcYwrTXZFyhb6r/AEKLbRx7XZ44dm9SeJ4xBRjaK69O3xoP8j1N42PvZ63vZT+e7d6LI2cfBdP57t5EULWuiIgIiICIiAiIgpzbm32bR7ub2w3+aNVw05uHgVobdWfB7uiSYfKIz6lVl7OPlQYFVzrDi3rMqlhx70Gwacl8VfI8o+orlu5Kv3Pyj6ig9bxizQOgD6l9oiCqdunuVF42T0AsPV+otSxjoD/Tcs/bi28VF42Ts1HNEz2gZ1O9IqsepqSd1+Fcd1rTd0Lnh/Cq2zTe01UcbbWvfK6j+vcpdCB+9BPP+Y9ZtE7MPxG4cMgxxyuBvHXuWj1tlvHlu4TK+/kuWW+myJBs7Peyn89270XRs/d3tg89270UKXIiIgIiICIiAiIgq3bo32tRu/s1IHysJ9SqJ/LVxbdB7Spj0VTOzkVOVBs7y+tBhVPOsOPesyr3lYUe9BnNOQXZKzE1g6XsHy3C6gdyymDOPxkY+lB6zREQVdtt9yovGy9koTo2X2FnV6ypvtuHsVF46Tsiq5opbRM8AI/mK2MreUpD3hmIguybZpeXPPJaAOk5LuloqhjXukikYI8JfwjHsyLg24uLHMt+VaRlSWkOaS1zSHNIyIINwR4bqaaw6QlfQDuxkYmk4Kamc2oDjIHGz3CIXLeKTcXwgnLCcjuxgaOlBY0B13Y84wQCBlxyM+q+7PpUf1lkJBBvfhDe++9nLYU7wyMNma4Nxgva9jw2xANybHjW+i+Wd1otNubm1vJDzh37gHW3pRLNRPg6DzvbPRcainvfBn+l7Z6KWrsREQEREBERAREQVvtwHe+I9FTF6D1S1Zyj1lXbttHesHoqIT9D1SlaOMesoMCpN1hx71lShY0YzQZTTuWwibxofHRD+Za9q2dNy4B0zw+kg9WIiIKv23+40fj39kVXOhJmtticG3ZIGksc8Al3OGtJ3XzsrI22+4Ufj3dk5Vboqs4J7H4mNLQ6zn8NhBJ3+xguv0c30LYxn1ccTZmRtdII38HdwDZJAHHMtaCLm1uLcFTLWXSFNJQ8HSGjDInMkmpxBJTzwuMgYZI2O3BznNDvjHjG6gNZWyCZj2Y2yMEToyWG5c04mPaDcuGLcSLndbmU62gaXeYXU9VHVR1Aex8MjGs7jqGXzIcDxmfnBjruabZnmUaypmBLQS7C57AxvFaAWtAIDRmHZO6W5HwKLaWcMTgNwebfSt/pFmbThke0PjZwRc5rXksxAFjy0Bwz3tuAMwADaMVuT3NsG2e4YRkG7+L5NyCdajHvfB53tnovnUY974PO9s9FjV3oiICIiAiIgIiIK/21tvol3glhP0ketUjW8o9ZV5bZW955vA+A/wCY0etUbWG5Qa96x4t5/HOsl6xot5/HOgyI962dH7pTjpqIPTWtYFs6D3Wm/iYPTQeqkREFZ7bR7WpP4n/ZeqegeQ8AMiebO4s7xGzyuL2Z+VXFtt960v8AEjsXqndHtDpXNdGJGljsQMjIeDGJvHxvBaLbv7yDe1Gl6VkpbUQR1bXBj+HhqXMmjeCcmSN4obkDgINr77qVa16GdDQSupqmvraWQxEmaobNTwNbI17ZmuGb2kXbxcuNd1iAoxqPTNkqKhr4XlmNuOJmjW6QbGcT7Nc63sQGYuBxrfsre62aOihpH4KWliBLDibpCWneTjbYmkLWtJ+W2/mQaqrYGlvBsEYbI3E0YWNcS2wtnk7PFnfI9ai9S48I8G18brgbr3N7Lf1lVZxcOBZOSw8GXOeTbDbHZrXWyAtu575ZxyocTO/EQXYiTYYRc9A5hnuWid6lu9ow5/pe1ei6tTne0YfOdq5EavtERYwREQEREBERBB9sQ7zVHgdT9uxURU83UPqCvra6L6GqfAYD8lQxUJU7m/Fb6IQYbwsWHefxzrKesaDlH8c6DJYtno0+zUv8TT+kFrGrYUTrS0x6KiE/I8IPViIiCtNtvvWl/iR2L1TWj5wydzjM+nAY72RmbtwIAb+dcgZZdNxZXJtu960n8SOyeqe0I6QVjeCfCyT/AKZnDy1xsOIC0FwcdwIsfCEG71Gj4V1VGGNkqHuie19RRS10WAF/CY42B2F5LmkOIO5wyutlpOOA09S1zaOaSMMaO4tGSUklLKJmgulkLWhjQMQLXbyR0LA1NLWx1wnbGabhKfhS+StDxKDPga3gBjcCMZJdYcUc6kuucwnpp4nGMz00cT3xxv0jwMbeEY3G3HZkr+Oy+Jtzc84QR/SDwQ5smINE8eIWcDgwWa9tnENbmBlfM7hzRWc2qJBnYONruLja+RJO82spW6MNaz2MCz42YW4BxXXdiAbkATnhGRuCbEG0TndeqmuLcdwt1Ot6kE11ScO4ovOdq5FqdAVQbTRjox+m5Ea9LIiIwREQEREBERBFto9FJNoupjiYXyFrXNY0Eudhe1xDQN5sDlzrzvUXAa12TgxmJpycDhGRHMvWK1+kdF00ovNTwSmx91iZJ6QQeVHLFg5R/HOrq01oSja7i0tM34sEQ9SxNHaGpC7Ompz1wxn1IKpDgN+S3egNE1FTNTtpo3vtKxzntaSxjWuBJc7c0BXzoLV6gAuKOkB6RTwg/UpIyNrbBoDR0AABB2IiIIHtb0RLUUTHxNL3U0zJ3taCXGPC5ryBz2xA9QKoNssjH44ZHMcQWlzHuYS07xccx6F64UW03oChc/E6jpXOdYucaeIlxz3m2aDzlQ19ZAXGCpngMljIYZpIzIRexdhIxWxO39JXdUab0jI0slrauVjrYmPqZntdY3F2l1jmAfIrgm0DRDdSUo8xF9yx26Do/wBVpvmIvuQU8ayq555DZ2MXkcbP/tC+4+FfVJE90l+NJI87mgve9xO4AZkkq8qfQFDf3nSf4eL7lK9DaIpYuPFTU8T7cqOGNjvlAQQbVjZo0UkPdWJk5aXSNGeEucSGnwgEA+G6K00Qf//Z</t>
  </si>
  <si>
    <t>EYELINER</t>
  </si>
  <si>
    <t>MAYBELLINE Lasting Drama Carbone Matte - EyeLiner</t>
  </si>
  <si>
    <t>800 Black</t>
  </si>
  <si>
    <t>data:image/png;base64,iVBORw0KGgoAAAANSUhEUgAAAOEAAADhCAMAAAAJbSJIAAABFFBMVEX////8/Pz8+fY3PkRAQUPx8fE5PED///0zNzo7PkE7PEA3Oj82Oj0vNTw7P0I9QUPa2tlESU2ho6r28u/r5uJgW1hbWVRKSUg3OD42Nz49REpbYWUsMztUWl5LTlJkbHRaWlpiYVyDjZNudoRlbHzV1daprLLy7Ojl3tnc1tDUzcjKw77Dt7BqX1dkYWdmZWVUUk5uaWKNhoClnZWxq6I/OTWSpa1sfoxAUF6GlaErLDFvbXZncXh2foJPTUhcU019c21sg55kcoZ9jKIwOkd+goNxdXKMkpVERlGcrcG3zN2tuMpTV2IgISJ0cmomLDrH3eultr6KnbCkqLauv8RWY3Q3P1GRlaFNU2WytL3HydTBw8f8NnphAAAEMUlEQVR4nO3WCVOjSBgGYHMhBAKiOSEEAqijZhKd1UQc2nFVkqhEJ2o8////2K9zeNS6tVZld6dq630g3QE6Sb/dDZWFBQAAAAAAAAAAAAAAAAAAAAAAAAAAAAAAAAAAAAAAAAAAAAAAAAAAAAAAAAAAAAD4P1tMftLKW+sT+akvYxtjmxNbYxv0ueTi4q8M2PhaLBTqBUJ1kV6FJt/qrVah6debdr1ZaNWpaDYL3nffLkwUqSlxitszh6XDw9LUdunFdp3s7Ox8+223sbW58SWfX19ZSSYTSYrNJcb7zL8RcH1PFgxD0jVBEGSZilSu3XH326blSkH7IPhedSuhmWM6c1UWu0xUFJl2uVyWxXJZkakSFX5AymVeVOiiTK9KReTNxPEVsSxIaVKicTj8Qb6+2pk4ujya+MZHYzO/8g/l3TwwDF03dONVzarVJMvQU5ZlnNi/e52OeTw6Nk/8wNTTqRdy6hMMuVqt5mjPnZ7mcnQiR+RKhVdi7p3qrOafEMW9w6NGY7eRnDthI2WaFjFfTd/TOcuMur1mFNUiJ+p2u1Gr9o7Otz6n84Oa/gGN+qznqqZlh7ZpxnGNj2XKeD8Mem3SAZuEIQvtfd6kOjg4GJQa8ybcFRyn5rxRMM+KQbtzfnZ+cXYRnJwHbRbcx0HHubbckufaAb0/8VwWWM61GMTMjYKw3Uq/yEpSlhYkFZKqaWllMBhkBwOnJCh0qKmqICiK+A5f9ook6dvFwvimvST1mqxqdEkcXGXmTLglUje08Sut8R5qxkW6fRu4l8Nw+LN9HrqRHblxz3Ue+8si08xe3HRjn/XXTMe1e2HLKoVZVpGyE9R9rpxV+M0qC5KSq4gKLUzKIaQEQaWbXVaoFa/pOr+nKTPd/6okCHx0tLSkpflgSPLVVbXqzRtwYbU8DkijS7vEN+Vi7+zCHnrD8Oz25zC4jqxhl9HaWbbDGhNjz15rsTCq9ZjJGAuZ5TCtNxkciajjyaNCprhTKp0XsqpKMyjxGaZtMhRiWRH5hI7L8uxZJYqV3Gl/5N0sLS3NnW9hIWEJEkWTVB4uS4tFOrhlt8vD9lq7O+TlretFIWtFvTBqmd2R22URs8No1LO7YdSNuiEldPuzNToLOZlQHkfSJImHkRWRP1tOT+/u7h4eHkYj3/e9Nzru/dTNzeNTJpOYP9tUZtn1mOfR7/n2iIt91z/2O/xX41EcdujCcexTh0I/jL3Y7j+Y1DQMR/bIs+zYNvcNx6FnCuXjT2IqabrUrJRSDaoNShNTlpP7m8fnp6dV6noi8V//Acjk80t/aXWV9hfPq8/cpHx+pG1crk3crC3/yWOGMv3a/zRkMfHOBy3oZOJjyUTmMz7+WgAAAAAAAAAAAAAAAAAAAAAAAAAAAAAAAAAAAAAAAAAAAAAAAAAAAAAAAAAAAAD4G38Ahp24vW5iKbkAAAAASUVORK5CYII=</t>
  </si>
  <si>
    <t>810 Iron Grey</t>
  </si>
  <si>
    <t>820 Lapis Navy</t>
  </si>
  <si>
    <t>MAYBELLINE Master Precise Skinny - EyeLiner</t>
  </si>
  <si>
    <t>01 Black</t>
  </si>
  <si>
    <t>data:image/png;base64,iVBORw0KGgoAAAANSUhEUgAAAOEAAADhCAMAAAAJbSJIAAABklBMVEX+/v7+//r7//4AAAD7//0PDw/4/v/7/vkNDQ0TExP//v8ICAj8/PzW1tb3/Pr5//5ERESFhYX89Pv5//cXFxcmJiY8PDwbGxs3NzfnT5TtaKnUUZNGRkaqqqrmbqXreKvfWJjugLLvvtjXSZTecKXgX5ovLy9NTU0nJyd1dXW8vLzZMYDgRonpa6TzudHeQ47xaKHguNDFGHTEcJrnxdlkZGTn5+fNzc2jo6PYLXrx4+nQW47sxNfkg63sibnXMIWZOmWyW4bCYYrVbZu7fJ3HFG7QNo7Gk63gaKXhOY7p0uPPSpOJiYnu7u5XV1dJSkQpHSOsZoavRni0hJrSX47SjrDah7DPN37qrszmOYPwxtnQdZzlzdboTp6FK1lmHDmzMmdiFDDQSoV3N0+5V3h2F0PrksK+SHtXFzuUYXtnMU9cHzGBLlSOaHOVUW9ZPEJCACDLqbWGAj6mJVmPP1mPP2m9MWmhN2W1VYa5LW6WIVa8PHW0aI9KHjHSvclWACc3GBqzCm3oerqEUXChHmqLGF00MjFEAAAKIUlEQVR4nO3c/1faVhsA8CQEgZAKyhcBNQQJaA0ppaZaBUWSti/S2m3MjjqgWmhHa52bU4vI2q3t3v/7vTcJiKt7f3GcnDz16ek5Hn66n/M89z65N18I4jqu4zquA1SwLPpv9iCGG4s3bgAXjrltN8wew1CDvemaWDJ7EEONae9E8u6m2aMYZoxN2f1PQJcpErqgC53QhV67a/ZaaOm4Flo/xrxOO3DhFPgcwhd+BfPwKxCCXmlYYizptgcBb59YIuR1+b2PzR7HMGNuyuWavWn2KIYYmwG00kwBFrKLc167E7KQWEwG7XbvXcCnbTdCSBi8CVi4pAkhH0UtJYMuZ/DuotnjGF7MJ4N+N2zhXHDCHXwCWhiCLgwkA8CFE3MBt3cWtDAwh4SAt09ImHR+BcIpwMJpLJzyghbOgRcGknYvcGHIPhUELZwIubywhYGQH7xwIhgCfJx4z4+EIdBCVyA4kQQuDAEX+ueSqErnzR7H8OLehDYPIQsDaJM/FYQsDCUD/qnZabPHMaygqLHZkN+dvDtNoTB7NMMIatP7zZzTHZi9uwlWODeLhBPfPAEqpDyb3wa/tdnswdlNgoYopD0r31WVcrlw//sVgoZ4d4b2lLak8PJySni6QnkYs4czhGA8K1mBF8W0JjR7NMMIEgmjKIcN7gegOSQ9pSz3VQjTEhLSMIUrfSELMoeMJsQrDRKOQBSyPk2IugV0YZoDKaQIiu3NQyRk4DVEdKk96itlpdTyg0pxdYUZHTV7RP92IKFv8Rknhbe3w1JsZmWUNntE/3ZQlMeR24okUsvLIh9dzbDghCiYzO0YnocpXljNUSCFOSmG+2GKj0EVytJaX0hAFI7InC5MQM0h9UHoC38cAdctUFAyfGEUuJCtRdckfaWp5jwOs4czhBj5EOsLb4EUEgM5hC/80QNxHjKyLkzzMTVHARcqEIXMgFBQcvC6BUmShCbM51O8Us2wEIVkzRAmCtUMyBwawo10tlDNjYC79zQoLC9AnIcoaCys5yuTz1eVWx5wOUSLKRZySFheByokDGFqZytbBSyM53ebXPkHmEKqhnbAdfFFebKwOgNSSGBhuL2TfV5dhZlDvLeIZHd2G8216C2we4viyxeNs0I0mvGQZg9nCIGFQnP33YsEB1RIydJPyk7qVTn8KZqDKcxJPzVb3ddhngMqZHLRpzuJ17tpPgpUSOSibwoHr9AOWIIoxLft5dje07fdPM4hyJWGYmXlzZv1Sh5olVIUxZbWv9/JVrQqzVAghbX9n9d5MY+FMkghXTv4JRrOQxWicCztFfTTxGh0BuYpxtKvq7CFjvm9NdBC1jf/JoaEej+kAO4PGd/0QqyXwwzIb8/Thyp0YQa6kJS52O2wuJFGu6eM2YMZSnwNwiIS5nUhxNeejBxqQgGmkNGFebg5vCiEuJYSg0KQ3YJAKw3qhxVdCHH3pK80ld+0PT68Uwyi1y0qvzWyAsRTDIJhSK1KK0eNbEEAKCRJ0iFHYlI9n2rvHJwcEuDemekLxUrru5PqIbwn2c+FnfZ+C6004LpFTxgWGzsvoxxMIYmEXDh91ny7D/G61Mghhzr+8UtVAHjVdi7s7B+DFKLAwkiqcrZ/ciLMgHxSQRe+e9duqxzI81KCzEXWIuiaplyOABUSuYiSbXTbr8sSUCGTk6ovy0dH+8db3DN4T0HjkKW1Yl3cbjfLAswcoj1+gdsQu/vHC6cAn/PGIXMnXKr7qsG3T3MsxH6IhWr3bDfFC8IMUKG0Wm5X3jW6iQTMeUjJUkxKLR+12y2g3QLtLVZvh7c7rRYSgnw7DwlVqbF9lG1l4Qrb2YbY2W00IAi1rwZS2j/t83o0vvIulttnYueoi4SUxYUOz3itlss9e3ZrRp6p4UXFQVNIqG4diZ0u3+Asv8f3jZYKKsc/QlG5UxhHvzgoLFTKu2KnkUhYX+gYLSlcMRGPxx/F86dY6NOEp1jY7matL2R9K0pUKMbT6fijfIF1kCTaWpClSIxDwlYrW7T8Hl8XJgyh9gIpWktLEaWF1tIyhI5P94Txi8JYFq2lZ9ms9YWEIcQT8c6AUG23K51WG3d8iwtZz4qyKiQmcQ7v/G78iO89bR0td9pt1C2sfv+Q9Ywrsb8LHeiqrbWLhF0JgnAwh8bn9fB1aauL+mE3Yf37FiQSxoyVBudQu4bTcphGK81LRbX8mTepV6nWLZBQ/7Y1XYqcnqXF3bfv95RDCMLoJcKYioQ7zWMFRA4vE5626+K79eZxAUIO1V7Hv3Mf/0LpV964SvePD5RDxvpC5TKhqsYrepWaPcKrBjk6rgpfCD8U1fW02N0vrCuH1u8W48olQkFVw2Kn2WyieWjtZzEox+j4giDwWDj54Fyoqu1wvrJ+0KzKMISJvwmXTgUk7PzxvqlYP4eey3K4dBpV6huVk58PLF+laH+oCx/GG3E0DymKRhsounaCqlSsvP2ziTq+xZ/66gvTA0JHbX/hOS923v65B0MYO8+hpydEa+lGvrElCZbvh5dWqaN2UpCQMBWOCDOExb9YrvXDIhZOxvV+SBAMWyucaG8FhSOS5c9pSN+XQoKprX/mwAhHx6t6lQ4IiVrrfpnXhJY/a9M7fpF/qAn/Y/xKl7ILbV7chpBD2hCijj852RdSsnSqdGFUKeWg+8L4oLCg7qZFEUSVXiYkZGmh1XiAhQByqFXpZPzho6xRpagf+kp8lA/nQa008Xh8QOgoRaKR8AYs4YUcOlAO4Qn7a2k/h1CqlO4JG3ilMa5LQVbpRWG/SgGtpbCFXGIyjvthhtKFJKrS2+GNjTQPpUphC+kLQtoQ8mCFgHOI46N2JnPeLbAQrTTWPtX/B6EMXUgDEupnbbow/jFDk0YOUT/k01hYtPo8PBc+wkKSPK9S4EI9h3Xe+tc0/z+HcIRFYx7mHGR/pZH4dBr3Q8s/X3pBmLkgrKfDaB4CE/q+EALLodzLYS7yqcjX63Eth9Z+cq+3x8fC+kdZ/5Ghc8KnSD0cRiuNkLH42wiDwvRH2ahI+vH7zwcnKA4+742ZO8Arx6VCxnHPZrdp4bSNWfz+oXGKkbiYQ+KebcLvcrqddr8bhpC7ROiyu91uTWjtwFX6+/laShn56gmdUIRcX2j8jKsUCZ1OFwhhoSfsyL2fjRwioQuU8GOpl8Npm1+vUmDCTl84b8NLKcqh3Q5BuKAW/1novmfq+K4eWrdQjY7fKfUe8Jq3ubDQbrfbrC+kLxc6tZXG7rRNmzq+qwcWVg1h5bxKl5DQicJtfSHDOsarW4msIfTobyMgIapQVKZut+WrVNsfFicn8XvAD/8qeWhdeANdcyOgzQZAyPrGn6q68K//lqhzYS8emz3CqwbjGFkp5TKZw0xGLo2O6m92oaXm5mzSb7P5gzcXTR7g1YMhWGPyDX5OV/uTxR9usfiZvhaUR4sLJ079j9JAAOJPsjK9NF7HdVwx/ger/nEfkcVV6AAAAABJRU5ErkJggg==</t>
  </si>
  <si>
    <t>MAYBELLINE Lasting Drama Lightliner - EyeLiner</t>
  </si>
  <si>
    <t>40 Mattelight Beige</t>
  </si>
  <si>
    <t>data:image/jpeg;base64,/9j/4AAQSkZJRgABAQAAAQABAAD/2wCEAAoHCBIRFRcSERIYERESFiQZERIRERIRERIRGBoZGRgYGBgcIS4lHB4sHxgZJjgmKy8xNTU1GiQ7QDs1Py40NTEBDAwMEA8QHhISHDQhISExNTQ0PzE1MTg9NDQ0NDU0NDc0NDQ0NjQxNDE0NDQ0NDQ0NDQ0MTQ0NDQ0NDE0NDQ0P//AABEIANMA7wMBIgACEQEDEQH/xAAbAAEBAQEBAQEBAAAAAAAAAAAABAUDBgcCAf/EAEYQAAECAwUDBwkGBAUFAQAAAAEAAgMEERIhMTJyBUGxBhMiUXGBwTNCYXN0kbKzwgc0YoKh0SNEg/AUUqLD4VOEkqO0JP/EABgBAQEBAQEAAAAAAAAAAAAAAAABAwIE/8QAHxEBAQABBQADAQAAAAAAAAAAAAECAxExMkESIYEz/9oADAMBAAIRAxEAPwD7MiIgIiICIuMOYY5zmBwLmUtNGLa4IOyIiAiIgIuTIzS5zA4FzAC5tb2g1pX3FdUBERARF+HPAx4EoP2i/i/qAiIgIijkdoQZi2YMRsTmnmHEsGtiKzM09RFR70FiIiAiIgIp5uaZBYYkVwYxuZxwFTQfqV2BreLwcCg/SIiAiIgIiIPy91AT1BZUnLtbFL/OdVpoAKk2XVP/AIn3laMxld6QR71IzP8An+iisGiiIoC/i/q5Rz0XaTwQZsrAAjc5dVwINBQm107zvpZotZZ4ud2Ob+3itBSSSfS228v6iIqgo5pxrQGmH6m/gFYoJnE6h4IKZd1WjrwPaDTwXZTyeX8zviKoQEREHKMaNO40u7dy85yT5PQpB0UQnOcIwbaBDWtDodoWgBvNu/SOpeimcPzN+IKWWPSHa7j/AMINBERAREQZe2pRsZgY+8A2qUBqaFouOqvcqNnQhDhMYLxDbYBONGdEcF+ZvE9jf1c79l2lDcdR8D4psu/1soRERBERAREQc4+UqJub84+FWxsp/veoW5hrHwqwaSIigLnHyu0ngui5xsrtJ4IIXZvzN4haKznZvzs4haKD+oiIChmcTqHAK5QzOJ1DgEHWTwOo8SqVNJ5TqPFUq0ERFByj5e8cQpJfONTvFVx8veOIUcDM3U7gVYNFERQEREEU5iexvxOXSUwdq8Auc5v7G/E5fuSwdq+lqoqREUBERAREQco+XvHEKJuYaxwVsfDvHxBQtzDWOCsGmiIoC5xsrtJ4LoucxldpPBBA7N+dnFq0lmvzHW3iFpJ4P6iIgKCZxOocAr1BM4nUODUHaSynUeKpUslg7WfBVK0ERFBymMO8cVFBzt1u4OVkxh3jio4Gdut3Byo0kRFAREQRTm/sb8Tl0k/P1/S1cpzE9jeLl0kfP1/S1BUiIgIiICIiDjMno94+IKEZh6wKyawaOtw/Sp8FEcQep44hWDVREUBcpnK7sXVcJrKfSQPeQgiim86m8QtNZUz556qH3LVTwf1ERAWfMYu1jg1aCzou8/j4Gngg7SODtZ4BVqORutD8VfeArFaCIig4TOA1DxUcHO3U7g5VzXm6vAqNoo5p6n8a/urBqIiKAiIggm8XdjeJXSSOfV9IXKYxf2j9AD4r9yWL+48f2VFqIigIiICIiCWaN7R1u4A/uo3uoCep44hWTWZvfwUUbKdY4hWcl4a6IigKecdQD0uA/WvgqFLO4N1BBJMYP0rSY6oB6xVZsxg/StGFlb2Dgr4euiIigLMLqtr1vPxLTWWMv5/qQdpI9J47OCuUUlmf3cCrVaCIiglmT0mDrJPuH/KktUIP4xxVU1nZ+bgFK7d6wcVYXhqoiKAiIgzYrq2z+KnuDR4LpKO6bx+EHiub8H6z4L9yud2keKpV6IigIiICIiCSazM7+Cji4HWOIVs1mb38FFEw/OOKs5Lw10RFAUs7lGocVUpZ3KNQ4oI5jB/YtKFgOwcFmzGD+xaUPAdgV8PXRERQFl+b+c/EtRZnm/nPxKwdpLM/u4FWqGRzP7uBVyUERFBJM5md/AKR271g+JVzWZnfwUjt3rBxVhWsiIoCIiDNiefr/ZfuUzv0jxX4iefr/ZfuUzv0jxVhV6IigIiIM+fmXscxjLNYlSXOBcAGgbgRXEb1ns2vFADnhhBiiGWtY5po54ZaqXHrrSir2l5WF2P4MWLEyN9qb80LuSbD0k1mb38Ao4m7WPiVk1mb38As2ZmAxzGFpPORKAizRtHNFTU184YVXMG4otqTDobKspaLmtaXAkAucG1IBBNK1pUVpiFas3bnkx62H8xi4yu0tXGb2RA6dmm26xIJ5ttRSXiNtXVp5U0w9K1IsW3DY6lLVl1OqtD4rKj4xtA4FaMLyELSzg1Z6WVt+2mpjJJs5zOD+xacPAdgWLtWY5tj3WS/dQEA5XOr7mrah4DsW/jJ+1G6I6gNqlo4ANuHeFYoX5W6vFQUQXEkgmtN91VCcp1n4lZAzO7vFSbjrPxKwdZHM/u8VcsjY0wYjotQG2XhtxJqBXGoFP17erXSjyfLnaMeCJaHAiOgmYjlj4jAwvDGw4j6NttcBUtF9F4iFyh2hDpEdORX2ZxkIse2WsOhF7GuDg2GDUhxvBC9d9oWeQ9qd/8APFXz6duhv9E+w/8AsYuaPtk3mZ38FG7d6wfErJvMztPBZU5Hcx8JoApEi31BrQOZhf8AiO4rqDfREUHjts7amWGYMN7WCXe1rAYdu0CxjiXEnGrjhuAVuw9qRYkZ0GIQ9ohNe11gMNomjhcaEXj9VibcH371rflw1fyc+9u9nHxNWUyvyenLDH4b7eN6L5+r9l+5PO/S3xX4i+fr8AuOy5gvixmkAWLIFCSSKvFSKCmX0rZ5q2ERFAREQZm0vKwtL/oWI/IPaW/MC29peVhaX/QsV+Qe0t+YFpj1Ho5nMzv4BeUtxXRIJiEtDZghnOiG18RlqFRzA1o6ON1SRvJuA9VM52Dffd7l46TiwzEhc3EBrNOFGtezpjmi4EFtHGhFSCBfdVcQe7WdtvyY9Yz5jForO235Mesh/MYs8+tdYdoz42aLoHAq+B93haWcGqGNmiaB9Sul/u8LSz3mzRZaPNa6vEef23zjzHYHVYA0tadxp0gKCoPf13jf7BhuHYvFbYiQ3PmG2nc41rC9j4bg1rSHtY9todMVa69taVF43+2ZgOxejxg/Shflbq8Vcon5W6vFB1gZnd3isPbboghfw3hjuexc9zBTpVALSKn0Ege5bkDM7u8V53lJMw2QSYjnNZzpq5jQ6y5pfQuLiGsAIzOc0AgX1QW8nmFrpi8kGKSKtLbjW4XCuGK3Vhcn20dMdEt/i722CT10rf23Vpgt1KPF/aFmkPanfIjL59P+SjeicYf9bCvoH2h5pD2o/IjL59tLyUx6JpvFilH2ybzM7TwXkoLAIrOnbP8AijZAAhBl7KsLSRaIF9bySTgLl6qdiNa6HaNLT7LfS4i4LykhMc5EaWw3MszNl5LwQboTqtBbUNqaWQTSzeV0PcIiKDwW3P57W35cNXcnfvR9n+pih25/P62/Khq7k996/wC3PxQ1jOz2Zfz/ABobctc1GsODX2hZc6JEhtB6OLmEOHcR2hfzk+0iLMVcXVsE1AFk9OoqBeuXKKbhshRjEJLA4W2tDXPpRrhRhIDq0pj17xRdOT9Odj0r5t5bS0KxLwam123BbvG9CiIoCIiDL2l5WFpf9CxzkHtI+Na+0fKwtL/oWR5o9oHzFrj1GxtQVdBvA6fUSTShoAMfcaY7qrxvJKI1zWlryWunXZCHMfZbBHTIa0AtLaUsMHUDc53s9oir4QOWrib6AFrbQJ6QJvG4HxXjuTLQ8Qnm0S2ZcGkmK8NaGQGgOLmDc0UvpfccQM4PoaztueSHrIfzGLRWdtzyX9RnzGLPPrXWHMQRc0TSPqXaKy1JsG6wyvRtXCyTdQ7lxi536B9S7n7rDwNWwwQS0AglgINq7f34LLR5rXV4jyQ5v/EzoBNCIdpkNrWRA8iJVzwKVq0CjjUmzeSKBfRGYDsXz6ZhWos4C22wODWBjoZdatPc8llRZNaC7NQVBN6+hNwXp8YP0on5Rq8VaoYmUavFQdoGZ3d4rxPK5gbDIHRc6aFlwY1tl5Ly0tJFA/8AEWuB31ANPbQMzu7xXj+VEN74RbDa20+Yc1xtQamHeH3m4ml1l3Xf6A3thFtqNYt+UvtkG+hy/h6uAvW0sPk+0B0ejS21FLqEg1J84EE3HuwN287itHivtDzSHtR+RGXz3ankpn2kfQvoX2i4yPtR+RGXzzah/hTXrxwYubyPs21AKwq/9VtOlZvw6/ThQ92I8VyZiNBaObs2pqrQbNG1bCy82A2hzZWX4jFe4nc8G+nTO+leg+7MK9l+GG8eM5O16BdUl8wHC0WxC1pbBDWhzHOAAuF53Ebl1B9CREUHg9ufz2sfKYrOT33kemXPGGo9uYz2ofKYq+Tv3lvs7vihLGdnsy/n+OPLNo5qZHTq9zMrXu80AdFhDnjo3gh4xqCAQ3Y5PxGufGs7rNem13+bqApfXEDsuWZyshvMKYsDpOitDSGOfQCEC40DKkAVwJp/mbS7U5P05yPSl1gGjqm62LxuN2C3eNvIiKAiIgytpeVh6H8WLIblHtH+4tfaXlYeh/FiyG5R6/8A3Frj1G5OsJfDIFwtWr6XFtO++nHcvObK2ZGY6GYhtBsckW3OcbFhjWAVe8ihYfOvJJ30XqZrM3sPgpWi9mr91nBprO255L+oz5jForO255L+oz5jVnn1rrDtEETO/QPqVMNpMrDDcbMPe5uBZW9t+FfG5TRM79A+pWyv3eHpb4LLR5a6vEYM9smI58w+rbEQCyHOqWjpl1KMBFbeBJpfTE19iFlTOD+xaq9HjB/VDEyjV4q5RPyjV4oOsDM7u8V53buzokeG5jCLXPOItPNmySRR1prrvQKUuIpQU9FBzO7lK7frPxIOWxZcsMW0QS+JaurcCML1rqKRxfq8ArVaPE/aPjI+1H5EZfO9q+Rm/RFr/pYvon2j4yPtR+RFXzrbV0Cd9D6/6GLij7dMtrzRrSy6vb0HCn6/oseX2SyG9rwTaMa2eovNhpN9Tgwb1sxcGf35qn85uscV3BqIiKDwe3cZ7UPlMVnJ37wz1DvihKTbgvndQ+UxVcnfvEP1DuMJYTt+vZf5/jR2ts7nmxmEgW4jSHCge2jGtqCWmjuo071RseVMN8SrrVoNuAIDQLVwqTQX4KiLi/UODV+5LO/sb9S9DxrURFAREQZW0fLQ9D+LFkMyj1/1rZn4TjEY4NJaGOBIFaEltLhfuWVDlohaG2HV521e1zRZtVrU3YLTG/Q3pnM3sPgpoeZmo8Cqphpq1wFQAa0vN9FPBhuLmmyQGkk1BGII39q4g0Fnbc8l/UZ8xi0VDtWE57KNFSHtNKgXNe1xx9AXGXFXHtGdEzv0D6lXJH/88PS3iFPEl3l7iGuoWUBuxv8AT6VbJy7mwGscKPDRUVBvBrSuCy0pZfuNdSzZymcH9i1FmvgvdUWSLW80oP1Wkt2L+qJ2UavFWqOI02QKGtdwJ3oP3AzO7Ap3b9R4qmEDaJpdTfcp4jHCosk1cTUAkUJruVg6SPnavAKxSyjC0OJFLTqgb6UAVSUeJ+0XNI+1H5EVfOtt+Qntf0MX13lLsIzvMERObMvF5wAsth1WOZZN4pnrX0LzMx9ncSK2Ox801rZh1SWwXFzBQC6r7zd6FzYPbvwh/wB+auIzN1qt8CoaAb24EiuApeucOVIILiDQ1AApf2rqCxERQeF23/O6/wDahqnk8f48P0wX8Ya7bX2PHf8A4iw1rufNWdICnQa3pVwvbuqu2xtkxocRj3gNDGOaRaDnEus0pTd0TvWUxvyeq54/DbfxrRcX6hwav1I5n93ikaC6riACHGuNCKADwXSWgltS7F1LhfQBbPKpREUBERAREQEREBERAREQEREBERAREQEREBERAREQEREBERAREQEREBERAREQEREBERAREQEREBERAREQEREBERAREQEREBERAREQEREH/9k=</t>
  </si>
  <si>
    <t>10 Gold Light</t>
  </si>
  <si>
    <t>25 Glimmer</t>
  </si>
  <si>
    <t>25 Glimmer Light</t>
  </si>
  <si>
    <t>MAYBELLINE Line Definer - EyeLiner</t>
  </si>
  <si>
    <t>data:image/png;base64,iVBORw0KGgoAAAANSUhEUgAAAN8AAADiCAMAAAD5w+JtAAAB3VBMVEX///8DAwP///3//v////wEBAT9//8AgwAAfQAAdQD/+////f38//sAewAAgQD//P4AiQAAjgAAbAAAYgAAUQAAcgAAZwD7//kAWgAAkQAAQAAARwAAZQAAXgD///MAMQAAOQAAmQD7/+wAPgAANAAATQAAKwAAVwDq/uMWnwD+/fQrpQDu/ef4/+r3//XR6d5DakO+vrzx8fHb7Mm9zbHe6dWLtF8AIgCGulrU1M+HvWlsd2Jec1e3xrONn4uYyGudwnR7k3pwhW+ezn8siQAuhQDb8cHT8blDmg645aZcdVev25E5WzuVyYQfUR4VRRExqgB6uV51uFFttT+vyavz/NkxtwCctpRsvSeAooDe+LpolW5otRhXilPP8KdBwQBEfkIvbSq+5Y1guwDH4sBSuCKr0qmjwqiUrpQMqQRsiWl8uYeszolan2iu4LKixYuRyKEtfTm63MgofSiLvIbR5OWGqZyf06C52caCsIivyMFgn2NPgk/IzNR4fnh6tHA5iDEkaC+wuMpMZFHL366eunjJ+Ms1SjhElUfF+b0pRSoidi+PyVCcqqvW4daDyYBJokV+x0V8yYpbqV95oHJJqE1uynCe12sJFgAAGwBQTk4lJh4zMzOspKKPjowwOI1mAAATaklEQVR4nN2d+1cT177Ahz3bPa89j0wymQSSSLAYMoSAcrz1jYKFImo5ggpFKCiCCEYJUp5WvNbKEYWKPe057en9W+93T2Jtb89vl7Oy9v7CYvHj/qzvez++I0lCCiUk0/mXE9iu9UL+M0J9u+2/vPSnx2q9kP+QGHrbSdV0E3Wnar2SgxeEEDHaTqtaKpFuPlPr1Ry82EXfaDptmfFcOtVwttarOXCR7YzedFpVtUQskfv0XK2Xc+CCfLvptKO6iVwudvQ8qvVyDlQQRggXM12XTC/RnIgdvYjEyg8QWpDUdEGx3HQsFjsMeGLpT/eLdubCJccD34sd7fZtWSw+HNhNXZcsLQ2h5fBFn9gSrfWSDkyYbWIdfE/x0jnA68aGbhNx9Mf4ULHnkuqlY7nY4W5qy7Ve0oEKooaUWbikaNFErhnwdJtSJInDSDN2U89nYJwJZpxF0UKnZEi91y9ZkNbTzDgJqI/UekkHKTLu+9xR3BgkhsNnfF23JYHwZPgBPKjKcjGGRwwqivYQxkinBu5POo7pxuO5o2d8Q4b2vdYLOyCBklPykd+fZdqLu176ctEQK61LMsX92UiI57r15ySx0rqEAjyQdRTVA7xoc0dRnJQnIUJkRJsWkknH8lzPjceuFKgwaZ1ttBAa0Kv5SKSCl7tWECitIyTbRjG40Jp0VM11vXjuiwKyxQktGMkIN/11MOKYHoibaDzBYkutl3VgghHxC6cHmfY8iJzpIyckABZCfwhLhBAcFP46mEyanuZ58WjjCSQzn6z12g5EZBz4mBSvA57qMe1FG6eRLI5tEoztoOX6YDZiVvH+4tvi8BEqy7RlqBJaIDOkjgxLti1G0ckcjFA76AXjtDQ3xGsclmTmfLVe20EIhBZoD4Ib724mlXjai0Neb7gl0kEf8oMg6B25mXeiiXgq7qbq13xDCNWFQnxDx4CXTSqhcboNo74tUNlCAtv/cuSrbDKiWprmpppHiWQIUlFj+ENR8OXtm/lkxFQt1XObx6hOoFSr9doORqDZM2gVzzI1U0uM+aJstYBpImwbwcTdr/LZpKVYmqelxtt0IozvId/WMxU8xbKALzreRolt1HpdBybU9ifAOAFPUaGsjk8WoQUUoyzDUJ4QBHhfZbNZyzFNyA2TRWFMk/keNvw7FeNUVAgt8akWcVyPXUmSm0K8rKooEDrdnYIu0PmsH+gMD4wTtGdppgfa030x0h70BsT3/Ym7N+fyScdRTBVC5wlDBp3WemkHIdAvICLTPiip57JOxDJNU4t2+kSMogxCp09opnPi9mAWtBeBzGBq6RNYjG42FNtum3jXmnTANiNgnqqWmPaJLYRtMiHE7x/MJ7MRVXEUqMvU3LSvUyqEdepIloNM3z0ILBFH0UzLMq30MCJEEPOkvowyE/daIas7wOaxi4EzRSIMH4GKmmkP8MAwFU3TcjNYp6LwERkahttAx7SngG16zbeK0M8KwccQ/GL/SGs2G3Es1VLA/+Jr1CBi8EG/oKOg/3bF90zAA/9rOCFKVpcwte1MH9NeBc+Clq9+1q/1sg5OZLsJ8ELtqSrrieL194koO52yjCAxVPBU04LoCXi3sIyF4CNygCFyDuVZaFFNlfmee+S+ZIhxyIAydsvAxMRQMpus4qkmGCcWIbSEF1XRjZ57ra0R6BZYq858zz0ySnTuc4JUvQRfuAOeN5dXoBXyIHSy0HKR/4xXEUxx0wALLNl81kzFgU813YaLVJeF2E2CyNLWMzKYzyeZ90VTHujQrX8gSFpHCJPiwMggJPVkBJrZCLu5k2rsFiStAx4t9EBBnWd00DBEIl4qUX/WF8I0JRlR3LZwYWZejUTCxGA5ESfdeNYX4zY1QYHdtrAwPdz+0IGCBfAUx3G8s5IYeKC+TGHhaslzZ0ajqqlBWoei2nJnqAB84fsaXFx4NKNl3XPL7aM5LazKNC3eWND5P19nfEbTnavtY5b2eHX8/PLsogra07z4kYtFnf+qEzoD7C8MfTbTPna/nPaiY+3zJsNLN3ZLNuI/PVDbKDx6dDViPm5fjrmeFl/ywAW91OFuIsb5rF989GhaSzruk+Wvc55qWeB7XvSTbso/H/O9oG3hUcmMjK+Y8fvLX6dVhWkv2niGyoYQfMWBl6ues92yZmqxW+1jGmuJAI/YMuU5trD3NSgIdL//ZMu6t3hi1DPTi7ENT1W9eLrxDCY23x172O3JpGlhKLvRvl7+wfUS9wuLpmqa8c2OM1SIMyL2RONRSXUWd582a7nz7WOsJfKen/0GGUKkdcmfuP2sfXXJWpp+em0M8Cx2OeLyN0Vq+DzbJhMa+Dgz8e5mZKu8uqRNrT5tH3PBON3mjhcUcX+jmo0bsGn/0CVoF7zV3efRqTLgQeRc7DjDveokxhfoxf5H09PTw2uTsfu7HVGoWlTTXTwMHa0QfJngzrv+5f9+sDZcXn76tH0J6DR3EiIn4b9sYZfK8PSFz5Rn7aNRLzo5OrsGvue5OywxEO4fKRLZJsW+ky2rlrXRPptg7zQ01TLjUx0visQmXKd1JsTXi9+e/nyjfdXVNttnY5oJ/Z6X2gA87tMeE9sofvvyu2RyETKDe3l5xlMgcqaeX3vBXggLILYMeFtJVVkqr0/lxkpL7ABzkWlPhJ14JOO+C98tOWZpy4qWdzfB+SwILUdeHDcQ4p6PGDbte9k56ZjldbDKqfaZMO/lxl8VkQB5QTJ8f+L66fbyVHnWNTXT22aJz53aBN/j/pyBldR6sffRVWe7vDwbNUHCA0w3t/mqKHGvPbbPifzel9PbychSefV53GT71KbpRTdfHSeI+9iCfdnAvac7tyPmQ2dpdbkjzrapNS/a/Pq4YRjcxxZCDdr58m+bSW26bKpTq+0P2VaZOzX5usi9bYaCmnqvnjhvmqurrumlp0o7imJ6UJTt8p/W2QA9JHW+GSodH50tu0r8QXlHsywVIuerXSGulEFw6X3zuaM9Xn6a0+Kb7atL1dCyy/80Njb8EAedJ6+uriy5a+1rzZvLs3EVQkt8/PUuESHxUUw6X363fmu5fTO1tvu2PBtVVdVLbB7d5Z4uvLVDcOfLvg2HpYXJxPnl9bgVVi2vdiXup82B7pBMIa2PO8mk4y6vRxPPdixVA7zXu5T/2IL8AJMbb3qXN9RsxNHul3Mm69bBOF/vYrBO7rt1nCGdF25vldvHzIji3m+PKpAYvPTG610hru4QSm5cGLiUNWeWR11vavm+6VimtjNet8t/Q4TDmvrGy5VINut4M8sXG8qznmOabnrzhQjaC9N6Z9eAk02+f6bEZ3fXh+PM99Lzn57if58MJAiCGxf2nHx2vGRaZnS2nDJVTUtNHj0licDnZ+SWNz17irNdYg9soktbbPRA+vm1U2KcPWPUcqFL2VhZWtEUVc2VthzAywlRlIVlCy68Gerf1zamo4qppUtrGpTU6c3X65T/nUBi+BS3dN0ddJ7Ma9ulhJqYmXehbEmPv1onInTrRhO50TUymM8qG4+jkzNHVtZcUCJ0DKdEOCCSMCVNFz7POqoSUceeJCan11zV8lKbHcdk7rt1Jpi0dPUPr6yUVtY24h1sN1BRtVTHlXX+NwIl9sgG31gY+n5lCeLl9sb8rfIzSOtaauryMUK4H0mDqERRsetkn7l0dcthg9ggbkLDl9o4fE7i/vRSYuPuSaFnJP99ydNKixp7oMie0EY3X58jvOsuFJsWuu625rPbpSVvejOqRBQHipeHV44J8XadSH5hgSWGZHap9Dw2vaY5jgV578o6EeF8Fkly20LP9+FLBidVev5831Ms8L0rb4ktwGz/AMttPfdK35mRZNJRzFhpm+1GuFOX30oCNHySj+zCwMig87isJdkt6ofj7PJAdLzjLfcbLWFJLetNd0YGW/PK/Hc7phm/WPLYTuDYaxESQ7gbwfBYaFHGptOph+UEe8L3/ME6dLO8xxYZwgdqG2Av3NjLbnesfKa8pChmdKPja0mAjkHCWG8aGLkZ4kUUNfWsNKUq0DFceStCZIGyzAa8QfawOxmOVVA9RdHcjSvHJF2Ej07IcrFinIDHRl2xmTRQU3e8JSLc6CQS+N67wdZsNhyrwB64sbERbuN5ovM/cUf2Ccn0V0NLpILnsMxQf54N+eJefKRn+t99xLMcpfJ2/aIvQjsrET0zEYaW6kAaME7FYniSLkDHAHwML1/FU5lxqtDP1l8M+C+o2WVjOdP3LtRetorHIqdb3y1h/r/Xg3w/xMvPhWWLolZDS7z+AZW536Zm165C32N02Q+Rk4WW+m7+K+pQZL/qe+EoLyvUnhZv6EYi+J4socy3v/meUknrbCzGg6LBf8dnZ7ANePda2Ry2j2ldcxvO+rzHFSZ+oNM+wPtQlFkV30vVnxXjAR+1MeDN/d442TiohrP8P7IJP+hCAqa9uQqeUjXOVMPlIqG41gv8/4qBsIF639xrzeeTHzoGNq/Ma75Mbf5ratkg1O99c7e6G1ExTgc6otjlYq3XdhBCfImEvpf/zTgVdh83dkWMD7nJcqb3HTPO/AftsTMUN9ZR5P9LWeHVAb+Cx6oyhhdxFCipY1cKiPfbuGyjk1L85fUhSOvJ5G94qunlrhSRCPd2sEw6T97bU5J5KKkrxsme8CU6xBiQSxHpffO3rf33e042YlW0Bw1fugNqThH4gmLvm9vb+xvb79UwcoZ4buJaQeK/pGbnJH7nm6G977f2naTimlaE4VlgnAVDx7yXLQhjintP3v1xydnzksr7J+FuhGqa0WsFZPC/F0gzttz709De1t77fcXamZqPVwbupCFySgKcYBISdHbd29ue396ynO21H2ZLK2waVPRaMVQd57lBZi/cTt7Z+vvfN947irezkZqPaqqqpa+14HCIJdd8coBlfKNnYGsfrFNVvP30fHxPs1TwvSI2wvnGPONBty7TzkdXt/a29z1FGV+bev/4vWuy0NJSmTnOt6BAp71d/dqP3p7pKDtr0SeTqcdx00x8UURCzL3X5d43Iz+WzK33S/Nrk2txbz++78afPyhKNv9lGUJgnD/dG0w+A6Pc31l8snl1yfS89MbZXUq4H9kioyCQWgAvn3feq88WNXNnfmPLUtNjL3ZrvbaDEIJt+cZPbJsaAJX5Mc/ZWdEsLfqDIJO8iC+1dN2rHjIoWumHxZVt1YxvvD7O/wkK69Z9fOMntkudZ5+RslR3/vGiprqTV3b5/9AZ8m0D4baeu4OVvaSwIbJM+Elc3oW0x73+qI9poSvUXrhV5jjVfdwvhNgIlEiGtPSwjcAPeJHwfNZtFOGFG/tkQVDoGvmd9th0cUtzG05IItzbAf8r9ISRk210MjrWrmup+jLVuT9bp0i3K0PvK4frjhIap+IuXmOhhXc8cD2fQGiZq+BFnIpxKubkg10JEe7VB2WZDL53M5+vnM86ETb8XlGjY6cI4f3pejif0y78FIaWEC/CxHFM9/mqRCnnfOyRjU+Z783NVfCc8LsM4HzNJ4jMvhzJNR/0PAHODIy03gwTn1M1Tsfy6ssibFLLJLDZXfGbYWwJfS90Pq3+nMR/N8t2I+wiuwo/x/Ieczz2B/J6w7CkC8GHmPY++F6koj2GR3TMO18gGZWPvVSKzqpxOsw4h6HR5f5LYCQIKnfF5z7isetJXsMwokji/QwF+ELfm/sdXhhaGoapjin36pPD70hV8VhYqWhPa74FFRnCfJ+ByZIh60GIlw2rMqY89qJBa571dUIlzLf+CMZG0F/VXj5ZUV4kopjNt2q9tIMQRGXaFj5kyGer2gutU2u4xf9OCxNbb+ofqmwlZauux1qG2K2iLgQfahoYCu9zsuezofaYccZu8Z3RQyFIlkO81krErJTUrCOK3aecn+0xob6Bmr4d+pwFzEi4Cxg2fBBa7vvQ73HPR3CIl2dfvwyHDrDNFvYGepQa/F+7QpKNiv1DrXkGZWmaqVauXWmx0aJhyJwf0CIEiT3z7VCrk6zgMT72BsyLjfq6LfHOh5GOGV72Ax7wWaqpas2jPv/7ZOz1JS32DbEPz7IL/l4IaGqeW3+RRRbefU8iMvZXr7eGURPw2MAWD+hS9ezrrJIAfBS//XTJqgQUz2P6A7r0JxeJTWXu6SD14V8P1f0zzZ4lVowTIOO5w93EFoLPkADvUN0/0uzbbSGf58YTh7slYvAdNiuCGF7dIQCMuaHvVfGITDhPC0wMhBheCHioIe6Z7Es9qcQngCeLcP6MpGNMe+Fv3T+aXROsM5VoPOvrkPQJ92e0snTsF1AdSF2oxJjmum76kzOSLEBgYQJ4dR/xQIMp0N4ZNhyXez4EFBXt1X2UQw2xT5hxyvy3fEbV9/7AV3fony98iri/rsreuH0wzt/T1dX9jGXupwlV5P9or/LPz6wbqvXKDkCq2vuj7hge5HTuHzKw4HLqT8YZ4glQs0gs7/17PAP0ynu3zqSqvT/AHWJ4goj/77T3L2HwJPzNx6rlg/YEwpPQ8T+Z57+O8z82/Tch0qk/JgfAq/WaDlKgADv2BwWC9mq9poMUtin2a+h2ldYPtCcaXwjIYgz8/iKW9sKPSiGKfq0GmV8E015FCAUfDPddhAotvwk79GJljJjaC/kwPv4/Px/nvZP9s/wv2hs/22XZ1iwAAAAASUVORK5CYII=</t>
  </si>
  <si>
    <t>MAYBELLINE Master Drama Lightliner - EyeLiner</t>
  </si>
  <si>
    <t>45 Midnight Light</t>
  </si>
  <si>
    <t>data:image/jpeg;base64,/9j/4AAQSkZJRgABAQAAAQABAAD/2wCEAAkGBxANBg8QDQ4NDQ4NERAPDw4NDRAODQ0NFhEYFhURFRMZHSggGBslGxMVITEhMSkrLi4uFx8zOEUvOCgtOjcBCgoKDQ0OGA0PFS0dHR0tLy0tLTcrLSsrKzIrLS0rLS0rKysrKysrKy0tKy0rKysrKysrKy0rKysrKysrKysrK//AABEIAOEA4QMBIgACEQEDEQH/xAAcAAEAAgMBAQEAAAAAAAAAAAAABAUBBgcDAgj/xABHEAEAAQIDAggJBwgLAAAAAAAAAQIDBAURMXISITRBcXOxsgYTMjM1UWHB8AciNjeBkbQjJidCgqGkwhQVJGJ0hKKjs9Hh/8QAFgEBAQEAAAAAAAAAAAAAAAAAAAEC/8QAFxEBAQEBAAAAAAAAAAAAAAAAAAExQf/aAAwDAQACEQMRAD8A7iAAAAAAAAAAADDIAxVOkazzOZ/J7RmFHhji7mL8f4nHW5vVxdpmmi3iI4HApoj9XSmqunT1URrsdHxc6WJ9ukffOivtzpiNf79MffGnvBbBAAAAAAAAAAAAAAAAAAAAAAAAAAADwxnmf2qe9Cv1+fO/R2wsMV5uOmFdO2d+ntgmi4gAAAAAAAAAAAAAAAAAAAAAAAAAAAHjivNR0wrKttW/T2ws8V5uOmFZXsq3o9xNFyAAAAAAAAAAAAAAAAAAAAAAAAAAMMg8MV5uN6FZc8mvej3LLF+RTvR2SrLvkV9Me5ZouwgQAAAAAAAAAAAAAAAAAAAAAAAAAARsZ5NG9/LKtv8Am7nSscbPHRvTP+mf+1bfj8ncWC8jYPm3OtuJ9cRP7n0gAAAAAAAAAAAAAAAAAAAAAAAAwyAIeMn8rR+17kOvya/jmSsXP9sojm4Mz8fci17LnxzKLPC8mo3aex6o+XzrgqNfUkJQAAAAAAAAAAAAAAAAAAAAAAAAGGQQMXy2jdntRqtlz45knF8so3ZRa9lz45lhxY5fyKjoSEfL+R0bsJBUgAigAAAAAAAAAAAAAAAAAAAAE7AB8VXKYnjqpjpmIZiuJ2TE9E6gh4zllG7UiV+Tc+OZLxnK6N2pEueTc+OZYLHAcjo3YSEfL+RW92EgpABAAAAAAAAAAAAAAAAAAAAAR8xuTRl96qniqot11RPqmKZmEhFzX0Xf6q73JB+cv6msXfBvCX7lqLl69Nuq7drmqq5cqqnjmqqZ49rcfADD0YX5S6LWHopsWr2Bu8Oi3HBorqprommao55jj4/bLX8N9CsD0We2GyeCk6fKrhvbgsR/IyOqY3ldvoqQ7mytMxvK7fRUq8zxE2sPXVFHDnWI4PC4PN6/sbgusv5Fb3YSEXK6+Fl1qdnCt0Tp6taYlKKACAAAAAAAAAAAAAAAAAAAAAi5r6Lv9Vc7kpSLmnoy/wBVc7kg4HhvoRgeiz2w2LwX+tTCe3CYmP3Q17C/QbBdFnthsHgz9aWB/wANiY/2/wDxlXV8byq30Ve5qOZ4y5coxdGkzFuuIp0ommdNZjimmqZq4ufSI6W3Y3lNvoq9zUMZeq8Zi40iNK+KqPm1aaz5UxweLZ+t7Nu3aNxyb0TY6q37P1YTEPJ/RVjqrfdhMSgAAAAAAAAAAAAAAAAAAAAAAi5p6Mv9Vc7kpSNmfo2/1VzuSDgWF+gmD6LPbDYPBv60Mv8AbZxP/DU1/CT+YeE6LPbC+8HZ/SdlvttYmP4etlXVc0xHAxlmODNXD4VPFpxTM06drRMLmV7EYjH2671U27NdFNvWm1NuieHciqImmaoqnSI21zMabIbtnVMf0qxM066VeuNI1qp4/iJ+za0TLbvAzDMblduqOHVRTH9I0mmqmJuTwrdzi+brOnq4o4+PSNI6RlHoux1Vvbt8iEtFyudctszxRrbtzpHFHkxs9iUAAAAAAAAAAAAAAAAAAAAAAAjZn6NvdVc7kpKNmfo291VzuSDgOEn8xMLu2u2F7kE/pMyv204iP4W4oMH9BMNu2u2F5kc/pKyn/MfhLrMV1nMqdcxw/FrH5SZ+bExHzY0mZnZx6Of5dZnx+YVXMNVRRVVRFNVFuaKr8cKqeFVwY4/snn2Q3/MpiMyw2u2Zu6fNiZ8j183T9nO0XC0cHE42KfFzpNHB8TdtXJqmJueX4uKZpnTmnnmeaOLcR0XKvRlnqrfchKRcrjTLbMeq3b7kJSAAAAAAAAAAAAAAAAAAAAAAAjZn6Nv9Vc7kpKNmfo2/1VzuSD8/4P6CYfdtdsLvJfrHyjev/hLqmwcfmFh9212wuMm+sTJ969+FusxXYsb5+30V+5CvebrTcb5+30V+5DvebrbiLTCclo3aeyHq8sLyajdp7IeqAAAAAAAAAAAAAAAAAAAAAAAi5p6Nv9Vc7kpSNmVM1ZdeimJmZt3IiI2zM0zpEA4DgvoDh9y32wt8onT5Qcn37v4a6q7Vmu34E2bdyiui7TTRFVquiablMxMaxNM8cLfJMNcueG+U127dyui1crm5XTRVNNunxFca1VbIjWY+9mK7BjfP2/2vch3vN1puNpnh0Vc1PC105tdEGueFFUU6zNWyIhuItsP5ijdp7Ho+LVOluI9URH7n2gAAAAAAAAAAAAAAAAAAAAAAMTsACCdgASABDIAAAAAAAAAAAAA//9k=</t>
  </si>
  <si>
    <t>MAYBELLINE Tattoo Liner - EyeLiner</t>
  </si>
  <si>
    <t>950 Rich Clay</t>
  </si>
  <si>
    <t>data:image/jpeg;base64,/9j/4AAQSkZJRgABAQAAAQABAAD/2wCEAAkGBw8HBhUQBxMSDxAVExMPFRUQGRAQDw0VFhUWFhUVFRYYHCggGBolHRYVITEhJSkrLi4uGB8zODMsNzQtLisBCgoKDg0NGg8QGi0fHyU3MiszNjc1OC0tNS0tLjA3NzcrKy8tNSs3LTAxKzc3LS04LS0tKzctLSsrKystLSs3K//AABEIARMAtwMBIgACEQEDEQH/xAAbAAEAAgMBAQAAAAAAAAAAAAAAAgYDBQcEAf/EAD8QAQACAQIDAwYKBwkAAAAAAAABAgMEEQYSIQUTMUFRYXFzsiIjMjM0NnJ0grEkQlOBkcHCFBYlNVKDkqHw/8QAGQEBAQEBAQEAAAAAAAAAAAAAAAQFAwIB/8QAIhEBAAEEAgICAwAAAAAAAAAAAAECAwQyEZEzwVGBEiJB/9oADAMBAAIRAxEAPwDuIAAAAAAAAAAAAAAAAAAAAAAAAAAAAAAAAAAAAAAAAAAAAAAAAAAAAAAAAAIZMlccfGTEevyoTqscV3m0RHhvPRg1vXWYvx/lCN6xeLb+UHvid46DHgjbBX7MfkyAAAAAAAAAAAAAAAAAAAAA8erjfV4/Vf8ApJrNYndLV3jHli+Wdq1pktM+aI5ZmVR7K7VyTxpkxaneKZsFLREzO1Mlea0RHm3ra3/GHiaoiYj5dKLc1UzVH8XXF81Hqj8k0cXzceqEntzAAAAAAAAAAAAAAAAAAAAabiiZjQxWvTvL1w7+aLWibf8AVZj96kdtZr6Pi6L4NrTTu7dZmu+0+HhPj1XXiqdtNi9vT8rKb25G/FOT2dP5p7m7Qxo/Tv06Xj+bj1Qkjj+RCShngAAAAAAAAAAAAAAAAAAANFxb00uL29PysqHbP1pyezxrfxbtGkxc28/H08J28lvQpvbszh4ktNtp3pXw6bRCa5u0caObffp03H8hJ8rG1X1SzgAAAAAAAAAAAAAAAAAAAGh4x+g4vb0926ncS/WD/bhceMPoWL7xj926m8R/WKfZwlu7NPE079OoAKmYAAAAAAAAAAAAAAAAAAAA0PGH0PF94p7t1M4g+sU+zhc+MPomH7xT3bqZxB9YrfYhLd3amJp36dRAVMsAAAAAAAAAAAAAAAAAAABoeL/ouH7xT3bqX2/14it9iF04u+jYfvFPdupfb/1jt9iqW7u1MTTt1IBUywAAAAAAAAAAAAAAAAAAAGh4u66fD94p7t1L7e+sVvsQuvFvzGH7xT3Lq32jStu28k2rjn4uPHmm8dI8PJ5U9yOa2jj1/jbj7dBAUM4AAAAAAAAAAAAAAAAAAABpOJ52x4fb19H6l1b1+Lm7ayWjrtjjxivT4PWd5n+SycU/N4fbx7l/Q0uoiZ7QzeO3d+eNvDzOMxzVKuiriiF1AdkgAAAAAAAAAAAAAAAAAAADScUTtjw79Pjo8/8Aouruq1WOnamWL2iLcm23XrO0xt0j+awcVRvTB7evu2UftKebiDJPqhPXVxW0LFuK7ccuqgKGeAAAAAAAAAAAAAAAAAAAA0fFPycHt49y6i6r4XbOSfTC88U/Jw+2/oso+eP8Uv64S3N2pi+J1UBUywAAAAAAAAAAAAAAAAAAAGi4p8MPtf6LKPn/AMyv64Xjimdow7/tf4fAso+Xr2lefJvCW5u1cXxOqgKmUAAAAAAAAAAAAAAAAAAAA0PFnzWL2k+7Kl5I/SretcuL7cuLFv8AtJ92VNzT+kz64S3d2ri+J1IBUygAAAAAAAAAAQ7w7wExDvDvATEO8O8BMQ7x870GQQ7z0HP6AfcmOuSu2SItHmmImGKujxUtvTHSJ88VrE/k+5dTXFWJyTtEzWkb+W1piKx++ZiGLUdo4tLkrXUWrS1vkxM9bfDpTp+LJjj12g4feZesQ5/Q8+m7Qxaq9q6a0Xmvyor1mvwr06/ix3j8Mj49Yh3nofO96gyCHeHeAmId4d4CYh3h3gJjH3gCAy8kHJAMQy8kHJAMQy8kHJAMSFuuSNv3+rzf+838fRyQckArfbHZ183bOLubWrhzfA1NYi0xkrhicmPad9se870tO3wqzEeSGijT97o9bXJT461tdWJrj1FdTNbai/Ltm8JrybcvL5OXbwdB5IOSAUC1NZXtfJTVRmt3V+yMMZYi3JqqV1ua1sscvTfu7VjJ0jaa2/V2feMr58Os1lMGPUXnVdm00umnBTLkp/aItqYmtrUiYxTtlxTzW5Y2ievRfuSDkgHMsWg1f99LXtXJjxTrctIzV7+bZIjQ44rhtX5EYLXm0xfr8Om3SZiXh1EavWcNxTHj1kZNP2Nk0mbmx6jHadVNtNEVxzaPjbbYss81OaNpjr1db5IOSAUng+msw8S6rF2vGS0YcGk09M1t+71la31Nq5Ynw55pfFF9v1onybLdj6b7+O/X0+aXo5IOSAYhl5IOSAYhl5IOSAYhl5IOSAYhl5IASAAAAAAAAAAAAAAAAAAAAAAAB//Z</t>
  </si>
  <si>
    <t>EYESHADOW</t>
  </si>
  <si>
    <t>MAYBELLINE The City Kits Pink Edge Palette - EyeShadow</t>
  </si>
  <si>
    <t>Pink Edge</t>
  </si>
  <si>
    <t>data:image/jpeg;base64,/9j/4AAQSkZJRgABAQAAAQABAAD/2wCEAAoHCBUVFRgVFRIYGBgaGBoYGBoaGh0YGBgYGBgZGhoYGBgcIS4lHB4rIRgYJjgmKy8xNTU1GiQ7QDs0Py40NTEBDAwMEA8QGhESGjQhGCExNDQ0NDQ0MTQ0MTQxNDQxNDQ0MTQxMTE0NDQxMTQ0NDE0NDQxMTExPzE/MTQxNDQ0NP/AABEIAK4BIgMBIgACEQEDEQH/xAAcAAABBQEBAQAAAAAAAAAAAAAAAQIDBAUGBwj/xABREAACAQEDAw0LCAkDAwUAAAABAgADBBESBSExBhMUIjJBUVJhcZGS0TNTYnJzobGywdLwFSM0QoGT4eIHFmN0gqKjs8IXJFSDxNNDRIS08f/EABgBAQEBAQEAAAAAAAAAAAAAAAABAgME/8QAIBEBAQACAgIDAQEAAAAAAAAAAAERMQISIVETMkFhIv/aAAwDAQACEQMRAD8A9MtZvduf2CQXSe17tuf2CQyOs0BCRtXQaXUc7Ae2N2VT74nXXthcJoSHZVPvidde2GyqffE669sJhNCRbLp98Trr2w2UnfE669sGEsJHslO+J1l7YbITvidYdsGEkWMFZOOvSIa4vGXpEGD7oXRmuLxh0iLri8YdImTB2GJgETGvGHSIuNeMOkQDAOCGAcEXGOMOkRcY4R0iA3WxwQ1peCOxjhHTFxDhHTNBmtLwQ1peD0x944RC/lgM1peDzmGtLwec9skhAj1peDznthrK8B6T2ySLdAh1leA9Zu2GsLy9Zu2TXQugQ6wvL1m7YawvL1m7ZLdC6BFsdfC67dsTY6+F1396T3QugQCzr4XXf3obHXhb7x/ek+E8EMB4IES0wNBbrufS0kC5xnbSPrN2wijlgbV0IQlcmNa923P7BIRJrXu25/YJEJHWaeaJZ0NereoO3qHOPDaXNh0+IvQJBQ7tV8pU9dpemXtiDYlPva9Ai7ETva9Ak0IVDsRO9r0CGxE72vQJNCEQ7ETva9Ai7FTva9USWEC/qZs6Cufm17m31Rx0mmlkp4U+aTcJ9ReKM+iZ+pz6R/0n9enNZRtE8RPUEVwv2qLYdPvSaOIvZDYNLvVPqL2SYGKBzfHDMrlAbHS72nVXsgLHS70nUXsk90XR9kCpkqy0yK6mmhXZKi7ACLilA3XXaM80vkezH/21L7teyUcknPaP3mn/AG7PNuTkk3VE5Is3/Gpfdr2RDkazf8al92vZL0AJFzWHlbJNnRAy2emrCpSuIRQR88l+cDgvkeU7FSNRr6SHMv1Rwc00Mt9yPj0/NVpytlDureKn+XZNTSS/6jNOT6Pek6g7IhydR7ynVEtExB8fhDrlWbJ1HvScm1ESx2OmKdsGtpcACNqM3zI0Zs2cS1I7NuLb4l/9JuyVjlpnVsn0sRupJdefqjNn/CRGw0u9Jo4olypum3s59O/EYaOA/HxzTk2gTJ9LvSdAla3WOmq3imouZc4UcaaCLoPxmlfKS3I1x3weXM2iUVtXOTaRtCfNqPmlzAADdvvCc38k0uJOw1ad2TyQ9d5zs7vPFL5Lp8XzzBy4pRiEZgMJ+sZ1c5fVNuz4phLp7zZDtE8RfVEmAkNi7mniJ6ok6ww2YQhK5sa17tuf2CRCS2vdtz+wSISOs085s/dqnjv67S9KNm7tU8d/XaXpl7YIQhCiEIQCEIQNHU79I/6T+vTmxTzoniJ6omPqd+kjyVT16c2l3K+IvoEVw5fakiwgBMoByfHLAxV7Il0Cvko57RyWin/as83LpiZOXbWjlr0z/Todk3gJOSTdMCxY6JIuWdlsfMt41PzVElTKHdW8VPS8uZa7i/8AD5nWU8o92bxE9apNcdLNq0Pj480d5434+OmHQNGWbc2sfsgemm4PoHRJNMjs2i1+SHqVPj7ZYxy0qb+fTf8AHxyRGvIzdO/8Z4j6ftj09ubfzAjenN0Kq5vjl88q28fNub//ANvHLLa3XZvNo+NEq5RX5tuHCejl4YQatO60/JD13nOzo9WfdKZ/ZD1mnOid3nhZy2qbd/wmdTOX1TDb/wAJhLp7tYO5p4ieoJYErZP7lT8mnqCWlhhswiXwlc2La923P7BIxJLXu255EJHWacNSybUWo7EC5nYjbDQWJlrYj8A6RNJtJ55n169YOVWmCuOmA2fMhK64SL9NzbW7gYnc571jt8thuxH4B0iGw34B0iWFq1C7rgwpccDkXjELrywDX4STm0bg584kVotNYIjLTGJm2y3M+BcDkA4c5OIICbrtt9sdYfLyM2G/AOkdsDZH4vnHbLGvVNcVcFyFFJOFiQ5x4lxC9Rdcunh35C2UhgvvGIVMJFx3K1LnKj6xVL2N192/wR1h81N2I/F847YbDfi+cdslrWw3MUKG9AyE6Ge9sQIvBNwCkjMc8gq5UYKCMCnGQwJx3UwGGMYDeVLgKGu39AOh1h81aOQrOy18TC4YHF940lkN2Y8h6JqolwAPAN8cA7JTyVjxbfDftrsN92G8Yb79+66+XzM2Od5W3JuH4+DHKvN5ol0UCTB2oC/F4iBYsWMHaobEuE1SfrVKbDlASmL/AOU9E1VqKdBvmWPr/ZLVjGcfb7ZLPBOXldgYQmG2dlvuD8w9dZUyj3U+InrVJcy59HqeLf0EGVMo91PiJ61Samln2isRfA6IpzRDzQ6EvjLJptWf/wBFfUqfH2SQyOxjb2ryCeitLGeWlRh8fh9sDwXDR5+SNvNwz7w5tA/GOUXZ7t+6c3QqZhd8fbKuUu5vo3J8wJlkZs/slfKC/NufAb0QhdWW7pH9n/kZz06LVhuqPk/bOdnd54Jy+qfdDxTOonMapt0PFMJdPdMm9xp+Tp+ostLplTJfcKXkqfqLLa6Rzww2IQhK5sW17tueRCTWvdtzyESOs0w30nnmRbsv0aLujhwUQOxCMVCEhQ2IZrsRw8+aaz6TzzktU+TatR65SmzBrGiKV33FqDlRyhc80tbaZcpNVNBQ7OHZCFRiFKsFJZgLgoJGeRfrLZsWEGoSWwrdTY4zjKEpm24DqVvG/MbJGT6lG2s7U7QUNSqFcEMGx1EKtVJIvW4E38kislhtINnpmzELStAd3Ki84rU7jA4OdAjBjm03Qma3U1T2dlx7dRhZhipsuIIyqwQEbZgzqLoy1ZTslNnxIAyM+O6nebxTRqjG7SMDUwTv7UTNo5Gc07GHpNip2qo7jioalWoC3gkimeiUsq5ItGu2x1pO4rrUpAAAkbSiyOvIzIynmWDNbpy9ZlBTW3GBmTBrDbrAzuAt3ELMeQ8st0LTZnZUVFYugZdperI11QHERnF5xZ988MxMpWGt8+VouS1pL03TuiEWdVR0BIDKXXAwOa4mdHk+ygKtR6aLWZE10qLr2wAMM2kA3gckEy1bANv/AAn2S0ZVsO7HMfZLd3t9JmeR+kgIQEypQIsSLCIT9f7JasWkfbKvH5h7ZbsWkcxi6WbXTGx7Rt05uihlsf7er4jeiVMod1PiJ69SXctj/b1vJv6plPKXdP4E9apNTSz7RWIiAxRGw6ARtgF72nyCefXo6+GSwddtA/Y0/Oa8s2zz1WfSG1U6L1U+YfHTFXk4Tz3b/tjKD7RPET0Dfjyubnz753uX7ZzbBG/wez7Pi+QW430nB4jG/luljH0+cfZK9vXaPm+qdHMd7e0+aAurAZ6Hkz6RObnTasR9HPgN/h2zmZ3eeHTmdU26HMZ0k5zVNpHMYLp7hkruFHyVP1FlxdIlPI/0ej5Gn/bWXF0w5tiEISubFtW6bnkQktq3Tc8iEjrGE+k85mOtkWraa4dnuVaIXDUqJhxK95ARwL8wz8k2G0nnmMmu7JtGtmmNrQzuGNxwvcQFIvHJeJpayqtrc0GY1HxCw2olgSCWSoEV81wx3Lp5TNShaWajQxMca2hKNQ6MTo7I5PI2HFdwMJm5XsgpU3phsWHJ9pvYi7ExdWZrt68km7ely3EJaUXMBWq0aycr0yKdX+XWD1oZFjrNUprQV2xO9dqj4jiSiloqLmbSGa4IucXDERuZdyrTD1LOhLBWepiCu6X4aLkAlCDcCAZm6nDrTHEb0tFSthY5ytSnVqjW7+KUBZRvFX4Zo5XpY6tlXE67epnRijdxffEL+IrZYkWpZ6YLhHeoWGu1bzhouRtseK68A3X3Svbnai7UUqOEfY+HE7M9PXLTrT4HclhepFwv2pF4l6008NayriZrnq52OJj8w+knTM/Lv0hP/if/AHVgq5lCytQV2oGoF2Nag/zjsFK0GZHvZiVYMt2IZziz6BNSnkxEo40V3fWiVDVqrBmKHMQ7kZydN2bTMjLzOmO6qxSpZrWGQhMAwWV2BUhMd94vzsZ0WSrIERTrlR70XNUqFwM31QdEzyT9ZmQrLWFRnqa6i7bBTdsQAxHAbxm0O4K3m64bwSdDdEiiZXBYQEIEQIve/MLheeAXGFPKNFRiNUC7f0+yRWjcVPE/xacxau5n7PWE1JmLJmuqOqGz9/8A5T7sadUNn/5B6h9ycA4zxY6R06/13NfLVmdSj12KsLiMJF4OkXhIloyxZHN5qm+4C8K4zXm76vKemcPHAR1h1/rrvlKxd9fqv7sX5SsffX6G92cfAiOsXF9uwGUbF31/5+yXsk2mzOzmkxLBVx4sV+EY8O63ry+jhnATf1H7uuOGkvpftiyRnlPG2zsqyi4CmbgABtToGgadEQ2yzd7bo/NMYxJnwnn22RbLN3puj80VrbZjffSJv03qM9/DtpjCIIPPtt2m32aoAHol8O5vVc3Ddn5BK5axf8UdVfemaIkuTDT1yxf8UdRe2c9quexlFVbIocteGwINqAbxeDyjNL8wtUo3H8XskySPS8ngClTuFwwJcOAYBcJYXSOeVsn9yp+TT1BLS6RzzTnWvCEJXNi2rdNzmRCS2rdNzmRCR1jCfSeeU0VEqu2uDE4pgqSBdgVrrucMTLj6TzzDt4IqOdZZwcCkDCQxUU6mbaF78KHNfhvUaCc2lq1arDTtGM64bmovQOG43K5F5HhDDHWynRqmm5qLfRqCoCGXSBhuY7ynGv8ALM9ayjOl7XY64GJV2+3JQhArNfyhzthfm0j2e9xSqLiUHW0ckXoqrZ6gCXgcfDmxMdbN+L6pFsWWiaJo679dqiveoZHao1VXXeBVjeL94Z9+S29Ud0ItAR6bXi7Aby6hACrcONbvGXhmVaLOEJDU2YXPmOtDE1IKVw4EVhfiFwXPet91+eWquB2cvTZxcz41JLPgXWwFwqBeVUPcDcdOiBLaaQ2jvbLmplnV8NMAI6MhvF12G7Eb+TkiCyUXxq9cvUqYAXvQOmttjQIqi5cLOG0HOwvvvErWqioZ0xO41kocWAEhhUGsgimGDkOSpBvN+fFcAXVrTfURwhxYWds6ECphpK9I41JBGBNzthn4cwaIyIazDXa7udbrUxcqIAtam1NzhAuLXMDeeLmAvN+tZLJUTCGtLOqgrhKIt4F4F7KL+WRZGrY8LkXXhuUZiReCLwdF+YkcBIznSPtPrGZ5H6IQgZlSiBhfCEVbTuanif4tOXtQ+bP2esJ1Fp3NTyfsacxaTtD9npm+OmuO2S98FER4oMrqM0dfG5474MBsWLcL4hgLdom7qO7pV5aQ9c9swSZvaju61PJf5iS6Z5aNuimAgJhCXQhCAQhFMAMw9Un1Oc+ybd0xNUuhOdvZBHpGTO40vJ0/UEtLpHPKuTe40/J0/UEtrNOVbEIQlc2Jat03OZEJJat03OZGumR1jh6OVKjO4ODMxAzHeJHDLGzang9B7Zl2Ldv47esZdkzXs68fSxs6p4PQe2At1TwOg9srwlzTrx9LGz6ngdB7YbPqeB0HtleEZp14+lgZQqcCdB7YvyhU4E/m7ZWhGadOPpq5JtbvWRSFAIbRfvKTw8k1Q7m/c7qoNB+rUdR0hQZiZD+kJ/H6jTdGcHx6vmqvJXDlxk5YNJfwfPAM/g+eP7Y08EyYhuN8+ZfPFDv4H80SOAPDB1iqXdhaBcu0pBhcTtrxUzHg3A6ZydS1FlwkDluv3jyzsbGF1y0Y7sGtU8Xi31777uSYzVMld9HXea43wz4lrnboKZv6/krvh6zxGtOSu+HpqTWV7RgERwPxvzcNqyV3xv6kTZeSuO39WMnaMU8Pxo0xs3dmZK47f1YC3ZK4zf1Yydow2m7qN7u4/Zf5jth8oZK8L+rNbU7abE7vsYHGFGK/Hub/AA82ng4JLUt8MgiF0bW1WZJVmBdyQSDhWqReCdB0EZt6QnVlkr9p1KnbJgysRJX/AF0yVxanUf3ofrtkriVPu39rRgysXRbpV/XjJfe6vUb3ofrzkvvVX7s+/GEyszF1TDap4x9E0Dq7yZ3mp92PfmNql1Y5PqIFShUD4gQ2EAAC+/Q/NGCcnqGS+40vJp6iy2spZHcNZ6LDQaVMjmKKRLolYrXhFhK5sS07pucyNZJaBtm5zGqJHV5xY93U8dvWMuynY93U8dvWMuTL2wQhCFEIQgEIQgX8h/Saf8f9t50CjSPDqeeq85/IX0mnzv8A23nRD63j1PXbtivPz+xoWIwjo0yIbhi4fjsgYt0KppurV+7U/wDuZ5INE9cG6tX7qn/czyQCammLsXRI66JdNoSEW6AEAuiRYXQEnY/o17vU8kPXE4+6dd+jb6RU8l/msl0PLm0nnMSOcZzzn0xokQ6Ni3wEyEuhdCOmg26VrZoHMZZla2b32yRLp9Janfolm/d6P9tJpCZepk/7Oy/u9H+2k1BKjYhCErmyK67ZucxqrnklbdNzn0xqyOkeZ2Pdv47esZclmz6nLSrOSqZ2JG3GgkmWfkO0cROuJl7Jy4+2bCaPyFaOInX/AAh8hWjiJ1/whe3H2zoTR+QrTxE6/wCEPkK08ROv+EHbj7Z0Jo/IVp4idf8ACL8g2nip1/wg78fZmQPpNPnf+286QLuvHqediZkZKyRWSsjuqYVLX3Nec6MouF3CRNoU3vbai4uzDPvE5pa4c7LyzDCI0rJNafijrQ1l+KOt+EmEzEeGOKR2tPxR1oCk/FXpkMqKrtrV+7J6bRPIlE9lWyviqnCLnoqi7bPiBq335tG3XPzzgBqHtnFpfeflmozduauhdOm/Ui2cWn95+WJ+pFs4tP7z8s1kczdC6dN+pFs4tL7z8sX9R7ZxaXX/ACxkczhiXTp/1HtnFpdf8sBqHtnFpdf8sDmLp1v6N/pL+SPrpIf1HtnBS+8/LN7UfqdtNmrM9QJhKFdq+I34lIzXchi6HjVddu3jN6TI7p21o/Rxby7ELRuLMR85vE3j6sj/ANNrfxaP3p9yYRxuGJdOz/02t/Fo/e/kif6bW/i0fvT7sDjIGdkf0bW/i0fvPyxp/Rvb+LR+8/LNDj5Xtm99s7n/AE4t/Fo/eflkVf8ARpb2uzUfvPywl09a1KG+xWX92o/2kmqJnZAsrUbNQpPdjSjTRrjeMSIqm474vE0RCNiESErmyazZ28Y+mMvkleyVSxKhCCTpdgbib95DGbFr8Wn12/8AHI6SwXwxRNi1uLT67f8Ajj1stbfVPsqN7kGYbfDFHbEq8VOu3uQFkq8CddvckwZhuKGKSbDqcCdY+5DYlTgTrH3IwZhl8TFJNiVOBesfcibEqcC9Y+5GDMMxQxR+xKnAvWPuQ2JU4F6x9yMGYbfC+PNkqcC9Y+5E2LV4qddvcjBmG3wvj9i1OKnXb3YuxH4F6x92MLmIi0CZLsN/B6x92Asb+D1j7sYTMRBot8m2E3g9J92GxX8HrH3YwdoivhfJdivwL1j7sDZX4F6x92MGYjvhH7FqcC9Y+5DY1TgXrH3JcGYZfC+P2LU4F6x9yOFkfk6x92DMRRL5NsZ+BesfdhsVuBesfdgzEUJNsZuBesfdhsV/B6x92DMQXRMMsCyv4PSfdi7Fbwek9kHaKuGBSWtit4PSeyLsRuEdJ7IO0VAI5NMn2KeERyWMg6YMxdhC+Erm/9k=</t>
  </si>
  <si>
    <t>MAYBELLINE Nude in the city Palette - Eyebrow</t>
  </si>
  <si>
    <t xml:space="preserve"> Nudes in the  City</t>
  </si>
  <si>
    <t>data:image/jpeg;base64,/9j/4AAQSkZJRgABAQAAAQABAAD/2wCEAAkGBxMSEhUSEhISFhUVFhURFRIVFRUVFhISFxIXGBUYFhYYHSggGBolGxUYIjEhJSkrLi4uFx8zODMsNygtLisBCgoKDg0OGhAQGS8fIB0vLTctLS0tLSstLSstKy0tKystLS0tLS0rLS0tLS0tLS0tLS0tLS0tLSstLSs3NzcrK//AABEIAPMA0AMBIgACEQEDEQH/xAAcAAEAAgMBAQEAAAAAAAAAAAAABQYCAwQBBwj/xABFEAACAQIEAQYJCAgGAwAAAAABAgADEQQSITEFBhMiQVFhMnGBkZKhscHhFCMzQlJik9EWQ3JzgoPS8AckU3SishVjwv/EABgBAQEBAQEAAAAAAAAAAAAAAAABAgME/8QAIREBAQACAgIDAQEBAAAAAAAAAAECERIhEzEDQWFRMiL/2gAMAwEAAhEDEQA/APuMREBERAREQEREBERAREQEREBERAREQEREBERAREQEREBERAREQEREBERAREQEREBERAREQEREBERAREQEREBERAREQEREBERAREQEREBERAREQEREBERAREQEREBERAREQEREBERAREQEREBERAREQEREBERAREQEREBERAREQEREBERAREQEREBERAREQEREBERAREQEREBERAREQEREBERAREQEREBERAREQEREBERAREQEREBERAREQEREBERAREQEREBERAREQEREBERAREQEREBERAREQEREBERAREQEREBERAREQEREBERAREQEREBERAREQEREBERAREQEREBERAREQE5jXa5tlsCRrfqnTIyu1kqEG30hv2bwsm3Tzr/d8x/ObFqGUqvi64Qvmew0zX0va8yXEYhsuU1DmuRruFNm65jn+O3g/V2Dz3NKKMfWIdg7kKmc67DXX1TqPyvf5y3cQezv8cc/wvw6+1wzRmlIoVsVUsUZyFNm1+7tvuIxNbFZ0pjnM18xFz4FjqbbC4jn+J4f1d80ZpSq2JxCWzmoL3IN9DZe0d/qnjcSqE2Dv4Qub7DKNPHrHM8N/q65p7mlQXHv0hnbu1P2RMqHEXKg5zqAd+6Xkniq25ozSoYzibqhOc6a77W1nE3G2dgecZUGoUEmpV03yjUL7Y5Hhq95ozSn/wDkq7DoKVGnSqNrbtCjXzkRUxRQF62IYAdZYU0Hr98u08f6uGaM8onDeVVLKA2IsczAliyiwLAXZhbs65YlqsRcPe4BGp8fZG0uGku1Q9Vpr5xvu+Y/nIy77l9NrC465kWfqbbfU+L3xtOKTWobi9vMfzm+cVFtF8ntnbKyREQEREBIvE+BV/me+Ski6/gVf5nvj6ax9oTBUQ2Gal1uzhf2ggYf9Znww3ND93W/7icprZKKOPq1i3mp3tJJlVa9ELsaddh/EUbTzznHfL2hMGPmsR+4/qnZxWowxNMgkdGl1nrqG/qlb5NDLRx3dRN+49LeSvKDGMuMoUwoIZaHbcXqtf1CJ6W3/pJcSQ5MUEBvz1IgLe/6otoPLOXh7gvUpXyvUplUJuNQdvX6jNnF8YyU8ayMVZatEBgdRdaIOvlIlZ4U71xiar1GJoLzgFgS1rnW+v1RrF9pj/mpvnGVOYZbEVA1yb5QRa3fvpMaWw8aHz2ExfjK1MIMSwN0qClmNrsNN7b6n2yExHKBMvRLFugAlioNjrc7xY1jelh54KxuQLhTbr3bYdewnMuLK01OWwyqLtpc5dlUak92khsByg6RIpAFiq+FYCxO5trvJLDuqBWa71COiqAtYA/UA6vvHzwryvhXqU2asdlYrTGgBA0La6nuvJXD0VQWUADu/Z9ciquNd8wWw0IKqpqEX6ne4RW+7cmaRiWKAs5UWG70qK+CPCcFnt+zrNSMXJL4ziVOkGzMLhQ2XrI8W+sg8PSqYh2JtzoAJZhmTD5hoiA7tY6nxjSc3GTloML5VJU5bGkHGZc2VCC9ViL6tYHeTGIqFmxCoGAp/OEoCC5akpQdHwjcOT/DNaYtcOBw5enUVcUwag9ZXZ0DUyxZn6StYHQ9WwIk1hz8mrrSpZmQrTNWkActMvmC1KfYLqcy7AEeKRnD6lapUr02w+RH54B7gsCVULm7NGvv9c9hnNxjEslYvU5xSqU2ZKb2LsDTSnTLjYHNc/vO6ZvULN1bsdxJQhPZUFM69asCfUPXJGm+Zbg7gEde5EpXEQtOmqoirdixtuSetidWPeZY+CVyygfcB9k5zK8m8sNY7T9DZfGPbJCR9H6vjX2yQnZ5qREQEREBIyr4FX+Z75JyMqeDU/me+FntU8Q5yFL6XzAfeK23kVxriNdalHmzrTUlLC51uCCOsWAEtND6NP8AcU/dOXF0yOIUWBOR1qdZtziqyt5dvXOUj1XOfxVsfxnE10anlporH5zm0OZusZrXOvunU3KbFafNjNbKG5mx69ifLI3gfEKtLEqlNyq1Kqq4ABzANYbj7x27ZaqWOqNxLmmclFLFE00PNHW416z55r2l6vpW+HccxCZwoDZ25x8yFjfrJ7Np5T41i+c50UwDlyWWkQjoTfpDr8ck+TH0mL/d1PPmM38f4rWo08OKVQqDQQkaamwHWI+ktm9aVni3HKtZQjhERTcU0XKL9pHX1yIZtvHf2TorksbsdSSSbbncznqJ7RJtvWo6eE4cVHVTezML+K8uGIo/NDQWBIy9PKRcjVKetT9naVXggPPJY/W33lzUNkYFb6uLqSD4R3AserqJMsZyRYp36JFyLdBlNQqLaWooebpabFiT2zzCUSlNWyOgAF2PyOmNABqwJbzCb8LhucGUAAC/RdSgGh2w4IJv9qobzo4fwcBQylVIzjNTo0lYWa2hKnsmnNxsqlTc9Gp0ScxRalwLg1WBqVjb7ItaciMFGWo9ROb1TFor5CMoAFUEDYaZjpby3teGwaoSwuW2Lucz200udhfqGk6WXe49/UJpFRTHkPUvjaSqcpzKAWdyiglR5Nt9pG4rC5sUjfOhPmxmqnp1nSmMrMDqBYDvNheXPC4ZBiKhCqCVQ3AAPWD39UkxT183UD7QZnKbjUurtSOJ1hfm+wK2+ut+2TfJfE5nKg7U7ebLeTgp6nwToN1HfNiggiwXXe2mnm985+PV3tu/JvHWkjR2Xxj2yQnBS+r4x7Z3zs8tIiJAiIgJG1PBqfx++SUjW8Gp4398LEGjWpr/ALmn/wDMx4U4qVKik9KhXqOv7D5lI8+s4uJcS5oIuQH5xa181vAy6Wt19shV47zGIavlJzhr0r2sGfMCWtuD3ds57+npuFstRWBQDFUr7mqtl7Bzg1P5S64bh4GPesTcsxVR2Dm7E+efP8HiP8xSe36wNa/377y/4bH5qnOhRfMRlzeMb27+yWJlLW3DYp2NYFaYXmXYFUCtfruesayL49xJqdGhTC0yHwwuWUEjoqOierebWxfNK7ZQc1NlIzW369jeRmF5QUa3NU6mFzMiLTDmsRsB1BesgRakx73ppwnA1ZPnL5msb69AHa3adNZXsbhzTJVtxb2XBHkl+ona4303J6u3r6vPKxysoa5h1Wp/8FI1848kNyorCNZhbTX3y8cBN6W+uZ/+1/fKLhm6Qv55euTy/NeJz7FMmPsy/wApB6CsOkoPu0Oo7JzYaiyqcj7NUFnGYfSHr3B8d53W/vv1mrDDWoLbO1x41U++dNOW3hxRX6VCuvhjpr5xqvlAnTScMCyMGB6wQRsOsTaq+3zTlr8PQ3cDK1/DUlTv1238sHTFR/mWuN6K79vON+YneqamxI2ldPEMlb6RKvQK6kKdHGmYdEnyDrkjh+MUje7c2ex7W26je3mMm1srtrV+buzEWAXtvubSLrcf6QyILC+rdendtMOI8VpVEdVa5sp0B6m13GkhUaYyyv06/HhLO30PAVSyU2NrnKdNt5KSG4P9DS8Se2TM6fTyZe6REQhERASJxP0da3/tt47GS0iq/wBHW/mn1GFntVzXtQOIelTZwwpqHGZV2zEjt38wmWGwVKrVw9Y0afziVQ6ZQULLswU7Gcd/8ge6uPd+c85NYB1xFKsbZaiVAtjrcb37Jzj02dWseT+ISolfNhsKTh0BRuaBLHp+Ef4Rt2yQwZD06hyU1ZXFQZEy2TwT320J365F8lbWxqjUBB5y1S828AxBXFc2dVfPS7dCWIHql36Z17rq41TUUgthcUy7GwuS1yAT3W9YlK4SPnk238m0uvF6hfnT+0AO5eiPZ65SeFn52n+0Jm+28fS8Uhprbq17zb4SC5TU70A3WagPnVvyEnXPRPeCvl/syt8ouII9LKpJ6Qa/Zo1wfPeaqT2gk3lr4VxDmdD4BYk6ag5Rt3Spq3X/AHe0mKdYA38Z9UzvTckrv/xHxzDhdarSd0YGkAysUYf5hBoVPYTPinDOK4yrVWmMbiENRgC5rVbDTc2bun1PlZVatw6rh6QLMxSyaDLasj7mwy2B32nyt+SmMG9H/nT/AKp03t588bvpKovEedWicdXVjT51icRVApnOUyMS3hZgB5e4zmpYvGstO+PxINWr8n5s1q+ZaoYBwyk7AMh/iA6jbg/RbF/6B9Kn/VMv0Txm3MH06f8AVG2ON/iVPC8Xz70flde60hXuHe5U1FS2XPvdu2R1BsY4ogYjEZa3gtnq5AwZha97E9E6TSeSuL/0D6dP+qdlPhOPVMgojLlen+pvlcgt0r3Oq9unljo1k04R8YxUHE16ZaqtAhqlUFSwBuRe9rTuoYXGk1L4uuDTppVOWrUa4e+WxzjSwvfsImt+F8Qdi/Mi5UIbcyBlDZgLXtuN/GJsbA8R1BorrfS1E2uLaG99j2x0aySn+F3KHFvxPB0nxeKamXINNq9VkI5tiAVLWIuB1dU/T8/OH+GnIXiFHiGExNTDMtFXzGpnpGylGANg19yOqfo+GaREShERASKri9OsP3g9RkrI5CpzgkC7ONxsYWKDw7GUxTq4bEFgMwqh0GbKdNxbXydpnRQ4/h0ejkLmjRWoucr0mdh2dn5ybq8l8KzMxZ7tobONtO7ums8kMJa132t9IO/u75mSu9zxqp8nuJU6fygNmvWWyWF9bvv2eEJvoYpaOLV2vlV3JtqQLsNvLLNT5I4RTcFur9YOo37Jurcm8KzFiWud+mO28zxqz5Me/wBVTG8SBz2tlYOw01uSbe31St4HSohOwZSfFPpj8mcLbwm2t9INpzfovg/tN+IJeNPLirFbiRBsp0uGB177g9o1kDXU28d/OJ9I/RrCfaPZ9IIbklhD1t+II408uL5lTHV3D2TcpPf1z6IeSGD7X/EE9HJLCdr/AIgjjSfLiomHqAKxPnnM2pHdt+U+inkphLWu34g/Ka/0Swf2m/EEcKvmxfPe2Z0jr/es+hrySwZ+s34gmxOSGEGzP+IPyjjU8uL546D+/FNVRbaaz6SeSWF+0/4g/KYtyRwh63/EH5ScavlxfO8PDHWfRF5IYQfWf8QflPf0Qwna/pj8o408uKT5PG+HontVD6xJyR2CopTRKaHRcqjUE2BEkZ0ea+yIiEIiICc3NLqSoOp1IBnTNZG/lgcbV6Q0sNPu/CY/KaPYPQ+EzTCjUnxaR8iXTexka6YDEUexfQ+EyapRGhVfQ+E8p4Ma920yOFu2sHTA1KP2V9D4TXnofZX8P4Tc2FmpcLHZ09zUPsp6A/Ke8/R7F9D4TJsJNZwku6aj3n6PYPQ+Ec/R7B6HwmIwk9+SRumoy5+l2D0PhMedofZX0PhMhhJj8kjdNR6K1D7K+h8JmMRR7B6Hwmv5JPRhJNmoz+UUuweh8J4cTS7B6Hwnhws8OEg6ZDE0uweh8J78ppdg9H4TAYSPksdnTspKpAYAa21tadE1UVsAJtlZIiICIiAiIgeWgCIgAItEQFotEQFp5aIgCs9yxEBaeWiIC0WiIC0WiIC0WiIGUREBERA//9k=</t>
  </si>
  <si>
    <t>MAYBELLINE The City Kits Urban Light Palette - EyeShadow</t>
  </si>
  <si>
    <t xml:space="preserve">  Urban Lights</t>
  </si>
  <si>
    <t>data:image/jpeg;base64,/9j/4AAQSkZJRgABAQAAAQABAAD/2wCEAAkGBxISEhUSEhIVFRUXFxUXFRUVFRcXFRcXFRUXFxUVFxUYHSggGBolGxUVITEhJSkrLi4uFx8zODMtNygtLisBCgoKDg0OGhAQGisdHR0tLS0tLS0rLS0tLS0tLS0tLS0tLS0tLS0tLS0tLS0tLTcrNzc3Ky0tLS0rKy0rKysrK//AABEIAMYA/gMBIgACEQEDEQH/xAAbAAABBQEBAAAAAAAAAAAAAAAAAQIDBAUGB//EAEEQAAIBAgEFDQYEBQQDAAAAAAABAgMRBAUhMVGREhMUIjJBUmFxcpKx0RVTgaHB8AYHIzNCYoKisiRDwvE0s+H/xAAaAQEAAwEBAQAAAAAAAAAAAAAAAQIDBAUG/8QAKBEBAQABBAEEAgEFAQAAAAAAAAECAxESMVEEEyEyM0EUBSJSYYEV/9oADAMBAAIRAxEAPwD3EAAAAAAAAAAAAAAAAAAAAAAAAAAAAAAAAAAAAAAAAAAAAAAAAAAAAAAiniIp2bz9jE4TDX8n6A3TAQ8Jjr+TF4RHWBKBFv8AHpIXfo9JbQbpAI9+j0ltQb9HpLagJAI9+j0ltQu/R6S2oB4DN+j0ltQb7HpLagHgM32PSW1BvsektqAeAzfY9JbUG+x1ragHgM36PSW1Bv0ektqAeAzfo9JbUJv0ektqAkAj36PSW1Bv8ektqAkAi4RDpR2oOEQ6UdqBulAieJh0o7UJwqHTjtQRumAg4XDpx2iPGU+mgbxYAr8Mp9JBwyn0kDeLAEdKtGXJdyQJZmJ5cvh/iiKLJMXypfD/ABRDEtiyvaZClPEY+nTdpuz67epGssUel84+pFsX45XqNJCmesrUul5eo5ZVpdLy9SOUV4Z+F8CksqUul5eo9Y6GnPsI3iLjlP0uXC5T4fDW9gvD4a3sI3iON8LQMq8Pp63sF4bDW9hW2J41YGtEPDI9ewThkevYVaSVM0NsRPFx69g14qPXsLSrbJWhsiKWJj17BjxMdZeVZJIjbI3iI6/Ibv0dfkXmWKLjukcmI2xkmusS5bnj5ZXC3oojEb6xL9fkT7mHlncMvB6AZLNnbza7kW/R6UfEvUnnj5UssWGNaK8sVBfxx8UfUinlKitM14o+o5Y+RcaYiefOR4HFQqpuDulz5rfCxPuRvKs08jfxdi+pqGbklZ5di82aRle22PTMxvKfw8iBE2O5b7I/Ur3LY9M8u3Kfi9Xrrn4q+pmUaKNT8V/vruL6lOgjiz+1fQem/FiTeuoODrUWEhyRm3VlQRt5Nh+jb+fR/SmZ0Ymtk9fpvv8A/FE/qub1H1/6TekKqKLFgMXMh3laiXD0uMn1rzH2H0uUu1eZbHuKZdIp087EVEnazvtFUToWnSHeULvRNYUIyY+Uad6ku36FVUUX8f8AuS7foiCMecre3Xp/WK+8EsaSJXEdFIhNXZwuoc/FXkG8kr0R7qFRzan2rkx6V1RQ5UkTWCxRO7Iy/C8Ka5ry+nqYEqHUdNlxcWn2y+hjSR6ml9Y+f9V+Ws2eGKGPo2RuTRmZSjmNGEa35eP9Or3l5HUo5b8vuTV7fQ6uKL4dPQ058Rp5K0vsXmzRM7Jel9i82aJWuiMzHct92PnIrIs47lvux85ECLY9Mcu3Kfiv99dyPmynQNX8SYeMqqk280Vz9pn03Ss3u1ZJNvdKyUleLb61Y488byr2/T6uM0sYWI4c1TV052tdu7WZKzd9q2ixdN24+m9s6z2dnsKcK393ERZq5O/bfe+iM+MI5uNpzLOs7XMtj2F7C1IRi1ulpelrmSvsJ41hr6mNxWwGxnF3Skm1pSadu3UP3PWZcK5uUIS0tK7UNUSWks5Mxu6LlNjWAlxxutOgKhqHJgrNxq/Ul2kJPjuXLtIGUvbqw+sLcVCWFIWaPNHuoehq0R7qHIw1PtXJOiIEgAoM7L3Jh2y+his28u8iHbLyRis9LT+seD6r8tMZnZQ0MvyRQyhoZo5o0fy/X7vwOvpxOQ/LzTVXYdnCJaX4epozfGLmTNL7F5miZ+TuU+z6mgVasvKHLfdj5yKxax6477sfORWRfHpjl2w/xBbfM+jcq/zOapY/AuMkqlJxut0r5r7rcq6f80ku1o6T8Qr9Vd1HmWO/D2JlF2X8U2kpwtLdY1VVe76HG7V8DC9u/Tu2Edd7QwjinvtNxqJU093y1HRFO+flvxBQyhg3KKhWpOUbuKVRN8bjPn57X+By9PAYje8P+i5uFGdGcak6TUW5UWpNxlZwSpytbPmjdCU8gVnhpU5Qak6WEjG0o33VPNNJp5rJvaV2X5V00qtNL/yqcbScoNtZpSV1/Fn4spZv5rlujUw9a0Y4ijJylmSkm5Oy3xRtK93aOjRn1nI5RyJXeIqzhTcoT3uEVePFUXRbmk3oahKL7EaGSsl14VaUuD/71Vzk3Fx3uWKqVFulfiyitxOMld3bQ2Vyu8dxk/CSg5SlJScrN2jbjc70vTmzGhEggyVMzVPRNSIEyanzdqERUbef4jhslnY9Etd/gNCoLixJRazMZ+5L75iKxYxsbTfw8iGxW9uvCzjCAxcwEbLbxoR5Me6hwqg0o36KCxhqS8q5ZYQBbC2KbU3jOy5yId5/QxGb+W6UnTi0nmk79V0Ym9vU9h6Ol9Y8L1Uvu1XmZ+UNDNWdCWp7GUMdhpW5MtjNHNtVr8uuVV7EdrTRyH5f4eUZVXKLSazXzaNNjtKcSN/h62h9IsZP5T7PqXyjguU+z6ovCL1m47l/0rzkVkWcfy/6V5yKqL49MMu2H+If3F3UcYl/osP3sP8A+yJ2mX1+ou6jkKeHnvNKhvc1KEobqTXEtSd1JSvn3W5Vks/Gz2MMu3fpfSOe/SlgqLpKLaw01WlGOayoWcZyS07u2Z57p6mb1OvShOpOioqMaDlNRW5TknxM2a7spK5XWAq08LvahJ75hoqUEruFaNJReb+ZK3bFdIsZUozrzhuI1FG24lJwcbKdSnJ2Uln4sJc1s/WQupcFnHDbxGTU6eIhuXf+JpVo36nJ2OiyRiFUq1ZrRLD4eS+MsQzOngqka6zzqRlKjJycY5nBzTvuElolEuZFwc6dbFJxe4tT3p603WqSS7JVJK2qxFRlvsfQqNYHBu+e2D/4D8nYSLoUK0XGNZxjUqTbtOopU3u02s8r30PMs2iyIMNeWEwtJRmpw4KpKVOpHc7ncqV3KKWYTcN0cLT3qbqU3TjP9OXE3FOSlx2rNX1N3uVUS4XH0qlHA01VhNt0lKKnGTa3iW6Uop37bm1+HMLTjUxDjCKca+5i0tEd6pPcrUrtu3WzPoUJb1gVuXeMqW6VnxbUJJ31Z82c18h02pYhtNXrtq6tdb3SV1r0MIrZc3cemQQ0vtJ0WV2OETFuIgbDTpCwoIBNyOSBjogJOQlwqBzF2RQuHMIhsBsLsViRfkSiklfWypi1dPOW75iviFxWFWfkR/qPsZuRRh5E/dfYzeixa0l+D8Jy/g/NF4p4bl/B+aLhaFZmUeX/AErzZViyzlJ8f+n6sqxZpjPhzZ3+5i/iF8e/8vqcxh8e+K3Wi0kpTVs9s9+bRm+fYdB+KMVuKkVa946+syd3CVm6UX15tSWrqWxHNnlN69XQ0srpyxFUx0t1FKUU20uTK19091pWfi2t8eogo42s78em7adSd5N9fJWbsZobuLt+ms2ddT16BN7pad6XX8/V7WU5Rt7OaGGNqOXElTlG7dr2lud0s6vm0Pn1k1PHVFGV501NZlF25V2rZubPDaOhTp51vSz6dGe+nt0IvYbC0prdOnFtSTV0tOd3Q5RTPTyk+U+GxsJRi92rt20rTZytm6k2SQx1Jq++R0X0rRnz9mZ7BtPA0kklTWZ3XVo0atCEeT6L/wBpaLas1rWduay0FOeLHjT45To3/dj159HU9j2F/B4qE+TJS0PM+Z6PvrM72fRbb3pZ7J9ea2jRobLeBw8IW3MbaFpbzcyzsmZRFxq8tJOmVpzjF2c4p6m0mLHEw6cfEjXjWfys3BFfhUOnHxIXhUOnHxIcafKwBWeMh7yHiQvDKfvIeJDjTarA+mU+G0/eR2ocsbT95HaTxptfCxVEuMxNeEUnOcY30NtK/ZrKzylQ99T8SLSMd/lcYrKMsq4f30NqD2tQeZVobQbr0WCZQeVaF/3o7QWVqHvY/Mn5Ru0Joq4iWZkEssUPex+foU8ZljD2/djsfoEJchv9V9jN+MTmfwxi6dSq3Calpvbmzc6OoiVq36LQ5fwfmi2VKPL+D80Wy2PSWVlTlLu/VlJSLeVuUu79WUUjbHpzan2c5+Lv3KfdfmUKJo/iz9yn2PzKFE4dX7V9D6P8OKVRJFESKHIzdBFE08mriS7y8mZ9zRyZyJ95eTJY6/0WxbAhTFxkSJKWldqGDoaV2otOy9MDFP8AUn3n5sj3RJjv3J96XmQ3PWnTbH6w+4u6GBcJSJhuhgXAe5BuhgilnJD8uS4tHqg/8mY0po1Mucmh3Zf5GS39r6lHkan2olPN6/AW9vp1kJK55r5/u2wMy7q/3zayTfND06thEtf3bV5A8+h83/QSn3fUVMXN25vtZyf/AOerK2Klma+/vQBqflrL/Uz7v0Z6XE8x/LR/6qXd+jPT0zKz5XnRaXKXY/NFoq0+UuyX0LRMWjJytyl3V5sotl3K/LXdXmykb6fTm1O65r8W1Ep0+x+ZQo1VY7KVKL0xT7UmHBKfQj4V6GOfp97vu7dH+ozTwmPHfZyqqoVVUdUsHT93Dwr0HLCU+hDwr0KX018tf/Wx/wAa5RVEamSqi3uef+KPkzX4FT93DwolhhoJWUI59OZFf498o1P6jjnjtxrOVRC74jSWGh0I7ELweHRjsRnfTWftj/Lnhmb4h9OormkqEOjHYhVQh0Y7ERNC+U/ypf04vKNT9Wfel5lbflrO7eBpN3dODfO9yhPZ9H3VPwR9Ds5tcfVzbbZwrxCF39HcvJ1H3VPwR9A9nUfdU/BH0HuRpPUy/pw2/IXfkdy8nUvdU/BH0D2dR91DwL0HuRea2/6cKsQgVdHd8Ape7h4I+gLBU/dw8K9B7kT7s8OFy1VThQ7s/wDMx5VlrVkerPCweZwi7aOKs3YOWCp+7h4Y+hTm4c9Pe7vJXWVtOqwQqrWj1vgdP3cPDH0F4JDoQ8K9BzZ3T/28ldaKenN97ecdDEp8/b1nraw8OhHwoFRj0Y7EOaOLyKVda/h2EOKqqR7LvcdSXwQlkuZbCeRxeafltB8Jk9y7bnTZ25z0ywXBIhJ1PlL4loqRfGj8fItiJjHyxJKavzx+rKG+rWdFXoRlbdK+ogeT6ep7S8ys+GeWnLd2HwhdIcsTHX5m0sBDU9oPAw69o51X2p5ZCrx1+Yqrx1+Zqezqeph7Pp6n9/Ac6ezPLNWIjr8wWIh0jT9n09Xl6B7Pp6vvYOVT7U8s/hUOkHDIdJfM0PZ9PUCwFPV97Cu57UUOF0+kvmLwun0l8/Qv8Ap6vvYHAaer72EWLe3FHhkOl8pP6Bw2Gt+GXoaEcHBcwnAodZGyZjsoLHw1vwy9BfaENb8MvQvcDh1i8ChqI4tJdlD2hT1vwS9BHlGnrfgn6GhwOH2xHgqer5sbLc6owyjTfO/jGS80O4fDX/bL0LdPA01oXzY/glPok7HuVS9oQ1/2y9BVlCnr/tl6FzgdPohwSGocYjmqe0Ia34ZegntKGt+GXoXOCQ1BwWGr5jZXdU9o09b8M/QX2hT1vwy9C3wSGoOCw1eY2FP2jT1vwy9Bk8fT1vwy9C/wSGr5sbPA03pgntJQoxx0Hov4ZehNDGR/m8LJ4YCktEF8yXg0NXzY2FPD4hTqJJSzJttqy0GkMhBLQh4iQJYUCQlgsKACWAUAjYgCgDYAABIAAAAsAAAAAAAAAAAAAAAAAAAAAAAAAAAAAAAAAAAAAAAAAAAAAAAAAAAAAAAAAAAAAAAAAAAAAAAAAAAAAAAAAAAAAH//2Q==</t>
  </si>
  <si>
    <t>MAYBELLINE Big Eyes - EyeShadow</t>
  </si>
  <si>
    <t>05 Luminous Purple</t>
  </si>
  <si>
    <t>data:image/jpeg;base64,/9j/4AAQSkZJRgABAQAAAQABAAD/2wCEAAoHCBUVFBcUFRUXGBcaGhodGhobGxoXHhsaGx0hGx0aGxobICwkGx0qHhoaJTYlKS4wMzMzGiI5PjkxPSwyMzABCwsLEA4QHRISGzIpIiIyMjIyMjIyMjIyMjIyMjIyMjIyMjIyMjIyMjIyMjIyMjIyMjIyMjIyMjIyMjIyMjIyMP/AABEIAM8A9AMBIgACEQEDEQH/xAAbAAABBQEBAAAAAAAAAAAAAAAGAAMEBQcBAv/EAFAQAAIBAgMEBQUKCwYFBAMAAAECEQADBBIhBTFBUQYiYXGBEzKRocEjJEJScpKxstHwBxQWM1Nic4Kis9IVNFRjk+FDg6PT4kR0lPEXZML/xAAZAQADAQEBAAAAAAAAAAAAAAAAAQMCBAX/xAAkEQACAgICAgMAAwEAAAAAAAAAAQIRAzESITJRBCJBE2FxQv/aAAwDAQACEQMRAD8A03NAn6PZVW+37SsVNvESDEjD3mG+NGCwR2172lcItXAD1mRlXUCWYEDU7tSKy/b203t41czvbRbmZgGeIYgkFEOoBDadp8RKxNmvHEoDGvopm9tK0gJYtpwCMx010VQST2CgLEdJ7JMi9aI4Sjk+JyEVWYvb6sHIfDhjbuBXRHW4GKMFytkEGSNZFFBZow6SWOV//wCPiP8At0j0lsDhf/8Aj4j/ALdYX/auI/xOI/1rn9VIbWxH+JxH+td/qooLN1XpHYP6X/Qv/wDbqThNtWbjFENyQCetauoIG/rOgHHdNYENr4n/ABOI/wBa7/XRT0H2xda66Xb7tmt9QXbjspI3wXzBdNTumigs1/8AGU5n0H7KiYnbdm2YZnn9W3cf05EMeNCmJv5VMvg/3ryj09Whjb+23W2otXbVt88n8VukhlywM+U6mToKKCzUxtuzk8pmfLOX83dmYzebkmI4xT+E2nauT5NicsTKOm/d5yid1ZbiNo3jhmPlXLe5tnBO9rMMwbeJMHxnfNO9E9vkWLnlbwZvKaeUuODlyjjlbSZ076KCzUzirY+GKi3Nt4dTlNwA9zn6FoFxe37caGy/Z5Z18dEFDO2ekV5WQWbnklyapbc3FzF3k5jvJGUxQFmvf2/hf0q+hh7KQ2/hf0yev7KxD8p8b/ibn8P2V0dKMb/ibn8P9NFBZt35RYT/ABFrxaKsLWIRlDqwKsAQRqCCJBB5RWAnpXjv8Tc9Fv8AprVLOJuvbS4qo4ZVOby0ToJ+DG+aKFYU3MXbXVnUDtIFRrW28KxCriLTEmABcUknkNdaCsXfuK4L2LRUGcxxarlj4WWRMb6H9ldK8SblwG6bltSSshVkC4I1UAnqTRQWbNFKKy67tspi0tC3ZZDcEsLfX1c7ipAkcNKLX2gw+Dc/07n9FPiHIJIruXsrONr7UAV3KXXKoxC3LdxbZjXrEgctNRQx+VrD/wBNh/mv/XRQWbdFdy1h46WmdcNY/wCp/XTy9Lj/AIa1w43P66KCzaYrkUBdEtseVS43khbggdRblyd/Mtu8N9WOP2vAOrjus3CfoooLCyKUVm+M26lvIchugg6ublptADGWYjrDWPoo42U+t5YgJdyjfu8nbPE/rEeFDQJ2WFKlSpDM3/HHu3ACYGYRJgb95PChu9hUvbQZLihlyTG/gOXyqs51fx+mqrZTTtC4f8vu3rbHtrN/Vm4r7IuG6M4X9EPAn7a9L0bwgH5lT2y+/wBNWwXu++sEU4F1nh4cPv8AeKnbOjivRUHo3heFlPEv6jNcu9HsJH5q2ANZJI01369lO7S2wlpgkNcutqttBnc8JyjcvafCajImMusXfCXQJ6ii5ZEDhOZgc3cAOyn3VmfrdUVeL6O2XfqDKoA0WUHaSWlmPgBrpTljoxYUyxZuzMVHqM+urZFtoQL4u2iTA8ouRDJ0XyqFrebXcWE1c27KLuUDd9E/Rr41GU5FYwh+dlCmybIELZteKgnxJk1TdK8CiWmZbaKZWMqhfhRvA7aPRw7qGOnbe9W71+uKzBvkuxzS4vr8KvDu/wCJMDIUADdwKZl+sT41e7E6M4e5h7Vx7cs1tSxkjU926hN7sWSP1bX8sD2VonRk+9MP+yT6oPpqnypNRVM5caVsZXolg+NoR8pu7nXteiuDP/BHDi321cikzgCToAJJO4AbzrXIpy9srxXopD0Twn6ET3n6DTGL6NYRFPUVCR1ZLNP7o1Ph6q9flMLhKYezdvGYzoma2NdZaRI7Bv58aZuo8lrlrEW5OrtaNyB2shYqO+rxhOrbZz5ciivqrKPE9FbbmQSsQJhRMaeYumvOZ5inE6P4YGXU3CAB1j8UBQOrHACr+xg0dQ63BdU7mVpUncQY3HsNSVwafFH39mtU5S9nnzySb7B25s3DheraAOu5nHHsb7zQfhpF64qg8QIndmrT8VZUKYXnw7Ky5zF+9HN/rVTG3fZvA25OwpbBHE4xlD5CAzBgAdzkCII57+yrAdDH/wAS/wA3/wAqb2JcLY9yd+R/5lGgNdDO2EU0CD9CCw62JY96f+VMfkAP05+Z/wCVG4rzevJbGe46oo4k5R6TSs1xiBP5BD9Of9P/AM6h43oi1tgFuAiN7QvoUEse+KJ8Z0htHq2r9sczMHwkad8dxqPh8M7jOGUqfhKwc954+MVuMb2znyZFHpIrdlbOxFlWVL3kpMkr1iQNw5DifEcqtkF3c2MvntDZfq08MJzJNehhwDVOETmeSQN9ILYQqzO9wmdXLOfSSa0vYbyLvZdf1wfprN+l6jIkfrCtE6PMSLs/pG5cSeVSmqOnG7VlvSrtKplDI3Oj/fjVZsGfx66f8seoW+HhVlf8y4fvvqt6NmcZiDyzD5rwPUvqrP8AyykPNBfbP34a8/s7aZxV+4zrYswLjgktEqiCM1xhx1gKOJPIGHVGp7foH3Ne+jiBmv3eLXDbXTclnqx/qG4fGpItNkrZeyUtZxb84sMzkBnuEqrFnY7zru3DgBUh7hDEEAxI00k9SAJ3GbkHtHCusEztmSTmEEoW0yqN8Htri2W0Kqcokou7c1poAPmzlaAfooMHt7b5TOVpBlCOqwPwdfpI8OFUlzC/i7Ibc/i1whQh/wCBcY9VNf8AhsYUL8FyANG0IXKsPhzHmjOp8RpG7edKiHDG5Za0xIL24nirlQQ3eGEg8xRX4wTp2iMjTr94oa6dn3qw7U+sKIsNe8oquBAcBo+WM0abomhvp0fezd6+Go+yoxX3R0y7i3/QOXx7kf8Al/UrSOjZjCWP2Vv6goBbDZ7eUQCzooJ5xGvZR/smwy4awjDKy27YZTvBVRIPjp4GtfM8UcuLbLVH0mqhMOcYrXrk/iyBjat7hdK6i5cjXJI6q8Rqd4r3tssbPkwdbr27UgwQtxwrkcjkLUQX7YWy6qIAtsqgDhlgAAVn40LXJjyS/Dw1s2kJGTKgJyhSmg4L1iAYGgjXdpvrtvEuTkUAMGeWMwqq7IugMsxyHSR5pPIFvEBCDkzFhJSCzHMPN0JjfGp0513C+5sxfRXL9Y7gwuXDqTuBDAgnt7J7CJCx+yS1zylvLbvkGHQFUuRvt3kkyCNzzI13bmiYe9nXPlKmSrodSjroyHnB9OlXWceUTI7MCxzGcy+axAnnIGg3RrvE1e0gExRHC9b8pH+ZbZbbN3lHQfuVicbVkcsE1ZHxo6p7jWVXT74vd7/WrVsWOr6ePh7Kytx75vd7H+IUsW2RweTC/o//AH0/s39Gc0bZvpoQ2JgnGIF+B5NhctzyZWzajkQwg9h3aUWL7auzvx+J4xWK8moIUs7EKiDezncBy3EzuABJ3GvNrYYZw+JHlrsSE08lbExlVGIzHf1jJPZuqRs21nvvcO62oRexn6zn5vkwOwtzqzcHymhjq8p40mKTs82io6gXLqOrAA1mN2kdU+iodzBWrhzraKnhcthUJjjv647wQd44Gn8SrTEyzDqmIiNIjveZ+wVKAlQUgCBEjhG6JEf7UjFWDboytkeCSCUcaC4vEgcGEiR3b5FNd0ffSrfaFvythyoGe2WdCunXSSY+UCyn5RqozhiGXcwDCP1hOnZrFXxys5MsOL6B3pePc0PafoNHnRdp8t8tT6UmgnpaPck+X7DRh0QbS73WT6bYrOTZXDoI6VKlUixkeNSEcdoHpYVH2IiLicQqnWVZpMSWZ2kCZyw6A9p7RU/FWs4Pa6ejOoP00G2MUfxu7cO8O8RIiGyiO2FistfUpB/ZGjWzrvG47vER2bvVXOjd0L+MWz8C/cbXiLpF1W7uuR4GqnB7XBiTMcR7VHs57gK7tDFC3ct3kObNKOiwTcQa9XncSSQs6gsBrUqvotP2X3k1N12dAQziCbYcEZQPP4CQfRTdzDjybAy2V1RAVzZbYdW3DVtNDzCgcKmYG7buoLlt1ZD1gRrruPHTu0p0YXkRHdyHOeynZOiG1pSBC8GgeRcIxMblU5lfTR92+N1TMXivJ22uNpkTMQTJDAebPE5tJ405+LiDLQIM6QAJzb501oXx211u4i3hrfuiFhmIEKYiZjSAJIjewU7gCTYaLi1ZyAINyAL80ZfZQr07Pvc/KX6aL2B1B5/f1Gg/p9/dxyzL7dfVUI+S/wBOqfg/8I2D2iMP7qU8pkYdQnKCSHXfFaHbxSXVW5bACsqkZTmBBG8GPvFZttqyPxU3FI1dF8RnJ+lfXRH0YITD2shCtkUsPgMSJk/FaD5w7JDQIvng5xpHJjdMvdrmLaPI9zu2rh+SrqHPghY+FW+OY+SuBZLZGgDUzlMRHGqx7yspV5UkEBTx+Sdzbp59gpjYmNW4FtuxzLIQmVNxV49YCWGWD8knQyFn8e0nFjyeySqRbZ7f5xMrCLdxZ3gqQ5OYETu3QOyvVyyEuZSSQESWYXWzNmcu3uZEHd6qnvhZBEjWOekDLpryFJcKZzSJmd3Ebt/fXSSIuEkXR57SXzEh1ZdSQLgJKMNwUgjhHGom1rgbGWhOtvDXCw7bty2F/lP6qlbUdLNvO7SdVVQBmdmloUfH367lAkwATQ7snyj3L166Os+ggyAFkHKCJyDIEB+FBaBm1Un0TyOostMSoy8qy1x76u97/WrUr7dUj1ff799Zk/8AfLusatu04isY9nPh8mad0Le1cW7ZYjysswHwghaMyzvEgTHZO8VY38OUYq3geY01rObFthtC2FZ0KhjnQhWXzjpOh1IkEEEHURNaAdpsUi9vGouAdTxG+0w4ySunnSctXZ2wdDuxHHlL6nf5QMe5kUL9U1Kx050CzqrHqgE6EcyNNapsRfFm4t3N1XXK/dMq8cYJ136NVuyeUEnKwg5dFOhkgyf3fRWQezq5wwTTWHzkCcqjzSPjBtO5qZXOyButL5dPc1DZtTkGaGaODDUVJKHgPgwPN0HIa7tN1NphQB+aTWJ0QaTJG7iR6qBDmGuAW2LaZc+aVyRlG4gEicsbtKFcDbItWJ42bZ9RqX0hxbrbbD2wDcYddUABW2xjQAQC0ZYJ1zE7gaYtA5LQaBFtAY3AxuHcZquPZz59FJ0sb3Jflj6GFGHQl5Vzzt4c/wDSFB/Sz8z3OPs+yizoK3VP7LDH/prRk2GDxCylSpVIuZNjiRbkb8y+2hHDWs929+0f1u1F+ME2wP1h6gTQngHAuXiSBLzqQPhHnSfibh5Dwsuuo1H39FTcNiG3NPZ2EboPOe3hXDirZjrJG/zl9h3604cRb1BZN8ecvr17ImpHR0SMM+W4biOyMYzFGHW7XVlIY/rEE9tWy7bvaapHMrJ9KkD1ce2qL8YT46a8mH2/eK6uJQfCU+I7eRpBUSVtXaN10Oe4SvLRR2CFAnUAgnXTfvr10EtL+MC4wlVDFuXWGUAj94n92qfaF4MAqkHXUg+ge3xoj6OPat2J8paL3CCR5RZCjzREyDvbX41Em0rGkm6CB3GYxO8x2CeNCPT/AEsL8tfqn00RpjrX6W389ezt7qFOnuKRrKhXVuuDoQfgty8KlDyRTJ4MrsfmFhhPVzgx25nE+gCiTZ+DYWrRWR7mn1RVFtHDH8Xcx/xCOPBm8P8A7ov2ePcbQ/y7f1RXXI44bPNrFMvVYQDHo9ekU+1tHG7LxIG6eeUjKCIHWAkRoRT5Ufb6vspKoE+3nG+sUafY7hsReQQLufkbiq5jlKZD6Z30420Lx+FbXuRp8CzEekVGLcY++nGvXlI8N+kaaU7YuKKjaRPlBmJdzvZtTHIcFEiYWBpuq2sgrbmDB0nXhCkT3KSPlVVIS9zNuZjCzwPA68hr4Gr/ABNwMiW4yrbgLHABQonXkDSlo5/kyXGhi6NB2eEGsyvicXd72+kVpbmBWbkTjLnax+sKWPZzYdlrZzPjV1+A+vdI9lEtnFOh62v351SYS0Rjbbafmz9B+2iZ0H39ldDOuOjlq9bYyvVMyIPE9h6sndMagnmZfw+JuJ+byRPmkQp57vNPyYGp6vGowsgcPo++6nQPudeykaLRNqtxt68lafWVFRcXtK8RC5LUx1gfKtB5SAqnvzd1R1b77uFN4/EHIfEUUBBwAEvvOY6sSWLMxy5mY6k67+Q4AVOuHUb9R7daj7KsnrGPMXMT+s/UUfNzk/u1Lca7+yOGmn0iarjRy53booela+4T+svtBop6CeaO3D4f1IBQ30mtzZjhmHtom6Fjzf8A29r2ilkNYdBXSpUqiXMyazNs9mvs9tZZjB7o3p9OvtrXkQFR8pfob2gVkWJMvPNUPpRT7aa0DEcI8SVIAynwfzdeR4ePbSOCfSA2okAgiV01HZqPTTxxjkAFpAjSBECNNBPCl+OXMyvmllDQ2kjNM+HWPdJoAjrhGhyQwyzwPnAgFezf9FeWwz6dVtRI0OoiZHPSDUvCYj3NkzZUA1gSSWgQOHwB/tXvD4mXQtmIVSIWSSoTL5pMaAAmI3E0rHRCS0OsWJACkj9ZpACg+M9ymnjbYgDKYMcDvjQejWK9tftQy5bkdZhp5rTlHHRSMupnXvp2xtACSJkqukAqXQFV035QYbnPd1mBFGF0nWOBgxPfTF9CAZ5HjVjdupkCISQphSQAchlusQd+dmEARAFRMSerHGJ7hQAe7SuKli4dCM9wjwc+NDNnaB0yoJJ00JJJ3QOJq/23KYZgRv8ALzrxFzf6CaDbd0hgy71II8DI9cVqxFv/AGk5jqDXQdUieECDqeFNX8SWG5hvmJO4SR2wNajNjbjEMYlZjQaZhBMbpmW7yTvpm5jG90GYDOQWAkSRrMDTeZPsosD3ibTSPOMhSDB1JUEgc4JivKIQdQRzkU4u0X6nmSjIw0O9FAWdeSid1OYW8sOGA1ywFUxKgjgwjf276QE2xjCsRvO6fR7B6ag4lzcJLOT6/bzqXicSgCsplkOVNDqok666b+VNLiUKeTLHJ5oOXrZQzPO/i2WRrx3RLAqRX3LJQwQRPrFWHR9ZvKJjzd5j4aj201tDEK/W0lgCQBlAcmWjXcNdeNLYIm+g7U+utAUXvSK/ctvadGKlk3iQfNX2NVUNuYk7rr+k/bVt0uXqYc/5ZP8ADb+yqDC3EBOdSVK5dIkEspzAniAGjv5TTEiX/bGK/Sv84/bT+G2/iNfdWgCTJPMLz5sKjLftlnJtQGCgBYATqgMyyNTmAI3cZOtdw9yTa6gJDL5QAfnFBELB0mJEaToTJ1osdEttt3j/AMV/nH7a8Ntm8SB5Rj3kn6a93WVLhLWgAUAANtPOkSwtswAmG+Ed5PZSwOGSLblkDCcytlhgrM0k8yAFAjlryLCgg6PbdKWMUHYlsgZe1xCju1KCqH+1MR+kb51SMVcQDLnRswVpAC9VJYoVQRmM7jvyru0FOo1rOGm0ABqNHUl2PWA00XQkToN2ginyM8fZW3NpXXGVnYjka1LoOZRP/b2/rOPZWXXUGvyjBEaiezh41p/Qw62x/wDrD1XWFD0NdBdSpUqmaM7tz5NtNQ1sxKgkBjOXMQJg8xWf3dgQY8oOA+AdwjhcrV1QcqZOHX4o9FCfVDZlP9h7/dN3YgnhpL02diaEm4NI06kmeWVz9zWp4mwoHmiq0PrGUUWKgFGyLa2luK2e5nIZZXURIOXN5o3a7y3ZVx0ZFsXrj3LSZRbudQi2oaVPUWZkmMv71Xt8Eh1hRNt40kyEMeuKHtgYkti3VLecWxcIUEw/wQTod0zoOFaTBjC9Hwbd24rracu9sKWnMh3yCxkGdDAgp29WCvRsxretDxJPo+++i27j7igzbddDxc7+Wgqkxm1bq23dLjtlZAQfKLlzTrqFmYI0J7eFMCrfYLAgeWtHuzHs1hTTbbBMH3S2Z7T7RXpukV/TX+J/6qR6S3uz0t9tKwCfbIF2yuUqDnukhmXQNcBysFMiQTu5GhJdkPwZf4v6alr0nv8AMRyiiPo1ti5ct3GZWaHRVyqDGhJmTxleHwe2jYAk2y7gA6w15BtNY5Twrzd2U6rOZN0jzvXC0b4/a1wCQXTtNv8A2ND+0ekVy2itnD5i+uRR5oXTcNet6xzp0AxidmpauXEAa6q5Qr5QYUhWEwfOA6pPY1cXByhi0w0EZUkHWddQR99Ku9o4m4mFa4XUurDcoTMCbo7Y8xOe4070X2w9yyzsjH3QrIJMAIrDTvY8t3HgWBRbZ6Psr9W4hED48yQCYyqefPs4VCXY9yYz298Scw4xOq7u2jPaO1IWA1xDJ1yie7QEfRQ5tLb9y2bcMbgZSZYFdQxERpy5emgCqbZz8Xt/x/8Abqz2Dgzauq7MhHV80tOlxGPnKBEA8eVV46SXeIU99dO3WO+3bOh4DiI9tIAj29h3uCyFA6ttOIBllUagnkgPjVH/AGdcB3L85P6q8ptlyoU5iAAAM9yABwAzRGtGGGxfudtmtXCSinMFnNImQQ32U00wqgSGCuZsoUTMb13z31L2Zsu41zcoIUsJIPm9Ybm3fbVjisVLHV7fHrZ0PdvMmubLve+hbBYEEwxNwghVLRBfcVHHmNOFDSAiJg0aGuF2dpLEaa7gIE8IO8b44VJw2x1uMyq0HISBk0hesTLMI3EeNHmEwKlEYjUqpPiAadOzre/reDuNOWh3UJ0Joy5dkXOSjn7pbMfx1JTZFyNy/Pt8f3q0f+zbfI/Pf+qkNn2/in5z/bRyFTAC3si4Y8359s//AN0e9DmCuLZZc4tEQCD5txmMEdly2f3xUzDbFVjJBUdjPP01f2bSqAAAPp8TvNDkCQ5SpUqwaKUYYcq7+KjlUuKUUhkK7hhG6qLatkIpIFE90aUObc8w0mBV4S4VJcRJRxqJ+DI9YFCGwNj3sRcvPYveRysJIDdbOWaOruGh07aLra+5sewAeOn0TVf+DMdW+ebWx/A1ajoHs8t0Sxx/9aPEN9MUw/QPFMMrYpCCdQc8Eiezv9NaIteq0FGZf/je9+mt+h/srjfg4u8L1r+P+mtMZwN53+JPcBvqF+PhhNogqfhb+MaAb9x3+imk2J0jMtp9B8VaAZQlwHeVdEC95ulQZ7Jp3Y2xdpIGt21FpGIJLuFGYceqSx07xWhojHXLLfGY667wNSQJ4AgVIWw53tyIgfeeFUUPZhy9Acei2MYDPjEHYEZ4kTvZh9FDXSrYj2rYZ763QpYLCC2RniTMmfMG/lw3Vq5smfO7dw1nX0/70C/hOsBcMTM9cfQfv403BUJSdjW0HL4K5MQ0TGnm3LhGg8DTPR/oljDh7dyzjPJJcUXMgVtC4G8giTAHoqVj1C4PrTBuMCRqYW5cUxMa76MOif8AcsLE/mbf1Aa5M0pRSovBJvsE36E45t+OJHbn9jUze/BviHjNi0aBAlXMCSefMk1pRFKINQ/kl7N8ImXn8GN3/EW/mtXF/BreG6/aP7rCtQYgAlt333nd4mhvbO3biytpWQT52QknuJgDwnsaqwWSb6DhEANqdEsRYmQrLEhsyLm5hUZg7Hwp+wMYwVfKC2qqqgT8UQNFMVbu1xyxMyd5Ykmd/ed1dTDNB19ld2PBS+zs3/EiDb2VcfrXL5Pcu/1162dZK4tWJJMXOtCjdbYaACBoOFWuFtab+Y9HGodl8uJA5Lc/lsaWSCiuic4paNIwFjNatMeNtD6VFPHCipGzkizaH+Xb+qKfK1zkyv8AxQU5awgqXlr0ooA6ixXqlXKBHZpVylQBErtcrtIY1d3UN7d8w0SXqG9uDqmkwKpXy2mPao9Mj6YqF+DEe5XT+unqtg+2pWI0w90ncFn0Gftpr8HAHkLsfpAP+mmnr9dbjoP0NF7udRNpbRSygZgzMxCoijM9xzuVVG87zyABJIiaeU/ft+8VWbETyt18URIDPbsg8LaNluOO246nX4qJzNA0rIK7KuXj5TF32QEfmbTlUUboe4IL6csqjWN5qenR3BroLUQNT5S5I4yWzyPTVjhnYW0hZ6qx1gJ004aUzYt5mVBuAndAJRUABHAAvMcCo5UWzVIj28IyaYe8TppavObqsP1bjTct7x1uuo+LrUrDYoOp0ZWU5XRgM1toGhgkHSCCCQQQQSNa9YwgLLq0KQ2YfBgzO/dEg9hNeNojKBfA6ywtzTzrZbnzVmkHgC4+FW4Td9mJwT0SCvWnu8KBPwp/3T99efxWo5Rge7T1f7UDfhTE4WNPzg+o3Dwqz0RWxvbojB3P1b7+u659tF/RQRgsN+wtfy1oN20ScFe/ak+GdzRr0YHvLC/sLX8ta4fkaR049lpppVZtHaZD+RsqGu5QzMxi3ZQ7nuHwMINTE9UDMHtp4zyVm5cIzZFJCjezfBXvLEDxqEuD8lg7wY5rjW7j3X+PcZDmYTw0yqOCqo3CpY4cu2bkR8Lsmy7TcxDYi4eHliqHsFm24WPlZjzJ31ObYmFgkW1SD5yO9ojh5yMD2ampGNxDMjqbN0AzLE2yE454S4zGN4ygmQN28ebFvO7cQhZl4iXuXVzDtATQ/rnnXToz0U2N2Uyg3Lbm/bB6w6pu2/1gwgXhHwWAaBoW3VXWF0EHMDBUjUMu8Edno3UZswzA9bMCROVoIPCYiOPgKGdt4QWrxy+ZcBuKOCuDF1Y4Ahlud4fnV8WR3TNRm06IiIQTE1TIT+Na/Fufy2q7L6mao1b334XP5b1XLoMmjYcAPcrX7NPqinyKY2efcrX7NPqipFcZE8xXRSpUCFSpUqAFSpUqAIgrtcpUhjOIND+3NUq9xJqg2qdPTSYFLtE+9bvDqOZ4CEY090Hs5bNwnTPecgfFAypH8P33VGx94C0QQCClyQY3ZO2udBNso9rybypVz15BDFzmA13NrAnQ6azE7Wg/QwYnKSN4FV3RI+88N+xtk/KKAn1k1Yq0cPZVBsO8bQfDMNbLsqz8K00vbb5pyfKRuVDNxLGxjDkBAOQKNeoWCjScueZA13c6cGJUaIGJznI4KCWVArEFiAwOsk7yTG6R4wdo2wFkEBfiKGiY1IOvmzHdTbWeraUFZQR1lDA5jlkieET48aQHLmMa6xssrmPJ5wgSVz6qxHlCzoOqSUEDmYYCw2jHkb0jTyVz6hPo0qquYPyjJmdWVWtlfc0D2yArRacN7nbMQZDalhOoAf2rjdFtgS124iR/l5h5RtOGXqzzdaYfhPsrGh3gQfD/AHmgn8JetgfLH1H+yjgnXhxPtoD/AAlMRZSf0g+o3r0rpemcy2K5hnu4e7atrmcvcyrIGYhogTzzUb7Lw/k7Vq3r7nbtprv6qquvbpWd47aL2rbuhKtnJBG8S6sSPR660PYO3Exlq21xRbvMvDVWI4rz3eadR2jWuPNDnFUdEHTIfSaPJJO44jCg93l7ftipu0WBw93MSF8nckgZiBkaSBIk9kieYrm3tntcsXbW5yJtk7s6EOjdwdVPhUDD4wYnDnepe26MN5tuQUdWBO9WJGp4VjF0qNs9ptO4QDcVrVt2Vc5S3p5TRTIvvlkkCSpgsJFdwuPUkCylxjFxlhbeVrflCJ69xZWfNMzGsQdWE2bFq7ZItBblvycpZ8mespVXf3Q5j1p4QeXD3icCGuW2AtEJbyBblsXBA60qM65TAj/aKsItEveUbUGFYjQDLnAOYN1p5iSANDv0qB0kEiyB5xe4AOw2bmb1hfVUwpDZiVJzHrBQrEfFJDRlG4SJgDvqh2htQPjLaLDLZR82u+5cQgj91cvi0U4eQEJNfV6Y+2Kok0xXhc/lvV7aAgTP++tUTN788Ln8pq6sviPJo2XZwi1aH+Wn1RUioeyCfxezMz5NJn5AqXXGRFSpVygDtcpVygDtKuUqAI1KuUqQyPiaHdqtMCiDE0ObRaGHbQBQdIkAwzn/AC39eUe00NbDZraEjcSZ7ROXUUU9J0963D+qR6WU+yqbo7bBs/vN6JJrT0hx2EGztuFQM0EDgTqPktvAjgZHAZa5tvGpC4q1Iu2wRBEh1Ovk7gB80ncwnKdTAmob4Pl2ff6akWbZX79lZs3RY7I6TYa8ACVt3ONt4BzHgGOjdka7tKv1yxMLHOBQleRWEOlthvOZEfxllP8AtUFtmWBMWLXdkWJ7ootB2E+0dv2bYYJluuPgJBCn9e55tveNNWPBTVDsbyl3FeWuGQB5gEDiRH6o0AHNiTrVZtG9lhQI7BpAnhpRB0XskK1ztCjgCYzNryjJ66pj7kZyOkEytO/l9/GgL8JKSlof5g+qaN7b6nl99aCen5lrI53B69I9ddEl0znjshbbthrFxo1zvr4K3tqVsnFeTtW1IkZE3906HvqLtBvetz5beu1aqww1oG1aP6ifVFRR0Q2EWF6RtlyvLrO8+cNPjfCHfr21V4vGG1da/aXMr63LcwGgfnAT5lwDQiSGA3iCRCawQdDP39VSkciOEe32aUv41dm6LrAdIcLd3XEV+KORbYHlDb/AmpeJ2jYtjM9y0o5s6D6TrxofZwygMtthydEf6wnhTdrD2l1W3aU8xbRTPeBpRwCmP7U6QG4CuHUhTp5ZlKqOHuaNBuN2mFETrUZFtoyQuuVpJ1Y5zOYnmWViTxJHIVBxF0tcA38+2fpp17gJJ+b8kdVYPIgFv3qpjh2OK7JUzoPvy9dDymcZ3+U/ltVwjag+H0/ZVIje+/C5/Keq5fEMmjZ9kf3ez+zt/UFTKhbFPvax+yt/UFTa4iBylSrlACpUqVACpUqVAESu1yu0hkbE7qF9rnrCibFbqGdpasKTApOllyMIw+T62FDGydu27VsIwuEgmcoUjUzxYUSdMD73de2163I9lZ2iFmCjezADvJgfTW66QXQX/lVa35bnzU/rrv5V2t2W5w+Cn9dDP4gwKAwS5IGs7o13eaQQQeWtdfBCWByrk3mSNODajUGVA4y66a6KkPkwlHSe1EhbkAjeF3/P4gU3c6UWv8z5q/1UNNgmCBsykEiBrOsgSNw1U8aYxGEZSwlTlBJgncDHEUUg5MvRti275iW7oGg9MUT4HplhrdpLeS6CF6xAQgudXI68xmJjkIrO0ssFB0627joDrPjFTDgHgmQQpcGDu8mJYnkNPWOYrcXx0Zl9tmgJ05w0EEXfBF/rqg25tu1ibtgW88C7b84Ab2A4E86H7mGChSQvWAI0MwRI1jkRxNcwaZb1ojd5S39cVp5GzKikE+0f7q3a5/lWqYw/Sa2qIvk36qqDqNYAGnZpXMddDYMNMTJ7/c7Q0jx9FDlm3mYDiSAAeZga+NK6NptBOOlNr9G/pWu/lUn6N+PFfsqhbCOCoyjrsVUb5ykCd3mnMIPEa1x8AZcSqlPOBPDgyzqQZHzl01FHJj5sJB0mtga224Hzgd+o+DyIryek9v8ARv6RQ9cwDhVaRDZQBrOsgTpHwTx5UxicMyllLL1BLRmHwgnEDiRRyYc2XibYWCwRxmkBjEAiM0HmAwO7itOvt62DGRuwKwiIECI3bvRVLYw3UUlh1j1V1G9shPZqo9VJLLGSAIUsvCRkAY6Ru1389NOLjNrQ1kaLxNv2/iP/AA9v2+qouEvh8SGHEXNP+W/tqG2E0WYBZQRE8QGGbQDcRunjTmxV98IDO65P+m9DySl0xSm3s3XYZ97WP2Vv6gqbNQdgn3rY/Y2/qCpk1JmTtKuCu0AKlXKVACpUqVAESu1wUqQyLijpQztFvdBRNiVmqHH4Qs1JgDXTOPIE/Ga0PQ5NZwDEGa1jpHso3MOqwz6kkKVUqQ3NtCCD6qCm6Ot+iu/6lmqfgihV54/eI+iBTj3NNTvAG/gNw7QIGnZVyOjTSPcrg373teyuN0dYR7nd1/XtaaxRQFZ5QG3JJY5txY9XWBAn7z20sNeYMbhUvoRLZtBv86Z/+6J22I6Naazktk2hIYKxBIYElgup3HvneKipse6PhqdDoRpuM6R20KIWUgxwyEZVjqwCdx1JYLxJIkkzr31xdoc1BmBvOu7NOvw4g8+4AUSY7ozKWCBJa3mJRbaiSSeOUnQbyJ4TVdc2AAY903A7k4ifj0UBX3cVnUDKAATEEkRwAB3ADQAfZHnAtN6yoI1u2h/1FqzPRvX/AIkQDOW3xAP6UHSY8K84XZapdttmeVdWAKIAcjBoJF0wDETB37jTSAexSRgrX7/1LVD6vHHurQcR0fZsHZQKz+cWClEiQgXrOdR1Dw/3qPyPvR/d7v8ArWP6aGANeUPxuHPhGU+oAdwA3V1cTHEnQDsyjh/CNPsol/I+5A9wvTrI8rh4Gumsa6dlcPRK5pFi9u/TWBBkiPN5AHxooCpuOMlsBrjNCtlDSqyJGkdv3mvSO6ZrrJcPVy5mL8WB87v8NaMMV0bafclyAogMBZBIBIDC4vKDpGlMW+jN0ahmB7VU+ry0HxoSEwQxO0BlygCIGWC3VMakDQTM685PGmsPix8VeHZ8UtI/Wy68DPYsG20+ipuFWyXHbIgJVrdsFsozSrTBmRvIiNahfkeRPuV8/wDMw+vpooZR3sepUDSVzQASYBOg5BQIAA4AVzYj+7qd/VuE/wCm5oiPRNpMWrxAOhNywJHOIqbgOibZs4tXQYIBNyywGdShJAgmAxOh4U6A0bYY962P2Vv6gqVOtM7LslLFlG85baKd29VAO4nlzp2pS2NHoV2uClTEdrlKlQAqVcpUAf/Z</t>
  </si>
  <si>
    <t>MAYBELLINE  EyeStudio Mono - EyeShadow</t>
  </si>
  <si>
    <t>750 CHOCOLAT CHIC</t>
  </si>
  <si>
    <t>data:image/jpeg;base64,/9j/4AAQSkZJRgABAQAAAQABAAD/2wCEAAoHCBUVFRgVFhYZGRgYGBoZGRgcHB0eHBweHB0cHBoYGhkcIS4lIR4rHxwaJjgmLS8xNTU1HCQ7QDszPy40NTEBDAwMEA8QHhISGjEhISE0MTQ0NDQ0NDQ0NDQ0NDQxNDQ0NDQ0MTQ0NDQ0NDE0NDQ0MTQxNDQxNDQxNDQ0MTQxNP/AABEIAOEA4QMBIgACEQEDEQH/xAAcAAEAAgMBAQEAAAAAAAAAAAAABQYDBAcCAQj/xABAEAACAQIEAwYDBQUHBAMAAAABAgADEQQSITEFQVEGImFxgZETMqFCUrHB8CNicoLRFDNTkqKy4QeDwtIWQ3P/xAAYAQEBAQEBAAAAAAAAAAAAAAAAAQIDBP/EAB0RAQEBAQADAQEBAAAAAAAAAAABEQIhMVESYSL/2gAMAwEAAhEDEQA/AOzREQEREBERAREQEREBERAREQEREBERAREQEREBERAREQEREBERAREQEREBERAREQEREBERAREQEREBERAREQEREBERAREQEREBERAREQEREBERAREQEREBERAREQEREBERAREQEREBERAREQEREBERAREQEREBERAREQEREBERAREQEREBERAREQEREBERAREQEREBERAREQEREBERAREQEREBERAREQEREBERAREQEREBERAREQEREBERAREQEREBEw1q6qNT6cz5CQnEeN5NSQijcX7xHUkXyjyv5iBKYvHpT0Ju1rhV1bztyHidI4djRVXMAVIJUqdwR/xYyrYnHO650DBPBTmYdFRQW31udfHWbHAHK1M/es6gEa8ibEjcEXI1lwW6Jr/2tPvfjPBx1Mfa/XrINuJHtxakPtD3X+sxHjlLkb/rwvAlYkH/APIUvorEdQGP4LpPFTtEg0ym+9iCNPG9rS4J+JrYOvnRW6jb8psyBERAREQETQrcVoq5ps4DAAkWOl7219JtUqqsLqwYdQb/AIQMsREBERAREQEREBE8lgNTpNKtjhY5SNtCf6ch4mwgbjOBqTI7G8TVBqwXz1J8hIPF8aZr/DH87fWw95VcbxtAxCftn2zX7i+bc/IfSS3FWHG8WZgxByJuXY209fzlWxPHLkigucm96r3y+OUbt9B5yPxGeoc1Z89jcINEXyXn5nWfc053v4zb8S3CeI1EVrvna9ze4vfmANBYACe6WNTMc2IogXJ/vHJ3+6GtI3CvqRfS23jI3hNNclrbMw+pnbnaluRal4wltcQhI00A/pMT8Yp/4rH+FW/ISIVAu09GpNflP3/G1U4trozn+R/zaaGI4jWPyA+q/wBWnouT6T0hJ0j8p+6YTH1FHfol2Nu9nKCw2BVG13PvJXhWMao9QsgQBBZQS17Fr3LEnW49pHg2E3eEnvv4o35RZkXnq2rf2f49SWgqsTmDP3QLn5mO17zPW7VICLI1r7tp7A7n1nKsdxKojsiGy3P2Sd/UCY0q1HOpLDoQqj6XmLY6SOoY3tM2XuZAxItezX9FY+Ez9meL1KtR6dRrsqhgLAW1sdgOonOamJqohICKFs2UKNcpva4A6S5dnamXGk8mpNr7N/4mJZfRZi9zyTYXPKamB4jTqi6HbkRY+0cUqhKbE89/IC7f6QYRQe0nEWpvdmUZnNibaDQkXtv8o9DNXhGPqKQ1zb7yMGU/y/MPQ2mpiX+PjAG1Wmtz0zG9/qW9puYjh9M6qCh6obe9t5qCwYLtQw0azDlfQ2k7hOPUn0JynoZzk4SoNmD+DDKfcafSeDUdPmDL6XX+nvIrrdOqrC6kHyMyTlWG4u6aqxt4HT+ntaTuC7Xsos4v+vH+shi8xK/gO1FGobG6t06jqNiR4gGTdOsrbEGXEZYiJBA8ervTKuDdT3RfYNr+I5+Ep/E+LfCPfD1Ge5WmoyoTzZ2HLXbczomOwq1UZG2Yb9CNQw8QbGc74lhGdGVtKtNjp+8PyYfiItueBXMTWq1zeowVOVJO6nk1vm9Z9JsLAWHQT5yv+vKeCTOHVt9sPr1JjU856NzN6jw9nUscqIvzO5yqPU7nwkkGlhH748/yaYuFm2cdKlT/AHGZnq0c6rRZmykBnIsGJv8AKDrbzmLDUnD1O4+U1DlIRyDfW4KqQec9PHj2vU/y2mmMtPbUW5hh5qw/3ATCzIPmdVt1ZPa2a83sc8vx7RbzNttNVsdRH/2r+vK8wHilAX/aA+jf+sbF/NSV5vcEP7S3VWH69pW341RGxY28D+Ym/wBnuLo+IRFzXObcafKTvf8AKS2Y1zzdafEv70+Ov4TawnjNbjClaw/XSbVC04de3fn03nOZSOoIkxhFC0UxLsVYUlt5WsWtzJN1A8z0mpwnB52Jb5Etm5ZidkB6nryAJkD2y46arfBQ6cyNBtbQchbugcgPGa4lZ6qZo8YcgOjWUm+dNVWxFg1vLUyfrcZq1qQBUFwDcAi7WKt3epNgPfScv4XiXoMGQ26g/KfMfnLXw/iSVdAArblNreItuPETpfDM8vHAL992vmdzvvpp+NzJZnhqiv8AObN98b/9wfaH72/nMNQshs3oRqCOoI0IiDNeew81w8yqIHh8Kja2seo0P0mvU4c3JgR0YfS4/pNvOBzhq3QQNLC3Qin3wW7qi4dL2J5i40BPLaWfstRAq5bk2W/PKGuDe2wNvxMhKVUZrnZR/qckD1Cq/o4lz7LULUy53c399f6RRPRETISr9qcJlZcQo0NkqeX2G9Dp6iWiYcTQV0ZGF1YFSPA6QOQcWoZHJHyvcjwb7Q9d/eYMNhndiEUm2pOwHizHQDxMn+J4dVD0q1v2TA3Jy5gNUbNyBGhPiZz7ivGa9fuOQiKbfCTRAR1G7HxN5i8bUsTtbieHonuWxFQdL/CU+e7ny08ZpuuJxdqlR8tNWUFzZUQMbAqg5eIHmd5qYJqNNEYKalQk5kYdzUMoGhuxuUbToRLHw/s1ia/fxDmkhAHe1cgXyjIdrXOrd7wmpzOfS4isLhqaFcj5/wBplbbdT8ygH5SD+IubSA48T/aHBY2uDubaqNAJbl7O1sOq1HtZnyBRcsRZiHPIA5dB4zar9jKVR/iVKjhiB3Vy2Fhbcg3MqqFhOHK4Zu4AgvZiATox0HP5beZE2DgkvlLoPkGhuO8bE3H3db+Q3uJeR2Jw33qx9v8A0mZOxeG/wqreZf8AK0umKIeGobBKgdi7KFG5suYNpyJ08J8XhOozZwCAR3Te9hmGoGxI873k7W7IOrkKKagt3M1bI4BOndte/rLI3CMMvzUKVxuXdP8AzaSkc5x3D1QA97VmGugsCcpGnMWM2ezVlxVL+IjfqreEvS0sImoTBqL2uXo79NL6wvFcIpuK+EX+Fr8uWReloFd7RlEqEswUE6XDHnrsJq8MrfHqpSpks7n7uVVA1Z2YtooAJJtym52hTD4mxo1lqOGBZEVxZSbMc7oF3I585KcM4enDqDu/96471/sqNVp+HJn8bLyi8w2naXiiYaiKFM3NrDkWuNWYci3PooAlHo0zqxN2Y3JnqtxFMQ5Zzke5yux7jX5P90+O3WZXQqcrAgjl+vxm+cZr5eZF3BBII1BGhHlMRntGmmU7w/jP2amnR+R/i6Hx2k6lWwKnvI2pW9vVWGqt4jfneUcNebWA4i9LT5k+7zH8J/KZvPxqdLLjH+CpcEvTHzMV1p/x5RdV/eylepE80ccri4N/FTnX3Xb1AmJOIjIaqEkjTTcX0II/EHeVx+AvVJehZXvcqCEBJOmRhYC55STVXGjUVhcEEdQbj3EzEXsBz095zY8YxFByrgllNmDgq4I+yXFm97ya4Z2h+MwpZmRnutyA4AsSxVgVIIUMQWB2gWXDHO6AfbJqH+fuUr/9pFv4zq+FpBUVRyAnNew+HNWsKhGjFnt0XamvllCzqElCIiQIiIFU7a8LD0/jAXyArUH3qbfN/lOvlect4f2NeviCM4VE+dyCSw0yMo2JK3B1HyTvLoGBBFwRYg8wdxIbhfZ9KQIJzDMSt+S37qkcyBzl0QvBez1Gjb4KZn/xX1Pjl6fygSyYbhoHebU+PLyGwkgiAbCYsTi1QXY+nOQfXoKQAQDlNx4GxF/OxPvIjivEqVEGy5m87AeLNIvi/aI/KneY37qm9umdth5anylM4xxlEP7V87jUUU2Hix5eZjVkavEuO4uvVa1QpbSyMyoALkHe7fUnSZhjlxCtT+Mzsq/tLMbHNcXB6A9Nryq8Q4jUrtdrIu2RNBbox3b8Jj4W7pWQpqSwW3UMQCp8P6Rq4lOzHZ3EI9RtHXMwADd825lDqbi2158Xsa9Wo9YtSRGckBic176hltoQeV5ZOIYpadkVwvdtdjoxF8u4uNORmhhsO981mte7MrBgQedxYwjGnZegg7+IU+CJ+ZLfhM44VggCqrVdrGxJAF+RsAJYOF4rCLo+HRtftXY+gc/mZceHcQw2gQIngFA+gAP0gcs7Mdma61RWqUwyoM6d1sucfK9yoUldwL6m0w9rsLXr3ybKfkNwxHgToWvqQdz6CdwR1YXBBB6G4kDxrs4lQFkFm6dZUfnZKF2y2s17WOlj0N+fhNrC41k/ZuMyA2sdGT+E8vI6eUuXaLs1mJzDK40DW3tybqPqJScTTdD8OqBpex5akXcEC7beesCUKBlzo2dNrjcHow3B/WsU1vIdHek2ZG0OgOlnHMFeY39pLYSulU90ZX5oTof/AMyd/wCE6+c1OksZMnjHwz1nsCfbdZpkpZ0bMjWP0PgRzEuuAwLFFeogQsAci7tfYkciRy6SL7L8KDt8Zx3EOgOzuNQD+6Nz6dZ0HgmFNVjVcG2yeR3bzP0HrMVqOaf9QcKXWlTppndFJqVARcE/LSAOrBdyddTbTaVPs/hnDvmBDACmtwRZqlwWseiB/ed4x/ZCm9yhKk8jqPrKzj+yVZWWyZwrEqQdrixuNdLSKsHYLCZabPa1yEXwC7j309JbpH8GwXwaNOnzVdfFjqx/zEyQihERIEREBPDsBvMeKLBWKAFwpyg7E8gTOccc7TuHpI65c5a1RgcgIuCpW41Gl73100sYFp4t2hWnoPQjUtyOUc7HS97C411tKfxfjJtnqv8ADQ7KDd38NPwEr3Fe1QY2o3d+dZ9R5Iu2XwGmgN2kCzlmLuxZzuzG5/4HhJb8b55SmN447jJSHwk6/bbzP2fTXxkQEA/X1My2ny2sy3Jj4E0kn2ZwoasXI0RSf5j3V/En0mg8nOEqKdBnOmfX0Gg+lz6yxmvqH4mJLbqi2HTM39Ft7zbfBqDmS6H9w2Htsfaa/BqZCZzozkufC+w9BYek3yZXTmeGuTUG4SoB/K3oRdT9J5XFouhZqZ6OO76Nqv1mwSJ9Zr6H6wl5lbuE4xXp2IOYdVN/YH8iJup2oc3K13Rt8rKrr5ZWsw9HPlK3/Y1GqXQ/uGw/y7H2nivTqFSGC1ARbQZHt56j6RrF4qaxfbEVVIdA5HMIbm3Qq/PlpfWVfjvwcQMtMNnU5npuClZRt3VYWJ+hm3gcLTzqoZ0qH5FdQQdLnvDwBNvCSPaHHrhqDNUX4pIVKYYiwcsMxB1KEIHNvKa8MWKE/DHRMzg5H0V9RpfXMm6i438Od5pvQNrjkb28zoR15e43lxwPabD4ohKi/Cc6KWa6OemawyMfHunwM0eK8AemSaY0F+4eR6qeXlsYRFUeMA92rodhUtr5OvPz385McH4c+IqqlwARnL7rkG7qRvv7kSn1qDFgADmJtltqWJsABvckgWnXOzHAThqS0h3qz95ze4S9rqBtZdL9WPTa7iWJ3AYIVGWjTXLTp6W+uU+P2m8wOsu1CiEUKuwmnwrALRQAb8+vv15mSMlUiIkCIiAiIgIiICc4/wConBWYhholQ6H7lUXKtfo2o879Z0eafE8Ctek1J9nFvEHkw8QbH0gfnHIVJBGU3II+6wNmX0P0InoSe7R8IZajXFnDZH6Z1/u3/hddPXrIJTptrzHQ8wZmzy683Y83M2cMDudeQ85jFE5c7EIn322PgijVz4D3EzJj8oyUFINjeodXPW1tEHl6mJE66kZ2oKCA+jMQAgPf1+9yQedz4c5JcacLTWnmVLgDvHKPFc3XKDv1mrwrg5z3qNZlNym515k7a6jS+oMiO1WJz1gt9APx/wCAPeaxnVnw+NTKATlvtmsAeln1Q+hM28059g6dUXNIvpq2UG1vEDcec28Pxh03AI/c7vutil/5ZManf1dJ7RDIDC9oENgSB/EMp9xdT/pktSxYYXvodr2t5Bgcp9DDc6lbdgJ9VtNpiDT2YaZ8CLuWOyKT6tcD1sG/zCUjtvjWeqtIahAWNvvN/wAD6y60nCUC5+2S/wDLoE/0hT7zmVWsXd3O7sT5DZR7ASxw6u1gp4cc9fDlLLwftC1MCnVBemNAftoP3SfmX90+hEgVmzhqed0T7zKvuQJUdCocLVKyVwgYjVGsb3II0/fAOgOxl/7PcNKAu4GZreltlv0H1NzK72cwwqYwX+WnTZxrs+ZVU+gL+86CBIj7ERAREQEREBERAREQERECndueEhl/tAGwy1R1T7L+anW/QnpOW9oMP8A/FVM7OQCWPcVrfN8MDvFvE2uNrzv9VAwKkXBBBB2IOhBnLuO8HytUw76qRdG5lD8p81OnoOsLHMUBq1Vaq5N7XY6hRy7o5baCTeFps5NLDIz6td+qMLWcHugb6nXykpwPsQx79d7KT3UT5nA2N+V+g18p0bhHAAihUQU0HIbnxJ6+58pdRV+DdnWRGD1AajkEgKzAACwUtmvYeQnjifZemT+0oAN99AQ3mctm9wZ0/C4JEFlHrM1SmGFiAR0IvIOE1uzLpmOHraEEFW0J8Cy+fMSGx2Gq0/7+j3RkBZQLBVvoCugJBty0A56zvmM4BRqfZseo/Vx6ESu8a7KVCjLTJbMCNlYjobORfyuYHF3w9NwWQkHvsVPJR8ovzJ095jVKtMnKWUje1+l7G2+ku+F7KOjsai2IGjU1dGJv9tNrcxYWNphrcAdWzU3zWAFjZWFgB8yjKTYfaXXS8KruF466/OAfEd0/QFf9N5NYDiS1yKatZ37ozXBAPzEEZgSFudxtIPiuCqoQTTYIqquYAEaDW5UkeptJfsPhQXetyRbL4s3/AB/uhZ1Yle12NWmmXKGBsmS5AItYjTUaX+kpQr4c70nTxSoG+jr+cn+0NQ1K608pYAEaWJLuCALZhbffleRtXhOVu9TfLYX7rrsrLuoIBPdbzsNbwjWWnhztVdf46d/qjH8JI8DwKnEU8tWm4DZrDMGOUFvlZeoEhcdRVCoHMG/evrfleTPYmlfEFuSIx9SVA+hMDrXYeneriX6Cmg/1MfxWXOVbsFT/AGNR/v1m9lVV/EGWmEIiICIiAiIgIiICIiAiIgJDdoOE/HVSLB0YEE/dJAdfVdR4gSZiBH4ThqJsNbW13t08B4Cwm+BPsQEREBERAx1KYYWIBHiLyNxfA6T62sev61HoZLRAp2N7MMNVOb8fyP4yJThDoSgT5mubAb9ToDyGpHKdHnkqDuNoFQqdhaRYOGBYG4ZlBa9uTAi3sZ4q9k6g+VlP0/AD8ZdIgc9xHZuuN0DDwt+Gsj04I9NmK0MjMLGyqt+nS86jELqH7K4Y08MisLMczEHqzMfzkzEQhERAREQEREBERAREQEREBERAREQEREBERAREQEREBERAREQEREBERAREQEREBERA/9k=</t>
  </si>
  <si>
    <t>MAYBELLINE Color Sensational Mono - EyeShadow</t>
  </si>
  <si>
    <t>76 City Smoke</t>
  </si>
  <si>
    <t>95 Pure Teal</t>
  </si>
  <si>
    <t>data:image/jpeg;base64,/9j/4AAQSkZJRgABAQAAAQABAAD/2wCEAAoHCBUWFRgVFRUYGRgYGBgYGhgYGhoYGhgYHBgZGhoYGBocIS4lHB4rIRoYJjgmKy8xNTU1GiQ7QDs0Py40NTEBDAwMEA8QHBESHDEhGCE0NDExNDQ0NDQ0NDE0NDQxMT80PzQ0NDQ/PzQ/NDE0MTQxNDExNDExMT8xNDExMTExMf/AABEIALgBEgMBIgACEQEDEQH/xAAcAAABBQEBAQAAAAAAAAAAAAAAAwQGBwgFAgH/xABQEAABAgMCBQ0JDgYCAwEAAAABAAIDBBEFIQYHEjFRIkFUYXFzgZGTsbLR0hMWMjRSYnKSoRQVJDM1QkRTdIKis8HCFyNjw+HwQ9ODo+Il/8QAGAEBAQEBAQAAAAAAAAAAAAAAAAECAwT/xAAgEQEBAAICAgMBAQAAAAAAAAAAAQIREjEDEzJBUWEh/9oADAMBAAIRAxEAPwC5UIWasPrbmW2hMtbMRmNbEoGtiPa0ANbmANyDRU9aEKCAYsRkME0Be4NBOegJKaDCWS2XL8qzrWaJ+eiRJZvdIkR57o3w3udS6Jmyiaay4ICDWwwjk9lQOVZ1r6MIJTZUDlWdayTRGQUGtxb0psmByrOtevfyV2TA5WH1rItEUQa79+5bZEHlWdpO4Edr2hzXBzTmc0gg61xFxWOgu1LYSTcFghwZiJDY0XNY4horqjQbZJKDWCFSuJm35qPNxIcaPEiMEAuDXuygHB7ACK5riVdSD5VIzUyyGwviPaxjRVznENaBpJOZUtjutCNDmoTYcV7AYRJDHuaCcql9DtKCSVoxnwowfFiPGSbnPc4eA/WJ2gg0h32yGzZflWdaO+2Q2bL8qzrWT6L7RBrEYVSOzJflWda+99EjsyX5WH1rJuQUUQa0GEslsuX5VnWvowjk9lQOVZ1rJNEUQbBk5+FFBMKIyIAaEsc14B0GhuTpZFlLVjwRSDFiQ8rPkPcytMxOSRVSfAG35t9oSzHzMd7XRA1zXxXuaQQbi1xIKDSaEKu8dM0+HIscxzmEx2Alji00yXnONxBYZK4zsK5EEgzkuCLiDFYCDoN6zfYVrR3R2B8eK5py6gxHkHUOziulcWeNYj/Td0ig1T32yGzZflWda+jCuR2ZL8qzrWT6IyCg1l30SOzJflYfWvvfNI7Ll+VZ1rJpavNEGtRhJJ7KgcqzrS8pa0vEdkw48N7qVyWPa40Gc0BWRC1O5GcfCJdDc5jwKBzHFjgDnGU0goNfoWSu+WdrX3XM8tE7S1VZby6DCc41LobCTpJaCSgdoQhALLeMU/8A6U1vv7WrUiyvjANbRmt9PMEHOefg/wD5BzPSErOOYCAGmukVpQEVGg0cV7ET+Tk+eDXcB6017mPKb7epWpDyHab2igDRqCytL8nPX0gakHbK9xLYe7O1ngdzuBGp1N+fPqR7Vz8geU329SMgeUPb1KKfmYhEEEOva0GgGdraAi9LC0mkDKBqHZdzW+FUOpn8HK1tAC5WR5w9vUvvcttvGg9TLw57i2tCbq56baTfn4BzBe+5ec3jRGbQ8A4bs4QWTiG8ei/Z3fmMV+qgsQ3j0X7O78xiv1BQ2Pc/C4W8/uVfWedRE9A9B6n2Pbx2HvI6SgFm35bRnc0gDdu/VUNYEYsNRQ3EUIqCDcQQnUO0ng1o0nLD72/O29IIuI0Fe22LFOYN4/8AC++8cXzeM9SzuLqvjbYeBSjDq+6Xt+dUnivXmHNsNMoGtXk0zUdcRn0F3sXv3ji6G8Z6l8NixdA4z1JuGqIc80BzQDkkZOYE5IJyeHVO4mpvPR2vcC2tzQL9rc2qJY2PF0Dj/wAL4bIi6B7epNw1TE5hw/opHi6+UpTfm8xXDmZZzAMoUzruYuflOU35vMVUamVbY8vEGb+zouVkqs8eviEPbmGdB6Cj7IP81v3ug5ITTqRXnQ9x/EUST6Padvnu/VdR1gx3uc4NaMol3haTVLYSGRtF1SaNvaWkZN1CSTwkmtV7FrxNUTkkuYGGrfmgEV3bzenfetMaG8Z6l8715nyW8f8AhTcXjfw0M61xd3RudrW6m7wTn4kCcaHZQBFSHG4HVXh1K61CeFOu9iY0N4/8LycG5jyRxpuHGms3NNc0BoNcouvApfWvtTNuY8HOuocHpjyBxpCYsyIxpL2kC5XcNVzytfWN4vB3qH0AsgrX9jeLwd6h9AIh4hCEAsw4w5MidmIgzOiOrtEGldy5aeVCYWwKxop0xH9MhBXRH8mvngfhKdy8k0tBIrVerSlgyFdmMQcGpKdSo1DdxTIhs+TZoSTpVuhdB4SD2opi6XCQMLaT94SLwaIhq6GEvajaFg/pQ/aKr4Wr1a3hM3mF0AkE/wAQ3j0X7O78xiv1UFiG8ei/Z3fmMV+qij8dsmXzLHDO2ELtIyiq3sNlYnAf0VxY0IWVMV0Q287lW0tKARMsC+hr7L0vRO0ssqTaWVIqnj5FnkheLGGoXRIXB6nNdJN0JJ8m3Qug9u4kHBAydKt0L66VboCcuC8kIIfhpCDWQ6DO53sATXFz8pym/N/VPMPM0HdifsTPFz8pym/N5ius6efLtqZV7jllu6STG5v5wI3Qx6sJQzGZDypeGP6lfwOWmWb2QyHhpzhw51ceD0q0g1GsFX89IhzwaXhwoeHMrJwcbceBY8n06+LuumZNnkhJulG6An5CScFxdzF0o3QEm6VboCeOC8OVDb3I3QFHsM4DWysRwAFwHGpQo5h6PgT91nSWse2M+qqArX9j+Lwd6h9ALIC1/ZHi8HeofQC7PMeIQhAKmcJZar3nS+J03K5lWltSuU1x89/TcgqbCNlII3z9hX2BDIY3RQJ1hlDyYTR/U/aUnK3sG4FMlhAhJvYnkSFoTchZU0exJOYnj2pB7FpNGjmrza3hM3qH0Ql3N2k3tbwm73D6ISIsDEN49F+zu/Mhq/VQWIbx6L9nd+ZDV+qiucPoGVFcdDGfqq+gQaPO4ecK1cKIOU9+01nMVXk1AyXOP+5wpelx7jsWdL6gEcSWcvdiGrAnceVreM64vQ5pakXtTpzSDek3tRTMtXhwTlzUi5qCG4fH4ken+xMsXPynKb83mKd4f54O4/8AYmmLn5TlN+bzFdZ08+XbUyi+HUPKhMHnk/hKlC4mE0PKawbbuitMqUnJejx6Q51P7Eg1BpcaKNWrKUfw/qpPg86o4AseT6dPF3T9woky1dCJDBTSIwjOuTvKbPakXNTpwSTmopu4KNYfmkk/0mdJShzVFsYY+Av9NnSCuPcYz+NVCVr+yfiIW9Q+iFkBbAsn4iFvbOgF3eY7QhCAUMmZfKh18+J03qZqPS8PKgg+dE/MegpXGRDyWsGl5P4Vy5J2obuBWThRYMKPTujCcmtKOLaV3FFYtjsYKNaaDS4nnUsWXTkApKLD1wn8SWA1vakXMprKaNuc8JJ7UvOsfnZTcI5iuM+0Xg0LQDuFNGzpwTO1vCb6DKbmSvPu92gJKYmHPILtZoaKaBmViLHxDePRfs7vzIav1UJiG8djfZz+YxX2qI7acLKfF3GdFQDCKBkMc7bHSCsp7axIw9DoKLYQWc17S1wuN9xpmNdZCf44thv1AXXa5RmI18K5jiBx86YxLVjjM88Tepc+FdvZExmIOVeKV2tdc57KXUUYNuTI+f8Ahb1JpN27MkamJQ+gw8dycKeyJY5v+0zpB7TnVfR8Kp1po543cht+5ckDhbNeWPVanCnsjp4fg1g7j+PUpni6+U5TfW8xXJtK1YsfJ7o4HJrSgAz0rm3Auti4+U5TfRzFbk1HPK7u2pVzLXbUsHp9ELppjPCr2D0+YKsoBbcpQkr7gzEq3iXdtmVqCoc9r4N0NxbxHnCxlja3jlMU3DkPbUKu41vTQzRD6rOymzsJpsf8v4WdlZ4Vv2RYT2USDmqvY+FM5SndabeRDP7Vw5vDK0GG+KCNOQz23J66vti2XtUUxiNPuJ/psP4lBzh5PfWj1GdSaWlhTNR2GHFeCw0JAa1taGovAVmFl2mWcs04S2BZPxELe2dALH62BZXxELe2dALo4naEIQCjMvGmGNLDJxHUfEo5j4GS5piOc0jKiAi4i4hSZCCET0vMvzSUXhiS/wD2LgzWD867NKP5SB21aqEFNRMEp8/RXcpB/wCxNnYGWgfop5SD/wBiu5CgoiJgLaR+inlIP/YmEzi2tF2eV4e6Qq9NaGQqM1uxWWprSw5WF215/hZauxhysLtLSyEFR4p8DZ2SmYkSZhBjXQS0HLY+ri9hpRpOsCrcQhBw5t8dkV5ZLOiseGEOa+G2hAIIIe4HQbly51ky/NJv4YkDtqYIQVjN2FOurSVI3YkHtrmRcEZ85pb/ANkLtK4UIKVfgVaB+jDlIfaSETAO0Tml28rD7SvFCCgZjFvaLrjLt4YsPtLnvxT2nrQWcMWH1rRyEGb/AOE1qfUs5WH1rt4HYuLQl52XjxYbGshxA5x7ox1AAcwBqVeqEAubarojSx0OEYlC4Oa1zGEAtucC8gG8AZ9ddJCCKzb5l4uknjdiQO2uFN2POPzSjhuxIPbVjoQVFGwTnzmlv/ZC7aaPwLtA/RhykPtK6EIKQfgLaJ+jN5WH2k0jYu7Sd9HbysPtK+kIM6RsVFpHwYDBtd1h9aS/hNan1LOVh9a0ghBm/wDhNan1LOVh9a0PIQy2FDY7O1jGmmkNAKcoQCEIQCorCrGdPwJuPBhOhhkOIWtrDBNBTOde+qvVZVw7Hw+a3536FUdm3cN56PLsc+O5rhEp/KrCuo/PkkE5hn0KNd8c7suZ5aJ2l5iu+Dgf1BzPTaWiMaDltLjrX0pcRQ7V4PAFEh2MJJ3Zczy0TtI75J3Zkzy0TtJAR4QHxdTkZN5+fXw7ta83bQS0aagEkthEDueSATWj6+Fn/wB0Ir13zT2zJnlonaR3zT2zJnl4naSLoMMg0c0VDSL8xA1Q4UoxsI5Jo3wqkFxvbWuSRpoQOAoFm4VT2zJnlonaUps/GvPwIbYQ7nEyR8ZFD3vdUk6p2WK0rTgUBmKZTsmlKmlM1NpeImfgHMEF+4ssPJm0I8SFHZCaGQ8sGGHNNcoNoauNRerMVD4g/G4+8f3Gq+EFV40sNpuRjw4cu5oa+GXnKYHX5VLq7hUMOMS0JiDGY+K1oyDexoY4al5ucLxe0Zk+x7n4XB2oP7j1qv7OdqYg0tPQemke++Oc2XM8tE7SBhJO7LmeWidpMJdzQdUCRQi7OKjONxOoceDXVQz4daA/MzFo26Xg6QEUr3yTuzJnlonaX3vlndmTPLRO0vLJqBQVgmvdMq4/M8jPuJNrIbr6htXOuJvobm6+tUcRQLd809syZ5eJ2l6GFM9syZ5aJ2kjDbCo5pAJpQOyqXguqdsHKb6pSE8G1GQBTJFaGt94NUEusLGTPSzXDL7tlkH+eXxC2gpqTlCgOhSrBTGpOTM5AgRIcAMiPDSWteHAEG8EvPMqfdmHD+ikWLr5SlN+bzFCNTKG4zsIo0jKtiwC0PdFayrm5QoWuJu4FMlW2PLxBn2hnReghFlY0LRixWsdEhgOyq0htrc1xuPAojPYRzndH0m5gDLdcIsQAao3AZWZMrFdSM0jzui5ITRHdX64y3cOqKId98c7suZ5aJ2l975J3Zczy0TtJExoNTqHZOSQBUVDiScrbpcKaAlGzUDVVg52ZLaE3Poavz5qkUF9wRXvvlndmTPLRO0jvmntmTPLxO0knmE8nJAZqWgVPzq3nOvgZDD9YtJqATSgNRkk6QSDuBA4bhRPD6ZM8tE7S6tiYeT0vE7r7oiRKAjIjPiPYcrXLcrONYrgzbWBmpya5RzGpyTWgO5cmbcx4OdBZH8Z5/6uW9R/bV7yEYvhseQAXMa4gZgXNB/VY9K19Y3i8HeofQCB6hCEAsp4cOrPzW+u9lAtWLK2HMuWzsw75roryD941HsQcytYOSM+WDdfcA+vSCbe5X+Q71SuvYkOrT6X6BTeXsRhaK6FqY7amO4rH3I/yHeqUe5n+Q7iKs99isSRsZuj2Jxq8VaGA/yXcRR3J3ku4irIdZDdCSFks0K8TirvuLtB4kRRQ8XMFYb7HZo9ih2EcAMjFoFKNb7RVSzSXHSe4g/G4+8f3Gq+FQ+IPxuPvH9xqvhZZUHj2PwyFvX7lX8g4UiDS0001oWig1/CVjY85dxmobwLmwgDtao3qD4HNrNQxtnmVHKEm85mPO413UvvuGL9W/1HdS0TZ1mMLASBftJ2bLZ5I4lG+H9Zq9wxfq3+q7qQZSJ5D/Vd1LSJsxnkjiXl1ls8kcSm14f1m4y7/IdxFfO4u8l3EVo51ls8kcQXl9kwjnY3iCJwZye2gFdtSHFz8pym/N5iu9jVkGQ3wchoGUHVoKZiuDi5+U5Tfm8xVZs01Mq0x6H4Az7QzoPVlqucdkuXyLA3OIzSOBj0RQtnRMmI07fOCP1RMQnOe4ta4gucRRpzElIwBqmjzhzq1sH7MbErUZgFnLLjGsceVVX7kieQ/wBU9SPcr/Id6p6leLrAh6Ek6wmaPYufun4361Je5X+Q71T1L53B3kO9Uq6nWIzQkX2MzyU90/D1/wBU33F/ku4igsIBqCM2dXEbGh+SOILh4U2VDZLveGioF1w19dax8m7pnLDU2rRa/sbxeDvUPoBZAK1/Y/i8HeofQC6MHiEIQCz1hdKh0WLUVrEf03LQqpLCOW1bzTO9/TcghVlSxYCM+rFDwBWLLDUjcUSlJeop5+fgCmUKGQ0A6F1xbx6eXBN4idkJJ7FpozckinD2pNzUUkRVV7hf40/0YfQarEoq7wuPwp+4zoNXPJjJOcQfjcxvH9xqvcKiMQfjcxvH9xqvcLDCpcasHKmBd/xtHtcq+wZkcichkeCSbtFytLGFByoxOhjP3KFYPQPhLK6TzITta1mD+WE7ISMiyjAlyEdyTl4clSF4LUCJXwpQheaIKoxy+HLei/naovi5+U5Tfm8xUnxznVyw8yJ0mqMYuflOU35vMUcsu2plCsaEPKlmD+p+xymqimH0PKgsHnk/gcjKgZyz9WHNuOUKjTfn3VZ2CQ8LcCh01L0eLvnDnU8wagUDiFy83UdPF27LgknjaThwSRYvM7mjwkXJ29qRc1A2Kj2G4pJxDttHtUkcxRvDw/An7rOkumHyjGXxqoytf2P4vB3qH0AsgFa/sj4iDvUPoBep5zxCEIBVbbcrUE+c/puVpKDz0vlQ67b+m5BXTWZJA87qU1gNymAbSiVrsyHsGkn9FLZJ+oG4uuPTePRCNALda5N3NXYFDcUxmYFDXWWl25z2JJzd1O3hIPaimhCrfC3xqJuM/LYrNKrLCzxqJ9zoNXPJnJO8QfjcxvH9xqvdURiD8bmN4/uNV7hYYQnC2BlPf6LOYqE2XAyZlh21ZFsQsp8TcZ0VC3wMiK13nDnQidyPgDcSrmJCz3agJ3VHU2IXlwS72JMhFIkLwQlnBJuRVR46PjJb0InSaoxi5+U5Tfm8xUnx0/Gy3oP6TVGMXPynKb63mKOV7amXBwqh5TGDzndFd5cq2m1yB6fMjKorTlaP4RzqVYKuuPAmdtSlCSlsEH6k8C5eb6dPH9pJFg64TVzU/BXiNDrurz6dXOc1IuZ/oTx7aJB7VGoaPaorjBukn+mzpKXPCimMXxJ/ps6S3h8ozl1VQLYFkfEQt7Z0QsfrYFk/EQt7Z0AvW8x2hCEAo42FlQW7r+m5SNRWUtiAIeQ9+S9rntLXNeCCHu2v9qghWEtkOe9r2uADAbiK1JP+Egy1XwxQsBpr1I/RSK1J6Ca0fXca8/tUZnHNOYOP3H9SsysXdDsJ3j/jHrf4Xw4XHXhV+9/hcqLDOsx/qP6k1fBd5D/Uf1LXKm6ezuF+TeJckbTgTzLnOw9b9Q4feHUkIss/6t/qP7K483Y0Rxq2FEB3uJToqcqcq7bsOW/Un1gotbM8I8Z0QNyQ4NFK1zNA/RfPeiY+oi8m/srz71TH1EXk39SltvZbasfEH43MbwPzGq+FR2I2TiQ5qOXw3tBgAVcxzRXLbdUhXgojjx2VfF+50FE7blSL20qCDfmuUlmbShQ40VsR2SSGOFWuoRkkXEAg3hcW07RgOrR9dxrj+1BymYUxITckwmGmuHEfok34wXj6O3lD2Vz56Ix1aVP3H9S4sdmhr/Uf1I1yqTfxHdsYcoeym8xjKcBUStdrulOLUqLPgu8h/Jv6k0iyz9aG/k39SJyqRnG80XGUIO+f/K8HG83Yp5T/AAoVO2U91/coldIhv6ly3WNMA3QYp3Ib+pF5V2sN8KxPuhuELI7m1wvdlVyiOpJ4uPlOU30cxXG96Zj6iLyb+pSTF7Z0ZtpSrnQYjQIoJJY4AChzki5GWmkwnxV7B6fME/XKtacZCdDdEOS0l7a0JAJbUVoDTMUEftuUqConIR4ktUUa/jCmVoWrLuFzwfuu6lFJ+PDdXJJP3H9lTLGXtZbOn2Jhm8f8I9c9SSOHbh9HHrnsrjTDNDXeo/qTF8I+Q/k39Szwx/F55JFHw9NPFgTvlP2rkRsZgaaOlSD6Y56LlRID/If6j+pc6bs97hQwoh+4/sp68fxeeX6kBxnN2MfXHUuVhHhs2ZgOgiCWlxGqLq0oaqORbFjg6mFFI3t9eikfemY+oi8m/qVmGM+i5W/4ZLYFlfEQt7Z0Asme9Mx9RF5N/UtZWUCIMIEUIhsBBzjUjOtMHiEIQCEIQCEIQCEIQCEIQCEIQCEIQfAF9QhAIQhAIQhAIQhAIIQhAIQhAIQhAIQhAIQhAIQhAIQhAIQhB//Z</t>
  </si>
  <si>
    <t>MAYBELLINE Color Show Mono Rond - EyeShadow</t>
  </si>
  <si>
    <t xml:space="preserve">10 SOHO BLUE </t>
  </si>
  <si>
    <t>data:image/jpeg;base64,/9j/4AAQSkZJRgABAQAAAQABAAD/2wCEAAoHCBUVFBgUFBUZGBgaGx0aGxsaGxoaGhsYIhwbHSAbGxwbIC0kHh0pHhsbJTcmKS4wNjQ0HCM5PzkyPi0yNDABCwsLEA8QGxISHTIjIyMwMjAyMjIyMjIyMjIyMjIyMjIyMjIyMjIyMjIwMjIyMjIyMjIyMDIyMjIyMDIyPjIyMP/AABEIAMIBAwMBIgACEQEDEQH/xAAcAAACAQUBAAAAAAAAAAAAAAAABwYBAgMEBQj/xABEEAACAQIDBQUFBQYEBgIDAAABAgMAEQQSIQUGMUFRBxMiYXEyUoGRoSNCYnKxFDOCssHwQ1Oi0RZEY5Lh8STCFRcl/8QAGQEBAAMBAQAAAAAAAAAAAAAAAAECAwQF/8QAIBEBAQEBAAIDAQEBAQAAAAAAAAECEQMxEiFBBFETFP/aAAwDAQACEQMRAD8ActFFFAUUUUFpNqi+2N60jcxRAO41a58Kj1uB8yPjWrvvvAYh+zxMA5Us7HhFHzdrc+g4k0psZi83hS6pe9m1aRvfkI0ZvLgvAURacLbzS5rd3Hl6mTX1tauTF2gs2VckQJYAnvUsFNhf2r3veoLgo8ViLmPDo4PE92iqR5OQPmDVx3Lxo/wVa33c6ajpx/rUWxH2Zp3lkBa8aWANiHvwvyNh9az7D3nSVu7ksko1y30IPC2vl1I86UWPlxEJyywKl7gXjQCxHAOBqfQ3rW2ZjwpVJGIQew41eI+8nVeqcD61PYfb0WDVai25+3++VoZCBLGATY3DofZdDzU9fWpTRYVydt7biwyZpGFzYBb6knQfWr9ubVTDQvK50UaDiWY8FA5kmkzt/bEjSF2I748bG4hB4In/AFLHVuXAURaY8G9MjLfu0DZiLM2XkCOBOuvO3oK1sdvw0TqrpFqlzaQAhtbDUjThSrw2LZFyKqNqT4o0c3NubAnlWPElnOYqqm2uUBQfgNBQN/Bb3SSRq6pEblgftNBY20tern3w7uQd6qrGQBmVr2Y204/qB5XpQw4p41sI0I4ksiuSf4gbaVaNov3gkAUGwUgKAjL7rJaxB6f1oPRmHnV1DKbg8CKzUptyt5VhZVJ+wdgtibmCQiwUnnG33W5cDwpsA3olWrXcDjVTUD323hszYWN8mVQ00g1yIbgIo4GRuAXyJOgoiuhtPe5Vk7uEK5UjOSfCAehuB8z6A1R955AWJjjCgMbl+gPEedqUGJxmYiwCopzLGfEL8czk+055k+ddLB4TFYhW7vDIyHie7jjGvMMbHj0p2I+07w+/rOyJkiBY2b7VSNTpls1+FdE7zShWJiQaEi0lzcdb2/Wlp/wbjlIbuVe1jbOmvPqK0cfiZo80csKIWBXWJVuD7rW1/hNRLD7ObYO8sc57trJIOK3/AEv/AH0JqQ1542ZtEgqruUK/u5dSYzfQNb2o78Ry1Ipz7p7d/aYyrjLNGcsiXBseoI4qeIPMVKZUhooookUUUUBRRRQFFFFAVp7TxiwwvK/sopY/AVuVDe01ycIkINjNPFH8C1z+goilftjHvL4nN3lIlk8r/u47HgFU3t1byrt7m7siX7eZbpfwJwDHqfw/r6VGZiZpyBa8kmUfFso+lqc2EgEcaougUAAdABVN6TmMqoFFlAAHIaAfCr71Z6VVTWa7HisLHKpSRQynQgi4pWb27t/srZ47mJjpf7h90np501C1c/beEE0DxnXMpt5MOB+dTLyos6Wu7+1WhKyrfPB4vzQMQJEPXKSrDp4qe+HnWRFdDdWAYHqCLivOux2Hfor+yx7tvysCp/WnF2cYxn2bGzcU7xPgjMAPkBWzOItv9trPiGUG6YawUcQ2JYGxP5Ezt6gVAUW/9/3rW7j8RnjSS+sryzMPxF8o+QU/OtWI2FEsgUCqk1Q1YTRLJesTwg8NDV16qjUFuBmCPZ/YYZJB+E8/UGzDzApz7hbWaWBopDeSBu7Y82W3ge3QrakjiDrfrTD7OcTbGLcn7fC3P5o3KfRV+tEGDvHtRcNhpJm+6NB1Y6AfE0jdqzPmyObvcvIfelYa6jiFWyjp4utMztMmFsLC3sSTZnH4UGalhsqHv8SiNr3kl29NWb6A0RUv3M3VUqJ8Qma+saH2QOTMOZ6A1OwgHAWqqpYW5f3wqtq5ta62zOA1q4/ARTIUkQOp5H+h4g+lbYq2qxNKHerd44SQFbmN/YJ4g+6fPz51tbq7bMDpNfRCscn4oWPhP8DaX6MKne9WBEuFkUi5Cl1/MouP0t8aU+yCWcxj/ER0/wBJYf6lFdGNdjHU5XoxGuLjgRcVkrhblYgyYDDMTc92oJ8xp/Su7V0iiiigKKKKAooooCoX2kLaPDSH2UxURb0JIvU0rgb57LOJwcsS6vlzp+dTmX6i1EUkNnyiPEozcFkUn4PToBpI7Ua7iWwAkGew5Hgy+oYH6UzNzttLiIQrEd5GArjmbaB/Q/Qis9z9TipGoqt6BVpP/us1wRWPEuEQsToAT9Kva/QH6VEd/ttrFEYFtnkGtjcqnMnpfgKSdpbwvtnrnxCAfekX+a9ODs0i/wD5g/G0pHxdgP0pP7KVgzSKCSoypbW8r+BF9dWP8NehNg7P/Z8NFBx7tFUnqQNT8710M48/4mMpDADoQjoR0KyOD+tWRHSu/vnswwzzx6+FzOh5d1JYNb8smUfEmo1A9tDQbV6tooLUSperhVmagtbWgw4s8Kn/AGcQ5sVhyP8ADwshP8crAUvNZHCqLsxAA8zwpvdmOzrd9ibEK2WGPzSMWLDyL3+VEDtOhJkwZHOSRPiyafWl3ujJlxsBPNsvzVgPqRTc7QMC8uCdo/3kRWZeZJQ3Kj1FxSSxv2cueMkAkSRnnlOoPwNx8DUX0HrehTXJ3f2umKhWRbZuDr7r21HpzB6V1ctq5rONouzaf38qtLfChiOvxoPoKhDU2pII4ZHbgEY/CxpM7AcCeMnQC5PoEYn6Cp32hbdEcX7MntyWLWPspxsfNuHpeoRsXDNIWVBdpLQRjmWf2iPyoCT6it/HORnu/Z2bgQ5NnYYdYw3zuf61I61sBhlijSJfZRVUegFv6Vs1oCiiigKKKKAooooCg0UUCd7QN3+5kYqtopWLxtwEc59pD0STQ35EVC9m4kxOziVopENgMpN/aurAaWuF46HNXovH4GOZGjlQMjCxB4f+D50pd5+zvEK14FaZPuMGRZUHKN85AdOh48Ke0NzZ2/sWizXU6eNVJQ6am3EWPrxFdVN7sG2iy5j7oRyfllqCT9n+N8JWCZrqCw7yJcr8x6c62hurjrZRs8jjqHivw4341X4RPyrsbW32A8OHVg2vjdHsB7wUDX73H3TUAxCySyalneTxEtcG56k8AOvCu6m4ONyuxhnDgDIO8jbNc2IOosACTxqRbsdnszH/AOUDFH99cytLJzyllJCR8dAbmpmZFbbWx2c7vh3SYj7KEkoSP3s5FmkHPIg8K+pNNWsGGw6RqI0UKqgAKBYAeVZ6lZEN/dhtNGs8Shpob2Uj95EwtJEfUG48wKSeIiVXXU9250a2oHNCPfXpztevTZFQHfHcUTZpcMFDtq8TaRyH3hb2JL28Q+NEFOjpqO8JFwB4GBy21Y+QPLoDVxeKwPeakEkZTob6DzuOflXZ/wD17jCr3hmBGXIveQ2bXxeIX4D0vV+E3Nx8YsMEzX9+SFiNPMUHFkjy8LkXtfKw05Hh10rWxSaFs2gtbwsAQfM9NPnXfm3Gx0jgthZEBsDlljsBza3M8628F2fYzvcojYLmsrytGUVffKIbsdBYWtQc3dnY8kkiogIkkFlP+VEdHlboStwoPW/Snvs3BJDEkUYsqKFA4aD+tc/dzd6PBoVW7u9jJI3tO3n0HQDhXcAolRhpST313dOHk7tV8DEvh25eLV8OSed/Et+pHOnbWhtbZkeJjaKZQyNx6g8ip5EdaDz9sXaTwMZI5SjjTIVJVhzDjlY346i1T7A7/Yc6S5k1tmVWZLWGtvaHS1jrXF3k7PMWjkxK04+66tGrke7IrkBiPeGprmYjcDGK4yYeZxlU6yRKM1gWW3QG4qLiX2iWxPk3twJHhnzdQI5CeNuGWuFtffUWZMMrZgDZ3R8vAEZVAubg89OFcaTdTHlSBgCvEXV4gR8RrWum4ONyMe4nDgqFXvImzLrc3uLWsBxqs8eYm6tcKVJJZTdy7t4mdrjlcs1+AFNPs32CCVxRUiNAVw4bi2a3eTkcixFhbkK092OzxzZsWuRAQe6zBnkI4GVl4L+EGmjHGFAVQAALADQAdAKuiRkooookUUUUBRRRQFFFFAUUUGgoTUI3h7Q4MPN3CL3rggSEMFSJbjV3Ol/IVzu0ve9ob4XDtlcrnlkH+FGdPD+NuQpGYnGXIyiyqbgHUk+85+8x60Qf83aCqqzBYSQCbCYXJAOnDyqPw9sJZlDYeNQWALd8DZSbE2y6241BNmpj8StkSNVItmZETQjkbXq0biYpCDmjzCxAJNj5XtVLvM/V5jV/DfftCiCsQIybEqO9GtgbctL1sbq7/QYtu6cdzNxCM11cdUfg1JXa82Ow4yyxoqkWzrGhFiLe0B+tcDBY0pZWJy3uCPaQ+8h5H9atLLPpXlnt68BoqC9nW9TYhDh52BnjUMGHCWI8JF/Q1OqkFYcROEFzV7uACToBr8KTm/G9/eEqmsZ/drraSxIMknWK40XTNa500oJ7hN6Y5ZHVJEyqBYkEITcjwOSM/wABbStfb+9SwqhEyAliPCgk4DgfGLGlDu/t3FxyuYFWWSUKGDoX0UkjKAwC2vbpUl2hsvG45Iximw8SJmdRGjX5A5vFx8hUzNvpXWpPaXbE3xEjspmDWXN4kWMDUDj3h68K38dvQEUMHU+MAhF705bMTdVa9tL3HSl7srdvF4NjLhnhdmXJllRgtiQdbNobgVy96ds442hxUSRWcOpjRkzMLgEPnNxqeFqXNnsmpfR5bK2nHOiujKQRcFSGBHVTzH6V0aQu6u8zxyB1uXvmdBYCdQNXUDRZwNbjRxcEXp27L2hHPEksbBkYXBH6eR8qhZu0UVC+0TeVsNEsMLBZ5swVuUcYHjkPSw4efpQaG+3aAuHZsPhcrTD23Y/ZxeTH7z9FFR3Y+9mKeAMzzyXZ/tFeFCbG1shFwOnlSr2hjA3gQtkBJGb2mY8Xbqx+lZ9l7Gml1XwJ7xJC/C3E051bObq8k6me3t+sVHLl7/EqMoIAeE/P7M61v7t754qVHJfESAMBfPCCNPyDSo3FujH/AIkrMfw2H63q2bdIW+ylYeTf+LVb4Vtf5fJJ3iU7U36xkUkZR3TQnJMY3V9eDFAMvkaYm5++EWOUqBkmT95Ex8S/iU/eXzFecNoYGWFrSA+TXuD6Gt/YO1JIpEkifLKnsHkw5xv1Ujh0t6WqwssvK9U0Vx919tpjcNHiE0zCzL7rjRl+B/pXYogUUUUBRRRQFFFFAVpbWx6wQyTP7MaM59AL2rdqB9sWIK7NZAbGSSOP4E5j/LagR23NptKC7m7zOZZD6+wvoBXc3L3dDAYiUAi/gUi4P4iKiix95Pl95wvwvb9KcuHjVECACwULpoNOB8jWPm3czka+HHb2soccHUW95eVXOh9gm4OqHzqwVQGwt8R5EVxOzjLcOuVwpBWxBHG9K/fPdwYZxJFrEx/7W6elM1SD1/v0rR27gllw0iW4g2PGzDhwJrXxbudMvLiWFzuttl4JUmW+aBs9hziJtIh68QQPWvUGHnV1V1N1YBgeoIuK8lbGAadEb2WOQ+jAqf1r0n2c4kybMwxbiIwn/b4f6V2uNpdo21u7iWANl7zM0hF7iBBd7W4FjlT+OkqiSYqYADxuQABwVeAH5VFh8Km3aji2OKmAPhVYobdA2aVvqiVzNwcMDI8htdQFF/Pj9NKvmdvFdXk6mGxNjx4aPIgBY2ZntqzLre/GxFxbyNdAJy5cPhnv/UVlBuPS1vPyqwjT9P7+A+VdMnHNVB7JJ5g39bXq3H4SOdQkihlcWI5+o6MOtWudCBpfQepJ4eXtfKr2cBh0Qa+vSnOneFHtzZr4TENHmPhOaN+ZW/hb1HPzBpg9lu3ftWw7ezMDIg92VdJFHQEDOB51y+0LCXhjlI8YkKk/hZSbfNRUd3SxTR4iBx9yeM/wveNh8v1rm1OXjpxex6MPCvOPaFtozYieUNcO5gS3EQRnxD+Jz/pr0JtOfu4ZJOORGb5KTXljbgt3NuPcIzfmcs5Pqc1VWbO7OyRK+d/YXj5np/fQ1OWIGgFgBYAch5CuVu5CFwynmbk/p/vXTAFbYnI9b+XxzOZf2qi3SrloVauzVd1dYsVhUlQxuLg/Q9R5il1j8I0EjRtxB0PUcQRTKBFRXfeAeB7a6r8ND/WsvJP1w/2eOXPy/YnHZHtTLO0X3MRH3q3/AM5CFkA9QQab4rzr2bgjE4R7+xiig/LJC9/5D869FCs3miiiigKKKKAooooCl52zRXwUb+5iIz8DmGtMOo9vxsj9rwM8IF2KFkF7eNfEv1FB5lwsmTEKx4LJf/VTlDg68f78qSuKBuHPFtTysw0I+YphbobbEsfdsRnQW4+0Otc/nzbOxv4NTvEtV7i31qjLfX+w3961jS50vqQbVVWPtKLjg6+fWuR1Lsnz/v8AvSsG0MSI4nduAUnjYn0bifQ61sIytwI9G0Pz51C9+NtIEbDqbk6tlINj0Plbp5Vp48/LX0z8mpMoRshC08QHvqfkQf6V6P7MoiNmQE6ZgWHoWJH0pBbrbJknkIQG/sKeQkbQfJc7fCvT+ysCsEMcKezGioPQC1dziJftJBGMxQ/HA/8ACYmW/wA1rFuBiAHdLAsbEX5edSftP2XadJdAuIQ4dj0lVhJEfiVy/wAVLfZuMbDyrIAQVNmHO19VPnV83l6rudnDeMeoW924k+6PIVZa9iOdwOfhHE+p4fGsOz8ck0byRm4IFuosOFbBFgLe5p63/wDVdUrlqwLfXrotunl8vlarygFtNOX99ao7dOQ0+QP/ANPrVs2IRELuwVFuSxOgA1Av5qfmKWnEW7RJQsEaZrlpL+dlU/1YVFd3oi0iAffngQfmzlj9FqzeTbH7VMZOCKMsY4eAcz5k3PloOVSvs82WXxcKEaRBsTICODsoWNfguVvielcu72urGeQ3trQGSCVAdWjdfmpFeXNvL+4PXDx39VzIf5a9XnhXnLfXY3dTSw2t3cjOnVoJTmUjqFcOP4qqs2t1cRmw69QSvoAdP1rrk2qGbu4vu3KE2VvkG5fOpcDW2L2PW/m3NZk/xkqhB41clXt5VeOn0xg1GN8ZbhF6lj+gqR4iRUUsxsALk8gKgG1cV30pe2nsqPwjh8Tx+NZ+S/jj/r8k+Px/1LOz1ft8IltXxecfljhfN/PXoUUo+yzZR/acxsVwsWTh/wAxKQ8gB/CoC03BWTzBRRRQFFFFAUUUUBVDVaKBA9rG6v7NOZ41tBMc2g0jm5g9Fbj86X+ESQMWjuGTW4Nrc/6fpXrTaGBjnjaKVQ6MLMpFwR/vSN3s7Lp4GLYVWxERPhC/vU8iPvr5ig0sDvPMhRZ4wSMourKCbi4JF+l/lXWm3rhtnRHDWYkAA6KbE2B61E23KxYVSMJiWY3zAR2y66a63uNa6WH2Rjo75dnyA5SoPcrcAi2hte9Z3w5rSeXUG2N48TKCkcYSxKljbOSADoP4h61EVwMjyhNCza3LCwHHMzcAANSakv8Awzj2VmaDFhgAFBS+YXIIvbSysTUq3S7PZ52DYtGgh0zI5vNNbWze4l+XrVs5mfSl1b7dzsk2MAhmteNbrGxBBdyR3kuvAGyqvkp600KwwQqihEUKqiwAFgAOQrNVkOTvJsZMZh3gf7wurc1caqw9DSP2zsmTM4dbTxj7WO3toP8AGj6gi2YDhx4GvQ1RzerdlMWqurd3OhvHIvEHoeooEhgMRNhmLRSx+zmIDqykdLc28hroalWC3rfKoeJGYPkuki6gi5up+7b71+IrS2pu3iBKokwEjPm8cmHI7px7+TKcrcb2te3CtJN3MSrXXAzL52e9r/kqZqz0rcy+3UxW+BA+zw51F8zSLl18F/CDoOfC16jW1cbisSftHQqBnCKyhAFyre19WsRxrrvsfHZcpwmIYWt94adBaPzrCmw8bmsMBiHJ0AkC93mPEsMoJXxNoSL1Ot2mcSOLs3DAASyLmUm0cet5nvawHuA8Tw+7xNPLcLYDYWAvLrPKc8h6E8EHkOnUmufufuWYHGJxbCTEWAUD2IlANlQcNBpoLD61OQKqsrS+7Ud23mjGLgXNLEpV1A1khOrL1JHEfGmDVCKDyXOlrZTdW1U+XQ+YvrXS2ftyWMZXGdbjnZh8eYpo78dnectiMGiktrJB7KudfGh+6/H1pd4TdVmMoMeIVkW+UwkHNmHhDm4NvSpl4tjes3ua6EG8URFzmHHip5flvWPFbyRj2VduHAZR82/2rXw+yZEQp+ySN4s2Z4gzDyuU4VU7Blkdb4eVBoPCgAtfUkZeNT863/8AX5OccXaW0ZZuNlQa5Qfqeprb3dwDFkkCZ5HbLh0tfPJ77D/LTiept0NdLCbtytO0UcE0zBsqh4+7i4+1I99VHMC16cG5u6K4Qd9KwkxLKFZ7WWNR/hxj7qDh52qrnttva6e6mxFweGWEHM3tOx4vI2rMfjXbooogUUUUBRRRQFFFFAUUUUFCajW2d6EibuowJZOOXNYAc7kA9elvPlWtvnvAYgIImAlcElifDGnN28h9TYUo8djM11juEv4i3tyH3pPLonBaItOZt4JQ1u4XL170afDLwrkx79Oco/Z0BL2P/wAiPKFva4IFyfK1L7D4rFTXEcQcHQ2FhbpmJArW/wCGsVoTAD1GdNfK96i6ySU323ilGb7BbC9j3o1t5ZdKybC3lSdu7YCOQe0ha/oBcA/MC/K9J3E7SnjJSSPJcEWYEadAToaw7N2hlyrIxULbu5BctF6e9H1T4jWp7L6Hoqiozuht/wDaEMclhNHYOAbhhydTzU8jUmokVgxOIVFLswCjiTWRmsCTwFKbe/eQTk2N4EJVEBsZpBobkaiMczz4Cgl8e9hkdu6jDxgGzlwt2BsRwt9TVmO3sljTOcOntAWMyi411BK25cKUSbRkDl7gkrkAt4VW4OVFGijTgKyYgyyqM0YNjdTwt10Jp2K/Zr4TfCSRnCYdLLbL9shYg9QoIHzrNid53QBmhUC/iOfNlGlzotJ7DRyxEssWtrX42HPQHWqYjacj5fulGzKy3DA2tSWH29AbM2jHOgkjYMCL8Rcetq3qSO7G32ifvIx4h+9jHsyJzkjXk44so0NiRrenJs/GJNGsiEMrAEEUTK2qpeq1xd6Ntpg4GlYZj7KLzdzey+nEk9AaJa29W9mHwCBpWLO3sRrq7eg5DzNRLZXae0uYvHHHZiMpLu3lqgtwpU7z4md5WlmYvI/tNyUckUfdAq7drb+Kw4ZMMiNc3OaMOQfIngKIt4Z+1+1UwuERYm8Nzm71LG50HhNxa1XbM7T3lB8EItxy943pxA1pcbXhxWOYSTNGHVcoCrl0uTrbS9zVNkYnFYNWEIibMbsHQMwI00zcNKt8ar/0z/poSdpyxyqkqAplLMyhgy62FlN83Op9svaMWIjWWFw6MLhh+h6Hyry7t/b8+JdGmyqyAhciBLXN9bca724W974KXNe8TEd9HyI4d6g5MOduIqq70jRWHDzq6K6EMrAMpHAgi4I8qzUBRRRQFFFFAUUUUBWrtDFrFG8rmyopY+gF62qh3aW5OEWJTYzTRx/Am/y0FClhtvaLSkyOfHNaR/JP8KPyAHiI6sOlb27mwRIBLKPB91fe8z5frXFmYyzkCwzyZRbpfKPoBTHiVVUIo0AsPQcKx8u7JyLYz1cqgWAFgOAHAegqpPnVj1QGuZuMRAki5JEDKRwaoHvDsPuGzJdo20BPFT7p/wB6nubjWttPDiWF0I1I08mHA/Or43ZVN57ER3c2u0LLKty0PEe/hmIDqfyMVZemZqe0EyuqupurAMD1BFwa86bIYd8qMbK5MbejAqb/ADv8KcnZpijJs6LNxQvH6BHKgfICuxzxj7QdqtHGmHjbK85IJHFIVF5HHmFvShxMvePdVsuiovDKg0A9banzJqW9oOMzY3EXP7uKONPJpCGb/SGHxqL7KUFi3QfrUW8iZ91v4TBqgudW69K2L1XjWMtWbXi8GtfFYNJBqLHr/vWQGrlbWiEf8cUgINmU3B/vlTL7OtsBZP2c6JKpliHusNJIx5BgSB0IqBbbTQOPQ1n3bxRR4HXjHioyT+CTwMPQ5R860l6zs4f5pXb74ozYthxTDrlA5d62pJHOwy/WmieFKHEeNXkPGSWRj8Dp9DRKK4rZ3eEi1+Z9OtGHwoiGUXHLT538yf0qVbPwvgLcybfAf+TWDHYAN8PmP/XX5104x9def/R5Ldc/I4yNmstgDyPvfhYVYXX2rWJurX14XIvboQR8RRPEy39dOt7/AE5VQAtcE/ezG/AKVB1v53pfpnnlcva2zlfMALm4Ckden1qKjNG/mp4dRzHxqcyJcCzEtxvwUHXWovvDBlcNp4hWe5+unwb+/idPY5tnvcM2GY3MJBS5uTC9yv8A2kFflTHpB9i+Ly41Fv7cUiHzKsrL9M1Pys3WKKKKAooooCiiigKhfaQn2eFfgExUd/Q31qaVHt99mHEYKWNfbADpbiXQ5gPja1EUkcBJkxKE8FkF/g1qZI040sNpm8neAWVwJAByvxHqGDCp3sLagniB++ujjz970PGsPNn1Wnjv46beVUvRerWYVztl16C4Gp4AH5VaTXE3q2oI4jGD45BYDonNj+gq2Z28RbyIdgBmxCW5yL/NenH2WpbZ6n3pJW+HeMB+lJzZVwzSLe8a+DzkbwRr8S1/4a9A7u7O/Z8LDCbXSNQ1ubW8R+d67fxzFPv+h/bMWPxYeT+Hu2T9SK4OyG9oehqd9puziJ0lFgs8ZgY/9RT3kfzK2pbYPEd24J4cCKiz6J9VJKsbjVA9xfrrRe1ZtegtVRVoIoBoNTbDfZ28xVu72py+/NhlHr3mb9BWjtXFBmyjgunqalHZ/s0yYnDrluEJxTnmBYpED6tdvSr5n0yt7TsYUqRDaG3NZJFPzprHhS/2rhe7xE8dtJPtk6a6MPmCflUpauyFBjK8SGP1sf8AesssFgTa366eVaOBmEb+LgdD5dDXXkhuCePAfXX52NdPj12OLy45aj20MGG8XK5t14XN/Uqa4MuHKk2Fh587X1+X61N5YxYjz0PxuD89K5uJizDVdeHoelj9DWvJXNrNn3ESsbkHTkR5/Hn5c+tRreeS5Qc9Tflb+lS7akKxgs2gVVJ/Kbi3qCLj1pd4/EGSQt1Nh6cq5/J9fTp/nnyvy/xO+xzDZsfE3uRzP/Kg/mr0IKUPYfskjvsURoAsKHkbeJz88o+FN4Vk7RRRRQFFFFAUUUUBVDVaKBL797v9xIQotHIxkhPBUlPtxE8AH0IJPGohs3FNGxdZBG6aZWBJPG6sLdQNDbiDyr0TtTZseIjaKVAyNxB/UHkR1FJ/ercLExsWiV5l+46AGS3JZVJGbyYa09o9MuF3phYWkcI2lzZyh620uLEcx863xtjD20mRuOgDE/K16ib7m4qyHucSSVBIVFGVuYsb1sru7iQNMDiAddQNdR141nfBlf8A6adTHbyIoKx2ZurqwQedrXPPjb2TrUMxPeSSAsS7vbkb36WPAD5V1/8AhLG5Hbu8UGAXKGUNmubEaEcASfiakW6+4mIkIOIDxIRZ2Y/ayDiUUXPdp15mrZ8cz6V1q1n7PN3u8kSTQwwMWzf5uJta46pGLgXHEk03BWtgsIkUaxxqFRRZVHACtmrIjkbx7HXF4d4WNiwujDijjVWB5WNqRG28KyOxdcjqcsye6/8AmD8D8b9TavR1RfezdRMWBIhyTqLK9rqy+5Iv3kNDhL4PFLGFHeqQQSVIbwmwsL25kkdOdbseOibXvAvDRgQdeXMaXq/EbkYxZghhlRGbxMirIi/iRr3C+RGlYYN0sShu2FxT8RYqtr9dKj4dJqxnaZLEhweNsoY3I5DTnWjisUXACGwNwdGzWtfpYA6D4it2fdvFsAFwuKSxv4Bbpy6aVjXdLGh0VY8UwK3bwgWN/ZzZrDgNbUmJD5WuPs/DBzme5RSM1uLk8I15lmNhpwGtPTcjYbYeEvKAJpSHkA+4ALJGPJVsPW9czc7cnuckuJCl11jjXVIvj95+rVOgKkitcDerZrSoskYvLFdlHvL95PjYfKu/VLUSVcyLIA6c9CPdbhY1XC4qWO6FQy+EEZhdbi4sb26elxUm3g3ccsZ8LYOfbQ+y/n0DVCMfh5WuBh5lb7w7t7eYBAsRSWz0i5l9u1/+SQqGN1uGOovw4+ze9cvH7YVASFL8gR4Rcrm4nW1j0PMcq5L7Jmv4YZteI7qS31WskmDxLWHcSAaf8u3IgjgnkK0/6aZf8M1w9r95JmMmUAWaysCNdBw4nT4VxNk7CkxGISKJbu5sOijm56KBUtw2wcbiH7tYXHImSLu0tcalivly1pqbobpxYFLg55WADyWtf8KjktZ223ta5zMzkdPd7ZMeEw8eHjHhQWvzZuLMfMm5rqUAUUSKKKKAooooCiiigKKKKANFFFAUUUUFKrRRQFFFFAUUUUBVBRRQVqlFFBWiiigKKKKAooooA0UUUBRRRQFFFFAUUUUBRRRQf//Z</t>
  </si>
  <si>
    <t>2 Streap Nude</t>
  </si>
  <si>
    <t>MAYBELLINE Color Tattoo 24H - EyeShadow</t>
  </si>
  <si>
    <t>190 Risk Maker</t>
  </si>
  <si>
    <t>data:image/jpeg;base64,/9j/4AAQSkZJRgABAQAAAQABAAD/2wCEAAoGBxQUExYUFBQWGBYZGR0WGhkYGRkZFhofGRYZGRkfFhoaHysiGxwoHxoWIzQkKCwuMTExGiE3PDcvOyswMS4BCwsLDw4PHBERHDAfISkwMDAwMDAwLjAuMDAwMDAwLjAwMDAuMDAwMDAwMDAwMDAwMC4wMDAwMDAwMC4wMDAxMP/AABEIANIA8AMBIgACEQEDEQH/xAAcAAACAwEBAQEAAAAAAAAAAAAABQMEBgIBBwj/xABLEAACAQIDBAcCCwUGBAYDAAABAgMAEQQSIQUxQVEGEyJhcYGRMqEHFCNCUmJygrHB0TNDkqLwJFOywuHxFXPS4jVEY4OTsxY0dP/EABkBAQEBAQEBAAAAAAAAAAAAAAADAgEEBf/EACARAQACAgMBAQEBAQAAAAAAAAABAgMREiExBBNBIjL/2gAMAwEAAhEDEQA/APs1FFFAUUUUBRRRQFJ+l+H6zBzR2Y51ykLfNYsAbW1va9OKKDEYz4zKYo5Fk/ss8GdwDadziY1RxbeghLSOLWDSKL/Jmm3TCOSZEwsceYTE9ZdmRepSxkUuFOUvdUtvIdyPZuNDRQJujjyPh+qxK3kS8MmbtK9gMrXKgOHRkJsLXLDgap7F2U4mZZHZ4sMwXDqwNwHjDZnYk9ayBjGrbwAb5mJNaWigx3TDDK2KhLrEVEMgvNhXxKX6yPQBWXK1r7zqL026HI4wkYdSpBcAEMt1Er5CqN2o0K5SqHVVIU3tTuigwPQHCIow5ZcOJOqAIGCkjxAbqu1mmZ7ZvaDHKL67r1pelL5Yo2IYhZ4WOVWYgCZbmygmwpxRQVsDjUlUtGSQDbVWXWwO5gDxpVsjaKJJLG+cO072HVyWOYjLZsuW3fen1L02SoMpzSfKizDMSBcubp9E9vh9Ed9w420pL4awJtOCbAmw6qXU8huqHpXguujjju4vNGc0ZIdbEkMCN1iAddNNdKmm2IjRJFnkATUMrZX42uwHAkHxUXvVnFYJHQIQcoy2sSD2SNLjWxAykcQSONAl6OtOcXOMQhDpDBGXAIilKyYk5o+V1ZSV3qSRqLErekWEVsZKXXD26mIKZ8FJib2Mt8jI6gAXFx3itW2AUyiW7XAta4y8e6/Hde17G1xeqp2DH1Tw5pQrusjESMGupQ9lgbqCUFwNNTzoL+EVQihQAthYKuUa66Lw8KnqOJbADkLcOHhpUlAUUUUBRRRQFFFFAUUUUBRRRQFFFFAUUUUBRRRQFFFFAUUUUBRRRQFFFFAUUUUBRRRQFFFFAUUUUBRRRQFFFFAUUVWmxiqco1bkOHjyoLNFLZ5WOl28F/0F/WluK2NnuSZL/aIP+Kg0lFYmbBYmE3hxMq/Vl+VQ+oBA+yDVvZPTHtiHFoIpDorg3hk8G+b5kjvvpXdDV0UUVwFFcswAudBVQ4zN7O76X6XoLtFJsRGZAReQjuJA/IUrn2ETqrTqeaSEEemb8KDW0VhvjmPw5usgxCD93IAsv3HG89x1+rWh6P8ASKHFKerJDr7cbaOvlxHeP9K7oOKKKK4CioMRiVTedTuHE+FV5sQSN5W/Ab/19KC9RWfxmAz6sZPNiPTUUsxGx5k7UU+IiPDtZ081bsn+Kjum0orF4bpZPhiFxiB4r26+MEW/5kdrjyA7ga12GxCyKHRgysLhlNwR3GjiaiiigKKqyYwXyrqRv5DxqrO7NpmY9y/6CgaUVlsTsbNxlv3OQ3+I/hVCSHGQm8OIc/8ApzjOp7s9gy+gHM13Q3FFZrYPS1ZX6idOpn4KTdH/AOW3G++3oTWlrgUbd2mY8kUdutkNl5KB7THuA/rSucLAsSbyTfUn2mPG/f8Ahu53U7Kl6/F4mfeEIgj5DKSGt4kfzGmrm7dw0FctOoaiNus7HuHIf1rXgjrtRXtQm0ypEOLG1t45HUelLNt7HjmjZWHZPmVPBlv/AEdxvpZuBXMica7W8xLk1Jeg+1XUtg52u8f7Nib5kHC/GwsQeX2TWvr590iUxSxYlL5oZArW4odR7iV8GNanpbtLqcLJIp1ICqe9yFBHhcnyq6cqr4v4zIwU/Ixtl0/eON/3V9+nPTvF7QCt1aWLDeSLhO624t7h7qpw/wBlwa5faCC325OPkST5CqezcNoL3JOpO8k8zUsl5ieMKY6RMblPiQ0m8lvta+7cPKqb7I4i4bmND6im4Wvef+1RmN+qxOixJpk0kJkTd2v2g+y3Hwa48Kp7bwLKVxeHa0qdrMB7a7jmHEgbwdSL7yAaeMv9bq4jWyt3dr03+q1WlpidMXiJjZzsHaq4iFZV46MN+Vh7Q/TmCKl2rtBIImkfcNw4knQAeJrL9Ch1GKnw4/ZuomQcBzA9SPBBVrpFL12Ngw/zUBnccCdcl/4f5qugtYQEK087AMRmYn2Y1+iO4ceZ053UYzb7S36ssiHdbSRu9m3qO5fWq3TbGM8keGU9m3WyfWubRg+Fi3iQa4wOGsN3d7vGo3vMzqHpx44iOUqOI2aZDc634n9TvqKHZ0sJvDJJGfqsQD4ruPmKegcf9f640MN39eRqau0OzNotL8jiFXOdAwFkkv8ANdRorHu0J5GxrzYWKOAxAiZj8WlPZub9Wx03+NgeYIbgbmIgBH9fhUu3MJ1+HIOr5c6n6yaH+IWB8TVaWnyUMtIjuG8pLtvaJzrh4jZ2GZ2HzE5/aO4VJ0X2h12FikY65bMTvuhKknxtfzpH0Tl67rsS2+WTS/BEGg8h/hFUQXdpbRiwkQ0ux0RAdW5ljwHM8eHADLYvaM8/7RyF4InZQeQ3+d6hxeLOImaU7ibKOSj2R6e8mp0Sq1qnNtqy4JeVXcLj5otAxdPoP2l8uK+ItRaulWtaFjHYOLFw3Xssu6/tRtv3jehtv89CDd10I240yNDMfl4tGvvYXsCe8bj5HjWew56qVW+Y/ZYcLHf6aHyqdrw43D4gXs7dRJ3n2bn8fuCpWjUqRO4WugOiS33mW58bfqKdw7qT7MHU4rEQnS79cngxv6Dsj1pyd5tuOtSyeKU9SCva5BrsVBR6BXrjs+dArnESaeFI7clmukAzQYrxW33T/wBtT9PEPxGEH6cYP/xt+dRbSjLZIB7UjC/3rHXyAP3qedMMB1uEkUb1AcfcNz/LcedeqOkZLOkhvFEOBlW//wAbWrqFbAVxFKMRh1ZfasrD7Sb/AF7a+Nqkw+4VDJH+trUn/Oktclv6/Si1egVlpzXrfspD3W9dPzr0J/W+pcVD2Am7MbseQGv5E+Vaxxuzl51ChgYz8fgI/uTm9Lj/ABVGf/Fpif7oAeGRD+N/WrfRodZiZZbaIuQd2Y3t5AW8q46RL1ONhn+bIhiP2hqPW6jyNehAi2hHmx+Ivw6sDw6hCP1q+m+vdt4W0yyjc6hWP1k0U+a2H3DXg7vfpUJjUy9dZ3WHRPhy79K43+lv69aMum/z/wBq6Zay0jc8B5eX40yQWeMckYn0/wC2q2EwxdwP699T7VlyK792RfAWJ/y/xVukblHLPWnvReMrs6Ud0uXyBA94ql0bNtnMBvCTW9GrTdHsJkw0aEb1JP3yW/Os70YHViTDPqYpGU96tf8AxDN7qs87ObP3Cr4qk2HMMjRH5p0PMcD5ixq0jVZNKKkRa4QVZgAvruo492pEBHHfiSfK1ebVUtDGfndepHqP+qpJCZ30HZQf16/rU3VZp4IR81g7fdOY+m77tYs3Q823s7MVlQXkQEd7Kd4/P1qh1pyh07a7iOI7iOY51paR7V2K2YywMFc+2h9iTxHBu8VP1uJR4fHI25hfkdDVpXpC2OcNlmhF+Tj8HFiR3mrmHxsdtIQO8MDb1rE44b5m0alq9xQCi1sxO5eLH9OdR4fEO1rADzzn+XQeoq1FheJ4777z3HkO4e+u1pFWZtMqOy9mfK9a5zEXse8+0R+HpTqvAK9rTLMy4IYd8o7MbElTwUnep7v64VE7dWxDggE6MNR/XvrS4rDrIhRwCpFiDWaxeAxEAsl5YuHGRRyN/bHj60mIn1qLTCwi5vZYEdxv/tUowzcreOlKYNoKfahQnzQ+Yvb0pjhsaumWIL99QPUm9T/OGucmOGwYGp1Puqtj1L3VfBm94UcybAnuFWYs779ByW/vY/lercGGC27t3IeFbiIjxiZmfUGyMAIUy8SczHmTXu19nLNGUbmGU8mG4/1zq7RXXGWeMurRsO2vtId/cy1TVRexOU8jce/hWh2vsgS2ZWKSr7Ljf4NzXuNIMTNPEcs0QI+lbNGfDivgCa5NYs3W81dDCOeBPh+tT4bZjk2On49+lcYbHR/3C+TfkTTLDYsnRUA8WB/lTX3Vn825zSsRYVIkPDmTVE7NMrgsLKNcvEAai/eTqaZR4csQW4br7h9lfzPoKuRoALCtx14lMzPrqkm2sAFf4wq3NssgG8qNx8R+nKnlFHGK23s4SqHGumjjl9YUhEcib1LDmuv4VsMfsWSNmkwx0Y3aImyk80PzT4elLRjzciWEXG8OMrfxLYHz1rUTMOTESTQysdArE9yn9Kb7P2HNLq3YXmfa8l/W1MMPjk4Q2786/nTKCZ23AL4HOfX2R61qby5wRHDLCojjHa3i/vdz3b/TuFdbF2WEZpDqx0F+X+tXYMIBv46niT9o8fDdVusbaFFV8cHMbiMqJMpyFr5Q1jlLW4XtWU2RsfaCRyiSUl2jjVWMzuQyhA1jZQL2ck5bktv4Dg2DoDoQCO8XqL4jHe+RfSsLgOj21hrLiiSMtgJJNdIA17EDTLNvDXvfQm4k2b0d2mFAmxDsy5bFZnW9o3BzAWuc3VE332NBu0QDcLV3WIm2JtEx4UJOVKgjEXkclryAXBJYnsPK2/eiDThFs3YG0tOvxDEjqz2JpFHZjUSA239oHx1NhewDeUUp6K4aaPCxJiGzSqDnbMzXOY65mZifXyG4NqAorM7T2fjGxEjxSMkd4Mo6zssFnjae627HyYcC2pJa5sVApQbE2iYYkkxHbE/WOwd+0gwxUi6lTZp+2FvZQwFiFy0Gtkw6N7SqfECiPCou5QPKsDH0f2wEA+M9oCMBuse2mIZ5Lqbk3QoLlibIy9kNV2PYG0RhJU69vjDtBldpZGChIouutYgi8vxg6WuCvAAANsBXtYB9hbWzKRiNA5LDrD2lOJzgaKACImyf+3bcagTo7tfIVbEkvljUP1sgAyzqXJCsupiBB4kk2K0H0aiqmzUcRRiQ3kCKHN73YKM2oAvrfWwq3QFeEVQ21BK8RWFij5kIIIGgdSwuQdCoI568KQbL2XtBcQjSSgwiR2I612Yo0ZHbVtCTIRlAsFVeBJuGnbBRn5i+gqRIlG4AVg4dhbWtHfEaC+cdc5Zl+UzKWyjtsWis4y5erJAS+WpF2XtYOp6wFAACvXkk3ZXbXqxmI6tUB7OjvprQbyisL/wLaJlEhlfKZQ7R9fJYIZ8WxUAFRpG2DGhHsNv1DbqgKKKobbhlfDypC2WVo2VGvbKxUhTextY2oL9RyxK28A+IvWSXYeN6mZevdZHiijQiV2yspJkkXNfKxBAsPoX1zE0ui2PtkatOp0FwJWFycV1z2GQ2HVjqhroDbcbgN0uDjGoRR5VMqgbhWJ2RsPaMc8LSztJEjMGHWucy2VlYi4zEM0q637KJoeEO0Ng7Ve+TEZDaYX65zmZ0AjYAACMBrnLZ7DdlJ0DfUVgcdsTazCXq58pcEpeVjkJV7KoAAABYC+pBAN2FlXdoNBffag7ooooCiiigKKKKAooooCiiigKKKKAooooCiiigKKKKAooooCiiigKKKKAooooCiiigKKKKAooooCiq8uLUcz4C9LcR0gK7oJW8LX9L0Dqis6nTPDhgsokhY7utQqD5i4t3mnsMyuoZWDKdQVIIPgRvoJaKKKAoorh3A3mg7oqjidpBRcI7eA/Wl0vSjLvw85HNVDe4Gmg/opNsrpThp2yJKA+7I4KPfkA28+F6c0BRRRQFFFQy4hV3nyGpoJqKVYvbWTdFI3kB+Jqg3TGJP20U8a/SaMlPVf0ruhpKKqbP2jFOueKRXXmpvbxG8HuNW64CiiigKK8qvLjFHBm+yL0Fmikc/SIr/wCXmPgAT6XqPD9MsMWySM0L/RlUp79w8zXdDQUVwjggEG4OoI3Gu64IZ51RSzGygXJNLYMU8vaIKofZX5x5FvHfb/S9Da2I6/FDDj9lCBJLyZjbIp7hcH15Ul6ddIWj/s0JIdheRh7ShtQo5EjUnvHPTlrRWNy3Sk3nUGW2ulcEJKFi7jekYDWP1nPZB7hc0mbpzf8A8sbd8xv7o7VmcPhwBU4SvHbNafOnrjBWPe2ng6RYaYZHBjvwkCtEfEgW82XzFRPhpcExmwh7PtSQkkxuOaam2mulzyLC4rONCDTbo1tRonEEh+TY2Qn5jE6W+qTa43Xsed648871ZjJgjW6voGwNsR4qESx8dGU71Ybwf14gg0yr5/syU4PGoALQ4g5SOCuDb3MdO5m5VucbiVjjeRvZRSx8AL16HkV9pbREZVFGaRvZXkBvZjwUVWmxARDJK4AHtMxyqP65b/DdSzYLFkfFSmzSXkJO5I19kDuAF/4aw23dsvi5cxusSn5OPgBzPNjxPlXLW4t0pyabG9OYQbRRyS99xEp8Lgt6gVVHTVD+0wzAc1kDH0dPzFZ2OICu8tS52W/OrUOMLjQQO01r5WGWZe9TrcDuLD6vGutlbflwbrDiXLwNpHM3tJ3ScwNOOg1BI3ZMwm4ZSQwNwQbEEbrEbjWlwGJGMgaOW3WLYMQOJvkkA530I3b+dbrffUp3x67h9DBr2sr8H202eJ4JP2kByfd1y+NrEeGXnVzpbj2VY4IzaSZsgP0VFs59DbzNbSTnaRkYrF7CmxfmRvC9w5/6XXdIOkeGwgAmksxFxGozyt35fmjvawqj0t28uz8MvVgGVvk4lO7T2nYcQt797NbjXycZpHaSRi7uczMxuxPM1m1tKVptucR8J63+TwjsvN5Qh/hRCPfUuD+EHDubTQyxE72UiVfMgK/uNYhUr0x3rHOWuEPoUmzVa2JwcoR/myRkdW/NZFAsDzBAtxHGtD0T6S/GA0Uq5MRH7acDY2zLfv3jhccCDXyfYm1pMJJ1iXaM2EkfBx+TDeDwPcSK2m2XyGLHYc3K5WJ+mjCyk8tCVPd4VSttsWrp9HqtjsYkSF3NgPUngBzNdYPErJGki+yyhh4EX1rPDE/GMW5/dYc5FHBpD7R8RYgd9uddYM4ZXftOCvEJy+0ef4eoGX238IOFhYqrNM40IjtkB75G0P3Qaz/wmdKWd2wULWjTSVgfbb6F/oLuPM3B3a4+GGpXyanUPZi+aJjlZtT8Jt9+D7P/ADyT747HwphhOlGCxQ6pvkydBHMF6s/ZYdkHxynkawGSvGgBrEZbQvb5qTHUafRA82zmLw5nw4PykLH2LnfGTu1PvF94atzs7HpPGssZujC458iCOBBuCO6vl/QXbzE/FJjm0PVFtdwN42PFSL2vu1HEW0HRKc4bFthteplGeK/A2v62BB8E51etuUbeDJjmltSm6FN1jYmU73mPpckD0a1YV8SZpXmO93Lep0HkLDyrddDx1ZnjPzJiD4Xtf8fSsHHAYnaJt6MUP3Tb8qh9H8W+bXa4orq1cqa7FeV6gq1LjMJeLPyYD1r2NKvbWskEcY9pmzny0FdiHJlZ218rhWk+cpjkB4gsFDW9Wp10+xp+IKR+9aMeR+U/y2pViYcmFZDvbKv8Nr/4vdTfp7hiMEtv3bIfcU/FhX0Y8h863pf05m6rBCNdM5ji8gpc+uUCsZhU0rXdO48+DVhqEeN/JlZPxK+tZHDNpUr+rYv+VgCvbV4K7UVNV3EtXMChhxJH04yD5pmX+ZVrzZuHzOBwvrUpPW4pmX2V/ADKPfWq+wzbyTrZC5NpKR++hue8jj6KK7xMnWbWIO6KGw8SLn3OPSptmR5scv8A6URB8dF/WosVHk2ox/vIgw8gE/ymvQ8rA/CbjDJj2jvpEiIBwuyiVj55wPu0njWmfwi4cptGRzulSOQeUaxn+aNqWRmo29Xr46tXQWvBU0a1lpPhsH1isOSk+gvWn6DnrcN1LagGWP7rAOPe7UswYWLDzSN7TLkQcbtoT5C9NegcBjgMjbjmYeBtGP1reP1jJ403QzGFdn5jvjEm/wCqS352pd0Sn6rAPO2pAlla/EopOvmopt0Zwd8CU/vBJ/MWApN0fhMuAeEb3WaLwLqwW/mR61WUY97fKcNdu0xuxJZid5JNyT3k3NW1FU8G2lXFNeN9qHVq6QV4BU8SXNcdeTZozFMvtK4YeKkMPwrfbXsDh5x+7nAB+qzXt7lrFY+LOYoU9om3m1h7q3eJgukEXFpVPlmA/wApq+H+vD9mujDaWCaHFmVbdXMLN3Ou7yIv6msz002UesOIjB1FpBxBAtf0tfwvxr6Pi8MsilGGh9RyI76zWMbq26rECw/dyjRWHJj81vHQ1u9IvGnlx3mk7YCCYGrKOKf4roxDIxKuqt3HqyfJrqfKuoOgp3mVrd2UnytevLOCz1xnqRrigutaDYGwpHPXzC3FFbQn6zcgOHryu52V0dw0FmIzMNzObkeA3A+QNMpgZOzYheI3M3/Svf6VXHh1O7I5M++qkkeF6+eNR+zQ5j3hf1JJ8xWk2lhBLE8TbnUr4cj5Gxr3C4YIOFzvtp4Ad1Wau8zG7PgPUNBOLlQYnA5bgfTLr3A1h8bg3w8hR93zW4MP64V9W2vgWPysVutUbjuYcj+tZ3ECCcFWBRh7cbi5U+G+31lvWbV5KUvxY2N71Okgp1/+GKxvHILfVdT7m1q5g+g6gjrJHPcCoHmbfnWOFlf1qQ4aSRz1cQJZuA3/AOg761eB2SMNHckGQ6k8C3ADuXf/AL6N9n4SGBcsSAE7wurH7THX1NdphC5zNbdbT2VB3heZPE1utNdpXyculPongSvWTNvc2X7K/r+VedLsAx6qdPaibtd6No3p+Zp8igAAbhXRFaTfOunuwzioVdNZorsvDOrWzDx0B8b86+bxSWOVhYjQg6EHvFfadpwmA6oXw7b7XLRnwGpXw1pBtTo5hsTZiy3O575SfBx2W+8Kzau1K30+fI9WFnArVR/Blc6TNbxjb3inOyPg/wALGQ0uaUjhIQF/hUC48biscJb/AEhlujuxJsawLXXDp7T7gbb1TmeBPDxsDstpYayiCIWJsthuGllHkL+vdT4v2QsQCgaAgWVe5QN57h7qlweCC2Nt26+/XeSeJNUrXina0ymwOHEcaoNyqBWbTBtBiZVH7OU9YnifbHra3lzrWVVx+DWRcp0O9SN6nmK6w+OdPNgmGZsRGLwyHMbfMY+0COAJue69uV0MUl6+uYqQZjFiFySbg2mSUcxfQnmpt3Vn8V0Dw8pJjcIeSsE/kcaeWlSvjn2HuxfTERqzFI4qVMTbdv3Dz3W762OH+DEb3mkt9XJf8DWo2H0awuFOZEBk+m5zv93gvlasxispb66xHXbP9EOijRj4ziRlcjsqd8a21ZvrEaW4bt50e7KwplxIkIskYuB32so8gB76bSRmQ2Iso+bz5F+Q+rx7qu4eEILDxJ5mrViKxqHgyZJvbcpqhxOHWRSrqGU8DSvF9KMPHN1DsVkzRoAVIBMofJZjYEHI4371IqDE9NsHHL1LSEPn6u2R7FvlBYNax1ikXxXvF+sOZuiag/JuQPotqo8OVEOwZBxXyLfhepMb0wwkUhieQhxIIrZGsWKZwAbWIsGF911I3iiHpjhWjjmDvkkcIt0e4JQPdha6rlZTc6doV3YvYXZoXkD3Xv6sSR5GryIBupBF03wbRRzLISkkqwIcjau8YlAta/sn1031AfhBwOXP1j5Rmuerk0yxmT6NtVDW7wRv0rg1NFZ1em2EMiIHe7lFU5Gyt1nWZLMdNeql/hPdWioCl21NixTautmG510YedXJXygk3sAToCTpyA1J7hSCbp3glXM0jgBGkPyclwEd0a4y7wY5Dbkt9xFw5PRhx7MgYfWBB9QasYbYrD2svq5Huaudo9M8JDJJHI7Bor5uw5HZiEzWIFjZGU/eFd4PpbhpJUhR2MjtIijI9iYv2mpFgF3Enjpv0ruwzw+DCi3uAAHu3+dWazDfCBgQGJkcBAxb5KTs5YhLr2eKEEc92+n+ExayZ8pPYcxtpbtLa/jvrgs0UVXxuKWJHkc2RFLMd9goudBqfCgmYX0NJMZ0WiZi0ZMZOpA1U+K1EemuE6uSXrGyRiJmOVhpM/Vx2uNe3dTytrUZ6fYK4HWNqXA+Tf8Ad5M2lrj9om8cb7gTQep0dkHzlPhmH51fwuybe1lv5sf5iR7qXp0/wJUOJWykOR2G/dwrM/DgjD73Z36VwfhBwNi3WnKN7ZGt7TryvYlG13etd2NIkIHeeZqWkTdLMOEEhEoUyPDcxuLNGrM99NFAR9d3ZNU5/hCwKLmaRwLXPyb6fJRym4tcELKmm+9xvFq4NTRVDY+1o8QheIkqHaMki3aQ2bTxrjae2YoHjSTPmkzBMsbvcojORdQdcqsQO40FnHYKOVcsihh3/lSWTorb9m+nAPc28D/tUmF6Y4WRHdZCVRY3JKOLiXLky3GpJZRbgWFRL06wZbL1j3uo/ZyaZ1ZwT2eyLKxN7WtTY7h2C43kerW9ARTPC7PC8h9n/qPa99Jl6f4I5flG7Sh1HVvcgx9ZoLfR4Vy/wgYEZ7yP8nlzjq3uM6ZwCLXvY7t97gXIruxpkUDQV3WcfpvgxqZSBeUXKm3yFjJflbXfa9jyrleneDLKudwWeOMAo4OaWLrY7ra4uhB1Hdv0rgyHSBz/AMRlFzb49gktfTKY3Yr9ktrbdfWqu34l+N43QaYqG2g0/YPpy7bu3i7HeTRRQK9rKPjUxtqZmJPEldsyqpPMhdByGlMOjOuydnE6lscqsTqSM7rYniMqqLcgBwoooKi6bPwdtL7RwwPeH2fHnB5hrtfnc3qHAe3GOGSU24XXZ+BynxGeS3LO3M0UUCXC4yRMaqI7qq4vCZVViqi8MiGwGguvZ8NK/RtFFAv6RMRhpiDYiN7Ebx2Dur41h4lOzsK5UFjAFLEAsV/4jFDYneR1Xydvo9ndpRRQX+lOuO2qDqBJs8AHWwlECSgcg6dluY0OlT7A1xiOdX+PTjMfat1yx2vvtk7H2dN1FFAh34Uk6lhtLMTvPV4dRHfnlGg5cK0/wG7RmkOL6yWR/wD9Ru27Nq8ZLnU720ueNFFB9WqjtqFWhkVlDAjUEAg68QaKKD5n0aQfF5dBpLskDwMmFYjwzM58WJ40h2nOxxeNBZiElxWUEkhb4vB3yjhfuoooItrQqExVlAyh8tgBlzuM2XlfjbfVTGyt1mKjzHJ1eKbJc5LiTHWOXdfvoooNx0v/APC5f/6cX/8ATjKXdDox/wARtYWXENlFtB8vtBdBw7MUQ8I0HzRb2ig0/wAD87NBiczM2XGSqtyTlFxot9w7qV/CriXTG4XK7L/ZsX7JI+Yp4fZX0HKvaKBZh+zhdp5dMuDwrLbTK3xcNdbbjmANxxF6qbHiW2H7I/aYVdw3GSRSPDLpblpRRQKcbphkI0IE4BGhAVNqIoB4WVEUcgijgKF7XxsNqBhsOwvrYvs0lyO9sq3PGw5UUUEGHmZ5cVnYtkxIVMxLZFeTEZgl/ZB4gb6n2FM3xyWPMcizQ5Uucq/2aVeyu4dlVGnAAcKKKD//2Q==</t>
  </si>
  <si>
    <t>102 Fantasy</t>
  </si>
  <si>
    <t>15 Endless Purple</t>
  </si>
  <si>
    <t>170 Urbanite</t>
  </si>
  <si>
    <t>230 Groundbread</t>
  </si>
  <si>
    <t>FOUNDATION</t>
  </si>
  <si>
    <t>MAYBELLINE Fit Me Matte + Poreless Liquide 30ml - Foundation</t>
  </si>
  <si>
    <t>375 JAVA</t>
  </si>
  <si>
    <t>https://encrypted-tbn0.gstatic.com/images?q=tbn:ANd9GcRkpqKtkO89ytw6ZXdhEeNPKs8C5MLyMJBhnw&amp;usqp=CAU</t>
  </si>
  <si>
    <t>364 BRONE FONCE</t>
  </si>
  <si>
    <t>330 Caramel Doré</t>
  </si>
  <si>
    <t>335 Classic Tan</t>
  </si>
  <si>
    <t>336 Warm Olive</t>
  </si>
  <si>
    <t>360  Moka</t>
  </si>
  <si>
    <t>355 Pecan</t>
  </si>
  <si>
    <t>352 Truffle Cacao</t>
  </si>
  <si>
    <t>358 Latte</t>
  </si>
  <si>
    <t>355 Noix De Pécan</t>
  </si>
  <si>
    <t>362  Deep Golden</t>
  </si>
  <si>
    <t>363 AUBRUN</t>
  </si>
  <si>
    <t>365 Espresso</t>
  </si>
  <si>
    <t>380 Rich Espresso</t>
  </si>
  <si>
    <t>MAYBELLINE Dream Wonder Nude - Foundation</t>
  </si>
  <si>
    <t xml:space="preserve">  Base Teint</t>
  </si>
  <si>
    <t>https://encrypted-tbn0.gstatic.com/images?q=tbn:ANd9GcQjPvLrNJS2tz664eyWkmsKNQL-JyA2m3Z2Ig&amp;usqp=CAU</t>
  </si>
  <si>
    <t>MAYBELLINE Dream Radiant Liquid 30ml - Foundation</t>
  </si>
  <si>
    <t>68 Caramel Doré</t>
  </si>
  <si>
    <t>data:image/jpeg;base64,/9j/4AAQSkZJRgABAQAAAQABAAD/2wCEAAkGBxIPERIQDw8QEBASERIWFRAPDxAQEA8PFRgXFhURExYYHSggGBolGxUWITEhJSkrLi4uGB8/ODMsNyg5LisBCgoKDg0OGhAQGy8gHyYrKy0rLTcwLi0rLS0tLS8tLS0tLS4tLS0tLS0tLTUvLTctLSstLS0tLS0tLS0rLS0tLf/AABEIAOEA4QMBIgACEQEDEQH/xAAbAAEAAgMBAQAAAAAAAAAAAAAABgcDBAUCAf/EAEgQAAIBAgIDDAYGCQIHAQAAAAABAgMRBCEGEjEFByIyNEFRYXGBsbITcnORocEUJFLR4fAjM0JEVIOSk8NjwhdTYoKEotIW/8QAGAEBAAMBAAAAAAAAAAAAAAAAAAIDBAH/xAAjEQEAAQMEAwADAQAAAAAAAAAAAQIEMgMRITESE0FRUmEz/9oADAMBAAIRAxEAPwC8QAAAAAAAAAAMNWLbXDlHqjq59TumZjFU29wge9ayzfezx6eH2o9zTObpD+pXtIfMw7j8U5M7J007xu6P06k72qxdttrO3uH0yn9v4fgROalSc1a7k3dNZauf3mluLg6eFm5UqOprWUnr1Z5Lo1pMj5J+pPaOLpy4tSMrdDWRljVi8lKL7GmcbcXDOmp32Nq3WjTnyin7SJ3yRnTSKrd7JOPZb5oyQ2GOZkhsXYicq3oAHAAAAAAAAAAAAAAAAAAAAAAAAAMVXb3GUxVdvcdgczSH9SvaQ+Zi3H4p80gxMdVUk+HeMrWdtXPnPW5dOUY5pe9FdXa6jp8xqzNaCzMuMlK+xe81YOd9kf6n9xFbDvUdhw6nKKftY+J16EpW4q95x8TGUK0ZzVoxmpOzu7I7CE/UjmZaexdhrQqqcVOLvGSusrZGzT2LsLZZ3oAHAAAAAAAAAAAAAAAAAAAAAAAAAMNXb3GYw1tvcdgRnd3lK9nHxOzgnwDibvP6yvZx8WdbD1LU210Fc9r46hrY2XCNaM8zm7sY+VLVkoSqa9anTyko6uu9VSz62lbr5lmo7gtKJVK1Ki6WpKo+NGs5xtbFcOL1FrR+qqz51UuslnFPfbhZ+FeSOTu78jY3HqNxzbfaam7c9vYHPrqbk8npeodKnsRzNyX9XpeodKlsRb8Z57ewAHAAAAAAAAAAAAAAAAAAAAAAAAAjuku66p3pQnarZXS1lKKyd07WJEQDSvlkvUj4I5VO0J6dO8tzcqE6sterF1H0ylGTt3s7lSCUXamo5PO0F4M5+4Gxdh0d0puNKpJbVCTXak2irddPEoTuriNdTjOmnGMpyzcld0bz5mrZqOezbtOTToU4TpyjDh03RjGVSpWnJJudKHGm+LHE1OC78a2Vlbq4rEVLyTjHKoklqReTcm5vLm4Cduh87Rq1K820rcZ5r0atFSd1tXOuk6Jbori3WpSbik1K2qs08lJbelSTOjisMpRf6GLfZT+84+iOKqSbjJcHUTTULLX1aTlFvqc2v+19BJpbA5vyiKx9TDzWs5KEb8BzvBR7En8CZYHERq04zg9aMlk7NX7nmQfSDbLvJRopySj2PzMlTO6OrTEcuuACakAAAAAAAAAAAAAAAAAAAAAAAAIBpZyyXqR8ET8iGlW5MnUliNeNtVLUtJydl1JkaulmnMRVyz7gbF2HYqK6ZCdz9I3Sy+iVpc12tRPrV0b09Lmv3Sf9xf8AyVrp7b1TDrr95i+hxe2/vOS9Jm3yae3/AJkcvgY//wBO039VqO3RUjn8DiW8JnufSUVl4m3LYQuhpm1+5Vf7kfuM0tNn/A132ST+R2Fc9sOkG2XYyUaKcko9j8WQ2ninjpuPop0L89aMku5pW+JO9xcG6FCFKUlJxTzjsd238yVEOatUTDeABYoAAAAAAAAAAAAAAAAAAAAAAAACqN8OP12fs4eCLXKp3wuWz9nDwRRcYL7fNFlKzjwb9nd+e4Yyo/st2+PYe4PYdfdPRnFU4qUqcUtv6yGz3mSmmZjiGyqqKZ5lHlVetq6uXTzHlVsk3Fq792TfysdCO5tX7C/riYq259T9qC/qi8zvrq/Vz2U/sw0au3LY0u1ZZ/H4GSNXbwfxztc3dztHa9XOnSi8rZ1ILLozZl3S3Dq4XV9PTjHXUtW0oSvq2vseXGR3w2jmHPOJniXPUV0cxcOhS+o0PVl5mVBH5FwaF8hoerLzMnbdyrusYdsAG1iAAAAAAAAAAAAAAAAAAAAAAAACqd8Lls/Zw8EWsVTvhctn7OHgii4wX2+aLrYT3fP3YqYbD01RhGU50a8tacrKmqNJ1HJKz1nssnZPpRAkTzfI3PhiadGMqtSm1TnG8IRknCvD0LjK+y98mV2v1ZdfEKW784qq3ShanOhTU5VdWMqlWMJNz4L1YpTvdX2GritIXahN0oqNVpO9XPWdT0TVJavDtxru2VjdhufT1amrUqa0sRTmnGGs4VsPGMeLzr9FfrvkaOM3Ig3B/SKkm3Tg5OKl6SUZvExd/wBlXb2ZWsjWyO5o5pVUg2vo1NwUnwvTyUvRxxMcNJ6upxrzi0r2tfPpkW+R+7fz/wDER/R7cajKLl6Wo1+lT1YJtXxca8vdOnq9jO/vju/0bsr/AOIq1sJW6P8ApCER+RcOhfIaHqy8zKeXyLh0L5DQ9WXmZntspaLrGHbABtYgAAAAAAAAAAAAAAAAAAAAAAAAqjfD5bP2cPBFrlUb4fLZ+zh4IouMF9vmi/MWRphRk3SnZuEYQTimkpO91LrcWovotfa7Fbln6XP9D/L/ANpXa/Vl18QbB0pw1daLlmpPUS4zpuDWb6YrP/qNOvhpqysuDZ9OtKKpWUc8uJJd5u01rThF5xap3i80+DWea580vcjnYib9He7vfa22+TJ+OZrZEp0Wws7z4PBlG6zXHc812asYvvZt75H7t2V/8Rj0KVpK2WtTbfXJSyb683mZN8f927K/+Iq18JW6GcIQtj7C4dC+Q0PVl5mU9H5Fw6F8hoerLzMz22UtF1jDtgA2sQAAAAAAAAAAAAAAAAAAAAAAAAVRvh8tn7OHlRa5U++Jy2fs4eVFFxgvt80YROdIdJMLUgoxq3eqk16Kqua1s4kGizn4unO6/SLY9ra6Npn0app32aNWiKtt0jp4vDWcW1bqhNPK9rNK62v3mGviKHNZ5W4ktlrWzXRkRz0U0sqivbp2nqrTnfg1Es9jeebdubo8Oou91X8Vemn+rA0a3awlC+tNQb2tUqjbtsvaPW/exppuvRxXoPQVNfUVXW4E4W1tS3GSvxWQGjRnd3qK2X7T2L8/A6GFTXGle5CvUmqnZLT04pq35ZY/IuHQvkND1ZeZlPR2dxcOhfIaHqy8zOW3cu3WMO2ADaxAAAAAAAAAAAAAAAAAAAAAAAABU++Jy2fs4eVFsFT74nLZ+zh5UU6+C+3zRdRvkamKwEXbN7Orpv0G5T5hX5jFFUxHDbNMTPLQW58bJXeTvzfcHgI9e1Pm5r9XWzciGPOr8nhT+GphtzYrnlsXRnbu6jdo4ZRd7u+fRzn2iZ0d86phzwiJY4/IuHQvkVD1ZeZlPR+RcOhfIaHqy8zLbbKVV1jDtgA2sIAAAAAAAAAAAAAAAAAAAAAAAAVPvictn7OHgi2Cpt8Tls/Zw8qKdfBfb5ospNONk3d7csstrPlebyyZ7pmPFRbcbOyTd1a+srbOrMxfG15VTqf5t+e4+Op1Pbb8RGL6eb3sSUulLbze45wcstGe3J9nOzOpdXSa9GMuno/E2kDl4j8i4dCuQ0PVl5mU9H5Fw6FchoerLzMvtu5UXWMO2ADaxAAAAAAAAAAAAAAAAAAAAAAAABU2+Jy2fs4eVFslTb4r+uz9nDwRTr4L7fNDqtZxaStZ/j19h9rYi1rpnt0VJpu/dKS6eh9bPVWCy2GPeNmvardijXXWPpC6/wA5HtRXQj64roRHhLko11dqz+BnjW7THRis8kbCSOxscvEXl3Fw6FchoerLzMp2L8C4tCeQ0PVl5mX22UqLrGHcABsYgAAAAAAAAAAAAAAAAAAAAAAAAqffIw03jJzUW4+jhmk7LJLP3P3FsHGnH65NPNTw1PJ7Hac0/FEa6fKNk6KvGd1HwbR8qzLsxui2Er5zoRi/tU+A/hl8DiYne2w8uJWqR9ZKf3GadCfjRFxH1VsZDWLJW9jH+Jf9v8TNDe0pLbXb/l2/3EfRUn76Va0ZGxFN7EWfh977DR406suzUivA7OC0bwtHiUIt9M7zf/tsJRbz9Qm4j4qfcjR3EYl/o6b1bZzllBd7LY0UoejwlGG20X5mdDEvVpy5kovuyMG4kbYeiv8ASg/eky+jTijpRqas19t0AFisAAAAAAAAAAAAAAAAAAAAAAAAORjeDi6L+3Rqx/pcGvFnXOduph5OVGrFX9FOWsltcJRs7dLTs7AbkD2atTEqMXJRlO37MEnL3Noh1TfMpJ2+i1tvPOnF9/QRmqI7SimZ6T1Agsd8il/DVP7lN+B9/wCI9P8Ahqv9cDnnS766vwnIILLfLpLbhqn9ym2dvR7SmGOTcKNWOq7NvUcV2u4iumZ2JoqiN5h0d256uHqv/Tl4G1h6erCMfsxivcrGnurB1YeihnryjrP9mME1rNvptzHQJoAAAAAAAAAAAAAAAAAAAAAAAAAAAAADHV2M4G7OyXd50fAQqShH8Rx17Wv5DSXE/wDHo+cArXQ7WD479rV8iJRgNkfzzIAnQrrb4ALFYAAAAAAAAAAAAAAAD//Z</t>
  </si>
  <si>
    <t>65 Coconut</t>
  </si>
  <si>
    <t>MAYBELLINE Dream Velvet 30ml - Foundation</t>
  </si>
  <si>
    <t>30 Sand</t>
  </si>
  <si>
    <t>data:image/jpeg;base64,/9j/4AAQSkZJRgABAQAAAQABAAD/2wCEAAkGBw4PEA0OEA8REBAQDRAPDRAQDxAQEA0NFREWFhURExMYHCggGCYlGxMWITEhJikrLi4uFx8zPTQ4NygtLzcBCgoKDg0OGxAQGy8fHyUtKy0rLS0tLS0tKy0vMCsyLS0vLS0uLS0tLSstLy0tLS0tKy01LSstNy0tNy0tLS0tLf/AABEIAOEA4QMBIgACEQEDEQH/xAAbAAEAAwEBAQEAAAAAAAAAAAAAAwQFAgYBB//EADwQAAIBAgMDBwoFAwUAAAAAAAABAgMRBCExBRJRBiJBYXGRsRMUIzIzcoGSocFSU2JzgrLR4RUkQ8Lw/8QAGQEBAAMBAQAAAAAAAAAAAAAAAAIDBAEF/8QAIhEBAQACAgICAwEBAAAAAAAAAAECAxEyEjEhQQQzUXET/9oADAMBAAIRAxEAPwD9xAAAAAAAAAAAAAAQzxNOLac4prVNnPntH8yPzI5zHeKsAr+e0fzIfMh57R/Mh8yHlDirAK3n1H8yPzI+PaFH8yPePKHFWgVP9RofmL6/2JKWMpzdoyu+xjyh41OADrgAAAAAAAAAAAAAAAAAAAAAAAAAAPNbXnarUXWvBFBzNra2FUpTklzkk31xta/0ZitGTOWVswsscuY3zoEOE3O+N46PlxwCkaWxJXqpfpl4GfCN8jd2RQUZde5d9V3l4Mnrnyr2XjFrAA1sgAAAAAAAAAAAAAAAAAAAAAAAAAAKOOynSfRLehLxX3MXaFHdb4G1tdejUvw1Iv62+5nbXwdOtCLnHeVn0tarPQpzi7XeOGS5Liu/qufHUj+Ja21WvA4ngqd5PcV5TjOTbbvOLupf+6MtCFbPoptqGtV1Xzpe1e9ztf1S7yloWrnzfjxWl3mtOJS8xd7qrJWqSnFZZOUrtdmqt9z5LZUZN85pOLg1uxzh+G/YkvhxbA2sDBNp6rofUbeyldVJcZ7q7Ir+7Zj4GG5BK992CV+Nlqbmyo2o0+tOXe2/uW658qNtWwAXqAAAAAAAAAAAAAAAAAAAAAAAAAAAVNqK9Gp7t+5p/YoRmnTV2tDVxSvCov0S8DAWhVn8Vo1Y+UVa8c8iFxfAtTImZ7Wqa4gcXwO4RfA6aOonJXbrixOVqb7D0OEjanTXCEV9DzZ6mKyRo1Mm/Hx4fQAXM4AAAAAAAAAAAAAAAAAAAAAAAAAAPkldNcUebpnpTzdrOS4Sa+pVt+mn8f7RVCFlmUGznzdlFjZLFdnUSSVBnG60R4d5lTUVeUFxnFfU9OebwSvVpL9afdmekNOr0xfk+4AAtZgAAAAAAAAAAAAAAAAAAAAAAAAAADClT59T35eJumXOm3UlFfibK856XabxyrSv0EMofqLeOwM6lOCpz3J+Ud5ZtNJSTVu7uMqnsjExavW3708o3d2ouO9JN9Lu+9cCrLGtGGcv2mcZLR3Oo2l2lOnsvFNb0MQpJyUVrzXbOLTstWs+pcWSvY+JvdV7Nz3Ol7rTktOxrPirnJKnc5/VzAQ9NTXW/wClnoDH2fSlGrFSd5Leu+i/V3mwXa5xGTfecp/gACxSAAAAAAAAAAAAAAAAAAAAAAAAAAAYu08csN5avJNxppSna2UMt6Wb0Sd31I2jF2xhY1vOKE/VrUpUpX/DOG6/Ehmt1e6o4zlL5Go6SoynKE6SW64JSnWdS0byktFC796PWRLbUpSp0pU5RnCk6qV45w3lHclutp6I8zCpKeGo4qs50ZV8fSnVcrRdHydNUXm1ZLepSf8ALrLqxlGOJpzdaDjLB7sKkpxtUkqqWT0by6CnLKteOGP8aFXljTp0VX8lJxqYWWOUVbejRpQptxzdr86CtxuWMTyiqUqU6s8LO0Ku/KKnRcrX19e1ru2tzxuKoz832xBp+gwuIw9LmtXU3VrJR4+jnQWXTE3MfOFTCYjydby6WTmpQm77ydm4q2jOeVd/54cenrNlVnUqeUlFwbi24NpuLula6bRsGPsd3qT4KNvqbBfr9Me6cZcAAJqgAAAAAAAAAAAAAAAAAAAAAAAAAADKxz9I11JmqYm13ar/AAXiyvZ6XaJzk5qc7tKc4NakrqcQ6yKLxWzHmK6iuslV+jJcT5KvHoRFOq2c+E/mtXYjW9Ut0JeJsGLydXtf4fc2jTr6sG/vQAE1IAAAAAAAAAAAAAAAAAAAAAAAAAABibZ9qvcXizbPP8ocNCpUipq68nbVrJyz07EV7Oq/8fup4mtGEXN3aVtM3m7FF7QjZy3KllGUvVWair2WeZNLZdDN7mb150utaX4Sa+JDLZ9FO6i/mlbuuZ7w34ontKObUKlkm3zUsla9rvPW3wfAuRndLrSfwKM9nUXbmvJprnSyaVr68MjtbOo2tu9N/WlwtrfrOfCdem5O6Ve2P3NgxOS1GMKc4xVkpZK7dtX09ptmrX1jy9/7KAAmqAAAAAAAAAAAAAAAAAAAAAAAAAAAMXbXtI+4vFm0Yu2/aR9xeLK9vVdo7qLK1QsMr1TNXoYoWdojZ2Ridb3Jz1J+/wDY1zJ5Oezn+59kaxs19Y8vf+ygAJqgAAAAAAAAAAAAAAAAAAAAAAAAAADF237SPuLxZtGFt+papTy1g/Er2dV2i8ZqbK1Ut+TdrlKtO3QZ7K3Y54/1Gzo4hK70Ja8XFEZKndmP9b/Jz2Uv3H4I1TJ5NO9C/GpL7GsbMOseZtvOdAASVgAAAAAAAAAAAAAAAAAAAAAAAAAAGByi9pS9x+JvmJyjir0Ze9G3cyGzqnr7Il6nw7zCrYm7fo6i11jbToNmNWO5m7dpl4irBt85d6KcmjFXoYh3j6OebS9V5aZt/E0cfoUqFaG8udHvRax1RW1vl0ZnPp2+25yZX+3Xvz8TWM7YEN3D0utOXfJs0TRj1jLn2oACSIAAAAAAAAAAAAAAAAAAAAAAAAAABj8oVlS99+BsGTyh9Wl+5/1ZHPqnr7RHS9QzMWszSovmGbi9TPWiIsPqibaXqkOH1RNtJ80fRfbf2KrYeh+2n35l0qbJ9hQ/Zh/Si2aZ6Zb7AAdcAAAAAAAAAAAAAAAAAAAAAAAAAAAIMZhI1YqMr5PeTTs07W+5OBZyS8KMdn2VlN/FXKtXYrl/yL5f8mwCPhE/PJiU9gtO/lV8n+SarsSM8pVJfxSXjc1QPDE88nFGkoRjCOSjFRj2JWR2ASQAAAAAAAAAAAAAAAAAAAAAAAAAAAAAAAAAAAAAAAAAAAAAAAAAAAAAAAAf/9k=</t>
  </si>
  <si>
    <t>21 Nude</t>
  </si>
  <si>
    <t>48 Sun Beige</t>
  </si>
  <si>
    <t>40 Cannelle</t>
  </si>
  <si>
    <t>5 Porcelain</t>
  </si>
  <si>
    <t>20 Ivory</t>
  </si>
  <si>
    <t>MAYBELLINE Dream Urban Cover SPF50 30ml - Foundation</t>
  </si>
  <si>
    <t>095 Fair Porcelain </t>
  </si>
  <si>
    <t>data:image/jpeg;base64,/9j/4AAQSkZJRgABAQAAAQABAAD/2wCEAAkGBxATEhEQEhIQDxIQEhAQEBAQDxEOEA8SFxYWFxgRFRUYHCggGBolGxMVITEhJSwrLi4uGB8/OD0sPSgwLisBCgoKDg0OGhAQFS0eHR0rKy0tLS0rLS0tKysrLS0rKy0tLS0tKy03LTctLS0tLS0tLS0tNzcrLTctKy0tKy0tN//AABEIAOEA4QMBIgACEQEDEQH/xAAbAAEAAwEBAQEAAAAAAAAAAAAABAUGAwIBB//EAEAQAAIBAgQBCAUJBwUBAAAAAAABAgMRBAUSITEGEyJBUWFxkSMygbHBFDNCYnKTobLRFTRSU1RzkhaCosLhB//EABcBAQEBAQAAAAAAAAAAAAAAAAACAwH/xAAeEQEAAwEAAgMBAAAAAAAAAAAAAQIxERMhAxJBUf/aAAwDAQACEQMRAD8A/cQAAAAAAAAAAK/P5tYeq03FqOzi3FrdcGiwImbUVOlOL2TSu+xXVwPzH9o4j+fX++qfqe1meI/n1/vqn6mjlyfgvorzZwqZVSX0F5snrRRSzfE/z6/3s/1PP7bxX8+t95L9S1lltP8AhPkcppv6I6Kr9u4v+fW+8keXnuL/AKit94zQUuT9J8Y/i/1O65O0euF/bL9R09Mws+xf9RW+8Z8efYv+orf5s0OIySgltBecv1KDMKMI7Ril1Do/SuTtWU8NRnNuUpQTcm7tssSBkNLTh6EX1U4e4nlM5AAAAAAAAAAAAAAAAAAAAAAAADniYXhOPbGS80dABApJVKUZdsUylxkbNljlmIjCnUU2oxoSqKUnsoxg3dvusiLmlWn6R64+iempv6knGMlF99pxftRMrVaZMwtNMgSnFS03V3ayvu73tb/GXkybgsTDpPVHoK8t/VV2rvuvGS/2vsOOrijRVj3KGx8pVo7K+8lKST2bUWk3Z77OUfNHitiYKLldWTab6k07Neex1KqzOaSZkFLnK8Ut7O/l/wClnygzKLcoKUW4vS4pq6k46tLXbp38CJyPpqdWM01JOcFdNSVrpvddwhf4/TqMNMYx/hSXkrHsApkAAAAAAAAAAAAAAAAAAAAAAAAAADPUEvlGJpS3jN7rtU4pv3s74rLKOhwVOOnUpuLWqLkrWbT48E9+tJ8SLmEtGMT/AI6cH7byXwRbVd0SpmvkkIuNopc3F04fVg9N4r7uH+J7wuW0EqkdCtWVqi1T6abk+3becuFuJ3xEXfgfKcjinarhN6Tpvm+aU4r129MnB2upLa8Fs7or8TTlFPVNSjKLdSKi+lUbu5puVoptt2S4+RYSq7FHm2J2YciGVzWnNyck4uez1NSSc9Ki3pT4aU13X8XLWchMFo5mLts5NWt6qT09S3tYy7WqaXeb/kxS6f2YP4L4lQ7ONOADrMAAAAAAAAAAAAAAAAAAAAAAAAAAGa5TrTWw8+2M4+Ti/wDsWlGd4r2FfyvjtQl2TlHzV/8AqdsBUvFewmVfjlnGPpUY85VmoRvFXs5NuUowVoxTb6U4rhtfcjVsZFXvKKs7NuSSTva3ndGV/wDpWClPEQkqFWtqw1OFKdPD1K6p1Y47DVJXlGL5t83Gbu7bJ+BQZxlDUHKVCppnmWbVK+jCuvOcZxxUKU3T0vUnqgozs0tSZcIl+jVcYuDkrpatN1e3C9uzvIGLxMZcJJ3vwknwtf3rzPz/ABeGq/KYegqwdOnKE5PD1akqieWuGueJtpfTtDRGy1Rbd29uOR5XKFXDT5iVO1TB3lzLg4x/ZajO7tsucun9bjuBqMLTvXf2pe83fJqG832KK87/AKGNyqN6s32OXvNxycj0ZvtaXlf9SWk4uAAdQAAAAAAAAAAAAAAAAAAAAAAAAAACj5XQvRi/4asX+El8TjlUuivFE7lNG+Hqdzg/+cSryiXD2EyuMWGNb14db2dVprtXM1XZ9u6XkYeFSUov5y6jhXKTntWjOjQWmO+/Sbve1r/W32mbQ1c1BWTlUajNuoubap1JalolGV7Jx2a9Z8eDyma1FFNulGmopKVNOSlBrDQqtKUWuGiMLJfQTv1FIV2JxNpUouTWmpUvBze7nU5uEXv0klN7dWldh6yurJxUZScnGlRbbd29ack/J6b/AFWcm1zyprSlKUleWqcpqEoPZuSd1KpU334I74BxbbUYJ81Qjqje6gnV00ndu+npb/WZSUnJYdKo/rP3s3HJ+Po5d837kZDKIbSfbJ+82eSr0S73J/jb4EtbYngAIAAAAAAAAAAAAAAAAAAAAAAAAAABFzShrpVIcLxe/wCPwM9hKUoNK6e66jUVV0ZeD9xQyRneeNKJWNpSfNyjpvTm52ldRknCcLXV7evfg+HfdZrM8vlDSpS5xJxlKUr65tUFRal42cr367d5fTxsuyP4lfj1KorPSvBN/EryVT47Mfl9KcZ0ruM3GM1OW8Lyk1KUkrPrT270WOBw2hKG1rRdkrdL6TXc3Z+Ll2kqnlLjLVqv4x/9OnMST4ryZ2Plp/XPFZ9wGpK1lu32m0yyFqUF3N+bb+JlMLC1kbDCroQ+yvcTWeru6gAtmAAAAAAAAAAAAAAAAAAAAAAAAAAD4yhkX5RVVu13sz+RpRBzHDqdOUG9Kdm5dmlqV/8AiUSwNPToWJhdylJvrvK3Vq+r+JKxOcytKPMtptwupvdbXt0ex+aKhwppN81Val0XFTcpLUpQsrLhvx7JXM+K6kVsvgrv5Ul4yTtwdr37iTleG0RdpqpqfFcLrZ28vwKutSpRUZKlUVlGyU0726Vrpbq6ve+7t3HehmeiltSklFpJSlwvvvtdW36uCHJdiWhw63RraK6MfBe4x+XVNShK2nUk9L4q/UbKK2Xga0Rd9ABbMAAAAAAAAAAAAAAAAAAAAAAAAAAApcSulL7T95dFPjPXl4kXxdNRmjxJHQ8SMGrhNEWoiVMjTDrthFujWmUwS6S8Uas3oxvoAC0AAAAAAAAAAAAAAAAAAAAAAAAAAAFRj/Xl7Pci3KTPHUWt0lF1LJxU76W9uNvaRfF01yZjcx5ZVKcqkVh4z5v5c3atJvTh9FpNqDSUucTe9o2a3knFX7xGLV70qct6ltM7Xio3hdvg27pkT5O7VpfIqWuS3j6O9bnNPOqT67qKvf1tK7EzKFyrsz5TTpPTzMW3SpVI3qTjeU6kYOLvC8UlJPdXfYi3o1dcYz4akpW7LlfiKUqjcp4OhU1U1DU3TqOUOcuqbbXC3Stwue6tbEq6jSptJPT0mt9dkn3aNxxULzL104+K95qTHcn5VnP0sYR9ItCg27w2s5X673NibVxlfQAFIAAAAAAAAAAAAAAAAAAAAAAAAAAAKrNpaXKVnK0HK0VeTsnsl1stSuzFdJeHxJviq6zn7Y4+gxCsou/NrrhKe2/VpcWuOprtuK+Zwu4uFVrVCDfN9GWtX6+KXX4lpI5TMGqjwmLo06cKdKE1FaIRio8FJJp7vhvu+1PsOU824NUa72TtoV90nbja6vZ95dSRHlxEOpmTyvKDs1dxdnxXcagzWVevHxNKb1xjfQAFJAAAAAAAAAAAAAAAAAAAAAAAAAAAK/MuMfAsCvzT6JNsVXX5xyj5V4ijja2HjLD06VLCSxWqpQqVpOUVdp6akeja77drde3P/V9eOLw+Gn8nqQrVMdTnOnSq0pU/kzqx21Tldt099ut2vxLblByTwtepUxFSVWE50ZYepKNRKLpNOLjaSaV0+PEr6PJLD8/SxPyitVnTniZwjKdDRKVdzdR2hTTe85vjt7DP009r6WYU+133bWmV0le/V3HH5fTbsne7SWzs92ven5HtUaKvvG6Tb6V7Lrvv3nKjSpOzgo2VktPBW6iYUu8ofpI+JpDNZN85H2+40ptXGNtAAUkAAAAAAAAAAAAAAAAAAAAAAAAAAAhZnHZMmlXn3qw+18DkuxKtxFNSi4vhJWdnYrv2TTThJarwvp37b3/My+w2X05LdS9k5L4nStktKzd6n+ZH0X92ZqYCN5NNrVr1cN9Vr+5HnDYZQWlN2v1tbHzNaehOzl7ZHPA0lKGqV27N+tLta7RFHfvDQZEk6i3WybtdX7OHtNEZDkqksRK23o370a8uI4zmegAOuAAAAAAAAAAAAAAAAAAAAAAAAAAAFbnq6Eftr4lkV+dr0a+3ED7gOBMrcGQ8BwJlXgwMPn3B+PxOeWfNrwf5mdM+6/H4nPLfm19l/mYFhyX/AHiX9uXvia8yHJf95l/bl+aJrwAAAAAAAAAAAAAAAAAAAAAAAAAAAAAAQc5+b/3RJxHx1Bzg4q19mr8NgOGA4E2pwZEwlNx4q3uJNSpGz3XmgMTn/X4/E5Zb82vsv8zO+exvq09Lfq36+4+5Xgazglzc1s+MXH6T7QO/Jj95l/an+aJsCiyHJ506kqs7JuLgoJ3e7Tbb9hegAAAAAAAAAAAAAAAAAAAAAAAAAAAAAAAAAAAAAAAAAAAAAAAAAAAAAAAAf//Z</t>
  </si>
  <si>
    <t>103 Pure Ivory</t>
  </si>
  <si>
    <t>111 Cool Ivoire</t>
  </si>
  <si>
    <t>116 Sesame</t>
  </si>
  <si>
    <t>122 Beige Crème</t>
  </si>
  <si>
    <t>130  Buff Beige</t>
  </si>
  <si>
    <t>348 Café Au Lait</t>
  </si>
  <si>
    <t>356 Noix de Coco</t>
  </si>
  <si>
    <t>360 Café</t>
  </si>
  <si>
    <t>MAYBELLINE Dream Matte Mousse 18ml - Foundation</t>
  </si>
  <si>
    <t>067 Chestnut</t>
  </si>
  <si>
    <t>data:image/jpeg;base64,/9j/4AAQSkZJRgABAQAAAQABAAD/2wCEAAkGBxASEhAPEhITFhUREA8PEBIQEhARDxIQFhIWFhUTExYYHSghGBomGxUVITEhJSkrLi4uFx8zOD8tNyktLisBCgoKDg0OGBAQGi8lHx8tLS0tLysvLS0tLS0tLS0tLS0tLS0tLS0tLS0tNS0tLS0tLS0tLS0tLS0tLi0tLS0tLf/AABEIAOEA4QMBIgACEQEDEQH/xAAbAAEAAgMBAQAAAAAAAAAAAAAABAUCAwYBB//EADkQAAIBAgQCBggEBgMAAAAAAAABAgMRBBIhMUFRBSIyYXGBE1KRobHB0fAGQnLhFCNDYoLxM5Ki/8QAGAEBAAMBAAAAAAAAAAAAAAAAAAECAwT/xAAhEQEBAQEAAgICAwEAAAAAAAAAAQIRA1ESMUFxEyIyIf/aAAwDAQACEQMRAD8A+4gAAAAAAAAAAAAAAAAAAAAAAAAAAAAAAAAAAAAAAAAAAAAAAAAAAAAAAAAAAAAAAAAAAAAAAAAAAAAAAAAAAAAAAAAAAAAAAAAAAAAAAAAAAAAAAAAAAAAAAAAAAAAAAAA8bIGIrueiuo93al+xFqZOt9bGxjous+S2Xi+BEq4itLZxh4LM/f8AQ20cOl3dyFTE04cV5EftP6RvQ1HvUqf46fI9jCov6s/8ldfAS6VhyZ7DpSD5r3kfLPtPx16SKVaot8slzWjJFLExlps+T38uZHhOMtVZ98dzGtFNdbb1luu9llVgCuw+JlBqFR3i+xU+Cl9SxJQAAAAAAAAAAAAAAAAAAAAAAAAAGuvUyxb5beIEbGVb9Xgt+98hCOVZpb8e7uMKENf0798n9+8qfxDj/wCjF7q8rcvv5lLeTq8nbyGP6XvdQemqvz8CqnXZHuYuX3xOe237dMkn03uowqjIrkFMjiVhRxcou6bL3o/pJVOq9JcOUjlFMzhUa2du9cHzLZ1cq6xNOynFaprqvRr1Xz8DZgajTdKW61i+cfqiH0XjFVp3faXUmu/n5o2VrpKS7VKS84/6+B0y9ctnFqDyErpNcVc9JQAAAAAAAAAAAAAAAAAAAAABFxz7C5yv7FclELGPrw/TJrxFI8ou0L+MvocTiKznUqSfGTS8FojtH/x6eovgcLBWMPL+G/h/La2YM9FjJs0tmR7KNjGMHxCXqM0zE9IqZFr+HMRlruHCpB/9o/s2dHNdZLhOMovy1Xuucj0Xf09GSTtFycmuCytanTVMRdprS17c9rGni3Pix82P7J+An1Em+y3HXuZu9PD1l7SnUj1SNP5Gf8a5jUT2a9pkUymSKOJa70TNq3CxBhTqKSujM0UAAAAAAAAAAAAAAAACFj9JU5d7XtRNI2Pp5oO266y8v2uBqpRvDLyTj8jisXTyznHlJ+zgdnRqbPhJf+v9fApfxJgtfSpb6S+pl5Z2da+K8vFGeBHtjB0PMx45BmLISG/DUHN24bt8ka6cG2kt2XGHpKKsvN82V/1VrfjG6hTUVZLT73NzqJbmiU7EeUmzSMbepE8U+BplVk+LMCNjMfTpOKm7Zs2r7Ksm22+GxKErM+ZlGrJbNmu57cCdhukpRevtL/C4iM45k/HuOSJGDxUqclJea5ovnfFNZ66sGFKopJSWzV0Zm7EAAAAAAAAAAAAAAABWVoZHlfZk7xa4S5Gy6lFxkuGq4Nc13EutSU04vZkD0co9WXDsz4+YFB0j0S4XlDWPvj4la0dpe2/tXZfjyNNfo6lPVxs+cdDHXi9Ns+X245mJ1E+gIPaXtQh+H4cZy8EkjK+LTaeXCmwFLeT8F8ydc9q0oxbjHZNpXd37TXNkTPEa18r1hJ3PACUPJStqRKuJptaq9mmk1x4NXN2JV1lvq9viVtaDWjVvvcjq0krbRoSinOEpWlUlVmppzm1kUcsdeaujbgukFNRUlknJSag9XZOzd/u9na5pw+KlHR6pe1GePo54uVPLnaSd95Q3yX79teb5lpeos4sEZFSukpQUnUi1aVRtcckZJJxWl1re/c+5FlQrxnfK72dpLinyfJjiroOgK14yhyd14P795bFD0C/5j/Q/ii+OjH0w39gALKgAAAAAAAAAAAAAeSinoz0ARnh2uy/JmpxtvFrvjdfAnACvv/e/ZH6Hjf8AdJ+GVfBFg4rkFFBPXLT+ZpqbkqtCza5Noi1Nzmrdg2a7t7aLm/kjV0hUcac5JXaTdns7a6mWGqXpQkut/Li9HdyeXa74+Imezqe8Zxgr9/G+5RdM9KONWMY3caSlKcIpOVWq1lhRV9tZJt9yXNGmtmhN1G2qjfWlHeTvFzsvzQislOK4ylz1M6NOCqTqOMVOCk7Zm6d0lLrTa0SlUlfe8pX3jZTJwtTG7ZacsvpakPSOEbu1rZ3F+rd2u9zW6soyTW66u2/jzGDhKm61aos03JUoOKcXVd9MqfZvJqNr2tBPmTcJ0ZGMbPWUm5Sabspy3yJ9lX2XzK2L517anXp1Fkqrikms3aaa0a1T1epYYPDKnHKrvWUm3a7bd9bESh0daab1jHVc3Lv++CLOKE6jXPwtOgYdacuUUva/2Lsg9D0ctO/GTzeXD77ycdGZyObV/wCgALKgAAAAAAAAAAAAAAAAAAAACl6To2m363WXzKytE6bGUM8e9ar6FFXo7ox3lrmoDRXYzFfw6glTeTW8oKKjDVWvqt7vX6lk0QY1JQnP0klklK1Phv8Al9/ubKRoqv49SeSrHNGUouFalplkmpxjK7umrLRpXy7GSwtrzhadLPB9TNKqrWspcXlk5z5uUru1jVisPTVWVoui3Gpkm7SoSSj1nOPBd223HQj1c9LI7xpJXaqU05YeblJvVXvrz21W2hZDdh6vo8lrdVQlKmkmnXtKlU2TcV1L3XBVHqdDgqznCM2rZruyd1a7s07LRqz8yPSwsKkYSbTd25TovKpStllqnrtbyJ6K2pjJIk4LD55KPm+5cTRCPA6Po7Cejjr2nv3dxbGe1XWuJSVtFw0PQDdgAAAAAAAAAAAAAAAAAAAAAAAAEbFYRS1W/wASSBwl45vG4Rp3t4r5lbiaEZxcZK6fg/M7ScE9GiuxXREZaxdn7jK49NZv24mWAqRU439JTkrKnNRdm3ry0S4JokUqk5NQdG0Nm242tlX5fG6t3IvKvRdVflv+l3NawFX1JeyxTlX7EWEEkklZLRI2wg20krt8tyfQ6HqPtWiva/cW+EwUKey14ye5aYqt3Ebo3o/J1pdrguEf3LEA1k4yt6AAlAAAAAAAAAAAAAAAAAAAAAAAAAAAAAAAAAAAAAAAAAAAAAAAAAAAAAAAAAAAAAAAAAAAAAAAAAAAAAAAAAAAAAAAAAAAAAAAAAAAAAAAAAAAAAAAAAAAAAAAAAAAAAAAAAAAAAAAAAAAAAAAAAAAAAAAAAAAAAAAAAAAAAAAAD//2Q==</t>
  </si>
  <si>
    <t>03 Ivoir Clair</t>
  </si>
  <si>
    <t>80 Ebony</t>
  </si>
  <si>
    <t>MAYBELLINE anti-age Perfector 4-in1 - Concealer</t>
  </si>
  <si>
    <t xml:space="preserve"> Medium</t>
  </si>
  <si>
    <t>data:image/jpeg;base64,/9j/4AAQSkZJRgABAQAAAQABAAD/2wCEAAoHCBISEhUREhISEhIVEhISERISGBISGBESGBgZGRgYGBkcIS4lHB4sHxgYJjgmLC8xNTY1GiQ7QDs0Py40NjEBDAwMEA8QHhISHzQrJSw0NDQ9NjQ0NDQxMTQ0NDQ2NDQ0NDQ0NDQ2NDQ0NDQ0NDo0NDQ0NDQxMTE0NDQ0MT80NP/AABEIAOEA4QMBIgACEQEDEQH/xAAcAAEAAQUBAQAAAAAAAAAAAAAABgEDBAUHAgj/xABCEAACAQIEAwUFBQUHAwUAAAABAgADEQQSITEFE0EGIlFhcTKBkbHBFCNCodEzUnKSohVTYrLC4fCClNIHFkNjc//EABkBAQADAQEAAAAAAAAAAAAAAAABAgMEBf/EACERAQEAAgICAgMBAAAAAAAAAAABAhEDMRIhMlEiQXGh/9oADAMBAAIRAxEAPwDs0REBERAREQEREDDqV2DEaaWnn7Q3l1/KWsT7Tf8ATPN/9Ura2mM0yBiG8un5x9oPlsfnLAPzWL/I/ONnjGTz28t4FdvLa8s639/0gH5frGzxi+K58unjHPPlt5ywD/plb/I/ONo8Yvc4+W8c8+XSWb/P6RfT3fWNnjF7nHy6zJEwb/MzOkxTKaViIkqkREBERAREQEREBERAREQEREBERAwcRo58wD9PpPIlcbow81+R/wB5bUyl7b49R7lZrBxmjmK3a6uyHunQh6qH+qhU+A8Zm4TFJVRalM5kYXRv3he1xCdr09TxeRHtP2kfBu5LVBTDIvcRXykqDrpoL9fMRJtGV0mUrOdJ23qf3eM/7Zv0kg7N8cfFPqKqqMwK1UNIkhQbgEXI139ZOlPKVJpWa8cWo800CyrUBsAxUZm7vdGt794dNel5sJCQCZEsL9RL4lopVYiJKpERAREQEREBERAREQEREBERAREQNfxLdD5sPl+ksqZf4r7APgw+RmIjSt7bYfFE2xOHOMqU6a4TmKa5qVEqkVlqZHbKiH26nfckDRbtrfSSnhAYUUDZswBBLlyxsxGYl+8b76gb7Daa/Hs1NgWr1HV2qItFVw6jWnUexawcCyHXMDe2u82HCWvRpnl8ruj7vvfd+XeAP5fHeQn9o/wWoxxSIWeyCpdXaqougZLqlRVa1mAFriwJudxh9q6jLXfLRetmKKUTl7ZBqc7AW6e+bTgvFXq4jlmsXymoHVWoMgYX7oKoDcHpmJHWaXtzgqlaoy01qOeYhYU6ow5y5LasVOYXtpJx7Uy6Rt+NijWJqU66hqaU0w4bDsVKliWVFqE6hgPZ/CNZNux+LNZw5pVqPtgLWUIzDKDmAudNba+BkHwPC8TSY0qVKpTcKHZKeKwobKxIDH7q9iVO/gZOuxVCut/tAqB87Zea9KqcmRdmRVAF76EX3lqpO13FPbGKpprmNemQ5GW6501D8u17XGXPc+FtDLRIpWwLHHCtZMoqocwamHBBCG4J1F2y7E94W1tJYJC4u4l+WE9r3S/EUqsRElBERAREQEREBERAREQEREBERApETV8W41Sw1uZm7wJGVSb2tfXbqJFsk3UyW3UZPElvTbysfzmsotM6ni0xGH5qG6spIva4INiD5ggia2kZFa4daa3FUlznk4Mh2eqKtdaVJCVNN7srkgli+Sx639823CUdaKK4IcAlwxDEMSSbkb7zQ4fmDGZHxFAjms60uezVSoNd7corp3ayC19qa+VpSshMaThow5rq6PXLnmWWqXqAX1azOCRa2mVrdBobTW9qDilqM2ESk9QMuZKpYXXIPZsQM17bm0vcGwxGLFS5Oc1iSVxCMRrYHmZwwXUaOBciwGx89o+IihUvy6lR3qLTp06eXM75Mx3IAACk3k49qZdIo/FsSnMqP9joYgUWBWomJp1HVAzhULko5BLWsSLmTzsx9oKq2IFLORdOTnsUKqQWzbNe+2m0jv8A7gwxV6WOotR0UijiESrzla4HLVM2c3BBFvCSrs9i+cmcUKtBAxRFrKKbOgUWcJe6rqQL+EvelJ2wzyxjMrKjVDXupPNLD8QIvSK6AHZhtuJKDItUpA40VC1QDnKuTIMjMCADq/j+ICShjKrxWhuZkSxQ6y/E6Vy7IiJKpERAREQEREBERAREQERECkiXaLtpTwtZMOq8ypmU1dwKdM7tcA3PlMXt92mfDqMPh2C1nVizWzctbaeQJ85AeHUGa5qMzs7XLPlBc2ubkbD9BObl5vH1HTw8Pl7rfcR7S4qoy1+Y9NaRdlWldeYNSAykkNpbQ/nIlx/tpiMbUQcsDKCKa6q2Zj+MbXtY6DxmRi6l2JzBUCMqICwzg5u+466gW02vvI0zn7bmI15gHvsFuL9Oo90ywtu/L22zkx14+ku4HUq02w9NqruiV1fJeyqWcM1gPEkn3n0nUBoZyRye6FJFzmYj91bGw9Tb3XnW3Ot/HX4y/Dd72jlkmtNJhqFEYw5sSUqmoXTDutOman7VgUJ1dfvH1XwsbWIkqUyNUa9RMZk5TU6b5mauwNQ4hlVciBhcUkF3sG/cNrX1kamdDGI7wnhtdMVnqUnWmrVChz0nC3DAX/ERZjYCwXMfE31fbhFZ0ULVes1a1BaLiic/LbMS5BygJmk7WQLt3UQVKS1Ed1avvR5nNpkUmIankN82ljvoTJx7Z5zUafDcDxhcVBQxRqAZQ44iucLvYMUuBeTrsY33VRGbEmoldqdZMVUWs9OoEQ5VdQAyFSrD+IyE4RqH95x9fNRW/wDEyedkVoCi32dcQo5rGo2KWotSpVKqS7FgC2mUX20t0lqpO2Fh3U49kZye+xVC1RAGDKwsq90m9zY3B30ItJSxkaFOp/aFzTcpmP3hQqgsDsVpnMfNmX1MkjStaRfojSXJ4pDSe5MZ3tWIiSgiIgIiICIiAiIgIiICUMrKGBxbtYqvia9dS+VjylBZiFYMFtqet7gDoD0mBjaz06ICWFVrIjEXCC13f1sbepEz+3uPoUaj06atcvnZBYhWGZcxNrrc6AXO3lpF34zTrOhHcCow79l1JU6b+Hj0M8/xyvuvSxyxk0zUVkQkMC+7u9xnIGrG2p0G3u0moo4fNXDAIO6HPcsL30KgW8tfXebYPmXpYjr3hY23H5efywOMUw1IsiMjq+Zhca0/RTYDUG3STjf9RlPW/pulHynUMM+alSf96lTb4qDOWYNwyKR+JVb4i86XwVr4SgfCmF/lJX6S/D6ysRy+5K1wrt/aIVKmJdBbmo611o0yUJUU2QBWJ3Ie6i+4OkliTFpmZKGdLni8sgnbitkqUmLrRX7RZsSUWoaF6bWIzaKW9m58ZOlkL7XV6lOtSdKdWqgrNzadIBi6GkwAKkgEZip18JOPamfTxheNYY0VprxanTqAgtXvQLOBfQqwyjcbDpJF2Q4jUxFOoXqLXWniKlKliVUUxiKaqhz5RpozMtxockjGA4swqFm4Xi2octAqDC0mYVczF2JzezlKDfodJKeymIq1FxD1KVakhxT/AGenXTlslDJTygLsFzZ9r9Zesp23pnjrPbS2N5StozE2E9Tymw9J6lmJERAREQEREBERAREQEREBKSspA4T/AOqeCZa7OAMnMZnOl7sAF1tsMrfzTn1NCdAL62HnOvduOFV6r1VJIp1WZqZZcrZ01KDTvA3NiT4znOEwi0wzk/eI3sWPdAYBr+dr/Azkxy1LK7LjvVn02+Ao5EVL3sAe9fQ77dBPNXCmrZM/LRjsTZqo10HUqLHTa/umSjXXx6+p6aSh2Ft+6C2jMfTTfoNR0mMt3tvqa084KqqE0bBWTTJmDHL0N/Qj4zpnZl82DT/C1Rf6yfrOVU8KlSs9Vs7XKlMxBzAqNbgm/wAZ0zsY98K6/u1mt6FEP6zXj1MlM9+LeoZloZhLvMumZ0sF9ZBe3DtTqU8Qr0ENGszffs6qxamyWGUEk94mw8JOUMhHa6m74ihy3prUFaoaYqrUdHYUmvfLtZbnUjaTGfJ0x+z/ABDG1nfE0H4dVVaaU3Tm4hUphWdg5Vl7pOYi/UKPCTLs1xN8TTd3OHLJVamThXaqmio3tEDXvdLjbWQo9nMVia2apU4bUdKdPNQIxCqUzPkd0VrtrnAJ00OkmfZio/Kem4wqtRrPRKYNKlOmmVUOXK49rvbjTUectWc7bpp5TeHMrSGvvlWv6ZkREsxIiICIiAiIgIiICIiAiIgIiIGv4zhBVoslrm11GntDb9PfOBdrcE1GqKqBlz3N9gWB1U+63/BPoyc97WcO5mIaklDmMycxFPdDkghgGOg639R4zm5sdWZT+Ojhy3Ljf65XwbGZ1yX7yi4/xL7vdNuq3+J+Fvz+U1H9n1KFTPlVVLhHS4JTMA1vqNOm2om6pHQeEwz1vcdWG9aqxXUrd7klQA1+qAjQDQdSfH1vJz2Fe6V08Gpt8Qw+kiOUHw94vJF2CbLVrUzpmph1tsQjgaemcSeK/lDkn41LxvMmmZjNvL9IzsczKSQXtsPvKZRq4rCs4orhxTZ2Yoc3t6ABb6+cnKGRPtDwsYioDzatJqdRmR6LKrXZcp1IPSTO2fJ01XA8LiHxCq+I4jha1WmVSpVTCMtRaV3yXW9iM7Hbxk64Dws4VHVqrV3qVnrPUdVQlmCg6Lp+H85oML2SLZXPEeI50uUY1KZKFhY27mlxpJLwrBtRp5Hr1cQcxbmVirOAbd26gCwt+Zl70zx7Zby5RGolljL1DeZztrl8WVERLsSIiAiIgIiICIiAiIgIiICIiAlLSsQOYdr+zvJdq1Nb0qlyy2vlcjw6+I9JD0GUlbk2tYkWzCw1+nund8Vh1qIUYXBFj/t5zkfaTgrYaowPsklkc66E/wDPgN5w83H43c6ru4OTymr21QMkPY2pbFW/ep1F/wArf6ZHV/PY+vWbfsy+XGUT4l1/mRh9Znh6yjbP41O33l2kZbq7z1SM73IzEM0uL/aP/FNwhmlxX7R/4jJjPk6b7A+yJlCY2D9gTIvL3pnj28mZFAfKY3WZVDrM521z6X4iJdiREQEREBERAREQEREBERAREQERECk1XHeFLiaRQ2zC5Qnof0M2sSuWMymqmWy7jh+Pwj0Xam6lXU2F/wAQHh8R/wAtLvB3y4iifCrT/NgDOmdpeAJikutlqqO430M5dWovQqhXUoyMGsdNQ19Ph8pw5YXDJ6GHJM8XS641lKRnvE7y1TM7HOzUmmxH7R/4zNuhmoxH7Rv4z85aM+TpIML7Al4y1hh3RLjbS96Z4/KKLvMuhsfWYaymF4lTNZ8Ne1RFV8p/EjdR6dfUTOXVa59NnERLsSIiAiIgIiICIiAiIgIiICIiAiIgIiIFJH+0/ZtMYlx3aoHccae4yQRK5YyzVTMrjdxGnUhVDe0FAb1A1/OWkOszMeO838R+cw13kN97ZaGYT4GozlgBYsTv0vMtDMlDJl0XGXtfoiygSrmVWeXMXKqzGS7EnNu0uNenxB6tNsr02p5W9EW4PiDqLec6TTnJeO1c2Krt/wDc4HorFR8pz811jP634pu11Ps9xpMZSDr3XFlqp1RvqD0P1Bm4nE+EcUqYWqKtM7aOh2dOqn9ek65wjidPFUlq0zcHQg7ow3Vh4j/eacXJ5TV7YcvF4Xc6bGIibMSIiAiIgIiICIiAiIgIiICIiAiIgIiIGi4rTfMSoUjrmJBvYHTSanPUB9j4MskON3b1HyE0zjWUvbow9wSrUH/x/wBSfrL6Yip/dn+ZP1nlZdpyF9RdXEVP7v8AqT9Z5atU60wP+pZfWeK249INR5FSrlZgqCys3eJOwv0E5G9QuxdvaZixPmxufnOwubUnP+B/8pnG12Ew5/004u6GbPgPGamDq517yNYVKd7Bx9GHQ+c1kGc8tl3GuUlmq7bwziNLE0xVpMGU7jqp6gjoZmziXDOJ1sK/MovlOzKdVceDL1+Y6To3A+2FDEWSoeRVNhlY91z/AIW+hsfWdnHzTL1e3DycOWPue4lESkrN2JERAREQEREBERAREQEREBERAREQNdjN293ymlbebzGjU+g+s0jbymTp4+l1ZdSWVl5JC7IWeau49JUGeau49IHuufuKv/5VP8pnHBtOy1KZejURfaam6rfTUqQJzHE9mcbT9qgzAfip2cflr+Uw5pbrSeKyW7aiJdq0HT20dP41ZfnLJPpOZuraUtPSAsbKCx8BqfgJn0+DYp9sPV12JRl+ca2b123HZDj2KSqmHGatSZguQ6mmnVlboB4HTpuZ1GavgPCqeHpIoRVfKucjUl7d7U67zazv4sbMfdefy5TLLcisRE1ZkREBERAREQEREBERAREQEREDBxw+Q+s0TbyQ4zDCotrkHoR9R1E1jcJcbEEeRt85XKNsM5J7YqtLqMJdHDH8D8V/Wehw5/A/0/rK6rTzx+wOPGeXYGXP7PfwPxX9ZUcPfyHqf0k6p54/a/h9vXT4m02EwsLgspzM1z0A0A/WZstGGdlvp4akp3UH1AMtfYqWv3aa791dZkRGoruselg6am600B8lAmRERJIW7ViIkoIiICIiAiIgIiICIiAiIgIiICIiBSViICUiIFYiICIiBSJWICIiAiIgIiICIiAiIgf/2Q==</t>
  </si>
  <si>
    <t>MAYBELLINE Master Prime Base De Teint 30ml - Foundation</t>
  </si>
  <si>
    <t>30 Anti-Redness</t>
  </si>
  <si>
    <t>data:image/jpeg;base64,/9j/4AAQSkZJRgABAQAAAQABAAD/2wCEAAkGBxASBhUSEA8SFRAWEBcSERIQFRIVFRcVFRMWGBUWFRUYHSkgGBolGxMTITEiJjUtLi46FyAzODMuPDQ5LjABCgoKDg0OGg8QFisfFyUwLi4uKzAtNzctLS0tLi4tLTItKzc3KystLTguNys3NystLS01LS03LTU3KzctKy0tK//AABEIAOEA4QMBIgACEQEDEQH/xAAcAAEAAgIDAQAAAAAAAAAAAAAABQYEBwECAwj/xABSEAACAQIEAQYGDAgKCwAAAAAAAQIDEQQFEiExBgcTIkFRMmFxgZHRFCMkMzRSk6GxsrPBFzZCcoKSwuIWJjdUY3N1otLwCBUlJ0NiZIOkw/L/xAAZAQEAAwEBAAAAAAAAAAAAAAAAAQIEBQP/xAAmEQEAAgECBQMFAAAAAAAAAAAAAQIRAwQSITEyQRRRYTNScYHw/9oADAMBAAIRAxEAPwDeIAAAAAAAAAAAAACqcseX+CyzFU6eKVbVUg5xdKCkrJ2d+srMgVz3ZP34lf8Aa/eA2SDXH4bMm+NiPkX6x+GvJvj1/kX6wNjg1u+e3JvjYj5F+s6vnuye3HE/JfvAbKBrJ8+OUfFxT8lKP+MkOS/Oxl+Pz2GEoU8SqtRS0yqwpxh1ISm7tTb4RfYBfQAAAAAAAAAAAAAAAAAAAAAAAAAAAAGiP9IyhKWc4Rxi37RU+acb/SjTrwdT4j9KPpDnxwClkNGvw6LEKEn2qNZab/rqk/Majwk6bqOnWilNbN9/jApkcFVfCnI7LLq/ZSm/IrmzMLlFJ0XKM6as7aZStJ3twXdvx8TM2GVw12Vahxau5tLa297cHdW8/cxkaleX1tN+hqW7Xol6jh4Gtb3mp+pL1G2oZO5x6jhJdRycXdR6RN9bbbSovV3HFLk1KpT30pqSUoyU9Ues07q3ZaTfiTA1G8NU7acl5YtF75kcJU/CPhp6JaFGteVnb4PUXHytGRjMNhsPUlripTjJxs+9O3DzF25mKcqvKCtWn/w8OoqK2UelneKS7NqUvSBuIAAAAAAAAAAAAAAAAAAAAAAAAAAAABWucfAdPyJxNNeE6TcfFJNWZ855jF1Mup14O0nBXfj7U/FdH1RmVLXl1SKteVKSV+F3F2NN5fzZSWWSozxUbKctOmm5Wi3sruSuVtqVp3SjLV2G5QOO0001xtuSEOUEGvDRdqnM7Rkutjal+9Uor9o6fgaofz6r8nD1nj6rS9zihTnn0LeGvSYWJ5RK1oXk+zsXpL9+BrD/AM9rfJw9ZzHmaoatsbV+Th6x6rS90cUNd5ep1cWtbu+L7ku5G9OY+j/sfE1bbzxSh+jTpxa+0ZW8LzV9GpOGMu7NLXSt86mbH5ucllg+TEaM3Fz6WpKUoXs+u1F7pO+mMT1pq0vyrKcrOAC6QAAAAAAAAAAAAAAAAAAAAAAAAAAHwKzFWxEl5/8APpLMV3EK2ZS8f3bfcZN3HKJ+VbPCS6x1Ne8oK1RYx0lVlf8A1vSxVrv3n2SsO4L/AJdel28Z1hrrVsdHpIe6JwrU4VZqMJdBjqlDoZPsjVhSw8bf0nB8DHOj5yjDYln3HMU+4oOGy3BzzHAThh0vdmIjKnWhHVRcKVafse3ZGnUu4pbLZoj8HHD0uS2DrVMHKMXiVLESjGm5V4Qw2Jlr6kryS3fWs9nsVjS+f7mjDaf5BN5YvcMfI36W395VsjpThklGNS+tU1fVLW13Jyu9TSsr3fDiy2YFWwUF/Rx+qjVtYxeVoe4AN6wAAAAAAAAAAAAAAAAAAAAAAAAAABAZkrZn5vW/vJ8gc4+Gp+P7o+szbvsz8osrObZRhXil0lXTUbVRO8IuyxlOskrrh0kacfHfvIHGZXlscIo0a9NYihQlTilWoUas5wxFLTOrKUH11iMPBKTWm8mmnckeVeRyxuZSgo03TUadCrObeqnFt1KnRQtZ1JRlGOrbSpPvMKtySmsjcacaTxE8wWNrqUnGNS1dzVNz0tqKWns7HwuZJxGM2VSGBw2EjmEIPETeIo4mc30soKVSvXoOU07RSk+jqXtC1rIU8kw+HpYeFbGVZUoV4rDU67oKOt06tNU0404uSaqy4tvqrfjeurkPjJY1YieJprFSx1SrUqx12pUZU3TXQQd0p20vfhphu9O8nlfJivQx1CnoVTCUZVlC1Ral0mK6eE6utJ2Vqd1Ftt0k+GxGK+LC4YfD9FgIU1JyUKaipS8JqKsr97skWqlG1JLuSXzFcrLs8VvSWY0bTraU1AAbVgAAAAAAAAAAAAAAAAAAAAAAAAAACDz1e3LzfP8A/JOELny3/V/bM+6+nKLdEJDM6Dl1E+u9UpRjs3pgrvtbtoW3cRP8LcP0d9Fbt20xvtHU9tV+0mM7xHR5TdVOjbtplp1cOtJabO94xkvOVujmVTTrnjG4uKUVGnberrjCaSe8U9Lt4m+5LDNYnnhVJ4TlFRqYiMFGonKWlalDjeot+tfjSl6Ud8LyloSavGrF9XacLPrRUo7X7pL0kHTzm+H0rG1Ok1qV9FrxdLTo4/HcZXX0ExkGYOeMtLEuondKHR6Vdq63txXR1fSRFIjwYTGAxsK0r022tcIu6a3lpkvmnEtpXMPBeyo2SXtkeHia9RYzZtOkymoADWsAAAAAAAAAAAAAAAAAAAAAAAAAAARGfLqeZfM/3iXIvPF7V+i/rwPHcfTlE9EdFJ4dXSe3aY7iu5GRQ94PCfE5V+kKS6qC7l6Ee9GnHjpV++y/z2s8YmTT8EihDvg/hsPz/oTZYSv4D4fD85/UkWA6W07J/K1QAGpYAAAAAAAAAAAAAAAAAAAAAAAAAAAjc6XtP6Mvpi/uJIj84XtC/S+o39x5a3ZKJROF95855VOJ6YP3p+U86vhHJt2wo6xMqHgGLEyo+AKEPTLV7vh+k/7r9ZPkFlS93r8yT+j1k6dLadn7XqAA0pAAAAAAAAAAAAAAAAAAAAAAAAAAAMDN37Qr98vspmeYGcK+HW1+tw4fkSKanbKJQeCqx0+FHfhut/IeVXEQ17ThxttKPHd/c/QzDwFBqTthoqy6rU7dre++27v28TxxeHm5tvC07qzXWV22t7O60tb+nsuzkzEcMKeEhDEU9VukhdcVqjt5TMVWOjwo+ldqv9BArDS9kv3LFxTlpk53b3Wlq7vHhG5nyoN0rSw6fVteMrfkpJPe78FL0CsQQmMlmnj9mn7VLg18aJOlW5LUrZi/aOj9p+NfjKO1i0nR23YvAADQkAAAAAAAAAAAAAAAAAAAAAAAAAAAxMy97j/WR+e6Msh+U+O6DAwnp1XxeHpWvb32vCnfh2a7+YreM1mIEbguL8h4ZlK1NvVp3XW2237W07Lsv2XuU3JOcmjVzKdL2NVi46k3qg11ZW2Omc85+Go4pxlhq724x6O3zyOZ6fU4ccKmJWbL8RUdSKlJ3ulKLSS09En0nBPee1+G/Bdk5L3s1nhudvCSmksNieP9F/jJrGc4eHhhFJ0KzT7F0d/rExoan2mF7yb4c/6v9pE2UPm95V08dm1eNOlOHR0abbm4765Sskl+ay+G7QrNaYnqtHQAB7JAAAAAAAAAAAAAAAAAAAAAAAAAAAK5y+/F+L7sdgX/AOfhyxkFy2w8qnJqooRlKUZUq2mKcpNUK9Oq9MVvKVqbsluwPnvkdOjDlhiVWhKS11VHTfZqs736y+/zHhywrYP2XC9Kq5qcHWbktLpq/SKCTW7urX7uPfh4fH0afK+vN1Y9FKrVlCad04zqOUXt3q23YR/KbGU6mLvTmpK3FEj3yStgliIaqNSa0pS3cetrp3ltPd6VW22XWiuzUW7OauGXJ9R0SdayUZtNK+u7bSqW8Ha1tvH2a9yuaVRXaSv2lmzbMqMsLFRqxbXEDY3MEr5pjn3UsMvT0/qNymo/9H/BzVDGYjS+iqzo06U3spdFGpr096TqJX8T7jbhAAAAAAAAAAAAAAAAAAAAAAAAAAAAAABB8un/ABJx1uPsDENeahMnCD5d/iPjv7PxP2EwPnDlBh4PnCrxcIuPSeC0re9RfAhOUmHhDEdWEY7fkpL6CwZ5/KTX/P8A/VEheVnwrzEiMy2nGVVXinv2pE/mGDpxULU4LfsjFEFlHv68pZc24Q8oG3uYJv8Agzid9lmE0l3LoaLsu5bs2cay5gvxXxP9pVPsKBs0gAAAAAAAAAAAAAAAAAAAAAAAAAAAAAAg+XKvyJxy/wCgxH2EycInlbG/JTFrvwddemjID5uz3+Uat+cvsYELyr+E+YmM9f8AvCqvvcX6aECG5Uv3R5iRgZT7+vKWTNvyPKVvKffl5Sx5q94eUDcPMD+KuI/tKp9hQNmmtuYWP8T6r78wrP8AuUl9xskgAAAAAAAAAAAAAAAAAAAAAAAAAAAAAA4kk42auns0zkAU/MebHKa2K6WWFcKlktVGrWhslZWjGWlWVlw4JIh8ZzLZXUld1MWvJWi/rQZsgAaxocx+VwldVsb56lL7qZK0uafKVJOdOtUtw116q+aDiXkAYuWZdRw+CjRw9KNOlG+mEFZbu7fjbbu32mUAAAAAAAAAAAAAAAAAAAAAAADgAAdWAByAAAAAAADk4AAM5QAA5AAAAAAAAAAAAAAAP//Z</t>
  </si>
  <si>
    <t>MAYBELLINE Master Prime Anti-Dullness 30 ml - Foundation</t>
  </si>
  <si>
    <t>40 Anti Dullness</t>
  </si>
  <si>
    <t>data:image/jpeg;base64,/9j/4AAQSkZJRgABAQAAAQABAAD/2wCEAAoHCBIUFRgVEhUYGBgYGRoYGBgYEhgZGBgYGBgZGhgYGBocIy8lHB4rHxgYJjgmKy8xNTU1GiQ7QDs0Py40NTEBDAwMEA8QHhISHjQhISs3MTQ0NDc2NDQ0NDE2PzY0NDQ0NDQxNDQ0NDU0NDQ0NDQ0NDQ0NDQ0NDQ0NDQ0NjU0NP/AABEIAZAAbgMBIgACEQEDEQH/xAAcAAABBAMBAAAAAAAAAAAAAAAAAwQFBgECBwj/xABQEAACAQIDAwYGDgcGBAcAAAABAgADEQQSIQUGMRMiQVFxkQcyYYGxshQjM0JSVGJykqHB0dLhFyRzgqLC8BY0RJSz00Nj4vIVJWV0hJOj/8QAGQEBAQADAQAAAAAAAAAAAAAAAAECAwQF/8QAKREBAQABAwQBAwQDAQAAAAAAAAECAxEyEiExUQQicZFBQmGhUoHRE//aAAwDAQACEQMRAD8Asu8HhQw2ErvQahUdkJVirIBcdpvI8eGbB9OGxHfS/HOa+EI/+Y4r9q32SsEwrun6ZsD8XxPdS/HM/pmwPxfE91L8c4UJhjCO7DwzYH4vifo0vxw/TJgejD4nuo/7k4ReLUYHc/0xYP4vie6j/uTH6Y8F8XxPdR/3JxOamB2/9MGD6MPie6j/ALkD4X8L0YbEefkvxziAcjpigrwrtJ8MGH+K1vpU/wAU1/TFh/ilf6VP8U42Kwhng7Out4Yk97g3/erqD3BTLFuVv0u0alSmKBp8mge5qZ73a1vFFp57fE9U6X4Db+yK5PE0R/qCBW9/cE52hibq1zUZlAK3ZSAQVW+ZtOoGVg4YXI51xxFgWHkIGonVfCjslXxmRgPbqQqUm6qqDI69hRafntOW+za9Mlc7c3Qq9nUW6Mr3A7oRq1MKOcHUfKpkA+cxJuT6z9H849qbfxDUzS5ioeISmq3vx0GncJFFoChC9B/h/ObIQP8AtMSDmHKN1mA45Rev+EzBdb/l+cQFVuv6hB6jHifRAX5Rev8Ah/OZFRf6WNbRzgsbUotnpOUbhcAHTq1EBfkT0o47abAeiJmmvXr1Goq+kiK1dtVnJZ+TZjxZsLh2Y9pKXMxT2lXJsjBfmUqaHvRQYCdOmG0QM1uOUZvQD1Tq3gTwjCviGPBaaKdQbFmJAuNOCHTolAqO6p7Y7uzfDdmt2AnSdt8FWzRR2fTe3PrlqrHrDG1P+BU7zAjvDFhyKGHxCjnUq2Ut8FainX6SUx55ybevCglMSg5tVecAODjxp3nwg4LltnYlbXK0+UFuN6JFQAfQt55xTAKMRhalE+MvPTtHGFVPC4ZndUS2ZjYXNhwvqeiLVcC6pndcozsmp1zL42nVcEX61PVG9Ko6MGXRlOmgNjw4HtitbH1XADtmClSAyqdVBAvproTe/Ekk3JhDltmOCilbM4BUEqL34C5Ng3RlOt7DpEbHAVM4XLZmUsAzKvNAZizZiMvNUnW2ljwIutV2jUqC1Ry/OLc7Ugt4wU9Cmw5o00Ey+0HFU1rguc1ybgHOpRuBBGjHgdIDZcBULFMozBcx56BcmUNmzk5bWIN7zX2K/P0ByAFyHUgAsFFiDZtWA0vHA2tVFXldM2XJwNspXLa98xNjxJv5YtgdpIKtR64JWooVlRVa9nptqHvfRCePHphEeaDZM+mXPl465sobh1WMXobPdjTAKjlcxUkmwysynNYEjxTwvxEf0dp0FVU5MlSC1RSiEGrYWZM1wq+MNAtg3kEajHKM2VWGVs2HOYg0wXzEGx1uOu+sKF2S+emjEKama3TbKSNbaG9gQQSCGBkhgtnhGvmDAAG4A6ewmaptCmxtTRhlFqRLG9I885kFzbU0+nXITpe0kcfiQRmAK6WsWJ6SeJ7YIh8fVLMbC56ANbnoAnqDZGCFChSojhTppTH7ihfsnm/dLC8vjsMnwq6E+VUbO4+ihHnnp2AjiKIdGQ8GVlPYwIPpnmjYFRqNYK3EEo1+sHK31gz07PNG8lHkcfik4WxFRh2M5dfqYQIneHCcliHFtCcw7DIuoluyWre2lnSnVHUAf67bSt0jcWMLsbAzJeL1KHVG5EIxAzNoQMCbILzAjnDJAfbNo69kcbRqdEUwaWEZYx7tC/ot3giw2faSMR7nSqP2Gy0/5zPQE4x4DcPeviqlvEp00B+ezMR/AJ2eEYnP94NyMHXxVStU5QM5VjlcBSQirexU/B650CQ+0h7Z2qPSfymnWyuOO8Z4SW91abcvBNS5NkdlHXVa/etpGruBswf8A/5it9jS60OBEZ1BYmcOWpntLvXRMcfSuLuRswf4bvrVj6Xmf7E7M+LJ53qH0vLDCYf+mfu/lejH0r43L2Z8VTvf8U2G52zfitPuP3yemhMxuef+V/J0Y+kG26ezh/hKX0Jkbr7PHDC0h+4JMEzAlmpn7v5Lhj6RT7v4MDTDp9G0iq+7GBY64dfMzj0NLLXOkYMZlc8vd/J04+kpuHsehh1qmgmQOyhuczXKrpqxPwuHllutIbdhLUb/AAmY+gfZJm89LS36Zu5cuVEi9rjnKfIw9H3yUkbthdEPlI7xf7JNab4Uw5Q1oHWMK+NpksRnygMSxpuFsl83OIseB7o8pHWRGOYth3QoQrM9LNdbHlK5paAG48fpA4Tg23xdO+1KDaCFUZczCqAUCoczArnvY2y83jmtbhxIE0XaSsQER2Yh7qFCsuRgjBg5HSR23BFwbxlhGtVRL3KPiU7AxSqg8yOg80y5K4kckFclKxcNUK2bNhtNFboK6eWYdMXetdq7z0MOwR1qs/J8o6pSLmmnS9SxsAOk3P1i7Opvlhs6oqYhy4DIUw5IdCL501uy26badMZb0o1LENiaBSqwoFMThiwzths2tRRe4AuAT5Bx1EbvWpNjtmPhxak1CsEW1sqim5C26COFvJNs08Onf+L/ANY3K7pr+0+HyPUs+WnX9jtzFvyl1FxzvFuw1+qa0968MXKFaqhahol2p+1h1bLlLgm33a8JTn0wmN+TtO//AOlMRxX0wmP8m0HP8Ymc0cP72S51aMfvDQRajNn9rqciVCXZ6h4KgB517Hq4Q2dtBK6Z0zAXZSrrldHU2ZWXoIlV2priCP8A1amfqcyZ3b8XFHrxmJP8QmOenjMd4uOVtdN2CtsOnYT3kn7ZIxpstbUaY+QvqiO534zbGRzXzRGG1hzB5GH2j7Y/jPafubeb1hMdSb437LjyiKQxviMDmphHysvKM7Ai4Kmo9RVsRqblL9hi6xwdVnBPDpquHZmSpno5EF1YJkspOVke+XhccnqB7zpvMJs+qtQVQyZiKmcFGy880cuXnX5q0QNeJJOnCSdVgtyeAuT2DUzm+x9vbQVcKzMpXE4gqtNlLVKlN3Jepe91Rb5VA8pOlhJhjlluWyLLtfd2tVq8vRxApO9A4er7SHRkY3JUFhlN+3gOGt2uytk0XbC1cPVYrghWoFWpEMzFSr5rkZCCxNrHjIrYu08a9CtjDXIoUTVamhQMa3OZyGLc4KAwVSDpbhzSC12ttqoMLs8VSalapVXEMqhVZ1ViaKkLaxbNTF7e9PG029OfHf8AhhvPKbr7olqj5cQy4erWFepQ5NSWcEMbVCbgEgaWijbqMWqZsSTRq1mrvSFJRdmcsFz5ibDQcOjhK7hd78VTpVlcrVxCVX0y3SnTp5eUY5bXXMSq69eugEm9o4upiMWlGmzryXJOwQkKC2V6jOffAJlRV6TUPReXbUnmm+Nb4/d3MajLVKu+IXE02CA8m6ggAgmzDU9Uc7NwPI0spc1GLM7uVC53dizNlHDU8PJJSoYmFuyjrIHebTR15Zdq2TGTu6BSWyqOoAdwikxMz1XGxG2PHtb/ADSe7WOYjiRdGHWpH1GTKbyrPKBSOU4Rqkc0jPMjqVvfPFmjg8Q4BJyFFtxzVCEU+YuD5o12RunhsOy1AGeotNaYLsWCAKEbID4t9ezMbWuZZMQusRA8sxudn0xenfvUfhdk0Uw4woUtSCFCGOrK181yLam51Ei8BulhKFRKqB2emGCs75ibgBS2mpVRlW1gAeHAyxmJPJ15d+/k6YicHu/haXLZKfu9+UzEtmDXuovwW5Jt5fILIHdugrh0euhFs4GIcioFPNFQsSzAaC1xoLScmlWZTPL2vTDVzNsIL1aY63T1hNGjjZS3r0/nX7gT9kmE3yiZeKvUIQnrOMTVhcTaYgVikdBIv+0aq7pkByVOTJFQac3RmGXm3cMtvID06Syi1x1Ej65GbaxFPDqj8lTbO+Rs6Lwy1Kh168wY9JuxsCTY+bjPq2dV8Bdrlny1ECauoKuz3KVOSI0QWuwbXqt16QOE3vZlUmgFLZNBXLAB/YxXXINbYjUdacTe4f4nbiq4ypTW+INMsBzsj1AFcC4Yl3zElc2tiRqSInB7UQ4NMQKWFQivTFhTTk6TO1NS5yOcrqGvclGsBcCW4TfvDf8AlI1N4rJnyLrhq2ItynvqLKMnDpzcei3CM13nd75aS6U6j2arl51MuMpJXKvOSxJIA1hsTHriHqJyOHpstNXRDSpllarQpMzOucMyg1Mp5ig2AzX0DCntx2KF0w+Z6WHq2FIA/rNZUcC9TMbK5uQpBOpIvlLonjY6r7TOzNu8rVRMqAOhIYMxOdWdXTKVuhGTg1umxOXWPbeSr7XmoqoqE2Jc6qGopcC3wqpGvEqOu412TtivUNGy0ad6iUmAotcI1B64yNnGUEJa2oBb5JB3r7ScVXS6BRXCC9MtlTKSFAVrgsyixyjUHj0OmS+De7eTNd5ahYKURQSQGLdAqU0J5zKPft09A48JZtysS9Y0KjqAzByQoIAsHUW1PUOn7pW6O1q78kFXLmp0S5FEkCo9VFqrrwyoWPml23dF648isfQPtmWMkyk227pbem91yhCE73MIQhArTjnMPlt6xm9OYrjnt84/WZlZ5mXbKuqeBiVHVGhUR7X4RmZhn5ZRo0SYxVok8wqi8b1jF43qy/oETJTdce3t5Eb1kkXJjdRfbHPUoHe35Tboc4x1ONWuEIT03IIQhAr2MHtj9o+sAzVYpj/dW83qiJrPNz537urHjClThGTR63CM3mvNlCbRJoq0SeYK1jerFzEKsy/QImTm6Q51Q+RB3lvukGZP7pf8U/N/mm34/OMNTjVlhCE9JyiEIQIHaQ9tPYPRERHG1fdP3R6TG4nnavOurHjCp4Rm8edEZvNeTKE2iTxVok81q0Mb1I4Mb1JkEjLFukObUPygO4fnK6ZZN0x7W5+X6FX75u+NzYavFYIQhPRcohCECE2sPbB80elo2EdbXHPX5v2mNRPO1uddOHGFBwjR+MdrwjWpNefhnCTRJ4qYk81qTaIVIu0b1JQm0s+6g9qb9ofVWVhpad1fcT89vQJ0fG5ter4TcIQnoOYQhCBD7ZHOQ+Q+kffGYjzbXjJ2N/LGYnn63OunDjG68I2qRyvCNqk05eGcJmIvFjEXmFUm0bvHDRu8oTaWrdge0/vN9kqrS2bs+4D5zemdPxuf+mvW4piEITvcwhCECJ21xT97+WMRHu2vefvfyxkJ5+vzrp0+MbLG9SOFiFSab4ZwkYi8WMZ1cSgJFySDlICkm5TPb6OswVs0QaKhgQCDcHUHyHhEmgJNLdu37gva3rGVJ5bt3P7uva3rtOr4vK/Zq1vCVhCE73OIQhAits8F7T6IwEebfYhAQLkZiB1kLcCV87VZATUTRVvzWYtfIz2y5eFl430nBrzfOujTv0pZYg8Qq7TRHZGVuaSL80KbKrEgsQNAwjeptemAWIawDEmyi2UuLWJuSeTawAPRe00WXZslOjIrkXVgxXNZsxykc4lHzEBrW5zDS/T5ItV2tTGYgMyoHLOmQrzEDvY5rmwYcB0xvX2xSUEtmFkL6ZWuoz3ysrFSRkNwDpdeuY7X0bw4oJlRVPEKoPaABMPGj7Vp84AMSpZSLKDdc9/GIFrITc9BXr0TxO0ghbmMQq5iw4agEa8OB6/vlmNXeHTy3bvf3dP3vXac7qbSqMStNFJGYFhndbiwA4KdWzjyWB6Z0Ddck4amTxOc9Hw26tJ1fGlmV39NOrd4mYQhO1oEIQgRW2wcq243Nu22kgMPhqoZA7BkUFW5xOcHNY5W4eMo48FI1vF9/wDbowVGlVNMurVQjANlIBSo1xcWJ5vDTtlcw3hD2ewGdqlMkcHos3108wnHrYZXLeTduws27pSnRrpz2UM+VWzKiF8+RwVLBdbkKL9AIFwLtI/F06ouvIrkGYG1JzmVq6leamY81Hqe9NzmItrJLC704B/FxKcOBzKe5gJqd5MAeGLw/wDmEH1Fppszn7Wzt7MK5rNygNK4ZKrBjRc5zaigRgbHMy5tLAkAWHNaaYui7CsrUw7LTc0yyOwZgjqozPxLB2FlLaMdR4skv/G8GeGJof5in+KIVduYMccTQH/yKf4pr+r0vb2ia+Hql3zUxfJYHICGbPW8YlCrWVgQTltnbQ5iCs6V9FVTo451qdioRbE2KkgMD72/kI0iz7xYEf4qh5qyH0GMq29mAXU4hT81Hf1VMykzv7f6N8fZWpgqhykEi1ua9RntY1LaG46U4W7dNb/u1Ty4amo6AfWacoxW/eDX3NajnyIEHnLEH6jOobnYrlsHRqZcudS2W97XZtL2F+6dXx8cpbcps1allnZOwhCdTSIQhA534ah+o0//AHCf6dWcWtovYJ23wyrfAp5K6nup1ZxUrzVPk+2WB9srxz81vRIquozNbrk7u8E5Q8pltkbxmt0jVdRc2vp1XsCQBE9o4Whypscq5ajEJUDXyu3Jm7E5XZQtx0fBF7SUV5Fg6ySx2FpIoKOXOdgdQDlUldLXAvlzA2OjjjbXanh6JqVAdUD5UBqWsmcBmvcZiqajoN+BtaBFUra6TVWkhhEpFFBAzsjlidAHAqZAXLhVNwmmXz6zGGWmq2Zqd7tmJAc6hQhWwNwGzEgHUAg3BAgMr6z0xuCLbPw37MekzzZiXDOzDLYnTKCBbgBYgdA6hreeltyFtgMMP+WPtlE/CEJAQhCBTvChRzYFvkuh77r/ADThy0xkXyXH1mejd5aFJ8LWWsCUCMzW4gIM1x5Rlv5p57erhrWDutifHpkdPWt1+uWBvQJU3H9XiVca3ipdPeujdjrfuvEqh/q4kqmxSaZIuRNYGiJEmo6x0B2DtIEUpGmPGqJ5nB9EqEKWFJM9M7s0SmEw6niKSX7SoJ9M4JsrF4POisruCyg5UyqBccS1j3Az0ZTQAAAWAAAHVboihSEISAhCECM3jF8JiR/yKv8AptPNbnx/nf16J6X26P1av+xqeo08zVOLdssVpTAzC4B1FwRodeBmleihucqjXoQC0VpjnDtExV4RQzNFfgjumppL1DuipmDIBaa28UdwmqAXEU97NKfjDz+gyxElsr3ZB8oesJ6knlzYovXT56+ss9RxQQhCQEIQgMds/wB3rfsqnqNPMtUat2z05tX3Cr+zf1TPMlXi3bLAmnEeaFaC8YVeEVTYzUzYzBkGeiarxm44TRBLES2wF9vpfPX1lnqCeYt3/wC8Uf2ieus9OxQQhCQEIQgNdoi9KoPkN6pnmOqNW7Z6exnub/Nb0GeZcVbM1ukyxTdYVuEEF5nECShpMTaYhWRwmqzccDMIJYlS27y/rNH9onrCenZ5o3YT9Zo/PQDzsJ6XioIQhICEIQE6q3BHWCPqnmXH4V0d0qKVZTYqwIII656dlU3hq4OtdalBKpGmYixHYw1t54HB6I1ExjFteX/E7p4dmvTzp1ANmA79frkfidyieFbvp/c0jJRJpLidxn6Kq/8A1n8UF3FbprDzU/8AqlRUQNJlZdqe5Ce+qsexAPtMldnbr4Smb1KZqeR6jAfwWgVjc3CvUxdAIrMQ6MbC9lVgSx6gOuejJXd38VhUAp0qS0b9CqAGPlI4ntlihBCEIBCEIGj8D2Smvh9TLk/A9kgWocYESuHg+HkryEGw8CG9jTHsaTPseHseBD+xoDDSY9jw9jwGOBoWdD8oemXGQNCjZh2yegEIQgEIQgatwjI0Y/muUQGXIw5GPcohlEBlyMORj3KIZRAZcjDkY9yiGUQGaUtRH01yzaAQhCB//9k=</t>
  </si>
  <si>
    <t>MAYBELLINE Dream Matte BB 8in1 30ml - Foundation</t>
  </si>
  <si>
    <t>4 Light Medium</t>
  </si>
  <si>
    <t>data:image/jpeg;base64,/9j/4AAQSkZJRgABAQAAAQABAAD/2wCEAAoGCBETExEREREXExIRFxcRGBEXERETEhETFxIZGBcSFxcaHysjGhwoHRcXJTUkKC0xMjIyGyE3PDc8Oy0+Mi4BCwsLDw4PHRERHDEoISgxMTExMTE5MTExNjExMTEuMTExMTExMTExMzExMy4xMTEzMTExMTExMTQzMTMxMTExMf/AABEIAOEA4QMBIgACEQEDEQH/xAAbAAEAAgMBAQAAAAAAAAAAAAAABAUCAwYBB//EAEEQAAIBAgMFBAYFCgcBAAAAAAECAAMRBBIhBRMiMUEGMlFhFHGBkaGxI0JSwdEkMzRicnOCkrLwQ1Njg6KzwkT/xAAZAQEAAwEBAAAAAAAAAAAAAAAAAQMEAgX/xAAwEQACAQMBBgUDAwUAAAAAAAAAAQIDETEhBBJBUWFxEyKBofAUkdEjMrFCUmLh8f/aAAwDAQACEQMRAD8A+zREQBERAEREAREQBNdRwoLEgAcySAB6zIG19rJRFu855ID8W8BOTx2Pq1Td206KNFX1CZq20xp6ZZoo7NKprhHSYztFSTRAXPj3V951+EqcRt+u3dIQfqqPmbypAmYSYpbRUlxt2+XN0dnpx4X7m6pj67c6rn+Nre69ppNRjzY+8zLLPckq8z4lvlXAwDsORPvmdPG1l5VXHqdgPnPMsxKRqsE6PJYYfb+IXmwceDKPmLGWuC7SU20qKUP2hxL+I+M5crMGE7jtFSPH7/LlctnpT4fb5Y+i0aquAyMGU9QQRNs+dYPG1KTZkYqeo6N5EdZ1mxdtpWsjcFT7P1W/ZP3TdR2qM9HozDW2WVPVaouYiJqMoiIgCIiAIiIAiIgCIiAIiIAiIgCIiAcJ2i/SKvrH9KyGiyw7RLbE1fWp96LKjGYzdvSUrwVCcz3sKYGUBj4jMyjyvfpPFnG85d2e1CVqceyJYsPXMlVjyFvjIuDxy7mpXZCoRmAW92flu+gszZl4ehNpIpbRG535T82SKiAkmnkJDstwC4Fsw0BZbEDUA9qk+JW6q4GwYcnmx99p76GJ5WxrLTpuaXFUcIEuxIDXKk5VJvYC4ANieel5g20zuRV3XEagobu76Nv91fRc3nbLfpOvCRy6rNnoY8JicMehPvm5sSQtIsljVcU7cQy3DG/EoP1eVhzmdarlenTtfeZ9b8soB5deceGifEZEKMPOYFfK0mNV+lWlbvI1TNfllZFtb+P4SuwO0lrNSQpkepTarlLXsgyZWGnEDn59CpE5dM6VXgzypTm3Zf56j+8T+sSNRxNVwxSjezslszi4WqULXZAp0BOhMsNmU716P7xLjwswJle41Jdy1TTi+x38RE9s8MREQBERAEREAREQBERAEREAREQBERAOT7X4fLVSoOVQZT5Mv4g/CV1OgrDiUNcEagG4PMa9DOj7WpeirfYqKfYQV+8Shw882tC1V9dT0aU70l00NgpL9kc83Id77Xr85nuV4uEcfe0HFoF4vHQAeoTISm7V7TrUFwy4cU97icRTwwaoGNNM+Y5iFIJ5eMJBuxbVaKMMrorLzysoYactDBw1PLuzTTJ9jIuTQ37trc5wmB23jKVECmErV620a2FtVeoyKNbKrXuFBHu6SVtbtfWo16tP8nFPDvQpNRZm9IrmoF3j0tbALmHQyxQlhHDnFLU6nH7PD0xSTLTAOYDdIyXsbDIdLZiCfby5yPW2SWFRS65Tk3ammrLRKqobKp04iGvy70p9pdo8TRxdOk6Ulo1cSuFWmc/pFRGUflKnNbd5iBykVe0+OarlRMPkOOq7OXMtXNdVulRiGtp1A58tOcizQujp1wbBEXenOhH0gUAsma5p+QK6aciAek0vs5zntVy3sEZVs1JN7mZF14QVCppbugnWedkdpVMTQ3lYIKi1KlJsgYITTqFcwBJIuLS0ecu6OlZlZhNnbuo1TMpzKAQKaqc1lzNmGpzMGJvfmLW1vbbBwueurf5YL+s8gPjf2TSZb9lk0qP4lV9wJ/8AUQjvVFf5YTlu03b5cvIiJ6J54iIgCIiAIiIAiIgCIiAIiIAiIgCIiAV3aJL4eqPAK38rg/dOZww0nWbUW9GsP9N/6TOZwqaTHtC86fQ2bO/I+5mFlJ2w2dWrLhXoItR8NiaeI3bOKe8VAwKhiCAdROiWnK7tOtqF/wBcfIzmEbySLoR8SShi5y2C7O4sCgXRQybSbGuBUDBaTg6g2Fzc8rA+U2bS2FjRicSaCUzTxdShU9INRQ+HWmAHXIVJbMAeR6yTs7ZtasrMhHCbWLEEm19NJK7N4t96KLElWuACScrLc6eHI6S90t27TwaKuwpRk4zu45WH8sUOI7NYw4ln3NNlO0KeN9JNZd6cOugo5bXso8/UOskYbs3iVdWKLYbWqY/vj9HZQA3r8ucl7SUnEugOrVCo1Nrl7CZ47C18MVJe172ZGNri1weXiI8G9lf2O1sK0/U1krpW6X5k7sfs2rh6FSnVADNWq1QAwYZHqFlNx5S1qLMtlVDUpU3I1Ya+FwSD8RNtWnKJJ3dzFbce6+GhFIl92cS1Inxdj8APulOyaS+2ItqK+tj/AMzOqC8/oVV35PUnRETYZBERAEREAREQBERAEREAREQBERAEREA1Ylbo48VI94lBgaGgnSSvw1IAW8JVOG80yyE91NGtMPKjtrSthr/6ifJp0gEou3g/Jf8AcX5NO4xSZo2OTe0Q7orexNWktKqXqKlnvxMq6ZBrrKvssmfGKVFwDUY+QykXPtYD2zLs7sD0pGfemmVbJYJmvwg3vmFuc2dm8W+HxJw5CkNU3L8IvmzZQwa17X6HSd2Wp7FRR/X8N3m1qsW09/mCNtAAY5r6AV+fQDeiWXbuvTO6VHVmBdiFYNYHle3LrKvbFHPjaiXtnrZL2vbM9r29sk7f2C2EVKoqbwFsuqAWaxI0JIYaGEloWWp+JScpWdtFzuufA6PsvhyMLRuLXBPsLtY+4iTauHmvsvj2r0A7ABlJpmwsCQAQQOmhEsmWVuCZ4O0Tmq097R3f8lXUw8tMCtqaDy+es11EkmmLADwA+UiMEncplO6M4iJYViIiAIiIAiIgCIiAIiIAiIgCIiAIiIAkUcz6z85KkQ95vXANolD28/Rf41+Rl6JV9qMMtWiEZzTvUWxFNqhLWNlCLqbwaNkko14N811/gqOweKppRq56iJepfidU0yDXWUmHcVMerJqGxIYHxXf5r+6TG7NoLflFS5JAX0KvnNgCSFve2o15S02Ls3DYdlqZnq1DnC2pOcpWwbgUFlYXsc3jJ0PadSlBzqw3pOStbdlyfNdG+yKDHMBtBiTYDEAknQACqLky77eY6k9FEWortvM9lcNZQjC5ty1ImjauwUqVGqb91NZnqCn6LWLhc1iSoOYC/UgXmGC7L0XZR6SXBXeAClYlM2U6kkA30sRfyjTQiVSg3TqSk1urG7Ll2tpqWvYBSMMxPWqxH8ij7pfyLstKS093R7tItS695TZr35m/WSpB4u01PErSla12YtJEjGSoKBERAEREAREQBERAEREAREQBERAEREAREQBItTvH++klSLW7x9kAyBlft1iFoEAsRXpWUEAnnprpJ4mjHUDU3ViBu6qVTfqFvcDz1gtoyUaibwV+1MWUfD1WpsMq1syjdlgLLdjrawGvPlNVJHStSY08zVWxNTIrpwht1bUkA8h75a4jDZ3psbZUFRWU/WzhR90h08BVQ0ihRtzvEQOz/m2y5ASAdQBbzsINNOrBQS0w0/Xesr8LNrrrnQ24sOrJXQXYJlelw5zTJzXTpmBv5HWRKFUb5GoqaivRd7BlGr4jM3eIscxIt05SY1CtvBVUU85TdlCzhLBywZWC3vrqCJjs/AMjq5YHgcGwI46lfemw+yLkQRGcVTabT0tb0ej7f0vinl8PdgElaxIyk16xKmxIO85XGknsZowGHKCoCQc9SpVFr6B2LAeubWgz1pKVRtYuF5j1j5yVItPmPXJUFQiIgCIiAIiIAiIgCIiAIiIAiIgCIiAIiIAkXE972D5mSpFxXeHq++AQMbiXUhVItfXS9hkOp9v96GeLiahUEWzHpl0N8gAOv6xk28qsTiawWuVBax0BubfTOLZba3ULp4WPWDTStPRJaWz1djeMY5INwFYXsV1VTkK3udDZuZ00Ok8o42obEka2vwnTM5GmvQW9cNVqgnWwC1QNDbhrIqudOE5SfEdbWkQY2ub6HUVjY0jqFXMlx0uQVt5ecXLY07rSK+/K/T5oSzjX0sV4hexUjL9GpB8bFiR4wMdUbhBUHMlj5NzuL8r6eXrkbFY6sGcJYqu8twEgMtVkFMWGpygG3t5aRUxFZXZSeHMeIpchd8y5gLWsFC+/zgeDa3lXz0JTY1+FrgZ1VgpGoDM9mOumgQHwvPMHiajFc1rMeWUgjhY87+QkejiauYJrYuwN6drLvTY+WlhLaCqraHl3Vr/zkbKPeH99JKkWh3h7ZKgzCIiAIiIAiIgCIiAIiIAiIgCIiAIiIAiIgCRsXzX2/dJMjY76vt+UArMS7htC9sx5LcAbpbdOWa/tEwp163CSG1VyeA6Ndgo5eS8/HzlZhqNVqaucXXF6TVWtU0WxXX1AFjbmbaT1cNXLELiq9lZEvnOpOKei508BTLD12g9X6WKVnKOmmH25fLFuHrZDfNcqNcmoO7Y6WXxsJhv61ho3LXgPCbtbW3kn8xMpsItVr2xVf/DYKH1CVKaPck6G2fLccuG4sdMq+df/AK8Q4yFrpVD3Jqsi6DWwy6nrrblIOvpIp7rav2/0W1CrU47k2sSCUt1Gvd05t+ExatVPIMLLfWn9beW1Fvs2NhK2pTqZGcYvECxYC9QG+XDb4DT26+CmZYzC1UIvi6xU1N33+Qy1GNzbTuLryAJJ5STj6WN8x16Ph6FgtWp+tyuQUAt9IoBvlP1STy/CZ4apULDMDa+oyWH1tNRpyH4ynxi1Ep1H9Jr5kRm3bVkVr51VcwubasbjqRoZjiVqrSeouJr3FMuFZiLFWIYMOh8uYNwYJWxxktHHV2w+n+J1uH73s+8SVImE5n1SXB5SEREAREQBERAEREAREQBERAEREAREQBERAEjY3kPXb4GSZGx3dH7X3GAUK7CICqMVXCqLBQ62AuDYC3iB7psGw2uD6XiLjkc40+EtFmbrcEXIuLXGhF+o84NL22vne9l+CnGwBxH0qvxkFuNeIiwF9PIe4eE8Ts8FXIuJrgAFMoZAArG5XlykJaihMPTzACnWSqbtqfy3Io15iwqMT+qDJezFG8osBZqgxOc/We1dbZj1t0vyg3VPHhFt1OLX7VwTafql1zxC7CI5YquOvfXnYDw8ABB2Ebg+lV7g5r5lPEARfl4Ej2mTKlMXNqgHle2tpvSooAGYe/T2e6DI9prrEvZfgqKvZ1WzZq9Zs4Aa7KcwDZgDprrrM6uwcwZWxNcqQFILqQQDcA6eMuFINiOR1npg5+t2j+7HRfjojbg+beoffJUjYP63s++SYMoiIgCIiAIiIAiIgCIiAIiIAiIgCIiAIiIAkfG932iSJD2rWCUndr2WxNtT3hASuYJNglbhtp0W5P7MrfhJi118/wCVvwkXRLi+KItSjRGWkaZOV1qA2W995nve98ubp11EYdaIcsocsQxsc2VA9RS2RW0FyQTbwm11ps2YubjW1xbpcajkbCFp0gbh+gXvDkCD/wCRJL/E0s3LrnLyaWNMkAhuIn7HXJrb/cXz5zKpkBCWY2OXTLbW1/cKg/sQdyP8UAjrnS4sUt/1rMGqUcwbfC4179PmVCk8vACLkXXX3yTUFrDw0gzQMXTPJwfUbzXU2hSBtn18AG/CRdFW7LkWWD+t6x8pJkLZNYOjMt7ZiNfICTZJy1YREQBERAEREAREQBERAEREAREQBERAEREASu7R/o1b9n7xLGQNvD8nr/u2PuEh4Oo5Rx+yec6nDHhE5TZJ1nU4U8IlUTXMl0zM6x0M10zMqp0M6KXk5raR1MrmlhtI6mVzGVs0xwScCdYc8cxwZ1nt+OSQ8nTdmR9D/E3zlrKzs0PoF82f+syzlywYp/uYiIknIiIgCIiAIiIAiIgCIiAIiIAiIgCIiAJD2uL0K37t/wCgyZI+0RelVHijj/iYJWThdlHWdThDwzlNlnUTqMGeGUxNkyahmVc8JmukZlXPCZ0VPJzW0TqZXsZO2idTIDGVs0Rwb8KZ6h4jNeHMypHiMkhnW9nPzFP1v/2NLKV3Z4fQU/4j73MsZcsGKf7mIiJJyIiIAiIgCIiAIiIAiIgCIiAIiIAiIgCasSLo48VI+E2zwiAfONltqJ1OCbhlDiNkV6DH6NqiA6OgL3HS6jUGScPtamnC5KHwYFT8ZQtMm5+bB0NJplXbhMp6W2KX2xM6216JFg3wM6ucbrKzaB4jIDGbsXiFYkgyI1QeI984LkiTRaZUW1MiU645DU+A1PuEsMDs/EVDZaTC/wBZ1KKPO55+y8nJEnbJ12wh9BS/Zv79ZPmjB0d3TRAb5FC38bC15vlyMDd2IiJJAiIgCIiAIiIAiIgCIiAIiIAiIgCIiAIiIAmrE90z2JIOS2vzM5rFc4iUyNNM8w/OdBsrmIiETM7DA9wTfES4yCIiQSIiIAiIgCIiAIiIAiIgH//Z</t>
  </si>
  <si>
    <t>MAYBELLINE Eponge A Fond De Teint -Blender</t>
  </si>
  <si>
    <t xml:space="preserve"> </t>
  </si>
  <si>
    <t>data:image/jpeg;base64,/9j/4AAQSkZJRgABAQAAAQABAAD/2wCEAAkGBxAQEg8QEBAPEBAXFQ8PFQ8PEBAPEBAPFRUWFhUVFRUYHSggGBolGxUVITIhJSkrLi4uFx8zODMtNygtMCsBCgoKDg0OGhAQGy4iFx0vLS0tKy0tLS0tKy0tKystLS0tLSstKy0rKy0tLS0tLS0tLS0tLS0tLS0rLS03LS0rK//AABEIAOEA4QMBIgACEQEDEQH/xAAbAAEAAgMBAQAAAAAAAAAAAAAABAUCAwYBB//EAEcQAAIBAgMCCgYGBwcFAQAAAAABAgMRBAUhEjEGEyIyQVFhcYGxMzRykaGyFEJSc8HRFSNDYoOS8CRjgpOiwuFUo9Li8VP/xAAZAQEAAwEBAAAAAAAAAAAAAAAAAQMEAgX/xAAjEQEBAAICAgIDAAMAAAAAAAAAAQIxAxESMkFREyEiBBRD/9oADAMBAAIRAxEAPwD7iAAAAAAADGdRLezX9Jj2+4i1HdtmNgJn0mPb7h9Jj2+4iWM4029yAkfSY9vuH0mPb7iNKDW9WMbAS/pMe33G2Mk9UVxtw0rO3QwJoAAAAAAAAAAAAAAAAAAAAAAAAAAABgQ6NLavfcb/AKPHqfvl+ZHpS2Xp7jd9I7AM1Qj1fFmaRq4/sNkZpgeyinvNboR6vi0ZTqJfkYcf2APo0ep/zS/M1xhaaRs4/sNMdZJveBMAAAAAAAAAAAAAAAAAAAAAAAAAAArM4zB0diyWu022m0krdXeWZznCypsujfdy34KzIuiNNXOJRk4uVNNW0cZ9OvWZxzWb3Sovwl+Zz2KzhRm2405PZg78WpzbstNdEkYS4XVlpGlG3bJR+CRmvLMb1a0TjuU7kdEs4n10v5Zfmeyzif8Advwt/uOLed1Xvpr+d/kZU82qyajGjdvSym9fgR+efafw36dpHNpddNf4ZP8AEPNZfbpL/BP/AMjkK+ZV6ekqNn1Ob0+Bh+nZ9NL/ALn/AAP9ifaPw5fTsnmklvlS/wAuovxNE+ESg1yoN9UYSf4nMw4R1Fa1K3dPX5TbTz2U5LahFq6fKjHaXc0tfgT+aXVPxWbj6PhK3GQhO1tpKVuq5uIeTyvQovrjF+8mGqM4AAABgqiva+oGYAAAAAAAAAAAAAAAAAAHNcMN9Huq+SOlOb4XL0PdV8kRlpMcHj8IpuHKcWtmSa63H/2ZHWAS4u05LYslu167+GniSs/ls1VFacij48hECmpSajFOUm0lFatt9B5XJ3516PH6RIjlineEbuUpRaW+1mnspX3Xv72dPlnBXiuJltXnFSTvG61cXyddLbNr67y04N8H1h47VTlVnve9QX2V+ZfqCNXFw2TvLajk5e71NOJx2U1qkZ03SfpKs4VLxultuqk+VrGT5NtLHN43Lpq+3Bxk1FShtJOLhJyVmvtX8D604Ip8/wAkVeDcdKiWj3bXYyeXh7nc2jj5er1dPmccJK9O8W9l724u+21KTsn0NW8S0w9JbS8V8CvxNOUJOMrpp2s96fUS8BK8orfv8jFjf6jTl619RyL1eh7EfInkHI/V6HsR8icevNPNuwAj4irbRb+nsJQ8r1uheLNCCR6cV1EmjVvo9/mbiEiRSqX0e86lRY2gAlAAAAAAAAAAAAAAHPcKlfiu6p5I6EouEy9H3VPwIuiOC4TQ/XL7ul8qOn4HZIqUVXqK9SSvFNawg/xZEllvH4ymmrwjTpTl2pRVl4u3xOxijLhx/wB3KtOXJ/Exj1MyCPbmhS8Fj0Ejl+GGSqpF14LlLnpdMevv/roOTyuHLgt28+pzSaaeqelutHz7E4LicVsLddyXssx8/H/UyjRxZ943Gu+yVfqKHsQ8iaRMqVqNJfuRXuRKbNsZK116uyu0iI9nK7v/AFYEVMAAcpZI9TMUZEiTTldGZGpysySdRyAAkAAAAAAAAAAAKXhGtId0/wDaXRS8I90e6f8AtIuhrwFJKUp9LjRj4KC/NlgpEClKyXdD5USIzOdOkhM9ualIy2glsuLmu42gNlzm+ElH9bQn2yi/NfiX6mUXCOd3RX70n/pOc53E4/quly/0dP2UZYqVl36GGXeip+yjzGvm+JZ8K2hC5jtHm0c11Gdxc17Z6mQltTMkakzNMQbCRSd0iKmSMPu8TuOa2gAlAAAAAAAAAAABS8I/qd1XyRdFHwk/Zd1X5URdCvnirVNnrjTt37KJtOZV16XLUn9mn8qJWHjOd7dFiuV3U7jkYvEkSenSQ6uMaFykJLVwsWuk2ccmUlOvt6X+BpzXEzw9PjVeeqWzu0s3f4CZRPje+l7PEWObzPF8ZVgluW0YZdm0sSpppK0acuTK/PV7Ebi7VV4+TOOTLXTrHHrvt9Byl3o0n+7Eyxy5N+pmrJH/AGej7ESbON00924v+FKnczB1UY5lTdJOT9Gvr9CXb1FRLMY9EkcW9O5Fxxhlxpz882gt84rvaX4mEc9pf/rT/nh+Zz2nxrpozNkZnPUc3pvdOL7pJ+RMhmEevxJ7hZVwpE2gtF7yuwFN1Epbob0/tLs7C1SO44oADpAAAAAAAAAAABTcIFd0v4vki5KfP99L+J5Ii6ECcE5xT3PYXwJ1KMYykkktI7vEpM7runCdSO+MHNX64wuvI5+XCjFwg5VOKcnRpYiLgpJbMpxi4yTf729Mr76dzC3TuOJi1FOK1Tb69274/Aizw9OW1FRjtqTskmla+ilYps2zHEKrhqNJ005xrz2qkZS2eL2LWUWt+38CnxfCitRq4inJw4yGHVeM4xajUmk3KLXVut4nGWUWY8eTtYYSnKKbjFSTs9i6Ts7MkcVHlK2lkfP4cKcUuPqXpOjTnTUoNSVSUZRpyk4yva6291ugvcFmWKqcfU2qCpU6lens7E+Mkqd7Pa2rdXQTjlPoy48vtbYqhGMIyUUpO17dN0U1WHLXj5FXlGfYmtUo06zg4VKKxEFTTjsWUeS73vz1r2FvPne/yHcrmy47ddkXq9D2Ik8gZF6vQ9iJPLppUruEK/s1f2G/dqc1gZ03FcqO6T5y3R5z8Lo6bP8A1bEexLyOYyrLacVTaUrwu48p6bV7997lHLuL+P1qPmroqLcpwS1V3JWutWvccwsPR4xx5DlvcelI6nNsnpTpxptNQjtWUdn617712vtOdeXxVaVRX2mtl7rW3dV/iZuTpr4q6PIqNNKFtjVXja3KVr6dehc4upTUHyorRveui680/cctkeXYpRprjKd4JbD1snfZs9ObseN+kvszy6UoSs6e6dm1K62tX066ufwLcPVTye23SZZG1Giv3IfKiUaMD6On7EPJG81zTJdgAJQAAAAAAAAAAAU3CF+i/i/Ki5KbhF+z7q3yoi6FBwli3SrJK74qSSWrbcGcHLDLi26FKtb6LTjWvTr61Y1KTiltq7aXGaR/I+jY58prsh8qNOGerTKbtdjl4xzOdYijWq4SclWlRjHFxbjSxUHGbVFxvspS/Df1FJwjw06v0qrTjK6jh5wvGScouFSM1Zq/Nk9Oux9HrU9CqxdFy3FeS3DNw9BSccVRUKjqVJ0lFKnUafIpK7laySs9W+g6jKnSg8YpRqqvKri1G8MRsSg9zWnF623lhhcO09xdQhoThDPNwnA7BPDySqQnedGlUhVmpNw5MeMotvm2dmlpo+w6Xa1b9ryZtqvabS3XIsqi21FdU/lY7/avL+v27bI/V6HsRJxByP0FH2UTjTNKFfn3q+I9ifkUuA5qLvPfV8R93PyKPAPkoo5faLcPV5jtzOZfOfedJjnozm0+U+8ycu2zh06TKNyLPGLkS7mVeT7kWeN5ku5l+Hqz5+y2wnMp+zDyRuNWGXIh7MfI2muMwACQAAAAAAAAAAApuEP7LurfKi5KXhF+z7q3yojLSY5/Oa2zUb7Kfyo9wVVSd+kjcIXy5d1P5YkTLJvb03WMcz/uxp8P4ldMtVqRK+Fvqmbo1NCPWxSRZbFcl+HtKjJdJNa01K6ni7smyfJIxs+DKX5U+LxSW0o9ZAwk71P8M/JjEabftM04J8vwl5Gfz7zi/wAZMa+kZH6vR9hE8g5H6vR9lE49GaYqgZ76viPu5+RQ4Dmovs89XxH3dT5WUGA5qKOX2i7j9a8x25nNfWZ0mO3M5u/KZk5Gvh06TJtyLPH8yXcysyjciyx/Ml3Mvw9VGfsu6W6PcvIzMYbl3IyNjKAAAAAAAAAAAAABScI36Pur/KXZRcJn6H+Mv9JzlpMcZwqnVVWXFpONqV72v0bVr/uq3iVmWVcT0RV9l83Y1ldtb+i1l3rquS+EEKm1U5Su7u992/8A4I+UwqbUUpdC6enaV/h3mH/o3T0dBiamI2eRHXZVm3DSSU77W7VvY3JreVuZTxCso7MnsttrZ0kr6a9d49H1XuuWvF1tizknK71TSurJJvxvdf8AwgYqlVb32ezFatNbSk7t26GrdHuOs9OcETDTxW0rRutqO/i77Nne/js+8unPFOKtGz2KWkuL2XO/6xOzva263WQqFCr9WWzu51pSTtK7vu3uPWWdSnX2dZRW9WUrW2ney06ErLvZOGjPbkcVVxN1tRstqO16PTRt7Pjvv4GeRzqOUeNXK7LdNurtv/zveOYRq63evWnpufv6P63sm2uN1u1eFr7+cv6/q5TPdZl6vqmQP+z0PZRYFfkHq9D2UWB6U086oOder4j7qr8rOewHNR0Wder4j7qr8rOdy98lFHLuLuPVY47czm1zmdHj9zObvymZORs4tOmyfciwzDmS7mV+Tbl4FhmHMZfh6s/J7L+O5Hp4j02MoAAAAAAAAAAAAAFHwk/Yu19am72S8KrOt9Hvn8pznpOO3z/NMq16ZWjG2zF23X163rqQMvwEtvVSVmpX2Hvs1p/XvPoTMTLeP99tU5L10oqeX6W2n2XV7aRWn8t/E9rYBSltNta7WitLenZy6tC9FibiiZ1QUMrUHBqTdmnZxum7NX377W9xKrYXe9qS5W3olzryfutJotT2wmJc7XzvEZY25Ll9S5D3JKKs+rQ35Rl8o1dpp/Ve5/Vaf4HemE9z7n5HE4ur326y5e510tshVsPRX7qJ5Cyf0NL2fxJptmmS7Qs69XxH3VX5Gc5l75KOjzn1fEfdVfkZzmXvkoo5dxbx6rHH7mcy3ymdLmD0ZzF+UZORs4dOpybcixzDmMrslei8CxzDm+KXxL8PVn5PZfo9ANjKAAAAAAAAAAAAABU53vo98/lLYqc730e+fynOek47Q2zy54zwpXMri5jcXAyuLmKDZAzuYVN0u5+R7cxqbpdz8gLnJ/Q0vZ/EmkLJvQ0vZ/Fk00Y6U3aFnPq+I+6rfIzm8ufJR0WfO2GxT/ua7/0SOby3moo5dxbxarzMNzOXfOZ1GY7mcv8AWZk5Wzh06rJNy8Cyx+5d8fNFdku5eBOzOVox9umvfJIvw9WfP2dGADYygAAAAAAAAAAAAAVubUpSdPZi3bbvbo0ViyBFncI52rBx5ya70a7l9i8MqiSbtbW5F/RK+2/ciu4X4WTNVXPNotf0Qvtv3I8/Q6+2/ciPCp84rNobRZ/odfbfuR7+iF9t+5Dwp5xWXNs8NUcXaEtU7adhPjlMbq8m+yy1LFImYfaLn9ImUQlGjSUk4yUdYven2kwAtitDzihKpQxFOPOnSqwjfRbUoNL4s5HLsVGMVGd6cumFROEk+5ndHjinvK88PJ3jn4uGzDFQafLj/MjmVXjtc6PvR9XqYGjLnUqUvapxfmjR+hMJ/wBLhv8AIpfkU5f4/fyuw/yJj8OayWvCy5UejpRYYv8AWunCnynt022tVGMZKTbfRoi7pZdQhzaNKPs04LyRJUUtysd48XXyry5O729ABeqAAAAAAAAAAAAAAAADwAAegAeMABIj0AIAAAAAAAAAAAAAAAAAAAAAH//Z</t>
  </si>
  <si>
    <t>BLUSH</t>
  </si>
  <si>
    <t>MAYBELLINE Fit Me - Blush</t>
  </si>
  <si>
    <t>40 Peach</t>
  </si>
  <si>
    <t>data:image/jpeg;base64,/9j/4AAQSkZJRgABAQAAAQABAAD/2wCEAAoHCBUSEhESERISEREREREPEREREhEQEQ8RGBQZGRgUGBgcIC4lHB4rHxgYJjgmKy8xNzU1GjE7QDs2TTw0NzQBDAwMDw8QHhISGj8eGB4/MTQxMT0xNTQ/NDQ0MT00MTExND81NDQxMT8xMTExMTQ/MTQ0MTExPzExMTE0MTExMf/AABEIARIAuAMBIgACEQEDEQH/xAAcAAEAAAcBAAAAAAAAAAAAAAAAAQIDBAUGBwj/xABNEAACAQICAgsIDwcEAwEAAAABAgADBBESBSEGBxMWMTVBUVS00hQiMnJzdJGUFRckNFJTYXGBkpOjsrPRI0JioaKx4TNDVXVEwfAl/8QAGQEBAAMBAQAAAAAAAAAAAAAAAAEDBAIF/8QAIhEBAAEEAwEAAgMAAAAAAAAAAAECAxFRBBQyEzEzEiEi/9oADAMBAAIRAxEAPwDs0REBERAREQEREBERAREQEREBERAREQEREBERAREQEREBERAREQEREBERAREQEREBERAREQEREBERAREQEREBERAREQEREBERAREQEREBERAREQEREBERAREQEREBERAREQEREBERAREQEREBERAREQEREBERAREQEREBERAREQEREBERAREQEREBERAREQEREBERAREQETXdnOmHsrCtcUcN0U0kQsMQpeoqZsOXAMTh8k5Bv+0l0xvsrfsQPQMTz9v/ANJdLb7K37Eb/wDSXS2+yt+xA9AxPP2//SXS2+yt+xG//SXS2+yt+xA9AxPP2/8A0l0tvsrfsRv/ANJdLb7K37ED0DE8/b/9JdLb7K37Eh7YGkuln7K37ED0FE89vthaSA99n7K37Etm2ytJ8l191Q7ED0bE84e2VpTpf3NDsR7ZWlOl/c0OxA9HxPOHtlaU6X9zQ7Ee2TpTpf3NDsQPR8Tzf7ZWlOl/c0OxHtlaU6X9zQ7ED0hE83+2VpTpf3NDsSPtk6U6X9zQ7ED0fE84e2TpTpf3NDsR7ZOlOl/c2/Ygej4mt7AtNPfaPt7mtl3V90VyoyglKjJmw5McuOHyxAsNtjiqv5W06xTnI9ja2+a57rVTT7nCBjhmos9xRpmsmP7yq7N8ymdc22OKq/lbTrFOcd0HoOteu6W4QsiGq5dgiqgIBOJ+eBkdNWNGhZ06a7k91SuglzWpkOXZqLOVRhwomKLq/eUys2jrbuU22el7ILS7sLAPnZ8pdrXPhkI3LDABvDUyO8G7+FZ+tJ+khvAu/hWnrSfpAtNFPbm2qVKtGm1WzyGmoyql6KrZFFZeF8jd8SNbL3p55PsYt0qU7wtTR6itaGmDRtazAMa2fIlVlUDUmOB1YDVLneDefCs/Wqf6TWLmgabvTfKWR3RsCGXMrEHA8oxHDA2Xua3Ol6VMJS7ld6JamSjU0xoqXR++KYh8cQGKg6gZjdkVEoKf7MU8VqcFC0t8x73koO2bDV4WGGOrlmIwl3caKenb0bhgopXRqpTIILE02yPivJrgZHZRow069eolNEtTUwpFHplMpAwyqrYgcPJJNP2GQW9SmiCk9naMzI1PXWNFN0JUHHNmJxxHDLh9lDNWo1zRph6L3Td42Q1N2RUGJynAoqqAcNeUY8pNKzrVapqVESmymvUq4VKgLIzhGYYkDEYpSOOA10/lMDC3mUJb4ZcWDZ8MMT+0YDH6MPok2kKNE91vTyLkO5iniO9YXCKHp/wsgbEcmvkIl97EXKo6LuWFQAEmquKnHWRq4SpZfmaVBo65Aonc6X7J6bDGvipNNcgCjDBQeE4cJgY+1oKbemyojMTWzncrao2p+9zF2BGrmmEE2xbK5zO7U6DNUSmjndgrd6jJmU4YqxDcPJhNe0jo57fKKmTvwxGRw+pcMccODhEC0iZtNi1wQCBSwYBhi54CMfgybepc81L7Q9mBgomd3qXPNS+0PZkN6lzzUvrnswMHEzu9S55qX2h7MwlWmUZ0PhIzI2GsZlJB/mIEsRED0PtQ8UW3j3PWHiNqHii28e56w8QJ9tjiqv5W06xTnNdgwxTS+P8AxF3+ETpW2xxVX8radYpzm2wXwNL/APUXf9hA1Hc1+CPQIyL8EegSaIEuRfgj0CTREBNo0uf/AMfRHldJdYM1ebRpfifQ/ldI9YMDVjIMJEySodUCwrgE8A9AmVu8PY601au6K2r6XmJY65l7vi6084rf3eBhcg5h6BDKADgANR4JNIPwH5jA6Lc3u4tbO74UWoVA41a2VFdSPlwVh9Mtbe+q0mrvcEsWo0K6UR+47s6LRX5cQoJ59cudJ6MNxStVA1JUou+PwAvfj5dR4JcV9Eh7pLlif2aBQmGouGYqxPyBz9MCloh6qvWp3Dh3Xc6wOGAVXBxUfIrKwEsdG1Gq1qdUvUzVGqVgmZglK0AZEUpwZmYhsf4T8sytWzc1t0XAK9BqFTHHMpBLI66tessPpmH0Poe6oq9MNSQOy5qwz1KgRVwVUUgAcpGPBjAzzXaiotIEs5BZgoxCLhqZz+6CdQ55zTSH+tX8vW/MadLsrJaS5EDazmd2xZ3blZm4SZzS/wD9av5et+NoFvERA9D7UPFFt49z1ipEbUPFFt49z1ipECfbY4qr+VtOsU5zra+qKvsmzIKiLou5ZqbMyLUUZSULDWARqxGvXOi7bHFVfytp1inObbBfA0v/ANRd/wBhAs/Zqz/4ij65efrHs1Z/8RR9cvP1mvxAvtJ3dKqytRtktVC4FVqVawdsfCJc4jmwltbW71GCIrO5BbKoxOA4T82semUpnthfvo+bVfzKU5mcRMu6Kf5VRG1idCXPxFT0D9ZkrqldVLS0tDaOq2j3DLUDYs+6vnIK4d7hwcJxm9KsqBJn+86bY4lO3LjoS56PU9C/rKFfQl0dQtqh+p+s6o665LlkdirSY4VO5ck3u3fRqn9P6y8q6LvGoU6HcjgU3dw+IJObNqwx1eFz8k6fufyRufyR2J0npU7lyXe7d9Gqf0/rIb3bvo1T+n9Z1vLGWOxOkdKncuTewV58RW+svaj2DvPiK31h2p1cpIMkdidHTp3LlHsJefE1vrDtSyuqVWk2SoHpvgGysSDgeA8PBw+idfdJzzZ376p+bp+N5ZbvTXOMKr3HiinMS13dG+E31mkpiJexkRED0PtQ8UW3j3PWKkRtQ8UW3j3PWKkQJ9tjiqv5W06xTnNtgvgaX/6i7/sJ0nbY4qr+VtOsU5yLY/phbVbwMjP3VZ1rRcpAyM4GDnHhAwgYeIiAme2Fj3W3m1T8ylMDM9sL99Hzar+ZSnFzzK2z7h0JBKiiU0k5OozBL14UyIwkZGcZWYQwjCRgRkQyyGEmMhGRDCUysqmSGSKLCc52fe+qfm6fjedHec32fe+qfm6fjeX2PTHy/wBbWoiJteWREQPQ+1DxRbePc9YqRG1DxRbePc9YqRAn22OKq/lbTrFOcKnddtjiqv5W06xTnCoCIiAme2F++z5tU/MpTAzO7DPfR82qfmUpxc8yts+4dDSTOdUpoYc65gl69KIkwkgMmxnCxERISOMAYMYyGMATKbGTGSMYJU3M5zs999U/N0/G86K85xs799U/N0/G80WPTHy/1tbiIm15ZERA9D7UPFFt49z1ipEbUPFFt49z1ipECfbY4qr+VtOsU5wqd122OKq/lbTrFOcKgIiICZzYb76bzap+ZSmDmc2Hn3UfN6n5lKc1+ZWWfcOgIZKW1yCtqkqmefL2KVUSYSmDIgzlZlPjIyTGMZAmjGS4yGMCYmU2kSZKxkolScznWzr30nm6fjedCcznuzj30nm6/jeaLHpk5fhrkRE2PLIiIHofah4otvHuesVIjah4otvHuesVIgT7bHFVfytp1inOFTuu2zxVX8radYpzhUBERATNbED7qPm9T8ylMITM1sSPuo+b1PzKc5r8yste4b2zaoUykzydTPPqexT+FYGRBlMGTYzl0nxjGSgxjCU2MgTIYyBMIRJkjNIkymxkiRzOebNz7pTzdfxvOgOZz7Zr75TyC/jeX2PTJyvDX4iJseYREQPQ+1DxRbePc9YeI2oeKLbx7nrFSIE+2zxVX8radYpzhWM7rts8VV/K2nWKc4TAjjIExEBMxsSPuo+b1Px05h5lti5wuT5vU/HTnNfmVlr3DdM+sysGlkjyqrzBL16Z/pdBpHGUA8mzyMJyrZozSjnjPGE5V80gWlHPIZowjKrjJWaUy8lZ4wTKDmaDs0PulPIJ+N5vLvNE2Yn3QnkV/G8vs+mXlT/hgoiJreaREQPQ+1DxRbePc9YqRG1DxRbePc9YqRAm22eKq/lbXrCThU7tts8VV/K2nWKc4RAjEhEBLrRl3uNXOQWBRkIHCMWU4j6v85ayWRMZjCaappnMNk3yIOFKn9H6yG+6kP3KvoT9Zqty2qWs4+VOl3Yubbnvxp/F1vRT7Ujvyp/F1vRT7U0uJHxp0dm5tum/Kn8XW+77Ub8qfxdb7vtTS5XFuPhf0/5j406Ozc223flT+Lrein2o35U/i633fampdz/xf0/5juf+I/V/zHxp0dm5ttm/Kn8XW9FPtSB2YU/i6vop9qapuA+F/T/mSvRABObHDky4f+5Pyp0di5ttbbLaZ/26voTtTXtNaQFxUDqpUBFQBsM2pmOOrxv5SwidU0U0zmHNV6qqMSRETpUREQPQ+1DxRbePc9YqRG1DxRbePc9YqRAn22eKq/lbTrFOcInd9tniqv5W06xTnItjVilXuo1KYfc6KugK3TAMayISVoHOe9Y8HzwMLE23S2x5Kde1WnSqGg926V2/asEoZ6BGdv3MEd+HAjl1iU7HQiKKpr29XFK92iKUrakpqmVmRSHdFZ9ZTXr5gYGqQZuLbH7cVbYVCtEVbxKeTG6qbrRajbPkUlQyH9o/hhWGYAk4YzTnw14cGJw+aBZ3Da5Sk1Q4mSwEREBLwHUJZzO6B0U13WWkufKFerVZELulFBi5RRrZ9YAUA4swgX+x3Q9OoGe5LBXp3S2iKSrVa1Gg9RqhPwFyAHnZwORpZaKtKe51bm5DPRpNTpJSRsjXNw4YqmfA5FCo7MQMcAAOHGbFo+wu6l4KjWVzRopa3lChTahVCUKXcdZUp4ldbFmGJ/eZzzzD3NpUpaOCVadSm66SYulRGRxns0KEqwx1hXw+mEoaPpULxjbpbra3DhzbVKVW4enUqKpZaNRarvhmwIDqRg2GozAOcVJ5wD/MTK7GUY31iF8Luy1Iw5AKyEn5gAT9Ex9+ylqpTwC7lfFL6v5QLGIiEEREBERA9D7UPFFt49z1ipEbUPFFt49z1h4gTbbPFNfytr1inOQbHUp4XVSqwUUqNN1ZnukQM1emnfbh3x1OcAOXCdg22FJ0TcYDHCpbE4cgFwmucFDkAgEgHAEAkBgDiARy6wD9EDc7HQq1adEBzula6pV6lBLh++0fVuBSI3Itn4Cr52GJV9Zxkte2p5DcIhuKlGlXVFpXN+yI1O4tKagMxFRWCXFQlQcuGU881Ba7qQwdwwAUMHYMFAwAxBxwwA1fJI0rp08CpUp8J7yo6azhie9PLlXHnyjmEDN1rQpdNrdUp0qd5Up1nVnovUpoxou7gAtndUzEA6xjrBmLq2hFU0wC6B6ffLrxpO6hWxHOHXWOeWZqHvu+bv8AW+s9+cc3fc+vXr5dcpvcMutXZSBlxViCF5sRyQMhXsEVjTCMQaVWr3RmbBCuchcPBKjKFOOvE8Ik9HRabrXV0bIlbc6eYuAU3Ou/CNbeAh1a8PnmEFVspXM4QnEpmbITz5ccJHuh+9/aP3ngd83easO91979EDNULCm5w3PW7rTTA3SIcVxOVmUkPiR4Yy4fTMFJ+6n1ndKmLDKTuj4svMdesaz6ZSxgTYy7wxGvXLImXgMC+0Ndrb1hUZCw3K5p4LgDjVt3pA6+QFwfmEn0VepSWrSq0zUtq6oKiIwSojoSUrU2IIDrmbURgQ5B4cRjohLOUNIW9tmqWguHuGR0SrcrRpLbK6lWdER2L1MpKhiQBjjgTMFU1KfmH9xIyWr4J/8AuUQLyz0ajqpdnXVU3RSoTAo1JQFwDH/dxxI5OAcMkt7BS2VhUYm5a2G55f2eXL3z6jj4WoAjwG1ywWu4OYO4bWcwdg2J4TjjjrwHokEqsuOVmXMMGysy5hzHDh5eHnhDIXNgF3NVVxWqOBlZ1dMp1KcQgyljrwxOC8PDIUbBXFwyMSlMPuetS1QqMQx5lwGOrlYDnlk1y5wxqOcNYxdzgcMNWvVJFbDgJB4MQcDhAv6mj8KdNlzZ2ZFcPigVqmbKMCg1d7w5j8wlO/s9yKjNnzByDlZCMrshBDa+FTLU1mOALMwBLAMxYBjrJwPKf5yrd3b1WDOcSFyjAAADEnUB8pMD0DtQ8UW3j3PWKkRtRKRoi2xBGL3JGPKO6H1xA265pK6ujqroyMGRwGVhzEHUZpzbG7LE+4bTh6NQ7MRAk3uWXQrT1aj2Y3uWXQrT1aj2YiA3uWXQrT1aj2ZDe5ZdCtPVqPZkYgQ3uWXQrT1aj2ZHe5ZdCtPVqPZiIDe5ZdCtPVqPZje5ZdCtPVqPZiIEw2N2XQbP1ah2Zxq8oqKlUBVAVyAAoAAxOoc0RAo7mvwR6BG5r8EegSMQlDc1+CPQJmdiVpTqX1FKlOnURs2KOiuh73lBGERA6hvcsuhWnq1HsxvcsuhWnq1HsxEIBscsuhWnq1Hsyfe3ZdBs/VqHZiIDe3ZdBs/VqHZgbG7LV7htOEf+NQ5/FiIG42tJURERVRFRQqIAqqOYAahERA//2Q==</t>
  </si>
  <si>
    <t>45 Plum</t>
  </si>
  <si>
    <t>MAYBELLINE Face Studio - Blush</t>
  </si>
  <si>
    <t>40 Pink Amber</t>
  </si>
  <si>
    <t>data:image/jpeg;base64,/9j/4AAQSkZJRgABAQAAAQABAAD/2wCEAAoHCBUVFRgREhIYGBgYGBwYGBkYGhgSGBgYGBoaGRgYGRgcIS4mHB4rHxgYJjgmKy8xNjU1GiQ7QDs0Py40NTEBDAwMEA8QHhESHjghISE0MTQ0NDQxNDQxNDE0MTExNDE0MTQ0NDQ0NDQ0MTQ0NDQ/MTQ0MTo0MT8xPzQ/MTQxNP/AABEIAOEA4QMBIgACEQEDEQH/xAAcAAEAAQUBAQAAAAAAAAAAAAAABwEDBQYIBAL/xABMEAACAQICBAUOCwcDBQEAAAABAgADEQQSBQYhMQcTQVHSFyIyVGFxcnOBkZKTsbIUFSQzNDVSU6Gz0RYjJUJ0weJVYsJDY4Kj8ET/xAAaAQEBAAMBAQAAAAAAAAAAAAAAAQIDBAUG/8QAJhEBAAIBBAEDBAMAAAAAAAAAAAECEQMEEjFREyEyFDNBcQUVof/aAAwDAQACEQMRAD8AmaIiAiJi9ZK7U8JiKisVZKFRlI3hlQkEeWBlInJi6axO/wCF178/G1OlLw05iu3MR66r0pMrh1ZE5Xo6cxjMEGNxIuQPn6vKbfamxLQx1r/GeJ9bW6ck2iGVdO1unQ0Tnr4Nj/8AVMT62t059Clj/wDVMR6yr05OdWfoX8Og4nP4GkeTSlf1lTpS3WraRQFvjOubf9x+lHOp6F4/DoSJEPA/rBWrV66YrFPU6xOLWpUzEtma+UE7Ta26S9M2lWInPvCHpjEjSOJRcTWVUZVVUqPTVV4tGsFUgb2Jv3YHQUTmdNMYmw+V19w/6tTm8KfXxxie26/ranSgdKxIMw2j8a6K4xtcZgD85UO//wA4fReP5MdX9ZU6cx5Q2elbwnOJAVTRWkDux9f1tUex5YbQ+kv9Rr+tq9OOUL6NvDoSJzz8S6S/1Gv62r0pidFacxVHG0qdfHVsqYhFqFq1TJlVwGLAtbLa97yxMT0xtSa9unYljD11qItRGDI6hlYG4ZSLgg8oIl+VgREQEREBERATEa1j5Fiv6er+W0y8xOtX0LFf09X8toHKV9nkl1d08ufZbuT1LMZZQv4Ts08NfeEkWnukdYXs08NfeEkanNOo7Nr+X3aViVtNTrUnnxnYmemebHdg3emUdpbqWu8G630nhfDb8KbmdLTm3gzH8TwvhP8AlVJ0lOqHkT2rOb+ET6zxXhr+Uk6QnNfCPUtpPFeGv5dOVGMV7Ad4eyWKuJAnjq4nk7g9gnleoTAmvRVT9zTN/wCRfZPWTMfoX5il4C+yZACc89vTr0+ZUwYaRVyhQLtlXfblkXa06s4ha1aqFVlLuxytcqoXjCWBAt1u38JJyGxuCR3jYyItacY7V69PM2UVG2MzPuJsBfYBt3ATbpubcZxDo/Un6vwf9LR/LWZyYPUn6vwf9LR/LWZybHIREQEREBERATE61fQsV/T1fy2mWmJ1q+hYr+nq/ltA5KUT3ieJB7J7ZJWF3C9mnhr7wkjU90jrC9mnhr7wm/tVIAst5p1HZtpxEvUJWedazX7E77eTnltcS2y6EbD+G4f/AHNNWHXyh7J5sd2Dd6fHw1d3e5bd/wA08eIx9xa1r79oNtl+Ty+aWInLG9ow8nBgl9KYbuFz/wCqpOj5zpwVfWeH71T8t50XOqHlSTmLhOP8UxXhr+Wk6dnMPCd9aYrw19xJUazV3+QewS20+6u/yD2CfBgTXoT5in4tfYJ75jdFMRhqZVcxyJsvbZYX2nuT1io9vmxfKD2Qtm2Zl8l9/cnPL046X4nneo9z+72AgDbvB3nyQ2KANmsNpvtGzdlPeIMmDK/Ia1o+lV/GNJZfFsL9avJa7D/yB71m80ijWofK6/hn2CbKdufcfGHSupP1fg/6Wj+WszswOo31dg/6al7izPTa5CIiAiIgIiICYjWz6Fiv6er+W0y88uOwq1ab0XvlqIyNbYbMCpseexgcfKZ7Q8mM8CNHt2p6CfrK9RWl29U9BP1hUOLUsbjeNo74ntGma33h8w/SSj1HMPvGkX35ewTsvs9lv7kdRmhmyfGDZrXy8Wua3PbNeYzVYvMdIv8Ajqt94fMv6SnxzW+8PmX9JKnUTp9vP6telKdRRO339WvSjjC87eUVfG9X7w+Zf0lH0nUO9z5l/SSr1E07ff1a9KOomnb7+rXpRxg528te4H9HVHxq4lEvTo5hUa6jKalNwnWk3NzzSfpqmo+pyaNSoi1WqNUYMWKhAMosoAF+c7ZtcyYyrOYOE360xfhr7iTp+RtrTwVU8ZiamKGKamahBZcgcBgoW4NwbbBshEBubm/e/AAT5IkzdRBO329UOnPl+BSmLZtIMLmwvSUXJ3Ds98CMqOsuLVQiVyFUWAyqbAbh2M+/2qxnbLeZejJIPAzSsWOkjYGxPFrYHmJz7JVOBik18ukSbb7U1NrgML9fs2EHvGTEMuVvKNTrTjO2W8y9GUOtGM7ZbzL0ZJg4GaJUVBpE5SAQ3FrlIO4g57WNxK1OBWkoLNpBgACSTSUAAbSSS+wRiDnbyjI6z4ztl/Mv6TwotTEVVW+apVcKLkDM7EKLk7BtIkujgTp7/h7+rXpT36F4IKVCvTxDYt34t1cLkVLshBW5udlwJcJNpntvOquCejg8PQqiz06KIwBBAZVAIuNh3TMSkrCEREBERAREQEREBKSsQNVbVJWLF6pJd2YkIqWVgq5VA2KVVFCsBcbb3Jl/SOrC1qz1zVZS6FOt2EApkO2/eOwA3A222TY4gavidUlYuRiaqBmzAIcuUXY5SeUANlG6wA789WidXhQqCqK1RzkKkObhrpRW52770i3fqNM9EBERAREQEREBMPpvQq4k0izspo1FqrlykFkZWFwwP2bXG0ZjzzMRA1zDarotF6HGMQzUmvZQbUSmW/OxCC7HeTefB1SphgUq1ECsGVVOwEGgTy7biiQe5UabNEDWhqqvwZcG1ZygZSxspd1VbKhJBGUEKRs2BQO7LNXVAPnLYmoWdSrHnzUxTPW3tuue+xm1xA1Grqdmv8rqrdGSykqEzBhdAG63srm97kA7LTaqVMKAqiwAAA7glyICIiAiIgIiICIiAmh8KWtdfAUqLYYJmqOwJdc4AVb7BcbSTN8kTcPFMmlhiATao5PLYZRA1LqtaT+1R9X/AJSo4WNJfbo+q/ymgSoMomLVfXHSWLV24+imRgu2ls2i/IZnvjPSPbeH9UZpHBj8zW8YvuibqJrtaYl6WhtaXpFpXPjLSHblD1Rj4x0j23h/VGfIErJzlsnZ6b6+MtIcuLoeqM8ektO6RpU3q/CaJCgmwpbTaelpitYG+TVj/wBt/dMnOcpOzpFZlueoemnxeEp16rKajF82UBbBXZV60btgE2WQtwGPeviBzUU99pNM2vKJEOt3CFjKGMrYejxSpSYKMyF2PWqxJOYcrbu5JenOev8A9Y4rxg9xIGxrwj46wN6W4f8ATPKPCn11R8dz0vVnpTTEPWjvD2CW6tcCBIdPXPSjAMtOkQdo6z/OH100qP8Ap0vQ/wA56NFVhxNPZvRfZLr1O5Lh3V2sTGWGq6+aWG6lS9D/ADnlPCDpn7mj6v8AzmwWHNKBBzfhGGX0lPMte6oWmfuqPqz05Zw3CnpLj0o1VoC9RUcZCCAzAHbn5jNnWlc2Aue4LmRbrhhKiYqq7U3Rc4sxVlF8q7mta9x+ETDTr6NaRExLqOVmr8HVZn0bhndmdmQlmYl2JztvJ2mbRI5SIiAiIgIiICRvwvC6Yfw390SSJHnCuOsoeE3sEsCGcbowMcydaeUch/SYerTZTZhYzcXpzy4jDKwswvLhMs/wXfM1vGL7k3mahweYXi6dYA3BqKR6M28Tnv29ra/ahWJWUvMW9QiYnWMfJq3i390zLzEay/Rq/i390xHaW+M/pi+Aj6RifE0/faTZIT4CPpGJ8SnvtJsnQ8AnOHCDUA0jivGD8tJ0fOZOEhv4ni/GD3EgY2rjLADuD2CeCriSZbqnb5B7BLRgTRoMXw1K/wBhfZPaRPFoH6PS8BfZPdaZPZr8YUtBlSIMrJ94eoUcMtrjn2gcnJND1v1orrWqUldSQwKkL2N0YXu285ajAACwvykTeDIl1xHy2t319xZJce7iOMSn/gy+q8L4s++02uapwY/VeF8WffebXMXAREQEREBERASPuFbsKHhN7BJBkfcKo6yh4TewSwI1InyyXlwz5mSNo1OWyVPDHuzYOMANiwvzX28vJ5D5jNU1e0lToq61GIzMCLAtuHcmUqadwhOZmJNrXNMk227L+U+eabVmZepoa1K6cRM+7LNXUC5Zd194tY7jAcbgRsNt/LzTCtp/BkZSTawFuLNrA3A7wuZ56+t2BQ2ZnFze/FtYnnuOWYcZ8N0a9PMNiLi1yRbby82+YrWKoDhqwBF+Kc777Mp2zEnXXAbf3j7b7MjW67fsmO0xrZg3o1KdJmzOhQXVgLW2DuRFZyTr0mJ94ZTgI+kYnxKe+0myQnwEH5RifEp77SbJueMTmHhJ+s8X4we4k6enMHCP9Z4vxn/BYGu1uy8g90S2Zcqb/IPYJ8WgTJoaoFw1JmNhkX8bCez4Ult/8ufcb5Ty7vwkfYLXhqaLT+Dg5FC3zEXsLXtll/qgP2svpnoy5ejG4piPdvL4tAWBJuuW4sf5t3f3z645dgvylebaOT8JoZ4QH7WX0z0ZafXlibnDDyVHHsG/bLlfqKef8b4cWgvtOwZtx3G3n7ISLtcz8trHny+4kyr68sd+HHkqOPYJrelsccRVesUyl7daLtbKoUbeXdJMtGvrVvXES6L4LvqvC+A35jzbZqPBcpGi8MrAghXuCCD84/IZt0jkIiICIiAiIgJq2u2hKmKRBSAJQkkEhd4HP3ptMQImOpWN3Cmvpr+stnUrH/YX1iTdsW+NvUCg2zsUK5LhbOEVQ2/aKZYnnYT34lsQHJAJApAoq5QrVevzK5O0L83YjnaXIjn9icf9hfWJPk6j4/7K+sWb42Nx1jbDoesqEbweMUMaYK59isQgtmJ28g3GxmOAa1BGIJy2uoIvVCggubXyUjmvsFTccsZEfPqFpDkVPWLLVTUDSDCxRCPGLJEo6SxrLmXDoRmIFwUJALi1i+wdanXf7j1uyW8JXx6m7oWARwFITa/7jIxIIsNtbYPsnuRlMIqxPBhpO96apbmNRNksHgw0t9hPWpJq0VisWzjj6KohBva+YELTIN8xuCzVBa2zKNvPnJFavqFoN8Jg6dGvl40Zi5Xb2TswGa22wIE2iIgJBmvHB3j6+Nr4ihSV0qMHU50Qi6gEEMRtBEnOWcRfK1iQbGxUAkbN4B2EwOc+phpXtVfW0ulHUw0r2qvraXSk04HEY7PQWol1ZVaocoGXNxpZWYHY6AUBsFmLN5LJ0jpBGqk4fOuY8UAP5Q9YC+Wx2haAsb24wte11AQ51L9K9qr62l0pXqX6U7VX1tPpSZRprHZlBwGw1SjHMbBbplIO83DN11gLpbcbz6xeMx61XyUVaktUZSAM70xTF0AJG0uSc3+0juwIY6l+le1l9bT6Ur1LtK9rL62n0pLOJ0zpJlXJg2Q9eWsAxYBcQEsWuFuyUDY3P7zmBnup6XxtwDgj86y322KgoAwN9gys5zEAXSwG0GBDHUu0r2svrafSnq0ZwX6S46malFEQOrMxqI1lDAk2BJOwScdB4uvUQnE0RTYFbAEkEMiOd/MzMvfQzKwKCViICIiAiIgIiICImk8JOttXR9Kk1FEZqjlbvcqoVcx2Ai5OzlgbtEglOF/HW20sPv8Asv046sGO+6w/ov04E6ylpB9Hhax7nKmHoMeYLUJ9+erqlaU7Sp+hU6cMq0tbqMpmiQz1StK9pU/QqdOVHCTpXtKn6NTpQvpX8SmWJDnVI0r2lT9Cp04bhL0oBtwNP0KnSlPSv4lMsSL+D7hDxGOxZw1alSReLZ7pnvdSot1xP2jJQkYERI41o4SGwuJqYVMMH4vKGZnK3ZlDbAAdgzAQJGtFpDTcL+IubYSla+y7uT7IHDFiO06Xpv8ApAmWLSHBwv4ntFPTfoyvVgxHLgE9Y4/4QuJTFaLSHOrFX7QT1j9CfXVkq9op6xuhBiUwxIe6stTtFPWt0JewHC871KdNsEoD1FS4qk2zsFvbJtteEwlyJSVgIiICIiAiIgJFHDv81hPGv7gkryKOHf5rC+Nf3BAhsnZ5f1nwTKtu8v8AYz4JlGf1N24keA3tWSaqC26RjqYflI8Bv7SUV3TC73f437U/t8cWOaUyDmlyUImOXo4fOQc0tVlFjsl+Wq+6WJYWj2lFeg8fUoYtHo1GRjUCEqbEozqGU9wzqqclYP6Qnjk98TrWbHytu5VnO+v5/iOK8NfwppOiJznr238RxXjP+KyI1l9578+TKtvPfnyxhUy6MprxNPrR2Ccg+yJ6Gop9lfMJZ0d81T8BPdE9F5xzPu9elY4wtfB0+wvmEHCJ92vmEuT6BkzLLjHh5nwVO3za+iJEWOBSu5S4K1GKkbLFWupHeIEmRzs3SP8ATeLwZaoDgyjB9jLUAZmB648trm/JutN2jPbj3UREQmfUfFvWwGHq1WLO1O7M29mBIufNNgmr8HB/huGvyIR5nabRN7hIiICIiAiIgJFPDt81hfGv7klaRRw7/M4Xxr+5Ahpux8o9hluXG7Hyj2GWxKM9qYPlK+A39pKKjZIv1N+kr4Df2koBphd7v8b9qf2qRPmVuJTMJi9KFDLVfdLpMs12FohjfpEWC+kJ45PfE61nJeA+kJ45PzBOtJtl8nbtWc367NfSGK8c34WE6QnNeuZ+X4rx7+2RGvMds+W3eSVJny26FTVo75qn4Ce6J6Z5MC4FJLkDrF7n8o/SXjUX7Q3c43HdOKe3s0+MPufUsmsn2l2G28bzyS4HHP8A/DfIzVfdIb00xGIq7f529sl966WJLru27R3P1HnkP6d+kVfDP9pu0e3Fu/jCe+CyoW0ZQJNz+8HmquJuE0jgha+jKXceqP8A2vN3nQ88iIgIiICIiAkU8O3zOF8a/uSVpFXDqpNDDEA2FVrnkF02XMCGHPW+X+xlomXbx5B5hKPdq7jlo11qVDZQrDlO/vTdW1nwpYOam0dx+S9tlu6ZHYI7nmEoXXufhJMOrR3d9KvGvSRF1kwlrcZyEfz7m38nf85nz+0mFG6oexK7m3G5+z3ZHgde5+ErnX/b+EcYbf7DU8Q3waz0r7aq8l9j713HdzgSz+0FAEfvBYG+5+9yjuTScy9z8JTMvOPPGIYW32pL16Ma+JpHnrofO6mdZzn3gl0HQxeJfj6edadNXQguoVw65blSL7jsPNOgpZccqzmXW1747Ff1FT8HInTU5q1x0XXp43EcZRcB6zujZSVZHdmVlYbDsMg1stKEz0fB25abeif0gYc/dn0D+kK3ZNccKaaJUSocqgHYtrgW+135X9rsHt/dvttfrR/LbKOy5LCaQMM33b+g36T6+CP9y571Nz/aYenVvjcXbp+1uDuTkqXLZtw3i/8Au7p88tPrdQLXVqii5t1oNr2v/NuPNNRGAqfcVPQf9J9fFtbtep6t+jHp1PqLtlr6zYc3y5xcW7Bdwtb+bksvmmqaRxIeo9Rb2Zri+/kl4aKrn/8ALV9U/Rl/DatYuqQlPCVSzbBemyDvlmAAHdlisR0131LW7TZwPfVlPuVKv5jTep49GYYU6SUwoXKiqQuwXAANrd289kyayIiAiIgIiICfDKDsIB7+2fcQPDpCqlGm9VkBCKWIAFyAL2F5j8DpmlVZUFIjMxS5C2DrxhKkb91JjfvDfsmZqUwylWAZSLEEXBB3gg75apYGmhDJTVSBYEKAQCSSAe+T54GJTTlDLxlRAgKK4uFN0bNutyjIxI5hyy/T0phmZEFiXLKvWHbkfi2O7dm2X3T1HRdDKUNGnlO8ZVtuI5uZmHeJ55dXBUxltTUZb5bKBlzHM1ua529+BjKukqKO6VKQUJbrsoYEEZr2AuAF2kndPjFaTopUamaAORgrEBTbMgcMRyLtAvzkDlmWq4Kmxu9NWNwblQdoFgdvKBPo4ZDmuqnMQW2DriAAC3PsA8wgYOlpvBu9OmFBNVcyXSxbZTZQFIubrUzXAsArE2tM58Dp/dJ6K/pLPxXQ2fuafWgBetXrQuXLbZstkW3gjmnugWqdFV2KoXwQF9kuxEBPgqDvE+4gfGQcw8017TGsa4eqaTUGa1JqoZbbcq1GKjZycXYkkbXXYdttknxkF7222tfltzQMAusCmmlQIoNSq9K7VAtMGnnu3GZdqnIbbNt5bGt+HzsgV7qWzGyhQqByzE5tgHFvsNm2DZtE2LixbLlFuawt5pTihzDzDl3wNapa303pVsRSpsUpUg9mORy3GVaTIRY2saR27b3n0+uNBGdKqVEakAahyEol8n8xtcDOu23KeYzZBSXdlFu8INMb7Dm3cnNA1/D63UXqigtKtxhcU8rIF67K7NtLW60I1/wvNjnxxYvewvz2F/PLkBERAREQEREBERAREQEREBERAREQEREBERAREQEREBERAREQEREBERAREQERED//2Q==</t>
  </si>
  <si>
    <t>60 Cosmopolitan</t>
  </si>
  <si>
    <t>70 Rose Madison</t>
  </si>
  <si>
    <t>90 Coral Fever</t>
  </si>
  <si>
    <t>MAYBELLINE Dream Matte - Blush</t>
  </si>
  <si>
    <t>40 Mauve Intrigue</t>
  </si>
  <si>
    <t>data:image/jpeg;base64,/9j/4AAQSkZJRgABAQAAAQABAAD/2wCEAAoHCBUUFBgVFRUZGRgaGhgdGhsZGhsjGhsbGxoaGh0bGxsbIS0kGyMqIhsbJjcmKi4xNDQ0GiM6PzoyPi0zNDEBCwsLEA8QGhISGjMjIyMzNTMzMzMzMzMzMzExMzEzMzMzMzMzMzMzMzMzMzMzMzMzMzEzMzEzMzMzMzExMzMzM//AABEIAOAA4QMBIgACEQEDEQH/xAAbAAACAwEBAQAAAAAAAAAAAAAABQMEBgIBB//EAEoQAAIAAwQGBQgHBQcDBQAAAAECAAMRBBIhMQVBUWFxgQYTIjKRQlJykqGxwdEjM2KCorLwFENz0uEkU2OzwsPxFjSDNUSTo9P/xAAZAQEBAQEBAQAAAAAAAAAAAAAAAQIDBAX/xAAlEQEBAAIBBAICAgMAAAAAAAAAAQIRMQMSIUEEUSKBMvBhcZH/2gAMAwEAAhEDEQA/APs0EEEAQQQQBBBBAEEEUbVpFJZu4u/mKKtxOpRvJAgL0VbVbZcsdtwuypxPAa4S2q2zGwZxLHmJi9N7nLkBxhfcCmoULtdyS58cTEXRy+nwfq5btvYXV9va9kU5+mJ22XL3YsfePdC5nva3c7AKL4CO+ofO4ielQn21ibXTt9IO3/uGO5QoH5fjET2htcyeeBcfEQMh1zfARC7S9cw+z5w2rsTW/vJ/rP8AzR1+2zFynzB6VD7GBisGl/3h8R847CjVMPMRRclaZtAymo/pKPepEXZXSNx9ZJqNstgfY1PYTCbq22q3HOOcRmpG8RNmmssmm5Ew3Q91vNcFW5BqV5QzjACjChow2EfA+81izZ7S8r6uYQPMfFPAns8iOEXaabeCEFk6QqezOXqz52ac2p2fvUG8w9VgRUYiKy6ggggCCCCAIIIIAggggCCCCAIIIIAiKfOVFLOQqjMk4RDbbYssVOJOCqM2OwfPVCaZMZmvPRnGKr5Evfvamv3DGAtTrW7jC9LTbTttwHkD8WeAziqxCrQC4M6DFmJ1k1zO2tTtOUeXyxovabWdXLYP0BXE17TapcrFzfc1oM8czQa95OW6I06EtzigCL5xz5HXxFIqTpsiWe0199/vpqG84QltemZk9jLlKzt5qZAfaYauBA+0YmsnRGbMxtEy6M+rSntOVeAPGC8Ird0sp2UoB9nH3YfihaLba53clu1ddCB44e+NvYtBWeV3Ja185sW8Wy5QxhpO588XQNumZhV9JgfnEi9EbUc5qDhX4KI38ENHdWBPRK1apqc6/KI26M21cQZbcKV8So98fQoIp3V82dLdK70l6fYJb2Av7o6s/SYqbswUIzDAgjjn7hH0esV7VYpc0UmS1cfaUHwrlE0dzMSNIyplMQCeWOyvdJ3VrFp5Z1Go9vKOLd0JlN2pLtKbZUsngTX203QjmybZYsXW8gzZKslN4wKccOcTSy7aNBQfrw/W3GsS2OfMkn6Mi7jWWx7B9E5oeHNcYXaN0xLm0FbrHIHXuB8rgaHdDILX5aj+v+IpY0mjdJJOGFVYd5G7w37CN4wi/GKMvEMCQy5EYMu+v6G0Q/0ZpO9RJlA+o5BqbB5LfZ8NdG2bDeCCCKgggggCCCCAIIIIDyKtttYlrWlWOQ2/Ib47tdoWWpdsh4k6gIyz2p3cknttjTVLTVz+deJZEzOxYsxq5HbfUg81B+uZoI9RL4w7KDMnXrx2n/k1OfEqT1muiL3jrY7B48q+KjT2mlAKKbqLgbpxY53FOre2oHaQDFWdKaZWWrLLN1RgzHHGmX22pqwAwqQIX6L0LNtX0k0tLlGhp5cwZgk07K8uAFaxZ0DoIzCs+0KMPq5dOygzBYHXrodZqakmNYTAt0hslklykCSkCqNQ95ObHeYlJgpHV2Ky4pHhEDPsx4QltnSKTLN3rAzeagvHmR2R4waxxuXEOo8vRkLT0p81QPTev4VpSF0zpJMOTKPRSv5hF1XWfHzrfhv1WPQY+cL0imDy/FF+UWJfS6YtLyoRuvA+INB4Q7at+Nk+gx5djJ2PpnKYgOHTf31HG7RvwmNJZLaswXkZXXahr4jMHiIjll08seYsiOgYFoYCsGGb030SlzKzJNJb6xTsP6Sjun7Q8DCOw6WmSXMm0qwI1nFlGo1/eJvFTx1b8GF+m9Dy7SlG7Lr3HHeQ7toOtdftiaalVa3gCCCDkQa1HHXHipXA+PAimIxwNKHMU5xmbFapljmGVNHZzIGIof3kvaNo4689chDKGUgqRUEawciILTTRdvJ+jc9ryT5wGdftDXtzGsBrGUZK4ZEEFSMwRlQ+7w3Q90bajMTtCjCgYajsYbj8xqgzYvwQQRUEEEEAQQQm6R24y5dxD25lVWmYHlNyB8SIBVpPSYmO1MUQ3V+02RI244cAfOivZ7OXbq1PabtTG80bOWXHlFWWVXtDuoLqAa3wvN7hzEX7TM/ZZND9Y+LUzqe6oG7DDaYjan0h0oqL1Us3VUdphmq/FmOAG07KkUejWi+ucWiYtEX6pDjke+dvHWcdkL7HY/2qd1daohvTWB775XQdgxUH0yO9G+loFAAFABQAZADICCXwkBjtRHCxIp2ZxWXsJdN9IpVnqp+kmDyFNAusX28nhnuML+lXSbqaS5ZqWqHmA4qKY3OBIqdWOsRj9DWKZandUQEKa1JN0Agku7HbnjnhnFk+3p6fR3+WXiJNK6an2iod6JqRKqnhm3EnlFaRYpjiqg03VCjmcIZyJ9mlMyXRPmCpVjUSrtaYDNyDQ7KOucU30hMmsQ9Oz3qYICe6EUYAUNd2WJJI3NenswkniTw5Nk85xXdj7co86hRt9kVmtTBjUC6JgSpB1lRW9XaaUp84lnTXEy6tMFDd0nMsKd5ad2Ltt31IjwyAf0I9aYQ6rqZXJPolAKesfZHrvR1WmBDE8qUp4xRG1jWJLOkyWweW5BGRBIPCPZ00hkAAo7EHcAjNhzAiCdbmTrKgUUhVP2iiPRuN6gPLOlSVrtFdLSvZtSED+8QfnUYHiPCNhJnK6h1ZWRhVWU1UjcY+UWq0OrqijNXbugnslBrdfOhpoHTE2TNZQnYIBYEUVjhiMSoO8c60wxcfp5er8eXzjy+isscRzZrSsxA6GqnxB2NHTxh47NeKWad0Utpl0PZdalH1q3xB1j+kZbQGkWkzDImi6L10j+7c5U+w1ajea643RjMdLtFX165BV0BvDz5escRiRz3RKsvo5mJTnHMmcyMHGLLmPPXCo45c6bTCroxpPrpZlOaugFDrZPJbjqP9YY1IO8YEbR+vC8TqgrVSpgZQymoIBB3GJIS6Fn0JSuB7Sc8SPbXm2yHUVgQQQQHkYXS1rMyczDHHq5fKoJ5muPCNVpu19VIdwaGlF9JsAeVa8oxlmW6xqMJafiIqfw1pvESrDPR0hTMxxSSoJ2F/JHMknnSMvp/SLPMaZiSDcl+mc2HAGvFpeyNHbpvU2QDy5lXamfayHh7YzuhrH1trunFZNa0yMwntH1q0OxFg1Gm6O6NEiSq07R7T+kdXACg5Q2EFIIrDotSEnSDS/VKZantsO0fNGwbDDC2WoS0ZzqwUbW/XxjBTS0+ZrJJJYnfGsZt6fj9LuvdeI6sOj/2hi0xgspO8xGAGV1RrJypE1v0ugVpElAkilCo7z4UqxpjUasqRHbbULolpgi5U8ptbHbuiGzIDeqAcNcaey4+6pVFA1OG7VhHqHAmlDr36oZdWvmiKxtsoTep8sreu3TljjWlIdzW4prJWt+4t7zror4wdUHPbRW2XgDyFRDTDYIABsh3Gye0yDMIyAFcGUEEkjblgDzpnlHrWYkuOzqMuoqFIyF04U1GmcOgg2CPGljOghtCmVLZVKl8cbrUGFBdXDLICuo1Oo0j0y2vDtYALWuZpmSMmvCgxyphDgShsHhEnVLsHhDYz7SGYEF8SagnG7iagV1HDZlF2TMIwoMBTDdhhF+0ILhyHKF4TH5RY1DzQmk2ltWnZODLtG3jGylzAQCDUEVU7RHzyUY02grX+6JzqU3HWOefjGcp7eX5HS3O6cw/aOGFY9Rq/rXBSMPC+f26WbFaryjsVvKP8NjR05HEco2E1gwWYMQQOBBGB/W2KPS2w9ZJLgYy+1xXJx6tTxAip0TtXWSWlMcZZu/dzU+8cojfMOZDFTVc1a8vPVzxHBo08pwyhhkQCOBxjJS2+R5/1h9oSdVCvmnD0WxHtvD7sIlNIIIIrLO9JZgMyTLOV4u3BdXMXhCKxSjMCKc50yreiSS3gE/FFvpFMBmzyfIlog4tV6iJtCy6WgbJUtsd/ZQ/lPjEa9FvSe1/TFvJlKz03oAE/Hc9aOug1juSOsPedianOgN0e4n70INPzmdXIGMyYqDeAzs3tSVG+sNmEuWksZIqr4ACsIXhLEbn9cYlMV5rgVJyUFjy/Rissz0qteIljJc95P9PfCOTVUOOL+7XHekJheYSc6knjnETmvwjrJ4fV6ePbjIipQ5xYsq4nh8YhpFqy6+ELw3SPpdaHlylCMVvOFJUkGlCaVHKFsiQZduRDMZ6SzRnpepRsCdevGLnTc/RIdQcV9VoqJaEmaQRpbBluEVGVaPXHnHO8vLn/AC/4Oj4nTJzsZrFEmNVSSa1DADcBhhC39sd5TzzaWWar9iWHABWq5JrGJ9U1h10T71p/in3tCWyzJcuRNExUM5ZlFDoGNOyCMRkKN+jEZvE8/bQW9Zs4WejtLlMl+a6MFukqCKknL2YxS0Za5jWa1r1jOJYa45JvXTeoQ2fkg8440iy9bZVn0WWJallyQNdNcBlQ3RuB4xHYHXq7dcoFIa7TAXazLuGoU1Q9rb5/v05InIlkmi0TL0xrhBaoUXwooNeZrWuMNdBh5dtnyOsd0VVIvteapCNX8RELp7f2awY/vP8AWIbaO/8AVLT6C/klwMfFn6PLX3GhfJrrxhpak7BihZkrHTF6omQ0hjZphBBBxGXEQvKRYktQwVt5E0MAwyYV4H9e6LAhPoWbWWR5pBHA/wDB8YcLHOvl9XDtysczEDAg5ERgtDVs9saWcjeTjc7SH1KetH0ECML0uTqrUk0YVuNzQhW/DciVnFoJi9o7D8c4vaFmkTAD5QIPpDtD3P4xRnioBH6oYLG5WYjbGTwJCH3tEg2MEEEaZYW3ENMevl2i4fuMPgKc4v6LNFtLnzVHipJ9phe+LA/47tXfWZDGw/8AbWk/aYeApEaZNpNZ1lTOs53OXkMinLfLbxjfrlGFsxrbLLwtB/HaI3S5CEK8aFmmJl2U523V9YgH2EwzmQi6SvSUN8xR7GPwixelN5T/AGx9asTjmYCM48GBOEekR2fVeb4sWbM8PjEBixZBnw+MS8FLdPzSiJ2VZWdQ4YVFyjM2esBSeUR6UAk9X1ctA19UrcHZQk3qEZZ0+9F3TUkP1aHJphU8GlTFPvhVapxmKjN3llyiw1Bpk1AfAy2HOObjfZhaGSUjuqAUVmN1QKkAnGmZr74q2MB1V3ResFVJujBkYo1Ccc1NIn0iaoqk0vug5Bg7eKq0RWR6PNUUIDhhTY6gn8d+KvtCEZ5jI7KyosthWWpxYuDnl3R4x1pAFAWS6LzIrC4tGvOqkmueDEx3IX+0TPQk/mmwaXX6P78r/NSHo14ru0p1cnJSVK3SUWgq6g0XLWYY2ezsswuWBJFCbihjl5QxOXuhfpevUvt7FNnfX+kM7P1lTfZDsuKw8asYLrymnP2G/wCYqWbXFm09xuEVbKY3i3FsivvxjxBHoMc0xiqfaAcXyNqn5xoJRwEZbQjATVHH8pjUyx8feY55cvB8qfl+k0ZPp9KrLRtjMvrIW/2xGsjNdN/qR/ET2o8ZefHlZsb3paP5yIfFQY8m4AnWEP4b2PjEehMbPK/hp+WkTWlcPuv7zEaa3rl2wQg/aTBBnRMR9IM6dcV535kM9Gn+zWn0mPiin3wutfYmvXJbRfPNj/8AoIZ6GQlbTL3CnG6yn2rBWUTs2uy+lOXxLn/cEbtco+fW6ZdaRMOBS09rcGEv4S2j6CmUIZB8oQ9JVrKG6antDD/VD5xCjTyXpD0zAV/VYE+wGKvTusow2sx2DjHMwUYx2vzjs+qGzi3ZFxPD4xVMXLLmeHxiXgqrpVMZbVACzLxJIFBcca95EKksTXZtCGvTVZMRQIJizCK7iXw3wz02tTK1/Sph914qpLVZ7hQBWWhYDbecAkDXQZ50G6OblZuubVK6x0FFZEvlq0PboFUU4M3sjhLMEm3lVVVkukCg7SsStBrwZ/AR7o8dqd/GP+XLiS0L9JI9N/8ALeKv+XtnkETnY0oySwMcaqz1w+8MY50oFKCXfQOXlkKzAEhZiMaVNTgDFhF/tH/i/wByOLPLQzJ0p1F9yWowHbQqqih1hcVI1c4F+hpKQXlsgpeJWlTSpvg0qdeEWUnNfCsgSoJHbBJpStFzOY4Viu0hllWdGNWV5AYjGrAUJFd4MTWtCLVIw8if75UDftPae4Yq2WLlpHYaKdmjc4dItAx6M48EdosVTTQ8v6VCMsfymNPK+fvMZ/QaduuxSfh8Y0UoRzy5fP8AlX8v0ljMdOXpJTfMHsluflGnjGdP52EtPTP5FH5m8Iy8+PJroVKSJI/w0/JWJLSaVOxXPtb5RNZpVxFXWqgeqoEVbQtQ29bo+9X4vEUy/ZTBD7qxsghpNsjp6RSdNHnor+qK++WPGLWh3paMcnQ4b8H/ANRifpHLo0t6YVKtvyYD8LD70LLN9GyGv1blSdqqSK81YnlBSPpPYwFmywPJD/eluVP4JjnlGq0LauslI+tkUn0qUbwYGKHTCSFYTSKrm1MewRcmgAa7hPMxQ6FWgqsyzue3KmHmrGhptF4E/fEC8NfSKc6UDVTkwKngwpF1Yhnpr/W4xWXza0yipocGUlTxU0PwjxDrh70lslHvgYTBjudcD4ih8Yz6NHTG+H1eln3YypczF2ya+EUou2LXw+UK3VHT0sMJasAQZqVBAocGwIMU5clZc8IihVaW7MqiilkeWA1BgDRiCdeGwQ4t1lEwAEkXWDAqaEEV+cVZVhVXL1ZmIpVmJNM6DUBw2bow568qejR2p38U/wCXLju0r9JI9N/8t4mGj1vMwZ1vteIDkCtFWtNWCjwixNsqzAA2o1Ug0KsKioIyOJ8TA1dK6/8Acf8Ai/1x31QnqwNVZXYKy95WXAOuzPEZEGhqDFiy2NZbMwJZmpVmarECtBuAqcBtMcvo9GLNV1v0vhHZQ2FKkA50AFRQ0AgWVTcidZ7Ozqp6x5BZSKqS2eBzFY6ewy5dqldXLRKy59bigVoZVK0GOZhskiWQi3aBChUDAAp3RQahsgnSULrMJ7Sh1GOFHuk/lEVNK9oXsNFOzDGL9oIuNiMopWUYxucOkWFETyUjlFxi5Z5ZJAGZpEaN9DSqIW84gchn7z4Q4lLhxivIlUAUahT5nx+MXgIxXyurn3ZWo3NBGD02eutySswrIp4LWY/5qfdja22eqKzN3VBZuCipjGdE5TTbRMntmK+vMJJpwxHMRlmNaxoCdx8YiWVV5abZifg7R9iRKzY7q+wY/AeMS6LS9OB8xCx9JzdHsVvGCH8EEEVC/TVmMyS6r3gLy+kpvAc6U5xmZbBlBGIdAR6UsAYnehXnWNtGLtEkyp0yUBr62TzJJQcy6/fSIsMrQnX2THvJgeQp7RQxhZc79mnSp57n1M30QBcb1Ap3tKaNtoe0hXp5EwC7zy+K+EZ7TmiRLeYjYSplO0ckJNUf7rDH7Jca4LGvkNhErCsZTodpFirWeZhNk9kg5lAbo43T2eF3bGsEVLNFekLIJiFDuIOxhkfhzjBaRTq2owINTXA4Uzy1CPp8yXWM7pvRHWUYG6wqCaVN00xGI7QoNxAyiy6duj1O26vDGy7UhFe1lWt07/5TThvEdpbVGFG9U18rA7O6YiteimlNQnyaAhcadqhQ6u8fCPZNnGdQMa0VaDy8hU073sjb6Eu0060KcsaCpwO2ntphFV59CcCN9NYBJXbXsnwiVJNL+OLXaHPBFAGHGpI35x28gOO01SST3cMUdaUrl28t3OCqrWy7XAnAmlNYvYHYew3hvESG0gCoGF12rqomPGh3QTLIprW7ipU0Qa+s7uwfSHDcMc46mSgVCg+S65VN1hQa8wKY66b4A/aReChTUtd1Cgo5vcPo2ETTZ4UZXhUjChoVDMa46rpwiJZdGDXsjXL+JUeEw+AiS0LfFAQuLE9nO8rKdYx7Rx98BE9rABqKULfgMzHwlk+EcrPq124wJpjv7eB9Q45HmIGkm8aMRixyFQW6zI7usOrUIkkSAt01rQ1yoP3mA2AdZQDUFAgIBacK0alC2WF0AG9hqxG/dE1mtdM0YHWooaHt4VJx+rbw4RIljqpVmqLjSxh5LBRzOGeuJ5ej99PRUAfvMhq+sPqiB5WrLNVyQAcNZyNCVNNeBFMaRodFWanbO+78TyhZofRVGJr2fRANSxY1PlGpoNg25xq7PJ8N2US15vkdXWPbOa7kJQRIxjqK1ttCy1LMaKoJJ3btp1AbTGHgZjpppG5LEoHtPQn0QcPFh+Axd6MWLqbOK5kXj6TZeA/LGb0dLa22pprjsKa01AZKo8OdDtjb2ohQqDVi3E5D4RGnCrX9cz8BDDQSdgv57Ej0B2V8QL33oVMpaiKe05pXYp7x5KCeJEaWWoUBQKAAADYBgIqVJBBBBBCPpLYi8sTUBLyiWFM2Xy1G+gqN6iHkEBiZbggFcmq6U24F0HsdeIENrRKFqkHz1Hjh8ffC/SFi6iYVHZluSyN/duKsaU2EsfRZxqjyw2wowcCmN1l2HMrwOamIrK2tXluk5MJsoUYH95KHZqdt0dk67oB8kmNxofSKT5azEODajmCM1O8fI5GK3SDRl8C0SvSNNW+msaiDvrhWMhItDWOZ1iA9S5AmSx+7fGlN2ZU6xVTisG/5R9KrEcyWGEVbDpBJiqysCGFQRkfkd0XQYrmTW6wK4KuMNutTtH6+UZfSOink40qmphlz2GPoDoDnFKdZWFbhG8Hun5RqXTt0utlj49PnvZMdouEaC36JlMcjKc80J3EZctuUKJ+jZkvEiq+cuI8Rlzjcsr3YdXHLhWMuPOrEBQxyAYro9MsR6qR5djpVgOlQGJUkCI0lmLlnknLM7oyOpcgCGdjsN7E5RLY9EM2L1A2a/wCkPZFmVAKDKJa8/V+Rjj4x81xZrMABhQahFuPKxHNmhRUxh4LbbuunegjCdJ9JNPmCzysRXtEeU2wbh76nUDFzpHp04ypR7WIdh5O1QR5W06shjlb6JaCCgTW7zD1V+Z/ptgs8eTLQOj1s0mpGWJ+0x/XsjpVvEk441O87IntUy+QF7q4KNp1mIupvMstTnmdYXJm4nIbzXVERZ0PJvM005YqnAHtNzIoNy74cxHLQKAoFAAAANQGAESRUEEEEAQQQQFW3WRZqFGyORGYOog6iIxpVkcy5gHWKACMlmIciN+GB1GqnJY3kKdNaKE9BQ3ZiVKPsOsHap1jnmIBTovSXVm6xvI1ceGZptHlDnFDpDoQqTNldqW4oynFaGlAQDipNMsqAgggEQgteZHUq6kX0riT5LoduZDeUM8aiGOjtImX2H7ctq+3Og1HHFeYwiNMhJmTLE1QC0kmjoTUy280nUcMGpRgNtVGz0bpdJiBla8m3Wp2MNUJtMS1RwCew4IlzSAUYHOW424DA01EYjBMdHzZMy/ZiVfXLJvXh/hk/WCleye2NV6l6C3VfSUcMKg1juMRovpPLcgOepfI1+rJ4nu8GpTaY1Mq3YC8MxWoxBG3hFZs0tTJQYUIrWFz6LUGqFkO44eB9wpDFJytkwiSBLYzc/Q77EfiLp8Vx9sU30Qdcl+KzF+N4xriscFYbrpOrlPbKpoYHOXOH3k+KiLknQK+Y/wB91H5IfBY6Ai7q3r5fZbK0RKXyB7T+Yn3CL8qSFFAoA2AAe6JQIGYDMgRHPLPLLmvQIDFZ7aoyx4fOFGk9LrL+scL9gYueW/fgdsGTW0WsLgMTsHxjK6W0yzG5LYknAuu/yZdPf4bYrvaZtrPVy0KprFfztqG7PjSH+iNErKa6ovzadpiOwgI1+bXZ3juFaGuFXQHRy6yvNALZqnm7S36wyjUzSKFFwA7zfAb46lygqkXsT3mOvVQbBsA99TEbaqYKP1U7TsH/ABBFZzTIHGgAGeOSjec9wzi/YbLcBrQs2LEZblG4ZDmdce2ezUN8jHUPNBz+8dZ/qTcggggggCCCCAIIIIAggggFWmNELaAD3XWtxwMRXyWHlKdY+MZWYGVzLmqFemR7kwDygd3nDEa/OjfxTt9hScl2YtRmDkynUVYYqRtEBjg1FdGUPLYdtHFcM+0uvKoddlYotYnlj6D6eSc5DsDNQf4bthMXcTewGcN7do2bZ8TWZLGTqPpEH2lUe1QRtUZxVVlYXlOeIZBUHeVHvU7axFJn6q0Ei6XIzvG7aJZ2MSLxp9sNqoRFcWOfZyDImm6TUI4Ck8Eestz6DE8Id22wJNAaYtThdmIxDDZSYtCNeBiuP2qUKBlnp5k0UfgJii4eLKg3wXaonSmbLN2fJoddKg81bE+sIZ2bpbJP7x09NWP5Aw9sUntVlIAnSptnGOIBMrfR1vSztjlOj8iat6TakcZ4ore2Ww90Dwfp0hlHKcnN5Y9jNWLA0wh/ep68v4NGOfoy+orzDr7KmPH6Jzx5Kf8AyN/LA1GyXS6f3ievL/miN9OSx+9Qf+SX7r8ZAdE5/my/Xf5RKnRKbQlmlgDYGY8gc4GmgndJpQGM0E7FBPtUMPbCy09KU8mWx3uQPDMn1Ypp0fVQGmTCq4Vrdl4a88IuWVLEmMmU9pbail15zGpLHMwPColvtdpNJYIFfIFAPvE1HiBui4vR9ZYV58xVrWoBN44ZLQVYnYoHGG8sWiZgLkhMhcpMmU2g4S15X+ENdGaJlyiZlCXOcyYxdzuBOQ3KFG6Km1fR1hmXQtDIkjbTrXrsC4SwebcIcy1SUgUAKo1aztJO/WTELWmpogvHIs2Q+H6yj2VJJNa3m2nug/E/1yrBHbMWxOA1DWeA/XLGLEqTShOYyGofM7/61klygN52/AbBEsAQQQQBBBBAEEEEAQQQQBBBBAEEEEAQlt/R+XMJZCZbnEle6x2smRO8UO+HUEBi51hnSSSyEjz5YLAj7S0vA8m9KOZdoRsQMNssildhGQ8axtYo2rRUmYbzIL3nLVW9ZaGC7ZxEUmoYVOsVRzuBFD4RXtPR+TMYM8tS20ot4Zn6xQJmZPlQ6m9HyO5M5TFDcry3T41iBtFzl8gH+HMpXkwX3xAg/wCngp+jmzU3JNne6Y7j2R6ND2kZWuaOMyWffIrs1w5CTlpVJq/cDe1S0emcw1TBxlP/ACCAUpom0VN61TDjhSZLB9kj9bo9/wCni3fnTm3NNmU/+sy4bpPOu/ylP/LHYLnJZpH8OntYCAVSui8hTeMtS21lDfimXmrvvVhqkuUtAcaZCtSPRrUjlHSWGYw+q5u49wvRak6Kma3VBsRan1mw9kBx1hGIW6PObDnjjXdhBKF/Kr8ME5scxux4RdlaKlqakFjtclvAHAchF+KinKsmHapTzVy5nNvYN0WwKYCOoIAggggCCCCAIIIIAggggP/Z</t>
  </si>
  <si>
    <t>BABY LIPS</t>
  </si>
  <si>
    <t>DESCRIPTIF</t>
  </si>
  <si>
    <t>COULEURS</t>
  </si>
  <si>
    <t>CODE EAN</t>
  </si>
  <si>
    <t>Qté</t>
  </si>
  <si>
    <t>PRIX</t>
  </si>
  <si>
    <t>PHOTOS</t>
  </si>
  <si>
    <t>MAYBELLINE Baby Lips Balm &amp; Blush - Blush</t>
  </si>
  <si>
    <t>Lips</t>
  </si>
  <si>
    <t>data:image/jpeg;base64,/9j/4AAQSkZJRgABAQAAAQABAAD/2wCEAAkGBxIQEBUQDxIVFRUWDxUVFhUVEBUVEBUQFhUWFhUVFRUYHSggGBolHRUVITEhJSkrLi4uFx8zODMtNygtLisBCgoKDg0OFxAQGi0fHx0rLS0tLSstLS0rLSstLS0tLS0tKy0tLS0tLS0tLS0tLS0tLS0tLS0tLS0tLS0tLS0tLf/AABEIAPwAyAMBIgACEQEDEQH/xAAbAAACAwEBAQAAAAAAAAAAAAAAAQIEBQMGB//EAEAQAAEDAQMIBQoGAQQDAAAAAAEAAhEDBCExBRJBUXGBkbFSYZKhwQYTFCIyM3LR4fAVI0Jic4KyU2Oi8UOTwv/EABoBAAIDAQEAAAAAAAAAAAAAAAABAgMEBQb/xAAyEQACAQIEBAMIAQUBAAAAAAAAAQIDEQQSIVETMUFhBSJxMoGRobHB4fBSFSOy0fEU/9oADAMBAAIRAxEAPwD6BljLD3Pc1ri1oJEAxMaSVm/iD+m7tFLKvvX/AMruZVFcypOTk9T1OHw9NU1ouS6Ivenv6bu0Uenv6bu0VQBv3FRnhE7lDPLcu4ENl8EaPp7+m7tlH4g//Uf2iqBdfOEgFKTeRo5ozPcODHY0PT39N/aKXp7/APUd2iqR5/cJY3cD16ijM9x8KGxe9Pd03doo9Pd03dsqhOgcdJKJuO7EJZnuHBjsX/xB/Td2ij8Qf03dorPmRoOGiITZiPvQjM9w4MNi/wCnu6bu0UvxCp/qP7RVAOMYjh9ENxG1GZ7j4MdjQ/EKnTf2ij8Qf03doqiPFDD6w+9CeZidKOxe9Pd0ndoo/EHdN3aKoNwTbjuPJLM9w4MNi9+IO6bu0UvT3dM9oqhNyb3Y6xo6kZpbg6Mdi/6c7pO7RUfT3dM9oqm438OSWdcLwMdHXsTzPcOFHYv+nO6Tu0UenO6Tu2VRlNLM9w4MNjbyTlN7KjfWJBcAQTIg+KFnWD22/EOaFppSll5nLxdCnn5dDrlb3z/5XcyqC0stD86p/K/ms1UVPaZ06HsR9ECjm3RoU04US0jHKEFqlCIQBEDR1pwnCEAQATIXRJOwXOcfcJxqU0IsFzlF0wOCIvGu76KZbzlBF8xqu2IsFyIOzgiNWgSpxt3mUi3uP2O9FhEBuw1JgHRsU81Ed4RYCEKJGnrxGtdISzUh3I6euJSv+xrU4PdEJRq6u5AD4bkk0JAi5k4fmM+Mc0KeRx+dTH+63mELTR5HMxj869Puztl9sWip8U8b1lwtzyqpxXJ1tae6PBYZVdZWmzVhJZqMH2QwmkE1BGgaEITASE0IEJNNCAFCE0iEgEhNCBghCECEhNEJgJCaEACSaSBiIUVIpKI0aWQWzXp/GDwv8E1Y8laU2gHU1x7o8U1uw0fIee8Tn/esti95X0r2P6iOF45leXK9z5R0M+gT0SHeB5rw7gqcSrSvub/DJ5qNtmJNCYVJ0AhNCECEhSSSASE4RCAuEITQmIEoTQgBEKKkiEhpkU04RCAuRUkJoASiplQKYIRUQFIpsCiyR6byOo3vf1AcbzyCFo+TdDMoA6XEu3YDkmunSWWCR5XGTz1pvv8AQ0a1MOaWnAgjiF87tdItcWnEEjeF9JXjPKizZtUuGDhO/A8u9V4mN432NXhdTLUcP5L6fgw0wkmFhR3ySaEkxDQkmkISaE0AJNEJoEJJNCBiSTQgBITSQA0k1CUDJKKEkxgutjpFzg0YkgDaVyW55LWbOrZxwYJ34D76lKEc0kinEVeHTlPY9fSphrQ0YAADYEl1QumeT9QWJ5U2bOpB4xa7uN3OFtrhbKOfTczW0jfoSkrpospVOHOM9mfOCEALpVbBUVzD1t7ghCaQAkhNIATSQgRJCUpSgCSFGU0AJCEIAEISQAKKmUkxkU4ThCAFC9l5MWfNo52l7u4XDvleRptkgBfQ7LRDGNYP0tAWnDR1bOV4rUtCMN/sdkIQthwwQhCAPBZZoZtd4/cTuN45qiQt7ypp/nA62A77x4BYhC59VWmz0+FnmpQfYgkpJFVmkSYSKSiMkhKUEoEEolRQi47DlSChKJRcLEkJSpIECSE0DBJCYTAcIAQFIBMiXciUc+uwfunhf4L3a8p5LUpqF2qn3kj6r1a20F5b7nn/ABKeatbZAhCFeYAQhCAPN+VbL6Z6nDhHzXnHBep8qh6rD1u5BeXcsVdeY9B4e70V7yBSKZUCqGdBEShCSiyQ0SlKUpDsBRKUpJDsOUwVBCAsdAU5UJTBQKxOUlEFNO4iYTCgphSEyQU2hQaujVJEGek8lWXVD8I5r0KxfJcflu+PwC2l0Kfso81i3etIEIQpmYEIQgDE8px6jfiPJeUcva5ZaCwThnX7IXmLVYrzmnCO8Tis9ak5ao6mBxUIRyT07mc5cnKxUpEYj5cVwIWN6HbhJPVO5FIlNIqBYIpIQUiQiVEpJoGkJOUkIHYkCpKAU0ERhMFRUgmIakCohTATuRZILqxc2MJ+7lesllzjebgJOxWwhKXJGSviKdNeZnovJj3Tv5P/AJatlZ2Q2gUoGGcfBaK6EVZWPN1Z55uW4IQhMgCEIQBQyv7AIxDljVmtIvAnSLuIWzlUwwH9w24G9ZVrLXMIuOJB0T4FA1uYVsqAYEj70KiX3+0I0yBfrjSVeqMBEFYtNzc4tkAhxBEkQRjjPNU1oZfRmrw/GLEa6qUedtVYuCoNXf8ARIuHXw+q7U7CSLjOwT/iSplj2CM4DqMj/ILNk3X78Ts8VaZZeqf/ABlQOB09xQY1hK0seb7jsc2O4qoHO6Pd8lFwWxaqz/kvkWTGscQiBrHELnfiaRO9w8FXrPI/QQN/iEnTRKNeT/V/suR1jiEpHSb2gszzh6J4FdWn/bceI8ElBMcqzjzs/wB7s0BGgjtBTaB0hxCpMedQG2oJ71YYNm4ynw0uhCNdyftJbLr9TqI18AU84dfD6oBui7heubzGKaURSdV6J2+H0Orat+Hem151t3XxxvWfVrhqt2Kg93rP9Uav1fRW0ld2ijFjpxpwzVJ5Y/Fvsuvw+Rp0hIxP3tWrQs4zSXasLwJ0XDSsymYWiy0mIaDJxOAGxa1Bw5nIeJp4lXp3053006bm/kj3f9iryp5K90Np5q4mVLkCEIQMEIQgChlYflj4xs0rHfT9Vx13gAX5sDE8Vs5YH5f9h4rENM5pgi5ukm668BSRFvUySqNQFryS2m9p0FoLxdpkXK8Qsa3tArZxa8SB6www2eKMRbLqYvCZNV2o7bX6r0+RqtDHYU+ySTwkqWc1uDqrP7fKFystUQIq3/vbhvMq0201Bg+k66LjfGmIhY7J8vseoc5xi81uW7X+SZxJnE/NU7bZPOXtIDtZFxGo3Eq2VErpSipLKzw1HEToTVSD1X7ZlGhZTA/MY4ftBPNoXcWOnpaCf3NB7sErM8S9oERUO+QHSN5PBdiq6VGMV3NuN8Rr1ZtXcV0S00eutubG0AYQE5UUiVcc3mSLQcQ3guT7ODeCdjiSO/BdQpBRnTjLRo04fF1aEs1OVre8oVAW4j5cVStFbrE7Z5Stm0MlvtBv7i0OhvNVbLYhnCoXl+qW5o2xJlYJYbz5Ueqp+Mp4XjS0a0tu+3r35Ecm5PzfXqXuxH7eOlaSiujaZIxDQNJIHCVtjGNOOh5ipVq4yteTu38Eu3bsgatKmRAmbtQAk6ZKqWekwG6XHqmN7iPAbVaLRsv36IHWZlVueY6NPDPDXbd79rd+R6PJgik3fzKtqrk4RSbs8SrSiXrkCEIQMEIQgCjlgflH4gsNxlskaInX1E6St3K3ujtHNZDaYOdBgwZjTe72tB5iFJEHzMQrNt9V4fAfdA9UnTrC0yVxr16bfe2dzwP/ACNx3xHNTrJ5dDmeHWdbVXVnt23IWUS0Z1POPU9s9kh3JdX0mjFj2nRnUxHGRySo1LI72aj2Hr/6PNd30mgSyvnDo4E8T4LNHWSvr8DvV8sKM7XWj5Zl92jgQokKcJZq6B49vQoWanTdUe/zpzhUIzM64nAgDq8FchcrNka0U3FxpsvdJvYSBN5F+K7QqKOqfqdLxSGWVNXv5bdOnoKFi0XWfA1HEk3BrJJ/44rbhc2WdjTLWNaT0WgclKrTz2K8FjP/ADqT1u9rd+d/sKhZmsMtfVN2D3CBsAFy7ohCnGKirIz1asqsnOXNkLRVDWlxaHQPZIkHRgcVKmQRIwXZ9nouaPOVI0w0T3gFcX1LPTbFPPJxwGbzEcFTxVn7HS/p1R0E0nmu3a2ln69SSAq4trdIcOsgRzVhpm++NhVqlF8mc+dGpD2otfva5Yo1MATdKvHbMC8xcL4F/gs1q0qNOWB2iABhjfMDdioTik7o3YStOUXCTvZaHo8n+6bs8VZVewe7bsVhUnRXIEIQgYIQhAFTKfuju5hZuk/APFamUfdndzVBjb51gDcpIjY8wqFpsGe/PDy06x7WGublfKRV7ipLU4FOtOi7wdnyMyvYXx6tTOOqq1r5/sRIVXJlY+ezHU2tIBmM8Gdmdm6dS2yq1SiPPNfpLHNPWLiPvrCrlTV00a6OOnKE6dTW8XZ9b2exZUKpuPwuU1wtxim/+J3GCrmc+KvJJboyLLbTm3Vn72uHJxW1TfIBGloXl6NOAFv5MfNONRjdj4rJh5a2PR+N0b0oz/i/k/zYtppqnlGq5oBaYkkHDd4rVKWVXPP4ejKvUjTi0m9yy94aJJhc225gvIJGotu4h/gsxribyZPEqaxzruWi0R6nCeEU6Pmm8z+CRYtGUxoYBsDAf8Ce9Z3p18Zo2kuJ7iFztJ0BaGR7FA844C/2bsOtQgpSdkX4udGhTc5K+yvzZxNeo0yQW3XQwNPaie9dcmUX1HySTpkkmALzyWlWoh7c0rrZAKbC1ovOLtObqCvdF33OXDxSk6bco5ZLpv7xhatnP5bb9Rjrl2u7/rrWZTbJAGJMLZqNA9URdEX3wJvO9WzZgwUX5n7jdsfu2/CF3XGyew34QuyoOsCEIQAIQhAFbKHuztHMKgw3DYtC3+7du5hZrHXJoRiW+zljiY9UmQdF+hVmsJw+i9FUdoH0hcs0Nv069KtztIwSwEZTbT02/P4Md1hfEtvOpwjhJniAstgPnPWxvF/KNC9Q+qqVroNqe0II/UPa+qrbbaZsp4elCnOCSWZNX666GeuNt92/+N3Iqz5l4F4m/wDSb9sLPt9qDWlsGSC28EQDdpVznHK3c5FPB1+LFZb6r057mMxtyv5LqQ/N6Q7x9lUS9FOtmkEaDKwRllaZ6/E0VWpTp7r59PmemXC2U85h6vWG77KhY7Y2oLjfpbp3awulotDWCXGOrSdgXQbjKL10PFwjVo14rK86a0MdpUi5V89WLNRc8wxpceoSd8LnHu5SscqjZW5Zawe0EbxqKhSyI4QaggTeBBdHUFuWCx0vN3Mx1gh++bwtFK8XqcXxKFPERST8y5bGagBWxZ2m8G6TF+ibl2pUWtMxvN/ELRxEcVYCrfWw8l2e/PO75q5UcJI2XT1G8qbHzioVR7RPVH0VTdzpU6Spwyo3bP7DfhHJdFzoew34RyXRQLwQhCABCEIArW73btPq9wxWJRqajI0HTvXpF5vKeSnMcX0jdjH6fomhMsNC41cVQp2uo322Hdjw0rv+IMcIJjbcmCkjk6qJVapUdJvNxwjFWXUAb2uEfelV69BxJMTOkGeSlDnqZsXnyJw6Pvs9iu+1XwM0HrPJZ9YPfnhzj6omIuNxOG5aHmi2esrk6n7XW0juStETqV03ZPkunXy36evUxTk2oRc0YdQPyVa0WJ9MjOFx0g6V6GlcANRjdguVsYHNjSHzz+aHCOW6HDG4lVlCXK9tE/3uY9LJjnDPAu0DOvOwQuLaQOAN/WvQUGw0TiAWg6vuBwVepYQ2InxzgoypqyaLqOPnKrKnN63dvdf5EaGTg3QwmMDfzWvY7a9rQNGdm5sYFcIGdMX5sT1akmNujGHzzU3CKMlPF16is9Xp03v+66mxTt4JgiNEzpUTbZBi6RAF+dfdOrWs8D5qfm3H9LsIkiBxRoTjOtJJ2a15W6fbqdaFbBpxiFaCqMsT8SQLomZ5Lt6TTZcXZx6hjwlJ26FtHiRVp+78l+ibp28FCq/Xh3k6ln1LbUdcymRtxjX1dy18kZNcSKla+LwNE60i299DbYLhOoKaEKJIEIQgAQhCABCEIAqVrCx2iNmG8YKlWyUdTXDrHz+a2EJ3A83Uycwe1SjrvH3xXM5OpG8Zw3z816hcjRacWg7gkB570AaKrhtcR4hczk0nCpO5juYK9EbGzQI2ErnUsDTpdxB5hAHnKuTnjSD/AEb8gqlZzKdz4nUGu54L0dSiB9QPkqNopNJva3sNPMJ2HcxG2unN7Dtk8lbosZU93G8OB71Y8wyfYZ/62/JWKMDBrRsaByQRUYptpas5U8lzp/4t8ZXX8NAxfxawcgrtOiDiBwHyVulk9ovl3EDkEwSS5aGR6EOmdzncgVH0GmL5cd8fJbgsTNInaSuzaDRg0cAkM8+zJ7HYU87rOc774q1QyT1NbsHgPEraQi4rFSz2FjNEnriJ6hgraEJDBCEIAEIQgD//2Q==</t>
  </si>
  <si>
    <t>MAYBELLINE Baby Lips Color Balm - LipStick</t>
  </si>
  <si>
    <t>25 Playful Purple</t>
  </si>
  <si>
    <t>https://cdn.webshopapp.com/shops/242796/files/286205325/500x500x2/maybelline-baby-lips-color-balm-crayon-010-sugary.jpg</t>
  </si>
  <si>
    <t>MAYBELLINE Baby Lip - Gloss</t>
  </si>
  <si>
    <t>35 Fab And Fuchsia</t>
  </si>
  <si>
    <t>data:image/png;base64,iVBORw0KGgoAAAANSUhEUgAAAOEAAADhCAMAAAAJbSJIAAABFFBMVEX////+danq6Ov+eqz+//7+/Pz+fq7s4OL+e6/s6+7+mJb+d5/+frH+daP+dpz9e6v39vb+cqP9jrXx8fP+hLX+k4/y3eT+hLf+mpju6e39hrP+dKD9q8f+hoD9oqL9npz9srP10dT63eD13OTy8u/59Pj5yMf85On5v8L8qKj76uv7uLr+jof7rrH9j4r78/LBgY7pzNL9lcL7bI35epH8oLv9jbL/+f/Z19Ld3Njb2NXIwbjQy8H4y8/90tH8pKj7vcPlw8nRt7vNqrW+kJbHjZvBfYjNm6Tk09rVtbzJm6Toxc35vM/6y9711d/2r8L9x9v9n8j+utb9m8f9apT2f5f4jqP9gab+or7vnbTqqrrsusmGGVURAAAIAklEQVR4nO2c7XfTyhGHHdnSRps4diJLd1dBr4mst8jBLnHgFsWhKQUuISnktr7k/v//R2clhwTKR5/jds48OCC+7XN+u7MzwodOhyAIgiAIgiAIgiAIgiAIgiAIgiAIgiAIgiAIgiAI4v8QXdeHw6F1fAyfY3jSN72g9dLImaZpmRpgWRo8DnVMksMksSQYJitDeDSHOqYch+cJCGpPDC1chj2VoTK0nhhamAw7Qz1pjqGFNcNHQ+3l65evXr769VcNm2GzS0FR+yvw+uXr168sZIbnw9bQfKXQ4APXBSpDXdVS80mlMbEZnrf3Idpa2kuSxDTl440vlSGuDFVPkzL5kKGU2AzTNBn7QoQXTJNgGPvBGJdhL05jzrktfD+GDIuc23yMyrATp2PB+YT79iTWZBZwLniBzLAUQRRlC+7lmuP7ECcfYzLsFUUmgtSMfe4FEh65EDzHZNgpklrwrIbwvFLmIghqIXzYppte19qADC8EtyfCtwVjPAhCBzRjVBkWkao0YFjK6CQIAiFEcIErQzCECurb3vgSDKHSiGB8errpha2NXpHEgpdOndveZAGGtg222RCPYSctlKGUoe15/CTwg6r2gxJRhp0mw5CNA9sT/ESMpSnzoCwQGaZFCpWGczCsczA0NTMMQkSGUGkSX3VtgZ3J8oRHYFhiM7TSS5/7l7GEpq2E+QL6G0znsHeaJJe+CMqIScnKaiw1k2UpJsMiidT0xAVMT9UJh7JqliI7xXTjJ6Xq2uAc2vHiRAR2nULrhivDUPgwPUEtzSMlGlxyXIZRUQrhmDEY2jKD/m1i8yDD1JfGMB+q6QkMQ02DZ+jaxEWCJ8NOrObD9hwyTZOZ6kuDFJFhrzWEnWlDhJopwwl03qe4DGF6gr5NwPRkatKsJtwuLUTnUI9TMCxZDfPhhEGGwub2hYUpwyiNILR2enKgY1PnsEBleKHeCJdsDLuUQ8dWg6FvYtqlasZvu7bmHJqhPYFjaCG68fXEkrkNt4XaqlBLF2AYWZh2qZ4kVjHOg7yM1L89mZE4CZgJIW56YWtDt0AQ5iYWS3k0HkcFixxWF6gMk9iuTagwYeV5nh1EEKMdYjMcm2YG5cbzfJ/zmkObelpsemFrA87hjTKseHDpTaJKvRrmmbTw3BZ6XERgqC24X3veCVwVcdW0bZte2NpQXZtdO8y3K2fieXwsNcnCoEBmKCa+b4fS93Jmmo4PAz+it4mNoW2HanjKPAGG5QT+iqnSxCnzw1hmQaYxYTNTY6GfxxYmw8KSEhpS9WUTxtR3vqSUFiLDXpzWZZRFdRRHQBZlWZxl2fHxphe2NiDDS9+vqqosy4W/KMs6r8OyRFVLi+iyXJR1GFWlv4jrzIdAM1SGqenUcCEyGbMoZoxFzGEOrhvfisuKVywSsFFFnlWxH1sWpnMIhos8DOKy5JXIqzIPs8rElaEZ5yGvZVTmPvTfdZ6VpZXgMewVBcy/UQUTYh5ETuRosWRwH+IxhPlQfQeaSak5jtTMBguTYY+9b2Ar3r+fTt8AbNMLWxv6366u/v78+fO3b98+V388/wfw7uodHsMOe//mw4cPV1cfrn777d27K/gdnt9MEU1PUr1o+xHJ8Bj2fiYI4DHUf+qHybDDmAN9KBRR9ZmqH0eVVEyGDnDEnCkDv+n0I/uIzLBXqAAhxqlK0lGWDq5dqhdKcHo0hR+QmzofVZrMQWXYcAS/IMob9YzNMHV+BnZDVBlefwJubm6OVsDjp+vbr3jeJurXX/757PNsNJodHBzM5zs7O8tlf2/vL4gMvzxrDF1l6Lo7S9d1lzt7LzAZfv7y+W7mguHswF0a7sgwwHAPleHnZ3ezGThChIBhGIMdVLv02d0dZDhzRyN3pPy6gwE2w9ns7k4Jgt9od3d3ZZhuemFrAwzdGZxAZQh+29tb3UEfDONNL2xtgOEv7i9Neo0gTkPF9u628gPDrUH/8Hd8hm1+yk8Z7uEydBvDVk8Z9mGXIjRcBdhVhv1DMMRUSw9AcNQabivDfSg02AxHo/YQbnfbDJUhphv/QNWZ7RVKsL+zg8vQfaij280xVBkeIjMcrRS7apNChDAeIjP87jLc6h+qlgaV4QEUmt2HMtPcFWCIaQJ+NNx6kuELRG+ivhmuFFUp3fsdpeEqwmaX4jdEuUu7260gynPY9DRd7Bl2H+pMY7iH0HDQGO7v9w8bw3+hMnS/Zbi/v4Uyw2+G+zAbguHhHjZDtUtV170PNOcQnSFkaHRXuxSrodFkuPWY4QtslcYwHnfpYZMhQsPBQ4YrQzzfL23PYfe7DOG6wGZo7P5o+G9cu9Rod+l3hrgy3FWVZvBwH6oJGJthk+FTQ3QZGsYADPsPPU1/Z7lEZ2gMBk+6NmWIrdI0GR6udulgsFyeJZte2Nr48Rx2V4boMgT2+22EYOjO8Rl+uw8HK0Nsu7Q5h02GytBAaGi0hv0+ZNka4vnfrr+vNFtwHruG4R6gNOxvPRq66AwH3VWpGUBZRZkhBNe+EVZpGrvuwR/YDGE8bBRBr9mlc3SGBmipCLtGu0uxGY4MRbc1VKAzbBVVXzNQ3xJ23fn8Fo9h59PZH2fz5gveqjlVD/P52Rkmw/T69vbr2dlc4S4bu7Ov90ebXtYa0c/Tmz+v72+/ttzf3//58QhPV6o4byiKtKFIznVdP9/0otbLfx+53gZWQRAEQRAEQRAEQRAEQRAEQRAEQRAEQRAEQRAEQfyv8x+9gDmalzQkWQAAAABJRU5ErkJggg==</t>
  </si>
  <si>
    <t>MAYBELLINE Baby Lips Dr Rescue - SoinsLèvres</t>
  </si>
  <si>
    <t xml:space="preserve">  Just Peachy</t>
  </si>
  <si>
    <t>https://media.s-bol.com/xQrWg7BpqBz/317x1200.jpg</t>
  </si>
  <si>
    <t>MAYBELLINE Baby Lips - LipCare</t>
  </si>
  <si>
    <t xml:space="preserve">  Peach Kiss</t>
  </si>
  <si>
    <t>data:image/jpeg;base64,/9j/4AAQSkZJRgABAQAAAQABAAD/2wCEAAkGBxASEhUQEBISEhURFhUWFRcWEBAVEhUXFRoYFxYVFRUYHSggGBolGxUVITEhJSkrLi4uFx8zODMtNygtLisBCgoKDg0OGxAQGy0lICUtKy0tLS0vLS0tLS0tLS0tLS0tLS0tLS0tLS0tLS0tLS0tLS0tLS0tLS0tLS0tLS0tLf/AABEIAOEA4QMBEQACEQEDEQH/xAAbAAEAAgMBAQAAAAAAAAAAAAAABgcDBAUCAf/EAEkQAAIBAgMDBggKCAUFAQAAAAABAgMRBCExBQcSIkFRYXGxBhNzgZGhwdEUIzI0UlODkpPCJDNCQ3Kyw9I1RIKz8CVUYmOiFv/EABoBAQACAwEAAAAAAAAAAAAAAAACBQEDBAb/xAAuEQEAAgIAAwYFBAMBAAAAAAAAAQIDEQQhMQUSMkFRgRQiM6HBE0JhsSNx8FL/2gAMAwEAAhEDEQA/ALxAAAAAAAAAAAHitVjBOU5KMVq5NJLtb0A0Vt3BvJYmg+ytTfczOmdS2I7QovNVIP8A1IwaevhdP6S9IYJYymtZpdrt3gfPhtL6cfSDTFU2vho/Kr0Y9tWC72GdM+FxVOouKlOFRdMJxkvSgwzAAAAAAAAAAAAAAAAAAAAAAAAEf8NkvERuk142ndOMZRd3bOMk09eczBvTYh4M4L/t6X3Uu4xpnvT6t2jsyjBWjBRXQnK3eNG31YCks1FJ9KbXcww+LB0XayTavblO6vrbPID3LCReV5+apNe0DnYnwYwdRuU6UZt5ty5Tv03YZ3LmeD+Cp0cdXp0oRhGNKGUYqN+Jv5VlnplfS76WZN7SwwwAAAAAAAAAAAAAAAAAAAAAAAOB4b/Nl5ah/uRMwOptXHxw9GpXmm40oubUbcTUc3a7SMMxG50rfH7zqlWMvgsFTSsk5Zzz6tERm8eTsrwn/qUE2z4Q4qbUp16jd+mxGckuvHw9PRg2ZtnEJtxrTTy52Yi8pXwU9E02T4f4ujBuo1VUeaWvZclF/VyX4WN8lheCHhTS2hTlUpwnDxbUZKXDq1fktPNegnuJ6OTJjnHOpYdlf4livJUu+Znya0lMAAAAAAAAAAAAAAAAAAAAAAAAjG8Wq44NyWsatFrtU4tdw9WaxuYhAMV4W4yvSlRq1E4VYuMkqcFdNWauldeYp78bl/heU4HFExLW2NsWh4ufIeq/bn7yFeJyTE82y+OImGHH7Dw7teHT+3U95qvxeWPNtx44Nn7Bw13yH9+p7zFeMy+v9M3pDp19h0PEz5D+/P3m74nJ3d7c3cjvNPYe1a2BjKGFkoRm7yTSndrL9q9jNONywZeEx3ncpp4AY2dfEVa1RpynRpNtJJfLqLRdhb47TakTKlzUil5rCdE2sAAAAAAAAAAAAAAAAAAAAAAARLei7bPn/HS/nRifDP8ApPH4oVTQPO36vTV6JJsT9VPtQp0lryeKGLGvTzmm7ZjetnvUjVLI6df9TM6P2ub98InXRCrfaE53XfKqeRp/7lU9Bw/0oee4r6srCNznAAAAAAAAAAAAAAAAAAAAAAAER3pfMJ+UpfzIxbpLZijd4VLQqqy6ygvSeb0tY5JHseuvFT1yafoM1rOmvLHzQ18XiU1fouaslJ3ENuOssmzayzfTZenIhFJ3pm8OrWqrxUo89r+i3vRt18kufXzwiteqiNKTLomE53V1k5VUtVSgn5p1H+ZF9w/04ee4usxlmVim5ygAAAAAAAAAAAAAAAAAAAAAACI70vmEuupS/mRi3hlPF44VPRgsjz97Tt6as8kk2PTTpT63YUmdNeSfmhr46hHLrvzs1XvO4bscvOGpNp8PStW+Z9IxW+bcs3luVaFTxUpZdGstHa/bmvUdPer3WiJjvI9iKLNVLxEt8yn26iFvG9cKd/v1V3JF7g+nDzvGT/llYZtcoAAAAAAAAAAAAAAAAAAAAAAAiG9SaWAk3zVKX8xi3Rtw1m2SIj1Ul8MmV/wtHp60d7Y+2uCm1JXu9U9PMQnhdRyQvimZ3Do1cXGaTi+krs1JrOpSpEx1Z8A9fMa6RzRytbH7dtGdOCv13LHHw/erzRrimZiXFw20FJ8MsnzdDNeXhZpG45t16zCw90tbiliF9BU4+upL8xa8N9KHnOMj/LKxje5QAAAAAAAAAAAAAAAAAAAAAABCt73+HvytLvZG3R18D9evv/SlcLT4pcLdjizZJpG4ej3p0Z4XggnxJ3by58re8Ycv6kdCt920xUqrjJNDPji9ebd3YmHarYzhpu2srJecreGx967nmu5hx78l9hcRyhu1pz2Gbc4WluYd3ipdPir9vLNmGvdrp5fjo1mmFnm1yAAAAAAAAAAAAAAAAAAAAAAACE73n/09+Vp97MW6Orgvr1/7yUlBtO6Oa9ItGpeliNt2k243bvmK1isahmI1LLhaXFJX5jm4rJ3a6jzTm2oesZUvO3MiHB0+WZYpHmUkv2tPcdV992ddUby50tXbS+RjFExXUsx0WhuU0xPbT/MdVOig7TrrLE/wtAmrQAAAAAAAAAAAAAAAAAAAAAABCN7/AMw+1p+0xbpLp4P61VKUY3kl0s48tprXcPTQ7FTAcFLjUrri4bc+ab9hrwZ5ycpRi+7aaEpuLTRsyUi8alv7u4KU2230jFXu1iCI1DPfks2Iz1aMk1rzkYtEzqGZmFk7lU/GYjWyhTvnleTdsr/+L9BvxqLtXrX3WubFSAAAAAAAAAAAAAAAAAAAAAAAIVvbpuWBsl+8i/Qm/YYnpLfw06y1mfVSEXZprmOW9YtGnqYjboxrylFcTyvkuYxjx1pHJiKxEvkcNKeiy6TXnzRSP5bZnUMdOFm10E8Vt1iWY6JZsijH4JJ2V23nbPU4+KtO5cWT6iPbbh8l9pHg5+ZvqmW5V/H4hf8Arh6pP3lvjVHav7ff8LbNinAAAAAAAAAAAAAAAAAAAAAAAEM3q1FHBpvTj9bjJL1tGLeGW3BWbZIiFJVKqbvw2OGuO9fN6ikTDs7I8Rw/GJ3vle9iF/1dMX7++TsYhQ4Y8NrZ6WsVmXe+aNJnzciXiOJud79C5+06+H/V7vLo2zN9ckjw2KpSw8lTa5K00a8xDNS0RM2csxaLxtHtqOPDmasHe73J0RvyS7cwo+NrtX+RC+a+k7ZW/wCZl9i8PNR9o2vN4i3stY2K4AAAAAAAAAAAAAAAAAAAAAAAQPfI/wBCj5aPdIjbo7eA+vHupqhScnZHJkyxTq9FE6b/AIiUIriWrdvNr3oY8lbxyZi0TJTxMotK+XcaeIwxaN+aXd3G2Phabvz5mzBeLVjSUTuGanVlFNx1X/LGy9ItXUoWjbXx2K42raJes5uHwdyZ2RGliblHysT2U/b1+zuLDGo+1fFVahsVQAAAAAAAAAAAAAAAAAAAAAAAgW+T5lDyse5kbdHXwP149/6U1RqOLujky44vGpek1tvKtKSTk+zqM48cUjUFa6l9oUeKS6EauIyxSrZvUO/T2fGpBrnys+hlbgyzW23Pa01nbiYqhKHFGSz7y3peLxuG2tot0cxk2yVpblIq2JfPemvNyjdTo832lfebXotAmrwAAAAAAAAAAAAAAAAAAAAAABAd8vzOn5aPdIxbwy6+B+vX/vJTVKF2l0nJkv3I29LE6dOWDnCCk7cLdr9euhHFmjJHJiLxM6YqdZwknzEc+KMlW3u7hLdkyum+wqKxqXJlcrwlqJy4VzLvLLhY82cEeaNnY6pWvudhw/CF5P8AMvYTwT3qbeW42d5pWUbnIAAAAAAAAAAAAAAAAAAAAAAAK/3yxbwtJL61vzRhKT9SMW6S6eDnWaqnKc7NPoOTJXvxp6aHTnjJTgovJJt269LkMWKMbFaatthhScpJekzmyRSu27eoS3ZKtF+Ypq85cmVHdpVeKc5dvqLjBXVG3HGohoYKHFNLoz9GYz37tJlPJPJae6DXFfxQ7mb+F+lDzHGfVlY50OUAAAAAAAAAAAAAAAAAAAAAAAQHfBW4MPRdr/Gzj96lUjf/AOiN/DLp4TH+pliN/wAqmp4NSSksr+gq7cRak6l6OtphtYSlSyU5S1aySt6Tf37TXemZtbybWLxVGnaNNXte9vfznJkw5Mk7lnHFrc5ZtnbagrqSav1Ea8JeGMmK09HnGbOUoSq0pJx510HTXLNI1aEa5Jie7aHGw9VU2283oYyROaNR0bbbssrc3XcpYlW5Pxbv18rL0HdgrNaRDzvH0iuT+VnG5wgAAAAAAAAAAAAAAAAAAAAAACut9cv0agums/VCRC/R39nfW9la7PlyPSUueN3leSwUnddrZZdKthtClwyt1L1pEaTuqeK26sdFq2Sz6TFYtvnLMxZ0sPQq+KqTjdRsk+vs6bEctqcos1XmveiJcezTzXpNm4tHyynPOOSztysXxYqS+TakteflPQ34omK83nu0PqanqtI2q8AAAAAAAAAAAAAAAAAAAAAAAVxvsX6Ph+qq+Z/Qavfmza9JG/R39nT/AJfZU9GE3pf0s4ck0jr1X2obeCjfhXWbLz8spT0bvhJh1GUZK+as7tvTTU5+Hyb3VHhp6w9+DmDp1OJzV2mudmM+S9Z5M57Wjo7m2oOFBuKlZ5ZVJZW6VfI0U3aeblxxE35oTUq3Vne/TxS9rOyMOp3Dsmmuiytyi5WI5WbVPk56JytLz3ay6Hplftx9FD2laJyajyWoTVoAAAAAAAAAAAAAAAAAAAAAAAhO8+tKNKChPhb4248nlxSXJtLJ5tPpNWa0RWdzp0cNSbXjSr6eKfPF+emU9omZ6wvaxydnZ8qbhxuEVJN58Fn3Eo73d0jaZ3ph2lWpysmk/wDSzVaLRPJsx8mTZVSlBNJRXYnmN5LeJnJMy3cbWj4ptpO+mTaZLuWiGms/Mjk6tPVU4t+Sv7DNbZPX7t0/7WTuvxk5qoqjV0o8EVwLghmrSitG309Bb4LxNdb5qHiqTW8z5J4bnKAAAAAAAAAAAAAAAAAAAAAAAIDvS/cfafkK/j/DCx7P629kEiVEriG/Q0RGQqohKdXqkjESTD7U0ZLaLSmjMMyl+65fG130Qh63L3Fv2d+72/Ko7S/b7/hYpZqsAAAAAAAAAAAAAAAAAAAAAAAQHel/l/tfyHBx/hhY9n9Z9kERTyuIb2H0RGR9qkJSq90jDMlTRmUWlMlDMpjut/WYj+Gn3zLfs793t+VR2l+33/CwyzVYAAAAAAAAAAAAAAAAAAAAAAAgW9H/AC/2v5Dg4/wwsez+tvZAynlcQ3qGiIhV1IWTh7pGIJKujJItOZmGZTPdYuXiX1Ue+p7i47O6W9vyp+0utff8LBLJWAAAAAAAAAAAAAAAAAAAAAAACBb0dcP9r+Q4OP8ADCw7P6z7IIU8rmG7R0IyFUhKUPdIQSVNGZYacyUMptusWeJ+x/qlx2d0t7KbtHrX3/CfFirQAAAAAAAAAAAAAAAAAAAAAABAd6WuH+1/pnDx3hhYdn9Z9kFKeVxDco6EJZfahCUoe6Oggl8q6Mkw1JIzAnW69ZYh9dPumXPZ/hlTdoz80J0WCuAAAAAAAAAAAAAAAAAAAAAAAFf71b3w78r/AEzh47wwsOA6z7INHMp7LiG9RWRCWSoiEpQ90TMElVZGWGpIzBKd7r1yK/8AFDukXXAeCVL2h44Tg71eAAAAAAAAAAAAAAAAAAAAAAANbH4ClXj4utCM462fM+lPVPsI2pFo1aEqXtSd1lyF4GYBaUX+NW/uNE8Hhny/t0fG5vX7Qyf/AJLBfVP8Wr/cR+Bwen3ln43N6/aHx+COC+qf4tX+4j8Bg9PvJ8dn9ftD6vBLB/Vv8Sp7x8Bg9PvJ8dn9ftD4/BHBfVy/Eqe8z8Bg9PvJ8dn9ftDG/AzAv93L8Wr7zMcDhjy+8nx2b1+0Ovs7Z9KhDxdGPDG99W22+dt5tnTSlaRqrnvkted2bRJAAAAAAAAAAAAAAAAAAAAAAAAAAAAAAAAAAAAAAAAAAAAAAP/Z</t>
  </si>
  <si>
    <t>POWDER</t>
  </si>
  <si>
    <t>MAYBELLINE Fond De Teint Affinitone - Poudre</t>
  </si>
  <si>
    <t>4 Light Sand</t>
  </si>
  <si>
    <t>2 Vanilla</t>
  </si>
  <si>
    <t>MAYBELLINE Superstay 16h - Powder</t>
  </si>
  <si>
    <t>06 Fresh Beige</t>
  </si>
  <si>
    <t>data:image/jpeg;base64,/9j/4AAQSkZJRgABAQAAAQABAAD/2wCEAAkGBxMSEhUTEhIVFRUXFRUYFRUVFRcVFxcYFhUWFxUXFRcYHSggGBolHRUVITEhJSkrLi4uFx8zODMtNygtLisBCgoKDg0OFRAQGC0dHSUtLS0rLSstLS0tLS0rLS0tLS0tKy0tLS0tLS0tKystLS0tLi0tLS0tKy8tLy0vLS8tLf/AABEIAOAA4AMBIgACEQEDEQH/xAAbAAEAAwEBAQEAAAAAAAAAAAAAAQMEAgUGB//EADUQAAEDAgMECAYCAwEBAAAAAAEAAhEDIQQSMUFRYXEFIjKBkaHB0RMVQrHh8FJiFHLxwoL/xAAYAQEBAQEBAAAAAAAAAAAAAAAAAQIDBP/EACIRAQACAQQCAwEBAAAAAAAAAAABAhEDEjFRMmETIUFxUv/aAAwDAQACEQMRAD8A/cUREBERAREQEREBERARCVnq46m3V4Heg0Is7MW09mTyQ4n+p8Qg0IqBieHmFL8S0XNkFyKpmJadHD7K0FAREQEREBERAREQEREBERAREQEREBFBKoqVtgQXOeAqnV1S4b/ALnIeQ8T7KjnFDMLkjzWenhYMxO65HjZawwD83XL6wGpA70BjY0C6g7gs7sewbZ5Lj5k3cfJZ3R2u2emoNO4LmoydRI8VnHSTNxXbcew7fEFN0dm2ek/47d0cl3Sdl+rzhdU6oOhB5FS6mDsWkX066uY8FYBSjS37uXYeQL+KDcizUsRvWgGVBKIiAiIgIiICIiAiIgLl74So+AsY69z2fug7Ly7gN/spAjT8oSs+JxQYL67BtTgXEwsVfpEDs9bjs/Kw4jEOfrpuGn5VS421unaun2tq4p7tTHAWVKIuM2meXSIiOBQpRZVChSiKhX0sY9u2eBv+VSisTMcJMRPL1aHSLTZ3VPl4rYF87Cuw+KczS43bO7cu1db/AE5W0unr1GKaOIjXx91GHxDXi3eNoSrS2heiJy48PQY+V0vLw9aLfo/C9Jj5UHSIiAiIgIiIChzoupWPFVJOUIOHHOeA19laVDRA/fFUYzEZBO3YP3YkzgcY3F5LC7j5cSvJc4kyTJRziSSbk6qF5b33PRSmBERYbFClEEIpQoIREUEJCkqEUREQSx5BkGCvYweKDxudtHqF4sLpjyDI1C6UvNWL03PZr0toXeEr7Fzhq4e2du0Kus3KZC9cTl5uHrNMqVlw1XwP3WpQEREBERBxWfAlY6I27/susY6SGroKg90CV4WIrZ3T4cAt3SlWwbv15fvqvNXn1bfjtp1/RERcXUREQEUqEBFKsoUS8wI33SIyZwqhFs+XO3t8T7J8udvb4n2Wtlumd9e2KEWz5c/e3xPsny5+9vifZNlujfXtjULb8udvb4n2T5c/e3xPsmy3Rvr2xItny1+9vifZPlr97fE+ybLdG+vajCV8jp2beS9pwkc15ny1+9vifZbsJTc1sOgxpG5dtLdH1LlqYn7hzh3QcpXp0nyF51WkSZC14d1+f3XZyaURFFEKKvEOhpQYmGXE/t1zji7LLZkHZyPjsXdAJiqmVrjuB/CSPnqmIe+oSdOsNNrTAjhr4rmm8k3BgzHdt7/RXgIvFMzM5euIiIU0y4kzoLc9DKroVHEgHc6eey8BakUGag4yZJ227+QXdKpIgm99hG2yuKqdhhe5vHkg5ZUJZ/YDcdUznq8RJ8rfdWCiJmTy2KDhxe5ueaCh1Rxa03k6+fAr0eh82cnZl85CynDjedIXodFNgx/X1C3p+UM38ZWPc53xCHOBZOVrdsTFtswu8DVc4uzToy24kXtsXNa+Z7Oq5hIP9gNf39DAPzOqHfk+xlep5lODc55AL3Dqk6/2j1TDVHVHQXkQ3Zz/AD5KvAF09SJynXTtf8VlHCkVMuYg5JJb/tooqxrHl7mfEdYSD3DXxT/Kd8EOmCTBPqqMUXCo6CYAbmI1iGj95ra8MZTDYlpIHObz6qopLHh+X4joy5pjbe07vwqxVeKWfOSTYDjm2cYBV1AljjTJkZSWncN33/dM3xAGUQdMxcY/q4+6guw+JM0yXdVzXAz/ACaTfvsuKFOpUc2p8QhuYnLfQHS2u66odBpP/q+Rvg2HJexQp5WgbgFYHaSiKo2AqVXRNgrEUWfGnq960LL0h2e9BXSFgs3SbupzI+8+i1jTuCxdK9lv+3oVL+MtV5h5ilEXjekREQEREEoiIgtfRvaPL1CyLX0Z2jy9Qt08oZv4yRmc4AuaC54I3lubNqNsHfqppMDspYXMD5bFj2QePBKrpsYjM6RkPU6xGYmdoJ55p0BVcyCAxufMclnDMId1gJsDfxXqwxthawCm4kNcQIZ9PaMHftJA5nddV4mvDnOlzXNABAgzq45TN4bB7wofUJcXmnLDlPZvDszZImcxAbs+oArkPdEOpC0NNiTNR0G8mQWxJmxI4wwsUhNKq0PIeSS9rQZy6OLmjbsyGdyU6zHUg2SQIOaWtLZcQ2ZdB0Nt26yF8gDqkOAzSDaJIaS52wk214KzFRmdZszEQ6SMrTndBu0eHVjVMG2vTvo9ueXlxJiBMCAb6A63VtDBZS05pyggWjUkzrxhYxiXMzBjQ4AQxwzEF0S20mGiHAx/Hir6WLfILwGsL3NkwLD4kfUdcrdY142YZtSeYWVsDmz9aM+WbTGWOPDzWsLz8Piajst23dBGWYGVx2Pt2YvvV/R1cvYHOiTEgRawMWcd6MzWYaUREYX4Y6q5Z8NqeQ9VoRRZekB1e9alRjR1CgrAt3D7BYelR1R/t6FbKTrDks/SLZYeBB81L+MrXmHkoiSvG9QiIgKUREEREBa+je0eXqFkWvo3tHl6hbp5Qzfxl6aLz3458w2kScxBuRtqRciLhjT/APY7+8Ti3MJGUR1YdLouHG8A/wAY5uC9TjsltRcsdIBiJAMHUcCpRhKKEQSihEEooRAREQWYXV3Jv3ctKzYT6jxA8BP/AKWlFFxWbLSOC7RB51A2XVZkgjeCFyRDiFaqPARaMbTyvO439/P7rOvFaMTh6onMZERFFFKhEEoiIgtfRvaPL1CxrZ0Z2jy9Qt08oZv4yqrVAXvPxeyWtcGsce25uVrYN3yyJFrniq8PSuxvxDPxMuVzCHNIb8QgHNbM1plxmQdZuusaD8U5YBz4aJFu1VkwNd65rOf8ZjYYXiv2rsDgcNUjNGa4uO4L1tRx9deunoYFsOqdcu68EEEZSADAvplLB3cVrXj0nPir1m0z8c5nSC0D4LYguAm+XYp+JXMhrxIJDiTTgRmJLQLgQGiHXvzUee/L10XiGvWgOzwJ6xBoloJDTlYZGhzC/BXCpVh2as0dZt5Z1bvzNPGA39lGHqovIbiKsnK7NZw7VI9eHQWwewIGt+Gq4/ya1iXtIDQJa6lBeTMPnQRItrEjVB7SLyWvrkdtuZubMAWFs5qZGbqhwhpqDZ2Rt1iniauYQ4Fpe1sPNLP2m/EPUsSBNtzt4CD10XNOoHCWkEbwZHkorG1tdBzNh5oNOD7M7yT528oV65psgADQAAdy6RRERBjxrLgrim6VsqskQvPZYwf0qjjH0czZGov7ryl7wK8nG0Mh4HT1C4atf1107fjOiIuDsKVCIJUIiILZ0b2jy9QsalWs4nKTGYw9Ovg2uLjmIJyEER1TTJLSJHG8rlmBAcHl5c4PzEmBJ+GaYEAWABPevOlF2+b0ztt29QYRskyb1PiWMXyZIkXiFQ7oth1cbMyNIyjK3wuYkTtBKxKE+b0zOnM/r0WYEAAB5kZYMN0axzAIiDZxv6WU4bAtYwsDiW5pEmY62aL7JXmqU+b0fF7a3dEsIAL3WzZTN25gRImdJ5cFoqYJjgASYDi6xiZYWQSLxBXmSolPm9Hxe275a3Y8jq5BYdg5pHE9bXgOMweiWEglziQ0NEHKIDmuEgdrs7dZWahhviHLfL9XLdPH3WmtgqTGzl8yulLboyxaNv1lrwlHIwNmYtJJ9SSraYzPA2N6x5mQ0fc9wXn9H0IBcdvkF62CoBjdIJMn95LbDQiIooiIgLHjaW1bFDmyIQebTqfn3XdWmHCD+8VFaiQeOziNyinU8PtwKs/Y8mtSLTB/7xXC9rEUA8Qe47l5NakWmD3HYeS8t9Pb/Hel8q0RFzbEREArpjB9lyVc17dx4qwK3tC4CvL27jKoapIlERFEREArqlTLjA1P7J4LqjRLjA/A5r1cPQDBbXad/wCF0pTd/GL3wUaQY2B3ned6yPPxHxsCnFYiTlb3laMPRygAdo+XPgvVw86+jTkxsGvoPX/q2rilTyiP0neu1AREQEREBERBxUZIWKrS8fuvQXFSnKDzm1I10+3NWvYHCCJCmqzYVngt0uN3sqjNXwJF23Hn+VkK9mnWB9lFbDtdqO/auNtLp1rqdvGRbqvR5+kz5LK+k4agjut4rjNJj8dYtEqlKFFlpKgIgQEVrKDjo0rTT6PP1GOV1qKTP4zNohhAWvD4Im5sPP8AC3UsO1ugvvOv4UV8S1u3uXaul25W1OnbGhogWCxYnFZrN02lU1aznmNm733LRhqUGGiXeTeP5XbhydYajli0uOg916eHo5bm7jqfQcFGGw+W5u46n0HBXqKIiICIiAiIgIiICIiCHNB1WSrhyNLrYiDxOkHANm4O8DRZsJj3AXuN49QvfrYdrtQvNrdECZaO8WKuR3TxYKtbUB2rzjh3N/ISDtae4+hRHoVKTTqAe4Lk4Zn8QsL3ECznDTUceatGf+R8FMQuZaRhmfxC6p0wNABrsWFxf/M+AVFMuIkvJ5D8piDMvWdVA1IVFTGtGl1jI4LlrHGwtwAk+SqO8Ri3R/EefhqqqEOEztiVspdFuOthvdc9wC9HD4JjLxJ3n03JkYsNg3O2ZRv2nkPUr0qNENENHueJKsRRRERAREQEREBERAREQEREBERAREQQRKrdh2nZ4K1EGV2Cadp8lH+Fx8lrRBjOB/t5flcs6MaPqPdAW5EGZmBYPpnndaGtA0EclKICIiAiIgIiICIiAiIg/9k=</t>
  </si>
  <si>
    <t>MAYBELLINE FaceStudio Setting Powder - Powder</t>
  </si>
  <si>
    <t>6 Classic Ivory</t>
  </si>
  <si>
    <t>data:image/jpeg;base64,/9j/4AAQSkZJRgABAQAAAQABAAD/2wCEAAoHCBESFRgREhERERIYFRgRERISERgSERERGBgZGRgYGBgcIS4lHB4rHxgYJjgmKy8xNTU1GiQ7QDszPy40NTQBDAwMEA8QHxISHzQhJCs0MTQ0NDQxNDQ0ND0/NjQ0NDQxNDQ0NDQ0NDE0NDQ0NDQ0ND80NDQ0NDQ0MTQ0NDQ/NP/AABEIAOkA2QMBIgACEQEDEQH/xAAcAAABBAMBAAAAAAAAAAAAAAAAAQIEBQMGBwj/xABJEAACAQMBAwcGCggFBAMBAAABAgMABBEFEiExBgcTMkFxsSIzUXJzshQjQmF0gYOzwsMVNERSgpGhwSST0dLwNVN1kkNilBf/xAAYAQEBAQEBAAAAAAAAAAAAAAAAAgEEA//EACIRAQACAgEFAQEBAQAAAAAAAAABAhESMhMhIjFRA0GBYf/aAAwDAQACEQMRAD8A7DLKqKXdlVVGWZiFVR6STwFaRrfOXaRZS1Bu3G7aU7FuD7Qg7X8II+cVyflLr93eTP08rtGsjhIgcQoqsQoCDcSMDyjk/PUC2ztfNgY79+f7UF7yl5WXt2PjJmRCwKxRExxruzvAOW/iJ+qqKPV7tOpd3aDsC3Uqj+Qalveqvf8A2NQTQXUfK3Uk6t/dfxSl/ezUqPl7rC8L+Q+tFA3ila3RQbnHzm6su4ywyfO9uu//ANCtTIednUR1orN+6ORD75rQKKDpic8NyOtZQN3TOnipqXDzxf8Ac0/Hzpc7X9DGPGuUUUHZY+eC0+XaXa+qYmH9XFTY+dfTT1luk9aEN7rGuG0tB3yLnM0hv2h19a2mH9QlTo+XWkt+3wD12MfvAV51ooPS8HKfTn6l9aN3XMf+6p0V/C/Umib1ZFbwNeWsUwxIeKqfqFB6wBB+enV5TildOo7p6jlfCpkes3adS7u19W6lHg1B6fzS15si5X6mvVv7n+J9v3s1Mg5wdXT9tZ/meGE/goPQ9FcFj50NVX5du/rwf7WFTYedvUB14bR/VjkQ++aDttFcdj54Zx1rGJvnW4ZP6FDU+Lnhj+VYyD07M6t4qKDqdFc1j537P5VpeD1RC35gqdFzq6Wet8JT1oM+6TQb5RWoQc5GkP8AtZT14JUx9ZTFbD+lbf8A70f+Yn+tB5lu/OSe0k981nt6wXfnJPaSe+az29Al71V7/wCxqHUy96q9/wDY1EFBjIpacRSIhZgqjLMwVR6WY4A/maBKBVw3JTUR+yP9UkR8HrC3J6+HG0m+pQ3uk1mYbrPxW0VNfSbteNrc/wCQ58BWFrOYcYJ19aF18VrcmGCihzs9byfWGz400Sp+8v8A7CjDxRSA+iigWikooFopKWgKKKM0BRRRQFFJS0BRSZooA1eVRmrvPzUFZd+ck9o/vtWe3rBd+ck9pJ75rPb0Db7qL3jwNRFNS7/qL3/2NQgaDLis2nL8fD9Ih+8SsAqXpo+Ph9vF94tCHoRhSdGPQP5U48aK5XYxmFP3R/Kk+Dp+6P5VlpRQYTaRn5P9axPpcDcY1PeM1NooKmTk7aN1reI98aH+1RZOR2nNxtYP8lP9K2CitzLMQ1l+Q2nH9njHqgr7pFRJObvTm/8AjYd00o/HW40U2n6Yj40h+baxPASL3SufEmo8nNjanhJMvc6/3Q10Cit2t9ZrX45s3NbH2XM317B8EFYH5rj8m6Yd8YbwYV1Cit2t9NK/HJn5r5+y5Q98GPx1gfm1uxwljPejL4ZrsFFN5Z06uLSc3d+OBgbvdx+A1HfkHqI+REe6Q/3UV3Gmy8KdSWdKrzxqujz2hUTIF29rYw4YHZxnhw6wqBW+c6XXg+2/LrQ69azmMvG0YnEA1d7VUhq6xVJVt35yT2knvms9vWC785J7ST3zWe3oGah1F7x4GoK1O1DqL3/2NQAaDKpqbph+Oh9vF94tQFNTdLPx8Pt4vvEo2Hoc8aKDRXK6xSikpRQVuvWbzKiJuYTK6v2I6K7I5x2B9jd21H0dJWmkuJUki6WKIhH39EEeYBN27a2dljjtfuq8parbthM175UGjyXPSl5Y5FS4VpFDOWETI3kIyEfFsYmUEcNqM9p3yNMSUSOju7Rwno4ssxaUOquGkY9coGCA5OcMxyTut6Sk2Iq1TStSdp1Rpg2bm7jkj6ZZHCRvP0e1DsgxKAiYfJz5II8vIn2lzI9zMhkk2EmCKitbiML8HifDKV6Q+U7HIPaOyrysZgQttlELDgxUbQ7jxrdoZFZRtPuXke4VsERzrGmBjCG2gk3+k7Ujf0rJYzNIHLAeTK6DAx5KNgfXVXdaXMZZZkEBYo/weRo0M0U3RxIhDFMkZEnFt2e0EBRbCdJEkjSIFgvwh2RElLliHbycgkqQeJ6mO2mIMyzNqkghEqxB3NxJDsKSCUSeSMlc8W2UyBwJ3bs7nTayBE8yKjqJY44ztkI6SNEquSFJA+MzuB4Us1vIpcIidGuzNCoA2und2aQ8Rkje4z1jLjO6oa2cnkxfB0SF2M82wWSQXG28iyKVbyDtRwsQOBcikRCczC4sZ2kQOwQE5HxbtIm444sinPzYqTUHSDIYlMqukmTtozM5XfuAdiSwxjf8/AbxU4VM+3pX0KbLwp1Nl4VjXJedHrwfa/lVodb5zpdeD7X8utDropxc36cgavM1RmryqQq7vzkntH99qz29YLvzkntJPfNZ7egx6h1F7x4GoAqfqHUXvHgarxQPU1N0s/Hw/SIfvEqCDUzSz8fD9Ih+8SjYejGpKDxNFcrrFKKSnUC0pqp5Uuy2VyykqwtpmVgcFWEbEEEcDWHU9Pjhgl6EvE8ii2VxNIxR5nWNCu0xCsGcEEb6qI7Jm2F5SVr0UjzpaRO8ibcTPcNG7Ru7RIism2pDKC75JUg+RjOCcx7cO0/wUz3AjjkmRGEzCRkENpIgd+L7JmcAnJxjOTvpqzZtNFaXyquLtZ7PTrW7e3M5lZ7mQCWTCDaVcn6x2fJ3+nVL3lBrSQLcfC1Qpc/o51MCZllG04m8pOqVwu793PprYplk3xPp2CitL0zUr+O+Wwupo5dmxaeRkRVVphIwDA7IONnZGMdlUOn8r9WuRZx25tjPcRzu3Sx7KExSSDcQd3koPrppJvDqVFc/t+W9w8Vk4iiSSa9+AXSEMVQhlBKeV5JwwO/OD6cVjueXl0skk62sTabDc/ApZNoi4ByAXHlYxvBxs9oGe0NJbvV0SgUUVCxTJeFPpsvCg5LzpdeD7X8utDrfOdLrQfa/l1ode9OLm/TlINXeRVIau8VaFZd+ck9o/vtWe3rBd+ck9pJ75rPb0GPUOovePA1XCrHUOovePCq4UDgamaUfj4fpEP3iVCFS9K8/D9Ih+8Sg9HtxpKU8aSuV2CnCm04UFTys/Urv6LP929RtUItxEtxdPKj3UZ251jXo+jV5gPi0QY2ol4g76s9Zs2nt5rdSFaSGSJWbOyrOjKCcdm+nzW7tNHJlQiJLkb9oyPsKhHZgL0gPrCrieyLRmVDos6PKgjdZESXUFDKcjDyRSqPqWRRUq+maW5jSGQRyRieN2eLpF2ils+ANoZ8mRDnPpFPudOmSZ7mERuxcSdG7snSBolikUuFOwfi4WBwc7BBxnNYEsLtJBddHFJI7yvJEJyqRh0t40CuY/LwsAJ8kb2Pop29p7+kDl1pS3SwxJOqakm1NZYOw0roAXVRvwDsg8dxUdma1jlJr5v8ATLaZ12Jk1COG4TGAsyJJkgHgCGU47MkdlXnLYXUcljqEYgjukma1SCRzIkjTgog2wF7A2c4xtcd2+kvuTc8dtBYu0bX9xftqBQMFTCRnbAc4GQCpx25OM4qo9Qmfctin/wCvN/41vvDWpcgP1nSfYXnv3Fbbyq0zUEvV1DT4o52Nu1rJFI4UqCzMHBZlBG9d2fk/PuooOTep2DWEltbR3UlvBMsoMqIgkmaUlcswJwH4jjiqiYwTE5VGndSz/wDPt4w066/6RqH/AJRveiq7tuSd7HDYBow0q6kL+6COuzCrMmd+cNgL8nPbjNRNQ5O6ji40yO12ra4vfhQvNsBY4mZSQy+kBRu47jgHIpmE4l1deA7qWgUV4OmBTZeFOpkvCg5NzpdaD7X8utDrfOdLrQfa/l1oddFOLmvykGryqM1d5qkKy785J7R/fas9vWC785J7R/fas9vQY9R6i948DVbVlqPUXvHhVbQLUzSfPw/SIfvEqGKl6T5+D6RD94lCHpA8aSlNArldhKcKKUUC0UCgUELU9Ut7VBJcTJChYKGc4BY9gA3ngf5VJ6ZMBttdltkI20Nly3V2T257Mca0TnRsklawWUutu10YJWQgMhkChWBII3bLH6jVLyltjNPDpEUju1tHb28AUlCLghXkuXweqkMfoOC+6vSKRMPKbTEy2XlWpn1DTrUdVXe+kA7BEAUJ+bKuP4qGzca2O1LSzJOOCzTHcD85Rwf4a1F7rXX1RykFu95HAts5Rc28ULkSK207bidrO853kYrHyYuNde6uWhjh6aSVYby4lUdFC8WU2QQdk4HYoY8KrHZO3f8A11O3a7+Eyq6obTo0a3ZQA4k3h0ffk8M5xjBHbmrOuQLyou10u7uXunaSS8+DW0gyuwCodzHjqLshsAHAPDfW08guV0t+ZxMixpEEeNsFT0LBsGTJwTgBtoYByd2MVNqT7XF49N2xRXI5eUF0+o2tzHK6pcTdDFbMp2E05pFRHYHGGcrI/pwoOcYrrlTauqq22FFFFSoCmy8KcKbLwoOS86XWg+1/LrRK3vnS60H2v5daJXRTi5v05SQ1e4+aqM1d5/5mqQq7vzkntJPfNZ7esF35yT2knvms9vQYtR6i948KrastS6i948KraBamaT+sQfSIfvEqGKl6T+sQfSIfvEoPSJpKU8aSuV2HClFJS0CigUCig5/y+s7yVjax28s8dxPbypOgLLaOgEbhsDyRhVYMd3lvUzUOTl8l9Je2MtqouVRJmuELSQBQoJjwN+dkHB7cZ4A1tF3qUcUkMLkh52dYsDIJRSzZ9G4fzIqZV7TEPPWJlUabpTRXFzcFgy3AtyD8sGKMxsGGMY4MCP3m3DG9dB0w26zKxVukuZ7kFc5KyttAN6GHV+oGrbNJU7SrWHL25trllS3e6Q2kdyWjiXaBNuxZnd8DfLvVRvwBnfU3lJyb1BZbn9HRw9BdW6RybThTGIUKdEgJwCy4APAb8kca366uEiR5ZDhERpHPoRFLMf5A1p/J3WrmPTxfzx3F20tw0vRJ5bw27uVGwvFlXGQvobsHC4taUWrWOys0zQpIbvT4ZWDz7M19dtuwCkSRQKMfJTAUfX6a6TVBo9q0txJqEiPHtxpbW0ci7MsdupLszjO5nc52eICrnecC/rLzmVUjECiiioWKbLwp1Nl4UHJedLrQfa/l1olb5zo9aD7X8utDropxc1+Ug1d4/wCZqjNXWapCtu/OSe0f32rPb1gu/OSe0f32rPb0GLUeovePCq4CrLUOovePCoCigTFStJH+Ig+kQ/eJWDFSdKH+Ig+kQ/eJQh6ONJSmkrldh1LSUtAooFAooOccsNRn/S1tHbxCaaK3doVc7MaSy7atJIf3FVQx4cMVgn5aXN3p8axZjv7i4NlEYDshtkoWkUtvRdl1XI3gnORijWbS+up9QlsVRnaSHTSxIV47cR5n2WJwMvsA9uM437xD1zklqFo9mlgnShbd7bpQpIhuZGczTH9wFXwGOcBfSBXtER2y55m2ZwkXXKa5urW2so5tm7mneGa6jbYCwW7ZecMCCAVAYkdiPwziry55axSwRXFpIx/x8NrKkigO6OWBGP8A7KNoEejswRWt3fN9dJcQW9uxW1NqILm5XAOC7NOADkgsTgD0Ng7g1XGocjJP0hbNbqI7BOhmkUMMLNbBggIO8lgVGfnYmni2NlLy/wCWF0TcwxdGLPaOnknzrzhdqVkPHC9U9mGXtO695W3L2lpBYQzPAwty0kqH4xYoURAq4IO08rIgx6TWraJyIvLq3uHuUZZkcraxSeQWl6RXnfPAFtkKH3jj2AVf6xZ6jLeQam2mLKEUxR2nwpS8bKxZJZGxs9Zyd2cbIzinZnkSfV9Va+XT7d0Wdre1a5kdduO3ZULzME3gFjIoPpwo9BHRLTpNhOl2Ok2F6To8mPpMDa2Nrfs5zjO/Fa7yZ0idLi7vLpUWacxKuwdpFjWJMhSd/W8k5xnYBxgitoqLz/HpSP6KKKKh6Cmy8KdTJTuoOT86PWg+1/LrQxW+c6PWg+1/LrQ66KcXN+nIGreqg1cb6pCuu/OSe0k981nt6wXfnJPaP75rPb0GLUeqvePCoCmp+o9Re8eFVoNBmFStK/WIPpEP3iVDVql6Uf8AEQfSIfvEoQ9HHjS0GiuV2ClpKWgUUCgUCgoeRukyWsDpMF6V7iaeQqwYMzt5LZ+dVU1f0UVszkiMRghooNFYAUUlFAtFFFAUUGigKZLwp9Ml4UHJ+dHjB3y/l1oQrfedHjB3y/l1oYropxc36cgat81T1c5qkK6685J7R/fNZ7eo935yT2j++akW9Bi1HqL3jwqrq01LqL3jwqroHA1N0g/4iD6RD94lQKm6R+sQe3h+8ShD0meNMd1UFmYKoBLMxCqoHEkngPnp7cai6la9LFJF5Plo6eXvTylI8r5t9crrn0yy3KJtF5EQKhkfadV2IxnLtk7l3Hed241Hk1a2RmRriFXXrqZF2kG/rDORwPH0Gq79BSFsmbGSqM6Kpk+DxMGhQbaspOUUttAgl3xxqTZ6W6K6tLt5t0tVYjy9mNpth2xuLFZFzgDepPbVYj6na3xL/ScGARIpz1dnLFuPAAZPA046hCAp6RcMSF47yriNh8xDsFOe04qM2khnV2diFVV2VLxklUK52lYHG/hSzaUrF2DBWd4pCdjOOiKkLx7Sp/8AY8a3FTMsw1OAqrq4dGVJEKKzl0fITYVQSxODuAzuNObUIgqPlyHcxoFjcuXAcspTG0pAR8ggY2TmoMegqjB0kYFRGUBUFEkRZEd9ntDrI2VzxJYEE5rKuixlEjkPTIkrzbMiK6MWEgCFSCNlek3do2F3njTFTyZJNYgUsGZlKI8rKUYEJGMuOHWA37PHcfQaRdWiZ+jXbZgxV9lCdjEjxZI47O2jjIBAAycDfWK60OKRZELOokUrlNlTHndlN24gEjtGCQQQSKVtGjJBMkhUSNNsHYK9I0rS5BKbS4ZvkFcgDOaeLPIDXICqurFgyLKNnZJVHBI2hncdx3Ui61G2AiyOzIkgXCoQGMgIYuwCFOhfa2sYOBvO6nfoWHYVMNhI1hGCASiDAJwN5+enHSIdtpAHWRgmWVyMFA6ggcMkOwO7B3Z4U8TyMutYjjSOQgASMVXbkjjVSFdiGdm2fkEbic9mRvpn6aynSrDIYzsINoqj9K4XYTY4jy3VCexjwIBNTILCNAiqDhGd0y7MQz7W0SScnO23H00psY9vpMNtbQcjbfYLgYDlM7JYYHlYzuHoFPFuLK6TXl8ro4y+CNglwqvGUY7eQCQu2jJwzkZ4Yol1mRZFg6AGTy9vZeWRF2BAwKlImYgicb2VcFTxyDUxdItgAoiUAI0K4JUrG7h2UMDkZZQe8U79Fwbj0e8bWG232zt7G1tPtbTZ2E4k9QeimasxZG0zVmlfozHsgo8gbyxuR1THloobO1nKFgMb+K5s5eFNjt0UqQigqrIhA3qrlSwHzEqpPcKfLwNTOP4usTju5Nzo8YO+X8utDFb7zo8YO+X8utBFe9OLn/TkU1cfXVOauMVSFbd+cf2j++akW9R7vzkntH99qkW9Bi1LqL3jwqrq01HqL3jwqroCpmj/AKxB7eH7xKh1M0f9Yg+kQ/eJQh6UPGikPGlrldgpaSlFAoopKWgBTqbSigKQ06kNAlFFFAUUUUBRRQKApsnCnUyThQcn50eMHfL+CtCFb9zo8YO+X8utBFe9OLm/TkWreqc1cf8AO2rQrrvzj+0f3zUi3qPd+cf2j++az29Bj1HqL3jwqrqz1HqDvHhVZQFTNH/WYPpEP3iVDp0UhRldSQysHUjiGUgg/wAwKD06eNJXAn5aak3G7m+p9n3cVFflNftxu7r/APVMP6B68enL36sPRIB9FLg+ivNza1dnjcTt600jeLVhe+lbrOzd+/xp05OrD0qzqOLKO8gVgbUIF608K+tKg8TXmzazxCE+ov8ApTlI9A+oAVvTZ1f+PREnKGwTrXtovfdR/wC6o7crdNHG/tfqmRvA1wGit6cM6su9Py10tf2yM+qrt4LUV+cLSh+0s3q28x/BXF+iX0f1o6NfR41vThnVs7C/ORpnZJO3dbuPexUeXnP08cI7t+6NB7ziuVrAvoqQlsn7q/yFNKs6lnRH51LT5Ntdnv6JfxmsD860PybOX+KVF8Aa0C/iUJkKoORvAAqsppU6lnSn51z8mxH8V0R4RVibnXl7LKId9w7fgFc4ordKm9nQH507v5NtbL39I/4hUWTnN1FuEdmo9lIT/WStJpRTWpvZa6xr1xeFTOYzsbRUImwBtYz2nPVFVopopa2IwmZz7Kat81UGretYrrrzj+0f3zWeCseoRsk0qOCrrK6urDDKds7iKyW9Bi1HqDvHhVZVnqPUXvHhVZQFJS0UCUooooHUU2nUCinCmCnCgeKcKYDTloJtWlnCh6KNkU9KpLyHO2g6R0BXfgBQm2d2/JByMYr1TNbVb3lmgZAj9EQyqgaTbXJKu20zblZAnkg56212UEIRL8diJPiXKoNkeSAJFO3nrkbG2drO+NuwkUy9Vcoy4IaMNtCMR7Z23Ukou5erjdnIUHiTVo2ow+QSZHZN/kDowzbLISpJym4oRx6gA2eAi6pqMMikIhVy4ZnZQWZQAoG1tZG4Ddvyc7xQUWpHyPrFVFWGoyDY3kDeOJqBGpfqAt6oLeFAw0lTo9Lum6lrdP6ltI/gtTIeS2pPvWwu/wCKB094CgpqUVsUfIXV24WEv8Txp7zipsPNrq7cbZE9e4j/AAsaDUqK3mPmq1Q8TaJ607k/0jNTYuaK8PWurVfVDv8A2FBzmrit5j5nZT19QQenYtST9RMn9q2n/wDmlh6Zv8w0F7rXJuzvRi5gSRgMK+NiVPVdcMOzdnFc+1fmskTL2cwkXj0U+FkA9Cuo2W7iB311qig8x8oNOntxsTxvC6kbnXZ2hwyh4ON/FSRWv9Iv7w/mK9Kcvf1Q+unjVFyc6qdwoOGRozdRWf1FLeAqXFpF2/UtLp/VtpG8Fr1JZ8Kk0Hl6Hkrqb9XT7z+K3dB/NgKmRcgdYbhYS/xPEnvOK9JtS0HniLmx1hv2aNPXuI/wk1Mi5pdVPE2ietO592M13yig4hDzO3x691aJ6okk8VWpkXM1L8rUEHpC2xP9TJXY6KDlUfM3F8u+mPqwoviTUuLmfsR1rm8b5g0S/l10qig0qLm001eInf1pce6BU2LkFpi/s5b1ppD+KtoooKGPkhpy8LSI+sC/vE1Jj5O2K9WztR9gn+lWtFBEj0+BerDEvqxqPAVIVAOAA7hin0UBRRRQFFFFAUUUUBRRRQf/2Q==</t>
  </si>
  <si>
    <t>9 Ivory</t>
  </si>
  <si>
    <t>12 Nude</t>
  </si>
  <si>
    <t>3 Porcelain</t>
  </si>
  <si>
    <t>MAYBELLINE Matte Maker Mattifying - Powder</t>
  </si>
  <si>
    <t>35 Amber Beige</t>
  </si>
  <si>
    <t>data:image/jpeg;base64,/9j/4AAQSkZJRgABAQAAAQABAAD/2wCEAAoHCBQVFBcUFBQXFxcXGBkZGRcXGRoXFxoZGhoZGRcYFxcaICwjGh0pIBgXJDYkKS0vMzMzGSI4PjgyPSwyMy8BCwsLDw4PGRISGS8pIyIyMjIyMjIyMjIyMi8vMjIyMjIyLy8vLzIyMi8yMjIyMjIyMjIvLzI6MjIyMjIyLzIyMv/AABEIAMIBBAMBIgACEQEDEQH/xAAcAAABBAMBAAAAAAAAAAAAAAAAAwUGBwECBAj/xABIEAACAQIDBAYFCgQEBAcBAAABAgMAEQQSIQUGMUEHEyJRYXEyQoGRoRQjUmJygpKiscEzQ1PRY4Oy8CRzk9IVRLPCw9PhNf/EABgBAQEBAQEAAAAAAAAAAAAAAAABBAMC/8QAIBEBAQACAgMBAQEBAAAAAAAAAAECEQMhEjFBIlFhE//aAAwDAQACEQMRAD8AuaiiigKKKKAooooCio/vDvdg8EP+ImUNbSNe3IfuDUDxNhVX7d6Z5WuuDgWMf1Je2/sRTlB8y1Bd96adobyYOD+NioYz3M65vwg3rzPtXerHYm/XYqVweKhskf8A00svwplC0HpTFdJ+ykNvlOc/UjkYe/LauM9Luy/pTHx6o/3rzzlrGlB6Ni6V9lHjM6/aik/YGnjA777NlICYyG54BmyH3PavLWWjKe6ivYkUqsMysGB4EEEe8UpXkvYs2KR/+GlkjNxdo3ZB4A5Tr5VdeytuYiLDKMTiDJJlzM8mRQg5DsAE6WuWJ15m1EWFPikQXZgPOmvEbfRblRcDiWOVR4m/Cqf250jgFhCOtfUdY5IQfZAsT7Mo86gO1NtYjEG80rOOS3sg8kGg87XoLt2x0nYeMlRMrHuiHWfn9Gopjellifm4pX8ZJTGPwR6fGqtooqfz9KeKJ7GHwy/aV5D7y1Ir0oY3+lhf+k3/AH1BqKCxcN0s4lT28NAfsdZGf9Zp+2f0xxfzYJo/GORZR+GQKfjVOUUR6X2P0g4CewXExhjpllvC/l2+yT5GpZHOptyvwvz8jzrx5T5sHevGYMjqJmVOcbduM9/zbaDzFj40Hq2iqs3T6WoJbR4tRA/DPcmEnzOsftuPGrNhmVgGUggi4INwQeBBHEeNAtRRRQFFFFAUUUUBRRRQFFFMm828MGBgaedtOCoPSkbkqDmfgBqaDt2ntCLDxtLNIsaLxZjYeA8Se4amqV3x6WJps0WBvDFqDKf4r+K/0x+bxHCorvRvPitpzZn0RfQiUnJGOFyebd7H2W4Vx7M2M8r5IV6xh6T8I082/wB/tS3SybNUhZiXdiSTcsxJYnvJOpPnXds/ZE038KJiPptovvOnuqwtjbmRR2eW0z/WHzan6qc/M1LIcINNNO7/APK45cv8dseK/VaYHcGRv4kgHguvxp/w3R3AB25HJ+rYe/NcH3VN0hAre1c/PK/XTwxnxGIdy8Ev8ok95cg/ltSp3Yww4Rj8TH9TUhY0i7153f6up/EYxO78Y9FQPMAj4im07tRubGJGvwyqFYnlYrapmsec3PD9a4d5dsxYCPO4DSuLJGDYnwuNVXXVu4gDUm3TCW3288lxnwyYoYfZsYd8plNwoFjYjisYPEi9ix0F+/s1Xm3t4JsUxMhsl7rGCco8WPrN4n2WGlcm1dpyYiRpZWzMdO5VUeiqrwVR3Vwg13ZmaKK3SMm9gTbU2F7DvPcKo0rNKGMjU6jwP71Z/Rvidly2ifCRJiRqDJeRZbDinWE5W70HmL6gEVdHGzGyqWPcAT+ldP8A4XPa/US2+w/9q9PwZVFkAUdygKPcKXWQ9599DbyhLGymzKVPcwIPxrWvWDqGFmAYdzAEfGmPaW5uz579ZhIwT60Y6pvfHa/tobea6KtvbnRALFsHOb/05/2kQfAr7arXbGxMRhHyYiJo25XF1Yd6MOyw8jRTdUs3O35xOAYKrdZBftQsdNeJjb1G+B5g1E6KD1buzvJh8bEJYHvwDIdHRvouvI+PA8iafK8l7B27Pg5RNA+UjQg6oy80dea/EcRY16O3N3rix8Ikj7LrZZIibtG3df1lPENzHcQRREmooooCiiigKKKRnmVFZ2YKqgszE2AAFySeQtQcG8G24sHA2ImNlUaAekzH0VUcya847d2zidqYlpZDlUXyrfsQx9w7z3niT3Dh3777zSbVxeSO/UoSsKHQW9aV+4m1/AWHfdTYGxVxB6tCRhoyOtkGhlf6I8P0GvdeW6m6slt1Guwd3ziBZLx4ZT2pP5kpHJfDx5fCrDwWCjjQRxoEReAH6k8z41vDGLBVUKqiyqOAFd8Udqy58lyrVhhMYxFFalwtZArDNUe9gmtGasM9JM1EDvSSoXNqy2tOWBwvt/e/AX5X+Aq447qZZajh2pjo8HA88uipYBRozsfRRPrNbjyAJ5CqG27taXFTPPK12c8B6KLckIo5KL/udSakXSLvP8sxGSNrwQkqluDt60vttZe5QO81DWrTJplyu+2tAoAqe7kbo5wuJxC9jjHGfX+uw+h3Dnx4cbbJN0xxuV1Dbu5uhJOBJJeOI6j6b/ZHJfrH2XqXPsRYltEoVRyHPzvx9tSsR1h4r1myzuTVjx4xVO1th2BeJdOLR/qU/wC33VHcjJlkQkAEEMpIKsNQQeIN/wBKtrauz7dpahm1sKquZFAN9ZYgL3Bvd1UcPHlp3114899Vw5MNdxYHR9vl8rTqZiBiIxe+gEiD11HJh6w9o5gTpHrzQxfDypNAxFiHjYcRzsfiPEA1c+729cGJw465wrNmjkFsq3YMQFJ4kpfsrcgg3tXVySvEY+OPMGcZljaQoNZDGl8zKnFgLchXHtHa7RyohCiMqrmUkEFc+SUXZ0RMoKHMWYnOLI1q4sXBI4yvGXliiRSxy5JOsdA8kdnVg6dU7DtIQTYHtAlQbGeRAkjlY+pjjVF1kiYKmcpODm1yFSbm4PHQURIxXNj8BFPGY5o1kjbiri48xzB8RqK3hXKoW5NgBc2ubC1zlAHuApUGgpTffo2kw4afB5pIhctGdZIhxuPpoO/0hzvqarivWgqp+kvcAWfGYRLEXaaJRpbiZI15W9ZR5jnRZVRGnvdfeCXBTrPEdRo6E2V09ZG/Y8jrTLRRXrPYG2IsXAk8TXVxfXiDwZWHJgbgj9iKdq879FG9RwuJ6iRrQzsBrwSXQI/gG0U/dPKvQqNcXojeiiigKqHpr3qKKNnxGzOA8xB1CepHp9K1z4Ad9WjtbHph4ZJ3NkiRnbyUXsPE8PbXl1sU2KxMmKn1BZpZO61+yg8PRUDuFB3bF2a7ZII9JZwDI39OHiATyLcT4WqzsHhY4o0hjFkQWHeTzY+J/tTLufgDHE2IcfO4g5j9WO+ijuGnuAqTYaPnWXlz3dRq48NTZfDx2rqArRRWxNc46Amk2ahjSbGvSME1qa2ArIWvKtsNHc3PAU2dJO2/keCKIbS4i6LbiqkfOMPJGC375PCpHgIrsO4an2VSvSltn5Rj5FBukHzS24FlN5G9rlh5KK08c1Gbky3UOBrNailoY2dgijMzEKqjiWJsAPMmujmke427nyqUvIPmYyC/12Oqx38bXPh5irfy28B7hbkAOVcuwdkLhcPHCtiVF3YetIfTb36DwAox/XBomiIIDtnRgMrKUJW7cU7SgZhwz3II0rPnfKtOGPjC88ixozubKouxsTYeQFz7BXNjsZkj6xF6xStwykFbkdgt9Q3F2F7DU6a1z7O2Y4w/VSvxZXJVjmBJSWVMwt/M60Ag+iw513wYWOMFUWykklbkrc+lYG4F+JA4kk8Sb+Oo99mvbeGlYqELZSjg5NMrgqUb000Pb9IkDKNCTTDtfZhzLIbAhbMAMy30NwG00OaxIPpGpqwrixsAYEVPK9HjKqvaOBCOF4RyE5TYHI17ldeHeLfSNY3S2oMLi0MyqY85SQMLhc11zqD9G4PlfwtJdpYAOrxH1tVPcw1BHjUJ2jHdOsPpq2SQeI9Fh4afEVp48/KM3Jj416TRr/7vW4NQro020cRg1Vzd4D1bX4lQLox+7p9w1MiwAzEgAXuToNBc6+VzXRyLBqUU1BtrdJOAhuEdp3HKIdj2u1h7r0ruJvq20HmV41jMYRkCkt2TcNmY6Eg5eAHGgm4rYUmprcGgovpS3QGEl+UQraCVj2RwjkOpUdytqR3WI5CoBXqfbmyo8Xh5MPJ6Mi2vzVuKuPFTY+yvMO0cE8EskMgs8bsjDxU2uPA8Qe40WEENek+jPeL5ZgkLNeWL5uTvLKBZ/vLY+eburzTVg9EG2TDjeqJ7GIXJ/mJd4z/rX79RXoiitUa4vRVRWfTjtfq8HHh1NmnftDnkjsx/MUqqd39nGVoYBp1r9ZIe6NLhB8GPuqQ9NOOMu0lhU3EUaJbudznPwZPdSm4uGGabEclAij+yOyLexSfbXnPLxxtesMd5SJhYEgKLKNAO4DQfpTlClhXBhFub05KKxxsra9asaCa0JojDGtayayBQCrSqLWEFKoK9T2UvicYMPhp8Qf5SO4HeUUso9r5B7a8zyOWJZjckkknUknUk+2r06T8X1eymXgZpEj9gYyH4RD31Q9asfTLl7rIqbdGOzOsxRlYXWBc3+Y11T3dpvNRUJFXD0YYPJgustrLIzfdTsL8Q/vqZ3UXjm6mLCkWFLNSDsBqT4+7U1lrTAa0Jprx+34o1du0/V3uQLLmA0XMeNyVUMARdlBOtLbNxwmjLgFe3ItiCCMjsnaBFw1hqORvS42TazKXp1saRkrVMSjXKOrWOU5SGswsSDbnqPfUD3h33ljkeGKNVKMULv2ybaXVdAPberjhcrqJlnMZ2ftrxW7fC3Pu9tV/t6aLrWZGDLIvbC65XHA34cadto4aXaHVzROAhQLIjOcqSKe1ZdeIII0qIrBZ2RhZhmAH1l5fAj21348PH64cme/hw2Ht/EYNpDh3CmRcrEqH4G4YBri411I4Make5WHxuPxa4g4nMcM8bMZXZuyxPYRACMpCspGgsaiEhCyBvVIBt9U6MPdepR0abQOG2ksbHsy5oWvoLk3jNvF1UeTGuri48bg4sDtQxzRh4I5gSjDNmhbVdD6RCMDbgStT/AGJ0kQyYqHCQYYRQO+QMcqWLAhMsUYyqM2UHU6E01dNGy7NBi1HpAxOfFbvGfaC4+7W+wN+8Bg8JGEw5OI6vLII0VMzLcZpJTqc1gdM3HlQW4tKCmPdXba4zCx4gLlz5gyA3ysrEFb8+APkRT2tEbiqW6a9jCOeLFqNJlyP/AMyMDKT5oVH+WaukVD+lXZ/W7NlNrtEUlXwynK/5GehHnmujA4po5EkT0o3V1+0pzD4iuesrUenrjZWLWWJJFPZdVdfsuodfgwoqI9Gc5m2ZhzfVA0Z+47Kv5ctFVFNb24zrNqYuT6M0lvKO6L/oWpruhB1eCj73ZmPjbsj9KrOWXrJZnPrsx/HIP7mrZ2XHlw+HX/CQ+0i5rjzX8u3DP0esIuldtc+HGlL3rNGisNWhrLGtaoyK3UVgCt1FEKIKUArVRW/L216x9pfSEdNU9sNg47+k8j2+yiqD+c++qcq2Om49nAfYm/WKqoJrXPTJQDV/brRdXg8MvD5mMnzYZz8WNUCK9C7N0hiH+FF/oWufLeo6cXuu0mmbbsCvGGcsBE4lzLmzAJfPlyENcoXGnfz4F0zVyym/HUcx3jurPLp31vpWsW9mGiIjjheSNsiSNMw7SKqx36pOyzZFX0r8L2BJpXpIxMmaLJI/VyI3ZViEYhr5rD0rh1+FRnEbKCYxsMzZR1hRW7g38Nj4dpSfAmlcdtBjBHDJcTYWVlW49Q8VJ71ZAPIjuNavHuWM/ldWHzo2x9mlgPrASKPFey/vBX8Nce0Yk/8AFWSQXSRwrDwkQC48QWBB7xSE7DCbREg0jLq47uqlFyB4AMw+7W2/amPGl1JBKxuCNDcCwIP3akn63/Yb/Ov5WNkYpsDinhlPYY5H7vqSDwsfcTSG92FMeJzjg4DjuzDRviAfvUttXdjFLF8okcSMWW6gs72YaMWPHWwsL8RW2JgeTDIk3YkhOmYFnaMj1kQFlIAHpACyjWrNb3DvWqYsSoyqRw7Q9h7Q+Bp5xmzJWOEnwySM0sKuOrUsRLC5jc6cLFFa/wBamrHYcozR3DZGIB4XtztyGtWp0X4eKbDMkimQxN2I3ZjEFe+vVHsXMiSdognh5V7czzvFLDj8EYC9pHQSBY160pLGvWSRggiMyZRIoXOCdeQNMWztxcNCiSylAr2yFgcVI+dMyiNFURg2DHLkl4XvT/HtpXSKWSVEWIrKYMNG00kWQMXXES5csShS6sMiaZgGpzw+FYwvh0YI+GlAiYglVVGWaDQEZk6pljNiLgMLiiN8ADCIskxlw8pVBmWIFCw+baNoUQZCRlKlSbupBFiC/rUVw8bSRxjCzRzCKQzSKysnXSO7yx5HvaKMyMzKQHHZUXIDXkeCxSyxpIl8rqrrcWNmAIDA8DrYjkb0HUtcW3MMJMNPGeDwyr70YCuwUScD5H9KDyUK2BrVa2FR6XV0O7WEWBkVj/5hyPIxxfveioFutiGWFgvDrCfyrWKojkIsXB4gqPc4q4sC144df5Sfvaqo2vB1eMxMfDJNKv4JT/arQ2K5OHw5PHq1B8wBf4k1w5/UdeH3Ujh4UrSMHCljWdprRqwKGoWiFFpVRSS0uoqo2UVs1C1hq9RKgPTZHeHAvyHXL7+rP7VUlXX0tYcvsyNx/KxAB+y6MP1C1Slap6Zb7Zq/Nhy58NA3fDF/6a1QYq6dwsT1mBi11jzRn7rEj8rLXjknT3x3tIjXNJXVaueQVnrRFadJeAyyRzqPTXIxH0k1UnxKm33K4d6cJ1scOOQaTKqygcpVGUt7SpHmvjU+3mwKSwFXXMA8belkt2gpYtY2AVmvYcL8KSg2acMgCNpGS/VItlZfXtmLOXsbg5vSA0F67Y5/mOWXH3UU23slp4cGwKrKIRG6PcSZVAykRqC7a5uCn0hTjjtgJLHDNIxkZY4YvWVDeQJncaNpn1W6m68qfcFPHHewBEmJZC621MoMsbMeLAh0UeYrTE9iPER/0yJlH1HbrT7pI5fIAU8r6XwjUxvGMyytJ1WUSRAAKIyvqILtmAs4uzE5SOdcG1ABLcWKSoGuPRJSyk355kdPwGu3HuIcYJM9hJHHGU5uOskUsi8SyExk29UvTVtpOqYJ6iN1kf1U4Sx/dVmIHcQPVrzIt6QnaEOWaSMm5VioPePRUE9+W3tqzujVDHhoJCNGmmgfutIEaJj3/ORhB/zTVZbaYNPKdNZGHx7Psqwd25imzkVHMksuYnDp85MjrJ8xiI41uVyPGhYNYMFvcMLNonpmqZ7TxgEkkDzpBGUDKkceeeUSBs5QEMCcyuCFjZtQbi9KbOxaCZQiyoCghIlBV88SCWFiG1OaJ5dTY9jUC1dCz4qQBliTD3GrSkSyDXVRFE2W3HjJ5ryrI2LG2YzXxBcpm60IU+bLmPLGqhBbrH5E66k1Xk37NmydqBTOsDy4YpCYzeIlZcPlZnCnqw3VntaXfuIp32FDMgkEqxopld4kVzIyK5LssjEBb52YgLcAG1za9d0agAAAADgBoB4AcqVWg3FI4+bJFK59SORvwoT+1LCo50hY0RbNxLc2j6secpEf6MT7KEebxWTWK2o9LM6NdkddhXbumYcP8OM/vRUz6HYer2arW/iyySe4iL/46KCr+lDBGLauIFrCQiRfESILn8Wb3VI90MTnwq96Nr97X9Mors6edmWfDYsDiGic+KnOn6ye6o30d4i7yw39KMsg7ypB/Qr7jXPlm8XTiuslk4Y6UuTXFhXrrLVkaq1Y1la1atlqoWWllpFaVU1YhQUViiqhr3qw4l2fiobXJTOlvpx/OADxOQD2157r0piBodL8DbyOtUDvNs35PipYrdlXJT7DdpPgQPYa0YXcZ+SappqxeirH9qXDk+kBIg8R2X+BU+w1XVOWwtpNhp4pl1yNcj6SnR19qkivWU3NPON1dr8VaSkWlYJldFdDmR1DKw4FWFwfcRWHFZa1xxzwq6sjaqwKsPAix+BNMOPmkEEc4BaSBwJFAsXAbqZ1APeRmH2VNSMimnEtGjyxyuqRzJnuzZe0QIpQt+dupNhzc1cTKGrGbMPUTdU4ySSQSwtxyaxgi3JVyiw7tOVde02zxrJYgSxSxOO4yISt/FZECf5hrEaTPC0ax362MkMx6tY5GuJLqRnylx1i2Bv1hGgArsl2SHDo8jdW7s/VLZBdmzm8gGc9vMwsV4869Wye3mS/GMbimDQorojS5tSMz2EZfsLcaGx1Nxw0qM7WSVz1bWumZutYgAqoJD5EHHLoRZQe1yNS2PBxxKRHGqX4lRqbcMzcW5cSah28mKyxTPze0S/e1f8AIre+pjf1JDOdbqv5XJue/wDYW1r0duxgBBhIY8oBEUeewAzOVBYtbib8zVB7tbN+U4yCC2juob7C9qQ/hVq9BYna8SBGBMgkfIvVZXu1sxA1FzbWwuSASBYGtTJThWk0yIuZ2VV4XYgC5sALnncgW8RUfO1MVMU6iKMRlgJJQ+bJYxmRQWUDrFDsLEaGN10Nq2g3fdyGnkLEoEYBnkOmVgVkkNx85nfKQwGZQPRFESKBwyhlIZWAZWBuCCLggjiCCDSy0hhoFRFRFCoosqjgo5Kvco4AcgABoK6FoNhVV9N21rJBhFOrEzOL8lukdx3EmQ/dFWlI6qpZiFVQWZjwCgXJPgBXmfe3bRxmLlxBvlZrID6sa9lBbloLnxJoQzXrKmtRUk3B2T8px0EZF0Vutk7skfaIPmQq/eo9PRG6eyxDg4ISBeONFOnrZQX/ADFqKe41sLUURGukLYpxez5olF3C9ZH3507QA8wCv3q857Fx5hljlXjG4J8RrofNS491etK83dI+73yLHvYWhxF5IyOC3N2UfYext9Eil7WXSfYLEq4Dr6LjMPC/Eew3HspxVr1AdydpZo+qPpIdBx8Pdy8wv0qm+HkuKxZY+N0243ymy5rKVgmsrUUsppVaRSlVNekKCtq1WsiiBxp5VW3Snsi6R4lRrHaOQ/UY3jY+RJH3hVliuLaODSWN45BdHUqw71Pd4jiO4gV047qufJjuPOVANOO29lyYaZ4X4qdG4BlOqsPAj9xypuruzrO6Mt4Lr8jkOou0JPMcXjHlqw828KsFhXnWGVkYOrFWUhlYGxBBuCD31c+6G9CY2PK1lnQfOJwDD+og7u8cj4EVx5MPsduPP5T+RSRQXBsLi9jYXF+NjyvYe6ljWtcGgkRRalDXHtCHrI3QMULDR14qwIKsD4EA0HDtfaCRqRe7WHZXtNYtlBI5DMLXOl6rberHFmWEqU6ssWBIJLk63tpwC248alWNw0WHVpWJfICAXsczsXbLYAAKWdnYcNRytauz1k0gUXeSRwAObMx7I8yTf21o48ZvcZ+TK+qnHRpu42IzzZzGiNkDqAWZrZiBfSwPVk/Cx1Fs4DZccQ7GY9oOC5zFSI+qXLoLWj7F+JHEk61z7t7JXCYaKBbHIvaI9ZzrI3tYm3hanWuzgCaytYrZaI3FbrWi1HN997Y8BDcWaeQHqozr4dY4+gPiRbvsEZ6Xd6RHH8hib5yQAzEepGdVjv3toT9X7VUzS2MxTyyPJIxZ3YszHiWJuTSAqKzarv6E9gZIWxbr2pjlS/ERodSPtP8ACMVVO6uw3xmJjgW4BOZ2HqRrbO3nyHiRXqPZmDSKNY0UKqqqqo9VVFlX2AVVdtFZoogqLb/bsDH4RohYSp24mOgDgeiTyVhofMHlUpooPJWAxMmFnBsUkjcqynTUGzI3xB9h5Vbezcckkayx+g/Lmjc1PcQf98KOlvccyg47DJd1Hz6KNXUD+IAOLKOI5jy1rXdTbxw7kNdontnXie7Ov1h8R4iufJh5Tp148/G6vpbyNSgNcGGnVlVkYMjC6sNQRXWjVlanShpRTSCtSimvSF1NbCkwa3Bojegi/nyrUGtgapUQ363XOLi6yNfnogco5uvFo/PiV8dOdUwVr0v4+8fuPGq86QNzc+bGYZbtq0sSj0uZlQd/Nh5nvrvhluM2eOqqlqWweKeJ1kjYo6m6sp1B/wB8udIPWte3hce62+cWKAjlyxz8LcEkPehPBvqn2X4CUtXnS9TDYO/c8ICS/PRjQZjaRR9V+Y8Gv5iuWfF9jthy/Ktk1xYyTSw4/AAcSfACm7Z29OFnAEcgVz6klo3v3a6N7Caiu+O8gN4IWvf+LIODW9RT9AczzOnfXKcdt07XPGTZl3r2wJnyIfm00H1jzc+Jv7APGpX0TbtlmOOkXQXWEHm2oeS3cPRHiT3CotuZuy+OnAN1hQgyv4ccq/Xb4C55VfuGw6RosaKFRFCqo0AUCwArVJJNRjyy3dlAKzQKyBVeWAK3UUxba3sweEv1065x/LTtyHwyr6P3io8arHefpPxEwMeFU4eM3Be95mH2hpH93XxoJ9vpv3DglaNMsmJtYJe6xnk0pHD7A1Phxqi9p7RlxErTTOXdzcsfgAOAA4ADQVzM1ySdSeJPEnvNaWqKxSkcZYhVBJJAAAuSToAAOJrW1XT0WbhNGVxmJS0lrxxsNYwfXcfTI4D1Rx1OlVIejPdAYKDNIPn5LNIeOW2qxA9y8T3seYAqf1oiACwreiCiiigKKKKDBFUl0l9HRjL43BIShu0sKjVDxLoBxTmRy4jThd1YNB5d3Z3lfDNlbtxMe0ncfpJfQN4cD4GrPwGNjlQSRPnQ8+YPMMORHdWN/ei5Js2IwIEcpuWh9GNzzKckY93onw41UuEx2JwUxXtxyKcro4PudTxGunPXQ1zz45l27cfJ49VdKPS6NUP2JvjBNZZT1UnDU/Nk+Der5Nb21KlYjy7+VZ7LPbvLMvTqDVuGrnR63VqK6AayDSQat70CgNKI9jce4aa96+NIA1kGrLp5s2g2+/R+Js2JwagSG5khHZVz9KLkr96cDy10NSyxlWKsCGUkEEEEEaEEHUEHlXpVZbG/+z5imjePdfB7Qt1nzeIIISVbZmtydeDgaaHUDmK745ys+XHY8+UVJt5Ny8ZgiWkTNEDpNHdk8M3OM+DAeF6jdq9vDFbZjWKKolmxt/sXhYxFEsGQagGIDU8SShBJ8TrTqOlnG/0cP+GT/wCyq+vRQTmfpS2gwsvUp4rFc/nZqYdo7146cWlxUrA8VDZFPmqWBpkFZoMUCs0UBSkEDyMERWd2NlVQWZj3Ko1JqR7t7kYvGZXCdVEf5sgIUj/DX0nPlp3kVdu6G4uHwS5lUmQizSPbrGB4gW0jXwGveaCL9HvRt1RXEYoBpRYrHoyRHkTyd/gvibEW1HGFFhQqgCw0Fb0QUUUUBRRRQFFFFAUUUUBUf3m3SwmOTLiIgWAssi9mRfJuY8DcVIKKDzzvN0XY3CkvAPlMQvrGLSqNdDH633b+QqNbN3ixWFbKjsuXQxuLqO8FG9E+WWvVVM22t2MHix/xGHjkNrZ7ZZB5OtmHvqWbWWxT2zekONrCeGx+lGw9+V7fAmpFhN6MFINMQIz3Sgx/FgAfYa594ehyIAvhJpFP9OQBx5BhY++9V5jtzMbCSOrvY+qSP1tXi8eLpOXJb8GKjfVJomH1ZFP712BTa5K278wtVAS7NxC+lA/4A3xAJrRo5dbwkX7o7e7TSp/y/wBev+3+L+nxcMYvJPCg+tIo/U014re/Z8fpYtWPdGrSH3qCPjVJpgZjwhk/AR/7acMNu7jJD2YmH2j+1/2qziiXlqwcd0j4ddIoXkPJpGCL+BczfCortXfzFSn01jUG4RUAW44XBzMxHiR5V27K6MsXLbOSq8wq/ubD4VZe63RthMNZpIVlcc5O3Y94U9ke6vUwxjxlyZUw9H+8u0MVZHwryRWt157KDvuXPbHeAWNPG3ujnBYi7GEwOfXg0UnvaMAr8FqwUUAWAsByrevTw877U6KMXHcwvHMuttcjeGmo95FRfGbrY2P08LL5qvWD3pcV6raFTxAv38/fUW258tRj1EUcq8hIub4gg0HmaWNlNmUqe5gQfca0vV7z7b2kujbLjbyeRfhY1xHb+Nv/APx0v353/ZaKpmKJmNlUse5QWPuFO+D3Ux0voYWW3e69Wv4nyirTTae2n0i2fBGD9MSufi4Hwroj2Nt6Y9vEJh1PKJI4yPvAFvjQQzA9Fs1s+KnjgQcbds253ZiqD8RqSbE2VsnDsBChxcoPpsBKAb6EXAjHmAxFPmD6MEZhJi55J3HOR2kPvc1NNm7Dw8AAjjUW52uaIzspCVzslmPfqQO65pyoooCiiigKKKKAooooCiiigKKKKAooooCiiigwaSdARqAfMXoooGXH4SPX5tPwj+1MzYWO/wDDT8IrNFB04PCR3/hp+Ef2qSYXDoBoijyAFFFFdVAooojNFFFAUUUUGKKKKDNYoooM0UUUBRRRQFFFFAUUUUBRRRQf/9k=</t>
  </si>
  <si>
    <t>HIGHLIGHTER</t>
  </si>
  <si>
    <t>MAYBELLINE Strobing Liquid - Highlighter</t>
  </si>
  <si>
    <t>100 Light</t>
  </si>
  <si>
    <t>data:image/jpeg;base64,/9j/4AAQSkZJRgABAQAAAQABAAD/2wCEAAoHCBUWFRgSFRYYGBgYGBgYGBoYGhgYGRkYGBgZGhgcGBgcIS4lHB4rIRgcJjgmKy8xNTU1GiU7QDszPy40NTEBDAwMEA8QHxESHjQhISQ0NDQ0NDQ0NDQ0NDQ0NDQ0NDQ0NDQxNDQ0NDQ0NDQ0NDQ0NDQ0NDQ0NDQ0NDQ0NDQ0NP/AABEIAXgAhgMBIgACEQEDEQH/xAAcAAACAgMBAQAAAAAAAAAAAAAABgQFAQMHAgj/xABOEAACAQIDAwYGDggFAwUBAAABAgMAEQQSIQUxUQYHEyJBYTJxgZGSwRQjJEJSYnJzoaKxssLSM2OCo7PR4vAVFjRDdESDkzVTZMPhJf/EABgBAQEBAQEAAAAAAAAAAAAAAAABAgME/8QAIhEBAQACAQQCAwEAAAAAAAAAAAECETESEyFBMkIDInFR/9oADAMBAAIRAxEAPwDmOIPXb5Tfaa11jEP13+U33jXjPWtq2UVrz0Z6bGyiteejPTY2UVrz0dJTY2UVrz0Z6bGyiteejPQbKK156M9NjbasWrx0lY6SmxvjvfThRWpXoqCx2pgFSeWMkApLIh6p967Dj3VG9jr8Ieif50586Wz8mNeQDR2uflFVcnzOPMaSLkVUe/Y6/CHon81Aw6/CHon81eQ9ZD0GRh1+EPRP5qz7HX4Q9D+qgNWCaKz7HX4Q9D+qj2OvEeh/VXms1EZ9jrx+p/VR0C/C+p/VWL0VR69jrx+p/VR0C8fqf1Vi9egaDHQLx+p/VR7HXiPQ/qr1mozVFY9jrx+oPzUex14j0B+avV6yooi05M7BGKmMW+0ZfwR2Mg4/GrNdF5n9mAGSc6MUUD5LsfXH9lFQeOdjBZpO98P0ifKw0lpPKUnB/wC3XH91d75zgEXCYgi6pihHJ3RYhHSS/d4P0Vw3aeFMUjxnejsh/ZJFWDRk7aLV6gfsqQ8PaN1VUnZ+Gw7REySZHDk9pzRqqllC28NszZTxS3bWyPB4YyyhpskSuUiN8zNmYhGNlN0Ci5NgD1RcXuKwpXnLQTYcNFkdnch0NsqlGEha6qUbsCkEsbNdSLWqWmzIfY3TGSz5GbLnS2cSFAmTLe5QZvC7d1qprUWoLbG7OjTDpKrlnZVLDpEIUkm4yBb9g9921sfYwXEJGSehZkvIGQlUIUuzEaIFudWAGlUxWrGXbOIYMGkJDIY2uqaoTcqeruv5ezdUBFsxgzpKCpEbsmUq2d1tZAVuGO/qjXSpw2NGYs46TpOjAKFTZp2ewRCB4QAa6HXcR22rZ9ozOUZ5GYxkFCbXUjLYjT4q+avcWPmACh2ADZxbeGuWvm37yTbdc330E3amzESBJFQhuosha/VkKEuls+hBG7ILceNOqVOfFSuCjuzAtnIJuC9rZvHbtrdHhLC7ad1EQOjsLmvWDgaR0jXwnYKvjY2FYxT3NqsuTxydLij/ALELuPlsMiD0mB8lB2jm8iUYd5B4LyuqfNw2hW3cTGzftGirTkjguhwWGhO9YY83yioL/WJoqCr50MJ0mzMSBvVVkHd0bq5+hTXE+VhzumIH+/BFL+0Uyv8AWRq+ittYTpcPNCf9yKRPTRl9dfOU7dJs7CybzFJNAx8ZEiDzOaQUaNY1Z4V6qyKl4Z60qwfCg6r5qivCRvFT8O9SwobeKIoujoyVctglO6tfsCiqrJXrJVqMAONbFwaigqEhv2VMhwRPdVikQG4VuFRGiLDKneaiY6apkz6VTYx9aoik3NMGEwl8LHD24zGQw+NEILW/adfNS8gp92Jhb4/ZOFt+jifEv3M4dxf0EHmqVXbwLUV6oqIK43sXkE0mGxMLSqijFF0yqzlcmdCGBKi5Ftx7K7JS3sNbS4uP9Yzen1vxUHOhzaQjw55T8kIv2hqsMLzd4Mb2mbxug+xBTZOutETUNqeHkFgh72T/AMh/lUxOQ2D+C/8A5Gq6iapSGgX/API+E4P6Z/lXk8hcJ+s9P/8AKZ70UCx/kbCfrPTH5aP8i4T9Z6Y/LTPRQLI5C4XjJ6Y/LWG5C4XjL6a/lpnrDGgTMTyBwx9/MP2kP4KpMVzcQk9WeQfKCN9gFdEmaoDnWhtz9ObF2NkxKm/woyPpDH7KYtibDkTbckr5ci4XLHlJJGURJYgjTe1N2yk616ibEOfGYl/gqij9pnJ+6KGzLRRRQFLWD6u0J1+GqN9RV/CaZaWsWcu0UPw4VHlV3/mKDxj0sxHfUZDVhtZbMaqplJVlG8qQPGRRFjG4G8geM1MjkG+47Tv7BvpMi2LKHS2QogiCAsMwVExClTnRwbGYAG18o4jW1XZLM5N0tmAA3kRP1sSlwBq767rdVd1GjGHGouNLX1Gl91+FCSqTYMCeAIP97jVK+y2LFwyB2WMNqTf2x5JBuvl64ynsyDsvf1h8C6KhOT2t82r2VhkkjOvRjJ4d9c263fQ0u8401Gu7v8VGcXAuLndqLkdtUqbLLBHZ0uj5lZTcLaN7FeJzyN41sDwow2znChWMZJaJ2cMSUyZMyoCuoOU21H6RrjiF1mrw7VTjZ8oVCuQPEkaRnMSCyZlYt1eqCrEW1391Rm2U6GTowAWsqSHISg6JI8zHLnzDKxsGsfKaC0maonbVRNg5kV4wtwyNEhQqojUsxQkM1wqh8ulz7Xu1FXC76JVtswWDNwFV3I/rHEycZsvoop/FVihywO3xT9lQuRS+5y/w5ZG8xyfhq+kMVFFFRRSxyhOXF4V+IkU+QxkfaaZ6WOWGjYZ+EpX0kJ/DQTdtL1ge6qDGeA/yG+6aY9qi6qe6lzG+A/yG+6aISeaTGlYsQj36hWYFje6upBN+Htf01nmmZmxWJdxZnjSQ/wDcfOD5QwPlpfwmK9j4dHvb2Ts+WJR2mRZ2C278r03ckEXD4/GpuWHDYUHxJAl/u0aakxTf4sMXfqHFHC371jWO3iu16v8AlHGsu0cNh8RcwGNmVCSqvLdwASN50X7O3VUzAbKTEZk6X2UcUVzDNmLsng7+xTT7t3CYbGKuHZ1WbJ0sRB9sQHcwHah3HxcQCAh4Pkyq4jEQGJvYciIwXOcvSqyHq2bMO0+S3YKquTXJ7DPi8WjR3WCROiGZxl6z9oPW8Eb77qveSe1pS74LE/p4ADmvfpE0s1+09Zde0MO29RuSR927R+dT70tBWbH2FBicTjzMhYpOQtndLZnkv4JF/BFR+VGzIxitn4NS6xFZVIV2DW8Pw7331s2PhsS+Jx5w2IWG2IIYNGsmY55LHXdbXz1o5wJZVx2DaAKZVjnZAwJVmVCSCAQdQCBrvIoM7FV8NtJ8CssjwthxMokYuyNmC2Vj2b/OOF6c4xrSXyLhfEOdqyyKzyRmJURSqoqt1gbkkm6jz79dHaDfRE/abZcKx7qxyQjy4SLvDt6bs3rrRypfLhSP73VY7Ajy4aBeEUfnyC9X0LGiiioClrluvtMbfBnjPnDL+KmWl/lsPcjn4LxH94g9dBKxZvCh7h9lLuMHUcfFb7DV/C2bDIe4VSS76g55BsGSTC7MUxsGin9sDKQUjZ2ZywOoHUG/iKscds/E9NtSRIXbp4Yo4iLdfMiI+U37AWPkpuQ1C2pthopsLAgVmnlKsDfSJFJci24i4PkNFRZeRcAwJVIFOJEAswvnMoQE9trlhbhrXjDYPFQvhcYIGkKYUYeWMFQ65CQGGut9Dpf6ac0atymi7LewcLO+Llx80ZhVkEaRsQWsMhLNbd4H091z65M4GRMTjpHRlWSRShO51DSG49Ieejl1OfYww6nr4mRIV8TG7eSwt+1V3iMVHEEDuFzMqJmNsznwVHEm1Al7PxWIws+LY4PESLLOzoyLcZQz2Ou++YVq2n0k2P2fiBDKihJS+dD7WSrgLIRop3bz209yNUGZqITuTML4bF4rCZWETt7Ihaxy9e2dA27S4Ft/UNO2EFyKh3qfs8XYUEbl7JbD27j9lM+HTKirwVR5gBSny6NzGnwmRfScCnKqgooooMVS8r1vg5u5Q3osreqrqqvlMt8JiB+pkPmQn1UWI2xWzYQeKqjEb6sOSTZsLbu9VQMTvNRdeSRtHaeL/wAQ6OJ1WGFY3lVsvWjYjpHFxclQew9nb2xP82YT/EfZLy3iiw+SIhXa8jm7EAC46pK62qZBI77SjfI6PHDIk7FSEYBupkbcQSQw7iOFW2wNjImIxM7xKHaUZHKjROjQ3Thdi1yNbimzTxheW7vO+Hhwzu5dciteErGEQu0mYHL1ibaDQjuvL2jyxeOYKsYMcaI2Kv4cRkZVCBgcpZS40F72I7CRt5KbJeOTE4iUe2TTuRre0SscgGvbv8191UWyeTGKeR4sSAkJmM0rggtiGucoGvgak6gWzHt3Nmllyh2xEu0YBIxyYdC9lVnJkcXAyqOxcrX7jVzidtwST4fDBBKJl6ZW0KpkuyNYi97o3eCKqdsbCnV8RJCiyPij0YfMAIIiqq1wdSSLi43ADxHw+wcTBiUfDKjr7HWBZHItCVtmdk3uTYkAdrm9TZprn5bxx4nELM/tSMkcYVQxzKG6V2I1yggDt7qudubUTDxmVrtqFRV1Z3Y2REHaSfWaSpeREnsLEM6hsU+qLcNlVXDMARpnezeSw0ua84nE4vFYuNVw8kKJF7W0unRZiA81gLdJlBVVO4m9NmjNyb28MUr3QxyRuUkQnNlYE2s9hm3ecHuJbdlC7CkDm/wqLFLIgskmIkMepPUU5FuTvPVOvfXQ9jL1r1RTcqDmxeHT9dDfyOpNOtJO0evtGBeD39BGb1U7VWWaKKKAqDtlM2HmXjFIPOjCp1aMUmZHXirDzg0CvyCkzYcjurXjR1jWjm3kvFbuqVtNbOfHWZw6WeVeTVJh9oPJtLoVJEcEJMgG5nky5Qw7hYjy1ck0n8n8dkw2M2kbFpHkdL6XVLrEp/aNqRKetkbQMoe8bxlJGjs4tmygHOnFDfQ91WyGknC7enGCgchXxWIW0a2yqSbtncdiKlmY7vFeqrYnKaeP2UOlbEIllhdxYvPKwCWHahs7AA2yjdqAKOn3rQ865ujzLnKlgtxmKg2LBd9rm1++ljanKOSKXD4OPLJIXjSd2GmZsoYDLYByCWPAW010zieUOHPsnENH1sEWRZDbrM91KoRuuy5bd4NDSTyt2v7Gw7zAXfRUFr3dzZdO3jbuNVEu2ZHR8OI3GKCBP0brEHZQC4fVQguTqb6WAJtS4cfiMVjMNhcSYz0bidwgtlYR5wj62JW1j8oi5tXQGapVkaNj4FYIUgXUIgW/E9p8pufLTXsVd5pejpk2QLIT3UiZFqA5tqJ8XpG+ow/FTzSFyf620mPCKQ/XQeun2rGazRRRVQVgis1ig59zbta6cLjzVbbZFnbx1SchmyzyJwkceZiKv9ur1jXP062fso2pU/y7iDAdnBolw92Ik6zSlTJ0ijJoAQbAm50FNUlZjNJV0V05HTGRZJsSXiWIpKqgoSgP6KNV0VCoUHW+h46Stj8m3nwkMqydFI8xxTNlzAZ9ECgnQqtiOwXPkbYTUbYeFxEXtTtE0CKEhKhxJlWwQPc5dFFrjfv0rW00jY7kmpSFYJWieFnbPbO7mQAOzEkdc2vm7PNap2jyMcYaTDwSAl8Qsq57i6BAuR2ANyDdr27BTzetLmmwnDkuYehfDsnSxrIHaVWYSGXV3OUg5gd3cbd9XGHRlUB3zv75soUEnXRRuHYBqdNSTrUyY1HvWVb4t9MmC0iY9x+ylvD76YycuHY/FNWM5FjkcL42ZuEdvSdT+GnykbkELz4puAjHnLn1U81qM5ciiiiqyKKKKDmnJY5cdiF4YiUfvGpo5QL1vJSnstsu0sQP17nztf1038oBqD3Vynt3s8z+ElcU+UMRfRCQRluXFhb4uaw8WbfYX2u750QM2qsWKhNSDGLnPuHWOgr0cPlFha3V35m0XVQCW0AOoHfWlI5b3zx3FwD0Tbja/wDudw81Ta6TIMY1yAdGKhLrbKM6xsQSLN4SsN+/hVk7srIodmzMLgZM9sjnebCxKDzHxCugw72Cl0IAsB0WlrWtYvw0qbFg2tbMm+/6PtsRfwuBt5auzTXj8VIj3zsI0VC2URPlLMc3TobPYi1ineaiYvEzJ7IPSu3RsiqGWK3XEbEnKgvbMasn2dcqx6MstspMQJFjcWOa+h1rVPhXIcFozn8O8RIbTL1uvroLa1dppVbSxsnTGJHCjPCgOUMRnSZn3/IX+zUB9syK2UhGKiZbgEKzpNBGjbzlX205hruPCp0uy+rkHQ2zZ/0TjrAWDXEt720vwrwuztAuWEgI6WCOoyOQXFs53lQT4qmzpWWypn6RonKsyojhkUoCHLrYqWaxBQ631B7qa9otlwzeKlPYmEZHPVXKw1bPI7lgRlBLk9UAnt089M/KF8uG81XFMp5im5uh/qG4ui+YMfxU7Um82y+1TtxnI80afzpyrc4csuWaKKKqCiiig5aTl2rOPjqfOiH106bf8FT3Ul7V6u1pe/oz+7T+VO22dY0Pd6hXD3Xov1pTlNalOtedpzFEeQC5RGa3HKpNvoqrl2sQWyodLgZwyEnIGF8wuBcjW269SeXRdxYkiVIwNGSRye0FGjAH1z5hWYNpu2fLkXIHZi97MBLLGig5hl0i1bXVhpVT0qs6RyokjBylxG9wrIz9VW4lN4JBt2VPwsiSo5eFCEjzgMl9XaRmBB4lAT31qMVZptEsubKBeVEsb3ysiNr8brGq9NquyCQhMtoMy9bNeZYySrXtoX3W1tvrbHMC4lKRjrrHco5csVUZs4uF8PKAw1HvhewrPZSlEkSFFYYYTdaMgDIiBVTdoAbA9lhVTS4lNa0NVjY985jYLoqMSqSEdfPpmAIWwUbz2162TjzJe6gdRH0ze/zaWZQbjLv3G9ZaMOAHWFWHLBrYcD+91QtljrCtnLt7RKO4+qtY8VjKftBzbr7lY/Cmc/Qq/hptpY5vF9wofhPKf3rj1Uz10nDllzWaKKKrIooooOW8p+rtQnikZ+i3qp12jrAp7h9lJnLcW2lGeMSH68g9VOk+uHU9wrhflXpvxxJWLxERDozqQOq4uDoxK2I7zcePSoheFrscjdW7E2PVa6a9xylbdxrGJwbq7PmRQHzKCzlWZnvqCOoTmI6twWOa3ZUKfCqWdnkUNkAIUsiqUdna4BAYe2oNR9tZ8N+VtgGw4ayZAwDPp4VkLRs1+45lv5Km4d8I93HRnLGrlso0iOYq2o8Hwj56osJglZwRIOtmBGUglOkkeVCDqLidR5AasMHgkKq4lUqqR5yAbNEED236BrI3b1QR21qaSrbpMMzAgKWARgchNuqGQ5stgQtiO0C1RWnwxUKCgXKsagjKMj2VFAIHVawA7DatOGwqoxQSKSVRP9wWIgSMA2bISQuYA62I7qiz4SIKhMgZGjQ9ZnfMqXBZSSSqnpF0Gg0oj1iXw+fMzKGPVvmK3yMVsdQDYkjWvUeJgRm66KVVUa7gZVQ2UG50sXt+1VUE0KCaNzIki5muCRLIxDZdzHW1rgEit+Ehz50R0YZ1e6ysxA6ZZB7XlyqbKRftI7zSyNTZy2IwYqykMDuIIII7iN9R+cGSygfFrfyWwxQBCbnNI195Od2cE6DWx176rucWTs+LVnDH3hg5CJbAwd4Y+k7N66YapeSC2wWG+ZjPnW/rq6rrOHny5rNFFFVBRRRQcy5wltjoG4xKPM7fzpvQ3wo8VKfOWLYnDNxVh5mH5qatnm+E8n8q4X5V6fpjShtWDOhS9rldbkaBgTYjUHTeKpX2TrcPuYuuYs5uHhdcxYkkXitv7dN1XO3HZYpGU2ZUcqeBCkg63H0Uu4jGSBS6NnCxyFspWTXQKysEGqmxtbcW36VmbdKtMNs5mfPI5IzOQqs4y51jAAcEEgFGP7W7Sp+B2W6RNEHQhokQnK1wVhWO4F7W6t6rExpyuA3XWRbjtEYkTObcMl/JUr2a+fpFZmiV3ayrmDxqkCnLpc2Z3YW3lKs2lWwwLg9VwF6RZPfZtMmdCAbMDlNid17W0vUCLZGQJZySsDxNdnILNk6yqxIUdQ6DiOFazNiMuUuwY57kKDlJmw4UDSxCh3A4ga1ExePlzHMclpGRrtkUZYoz1XKNdS5Yg21v5KqNzYNxIjgghUjQjpHTwGYk2UWcdbc3Dvr3srBMmW7ZrRqhuSbMp1yaaA3+gVCmx5F0D9cOxtoT0YhLhrW8HNbrbr6d1TNjyOSyuzEhUYZsl+sDc3QAWJGgtfQ91Zu9LDnsIdYUsc4j9YjxfZTVsEa+SknnAk9sbuv9FbnxZk3m6LycTLhMOvCCIfu1qyqNs5MsUa8EQeZQKk12jzXlmiiiiCiiig5xzpaSYU/OjzGP+dMmw2vhT4vVSnzzTsiYaRQDZ5BrftVT2H4tR+Q3KqaXDYlSsYMSZksra3RyM1211Turncb1bduudEn+LHGbzVe5pXn5W4hjcrH5Fb89RG5TT8E9E/mrHaydO9iZ0xp6yB+uJ41tpmyGVFbThlY699bYdoPkUB3MpjZ5UtcIwsSF6uhBuoUXJBvrvpWj5U4j4non+dTouVmJt7z0T/OtTCs38uJk2htF8srxOSoWTIVAIuuHZuqbdbr28otxqHtLHOrKElJjLqOkZkUaxylkz5CLAqhvbe1r8K5eVuJ+J6B/NUablZiPieifzU6KdzE1RPdVN73UG9wb6b7gAHx2FSIaRP8ANU/CP0W/NW+LlbOPeRn9l/z1ntZNd3F17YPb4q57y4bNK44lqueRXKeSUyKyIAig3GbtNu0nhXP8TylbEzoSirnkQaE++cDt8da6brTM/JJla+hI1sAOAA81e6KK6vOKKKKAooooOY8+K+5sOf15Hnjc/hpX5rDcYtOMSfR0g/FTbz3r7ihPDFL9MM1J/NK15sQvGJfv29dFLLeqgYV2AIRiCGIIUkEJbORxtcX4XrLir7ZMsphCJ0WUs6XcvmGdXJFlB3lV0FySq6WN6opv8OlFyY3GXf1TpxvUuHASk5BG+YbxlN9zHd4kb0TUgYiV7yLEouXYMX1UujI5Ckgnqq3YfBO+rJNoypnlAjDo7hiM5LBC0d1B6tlOKG+xOmmhuFMuGe6jI13TOunhJYnMOIspN+41onw72vka2UNextlIYhvFZG1+KeFNO0MLiD0kjCIZIMlkz2RC8jFUuLEqqum+1iNb1Axk0iQqHCMnRo1hnDZGToiAxW1z0wOhNiL9puFCuClNiI31NhZG1J3AaamvLIVJVgVI3gggjxg7qu8NjWJWQIl8oFi7k9F0oVeqEN+uAt9T8WxvVVjkyyOumjEHKVIBG8AqqjfwUUDZyFbLHi5PgxqfMsh9VI3J5M2Kwq8cRhx+9S9OvJ45cBj3/VuPNE/5qVeRaZsfhR+vQ+ic3qqD6WoooogooooCiiig5/zzLfZ4PCeM+cOPXSBzTSWxci8YGPmdP510XnhS+zXPwZYT53C+uuYc1z2x3jhkH1kPqovpX4xLO68GYeYkVhNoyIqqr2CkleqhsW36kX4eYcBUjbKWmlHCR/vmqpzQSIsW4GUOQNe3jmv99vOasMPjpADZz1mLncbsSCSbjtIB78o4CqZDU2A0Fo+05iCrOxBXKb2Omo4aE5iCd5ub3qC+MdSSG1KhDdVYFFy5QQwI0yr5qyTUSY1RIg2lKhBVgCDcHImmua2q7r623X1tetZfMbmwv8FVUeRVAA8gqMDW5KgctlabKxjcS6/UQfipd5u1zbTwo+O59GKRvVTExybElPw3t55Y1/Cap+apM204T8FZW/dsv4qD6EoooogooooCiiigoOW+ymxOBxECi7MmZBxeMh0HlZQPLXzzyZ2uMNiY52ByqWDgDXKylTpxF727q+pK+UdqT9PM8sgAYsxYooQM1zdioFsx7bAXosMXKfEQPM80MqPHIc2jAMrEdYMh6w113dtUbOOIq35UckIMMUyPKc6ljnKHhuso40stgAPfN9FBOVqlwPVGMJ8Y1tTZ5Pv2/vy0F+xqLLVd/hh/9xv78tamwHx2/vy0FiG763QsCQLjXvA+k6CqYbPB9+akwbIRtC7fRQOXKfa8K4CHAxyI7hg0uQhlW2ZiMw0JzMO3sqdzK7PZsXJiLdSKIpfszyMpAB7lRr+McaWeVfJSLClAkkjZ1JObL2EDSwrpnMnOzYSVDbLHPZbKqmzRoxzFQMxud5ue/QUR0qiiigKKKKAooooMV8l4jR3+U/3jX1pXyXjv0kny3+hmqVY6HzhnWD5DfatIklPXOLvw/wAhvw0iPVGsVLiqGtTIait9RZKlHdUaSqPC1Mwp1FQ1qXhvCHjH21A0c6BtJEPiN96mzmO/0uI/5H/1R0oc6x9uh+bb79OPMf8A6Sf/AJJ/gxVUdLoooogooooCiiigxXyXtP8ASy/OSffavrSvk3awtPMP1sv32qVY6Bzjb8OfiN+CkR6eucffh/m2/BSK9BqWpkNRFqXDRW87qiy1JbdUWSqPKVMwnhL4x9tQ0qZgvDT5S/aKgZedf9PEP1R++f5U5cx3+jn/AOU38GGkvnWPuiP5r8b068x49xTHjim/gw1U9Ok0UUUQUUUUBRRRQFfJ22/9RiPnpv4jV9Y18obfHunE/Pz/AMR6lWHvnG/6b5DfgpFennnF/wCm+Q34KRXqjWtS4aiLUuGit5qLJUk7qiyUHlKn7N/SR/LT7wqAlT9mfpE+Wn3hUF9zqn3SnzI++9PnMkPcMn/Kk/hxCkDnSPupPmV+/JXQuZce4G78RJ92MVU9OhUUUUQUUUUBRRRQYr5S5QD3Vif+RP8AxHr6tr5W5Ri2MxQ/+TiP4r0WHPnAN1wp4xt9iUjPTxy5/RYQ8Yj9yOkh6g1LUuKowFSIzVVINRZK3s1aGojytWGyh7bH8tPvCoCirHY4vNEP1iffFRVtzon3Wo/UJ9+SujczA/8A55+fk+xBXNuc4+7B8yn35K6XzM/+nD56X7RV9p6P1FFFEFFFFAUUUUBXBuW3N3jvZU08EfTRSyPKMrLnUuc7KyEg+ETa19LdulZooKzbaY+RIo3wOJXolyg9DIQdFG8Lb3opekwk6+FBMPHG4+1aKKCOxcb0ceNWH2isLiLcfNRRRXr2XWQzHcjnxKx+wUUUG1IJjuhlPijc+qp2AweMV0kTC4lirKwtDKblSD2L3UUUFttLk5tTHyiUYORCVVbyWjAAJNznIPvuFdl5DbAbA4OPDMwZwWaRhfLnckkLfUgaC/ba+m6iiiGSiiigKKKKD//Z</t>
  </si>
  <si>
    <t>200 Medium</t>
  </si>
  <si>
    <t>MAYBELLINE Master Sculpt Contouring Palette - Highlighter</t>
  </si>
  <si>
    <t>2 Medium Dark</t>
  </si>
  <si>
    <t>data:image/jpeg;base64,/9j/4AAQSkZJRgABAQAAAQABAAD/2wCEAAoHCBUVFRgRFhUZGBgaGBgYGhgYGBwaGBgYGBgaGRgYGBgcIy4lHB4rHxoZJjgmKy8xNTU1GiU7QDszPy40NTEBDAwMEA8QGhESGjQhGCExMTQ0NDQxNDE0NDQ0MTE0NDQ0NDQ/MTQ0MTQxMTQ0NDQ0NDExNDQ0NDE/NDQ0NDExMf/AABEIAOEA4QMBIgACEQEDEQH/xAAcAAEAAQUBAQAAAAAAAAAAAAAABwMEBQYIAQL/xABOEAACAQMBBAQGDAsHAwUAAAABAgADBBESBQYhMQcTIlFBYXOBkbIUFzI0NVNxcnSSsdIkJVJigpOhs8HR8BYjQkNjg8NVosIVM0RUZP/EABgBAQEBAQEAAAAAAAAAAAAAAAABAwIE/8QAHxEBAAICAgMBAQAAAAAAAAAAAAECETEDEwQyURRB/9oADAMBAAIRAxEAPwCZoiICIiAiIgIiICIiAiIgIiICIiAiIgIiICIiAiIgIiICIiAiIgIiICIiAiIgIiICIiAiIgIiICIiAiIgIiICIiAiIgIiICIiAiIgIiICIiAiYrea9ahaXFdMa6dGo65GQGVCVyPDxkEbN3t2zdOadC4qVH0lyqrSXsggE8VAxkj0wOjInNl7vttelUalUuqiOp0spWnkHzLiXOyd59t3TMlvXq1GUamAWkNIJwCSVA5y4HRUTmivvztVGam93UVlZlZSEyrKSrA9nwEGeLv7tQkAXlQkkAAKmSTyAGniYwOmInPm1dt7dtlFSvWrU0ZtAY9SQWIJC9kHBwp9Exf9vNp//cqehPuxgdLxOeNlbxbbuSRQrV6mn3RVaYVfnOyhQfFmZG7q7xU1Ls9cqBk6DRcgfNQFvQIwJ2ic2Wu+e1arrTS7qu7kKqqEyxPIDszMG43j77r0U/5RgT3EgL2TvF33XoT+UxNtvbtapUFFLmu7klQi6SxZckgDTzGD6IwOk4nP5u94e+7+ov8AKW99tnblFDUq1bmmgIBZlAUEnAGdPhMYHRETnCw3j2zX1dTXuamnGrQA2nOcZwvDOD6Jc1No7eUai17gf6ZP2LGB0LPZzI2+e0s4N5XBGQRqAII5gjHOTl0cbSq3FhRrVmLudYLHGW01GAzjw4AkmBtMREBERAREQEREBERAwG/fwdd/R6vqGRD0M0c3Vap+Tb6fO9RD9iGS9v38HXf0er6hkYdCVLjdP4P7hAfH/eE/asv8FHph2KAybQQcGxSqEctSjKMflUFc/mrNp6M9h+xrRXYYqV8VGB5hMf3ad/BTqI8Bcyw3Jvqd/RurGuNYSuzhT4ab1S68fE4I+QgS6Tb3W7ZFqh7FG3qIccjUbQz+gKq+IhoVE++dPRf3S/67n6x1fxmR6N9leyL6nkZSlms/6GNA+uU9BlLpHTTtK58bI31qSH7czf8Aoi2V1ds903Bqz4Un8inlVPyFy/y4EqM3vEiX9rd21PtPScp/vU1SoAPOSh/SkDKc8ZO25+7L2VSs7XIrdcQzDRo7YZmLZ1nnqbIx3d0ibfXZfsa9rUgMIW6xPmVO0APEG1L+jEEpM2ca1DY1J7JNVU0kfsqGbU5BqsF/xsMtw48hwOMTUrLf7aNs5Nyj1FIIC1afUkN4CrBR4eYIPixMTu1vvdWSdUmh6YJIRweyWyToZSCuTk4ORzOOc3/djf5L6qLSrbaDUVsdoVEbSpYqysoxwB74EWVdtVDdG+VUp1NfWAInYD9+kk5zzPeSTJD6P98Lu7ujRrOjJ1TvhUVTqVkA4j5xmm7/AGyEtr16VMaUZUqKvgQODlR4gwOPEQJleiP3830ep69KWdDI73b9XtteVrem9MIjKFDUwx4ojHj4eLGa3uA5badux5l6jH5TSqEz56Q/hG5+cn7lJ70efCNt85/3NST+Ddd/d7by1uRRoadHVI/Gnr7TM4PH9ETStt75XtzSNvW0dWxUnTT0ElSGHHPeBJB3z37exuBbrQRx1aPqZ2U9osMYAP5Mj/e7fCpfimr01pqhZsKxbUzADJyBjAB+sYgltfQsON1/sf8AJLAdJV2lwyOlN0WqyFQhVyocr2WDe6x4ucv+hb/5X+z/AMk2TdxdmXFSpUoW9NatKoQ5emocNk9tefAkN2u8GJGs9MWzEU0bpQFdmem+BjXhdSMfGMMM+Mdwm8dEp/FlL51T940iLpA25Xubk06qdWKBdFp51YJIy5bA1FgFI4Yxjxky70SfBlL59X940k6G6xESBERAREQEREBERAwG/fwdd/R6vqGQ/wBHG9dtZUayVmcO7hl0oWBUIAOI5ccyYd9/g+7+j1fUM5g0ywFK4dDqR2ViOJRipOTkjKnlmZ3cjbCW17TuazNoxUDsAWbto2Djmx1Y9MwOme6ZcIz2/e06V1ePcUWJRkpjLKVOpUCngRnwTZN8N6rV7Cns60dmUGmjaqbL/d0xke6HElgp8xkeYmVpbHJAOWbKq3Z0jGrkOMlrRXbutJtpb7GvDb16Vwo403R+HMqD2l865Hnm3dJO3LO8NGrbuzOmpHBRkyh7SnLAA4bPD88zEU92yea1PSkqruyO6p6UnHbVp03bBuxvRYPaDZ97RVFHDWqHQ/c7FO0tTvbw88jOJk7LauxLEmvQJeppIGnrHfB5qpfsrnvyJp67sjuqelJUG6w/P9KSdlTpswu8W2Hu7h7lhp1YCrnOhFGFXPh4cSe8mZbo82xRtbpq1dyiGi6AhWftM6EDCAnkp4+KVDuqPz/Skf2WHdU9KS9tU6bMZvjfpcXtevSJZGZCrFSuQKaqeywBHFTzjc6/p297Qr1W0ojOWbBbAamyjgoJPFhymdtNzlcHK1eGOTJ/GVm3JT8mt9anL2VTqszm2tqbCuqnXV3Z30hMgXK9kEkDCgDwmaxvONii3b2GzGvqTSCa+Mahr932fc5lvdbqqpxiooJA1EocEnAyFmv7M2W1xcpaIe07lATyABOpyPEoJx4pa2i2nNqzXbcOi/eK2tDX9kVNGvqtPYds6es1e5Bx7oc++YDY28DWt4bpMshd9S8tdJ3JI48jjBGeRA8cpb2WNtb1+otqj1OrXRVZwMGqpOrQR4PBjHAjmZldh7sW/sYX99cNRpOxSmqLl3wSC3JuGVbgF5DOROnLI9I20LC6CXVvWDVhhHTQ6l6Z9yclcalPj5E9wkj9EB/FlP59X1zIj3g3bopQW+s65r25fQ+sYem/g1DA4HgOIBGV5g8Jb6ID+LaflKvrmSdDeYiJAiIgIiICIiAiIgYLfX3hdeQqeqZzDOnt9feF15Cp6pnMM6qGJ5PZ4ZUeGb7s6mNKeTpH0qZoLSQtljsp5Kl6pmHPqHq8b2lm7ekMcpcikO6fFsOErzxva+Qg7p9imO6erPtZYlzL56od096od0qT0TpwvNl0xhvN9kvdAlvsscG+US+dfDNK6Y29mt7apgg4560/a6yP9xaqpthNXDNS4QHuZlqBfSeHnkkbSXw+DXTJ+un8pCW0nK3NVlJDCs5BGQQRUJBBHI5mvFuWfLqDa1nUpXFSi4OtajAgjixJJUjvzkEd+ZuHSKpo0dn2JPapW+t17mbSuT51f9s2zYtfbFSktSrRtEYAaatyGWpjHumVeR8XZ+SYDa24d7c1Grvd21Wo3Ma2XAHJVAUgADkJswY/Z9NqexLl3BC1rikKQPDUVZCzL3jsN9QyTeh0/i5fK1PtEhzeVL6kKVpd6lSkpWkvZKFRw1Ky8HIGBk8QMDhmTD0N/Bw8rU/hJOhvsREgREQEREBERAREQMFvr7wuvIVPVM5hnT++vvC68hU9Uzl+dVCDEGVHw0kLZXuE8lS9UyPWkh7L9wnkqXqmYc/q9Xi+0titxwlcSjQ5SrPE9svsCfaymJ9rOocyqCeifJngQeP0yuGV2YOyx8Y/ZLwqPFLXZo7J+d/AS8m1dMbbYTbfBD89PXWRpubZrV2yFYAha1w+Dxyya2T0NpPmkmbb9z+mnrrIetdrNa7Qa6UailxVJXONSszKy58GVJ49+Jpx7lly6hR3m2vVuripUquW7bBFJOlFBIVVXkOAHy8zMUqjniZze+rZvX660Z9FQGo6Munq6jMSyKTz78chngT4MHTIyASAMjJ7hniZswb5SunudjV+uYu1tXp9WzHLBXKqV1HieDMPOO4SR+hv4OHlan8JFm3ds2lO1GzLFndGfrKtZxpaoy40qq4Bx2VPIe5HPJMlPoa+Dh5ap/4yTpW+xESBERAREQEREBERAwe+nvC68hU9Uzl+dQb6e8LryFT1TOX51UIMQZUfDSQ9l+4TyVL1TI8aSFsk9lPJ0vUnn8j1erxdy2SjylWUqPKVRPG9z0SospgSossOZff9ftnonkDzzpyy+zvcH5x9US6/rlLTZp7B+cfsEu+Pf+ybV089tyw23B2P009dZEFhsk3e0jag6ddxV1MOaqrO7kePSpx48SYNt+4Pzqf7xJGW6V6tHbOtyArV66ZPIFy6rx+dpHnmnHuWXJqGQvt9KNo7W1jZ0FVGKdbUUu1QqcFiQQSMg4JY558OUtx0n3nhpWv6t/vzXd5ti1rWvUp1EYLqYq5B0OpJKsrcjwI4cweEw4Yd49M2Ytr25vrXu6RoPToKpZWzTRlfKnIwSxkr9DB/F58s/qpIBVx3j0yfehb3g3l6nqpJOhIMREgREQEREBERAREQMFvr7wuvIVPVM5gnTu/PvC68k05inVQgxBlR8NJC2SOwnk6XqSPWkhbK4Kg/06XqTDn9Xq8X2lstLlKkpUuUqZnie59CVFlISqhlhzL7gCfJxPROnLL7NPYPzj9gl5q/rMsdnHsHj/iP2CXgM1rp57blidte4Pyp66SF22Y9zfVLanp1vXrBdRwvZZmOTg+BTJn24ew36HrrIy3T+G1+k3Pq1Zrx7llyahuGzLHb9FRT129VQMAVW1kAeDWAGPnJl5nbvxNh/wB33pEO3XPsm44n/wB+t4T8Y0s1qt+U31jNsMcpJ32G0/YreyqVqlLXTy1IHXq1DTjLHhnnN06FveDeXqeqkgU1GPAsSO4kmTv0KH8Afy7+qkk6EiRESBERAREQEREBERAwG/PvC68k05iE6c38+D7ryTfaJzGJ1UIMRKj4ab/sl+whz/l0vUmgtKw2g4AHZOkBRqUHgOQmXJWbRiG/DyRScylqlVGOYlQVR3yJBtZx/hp/q1n2Ns1Pyaf6tZ5vz2+vT+mqWlqDvn31g585Eg2zV7k/Vr/KVBtqr+Z+rT+UscFvrmfJr8SwK47jPpao8fnkTDbdbvT9Wn3Y/wDXK35n6tP5Trot9T9Ffib9mVOweI913+IS9FUd48xkE0t5K6jA6vv40UP2iH3muD4KX6in92dRxWiGduSszlL+3Kg0Nx8A8P5yyKNlVHXapak9NH9kV9LVs9WM9ZnXjjyyPlImNrbfrtx7APgK0kGPQsxNSoWYsxyWJJJ8JJySfPNK1mu2d7RaIwkGv0e1atRnN9Zl3dmIWo3FnYnCjGeZ4CfL9GdVSVN7aAjgQXYEHuII4TUt1yBe2p8AuaBPydYkvd/aeNo3II/zSfMyhh+wids2Q23uRWtqDXRr0KiKyqerZmOXIA5rjwjwyTeg8/gNT6Q/qJI6sFxsK4JGA92gXx4FLOO/kfQZIfQYfwKr9Ib92kSJLiIkCIiAiIgIiICIiBru/wAfxfdeSP2icxgzpnpEbGzbo/6R+0TmDrJYFbVBaUOsnmuXKKxafJMp6p5rgfc9Ep641wKwM9zKGuNcZFxqjVLfXPdUZFfMEyhqjVGR6xnxBaXmyLNa1ZKL1VoqxINR/cpgE5bJHdjn4ZFWqNgggkEcQQeII5EHwGb8d8LC6CvtCyZ6yqF62k5XWB4XAZOPpx4McpQ/sLa/9YtPrJ9+ef2Etv8ArFp9dPvwKm8d495Zdbb0qdvY21QIKWo9Y1RgO2QBjk/fnixOczf+go5sq30lv3dOaltHZCW2xrlKdzTuQ1xTcvSIKqcoNBIY8eAPnE2joFb8Drj/APSf206cCUoiJAiIgIiICIiAiIgav0lH8WXfkv8AyWc5bMvaCKoqUtbK5fOFIKkKuls8xjWcd4XvM6Z3v2Y9zZ17ZManTC55ZBBx+yQn7UW0PyU+QuufPhsSjS0r0upNM0yXPaD8MhgQAoHPTp1Z4825dkSsL+l1iOaahQjagEBzUZCNWknGkNpIHADHATbvag2h3J9ZfvSuehm++MofWb7sDTVvqGqo3V8GVAnYUhWUDUdOcDJB5Hwyn7GVqVMgqGGoNkqM8WYauOrkpA4d03b2mb74yh9Zvux7TN98ZR+s33YTLTa9smtiunTWB6sEoOrJdWAbBIXs8P0pcYonQwRRpKO4yvbSmi6wBn3bauXI48B1CbX7TF98ZR+s38o9pm++Mpek/wAoVH+1BioQABwHIKBy/N4Szkm+01e/GU/THtNXvxlP0xhMoyiSb7TV78ZT9Me01e/GU/TGDKMokm+0ze/GUvSZ63Qzej/MpH5Cf44jBlGMSTfaavPjKf8AXnj2mrz4yn/XnjBlGUSTfaZvPjKf9eeeHocvPy182n+LCMKwVhtGkux7m2LqKrXKMqf4ioCZYeLgfRJJ6BD+C3H0j/jWar7Td3+WPQv35J3R1um2zqD03qB2d9ZwMBRpAC8znkTnxyDcIiICIiAiIgIiICIiAiIgIiICIiAiIgIiICIiAiIgIiICIiAiIgIiICIiAiIgIiICIiAiIgIiICIiAiIgIiICIiAiIgIiICIiAiIgIiICIiAiIgIiICIiAiIgIiICIiAiIgIiICIiAiIgIiICIiAiIgIiICIiAiIgf//Z</t>
  </si>
  <si>
    <t>MAYBELLINE Master Holographic - Highlighter</t>
  </si>
  <si>
    <t>data:image/jpeg;base64,/9j/4AAQSkZJRgABAQAAAQABAAD/2wCEAAoHCBQVFBcVFRQYFxcXGh0eGhoaGB0aGhogGhkYHR0ZGCAeICwjHSIpIx0dJDYkKS0vMzMzICI4PjgyPSwyMy8BCwsLDw4PFxESFzIgFyAvMjIyMjIvLy8yMjIyMi8yLzIyLzIvLzIyMi8yMi8yMjIyMi8yMi8yMjIvMjIvLz09Mv/AABEIAOAA4QMBIgACEQEDEQH/xAAcAAABBAMBAAAAAAAAAAAAAAAAAwQFBgECBwj/xABHEAACAQIDBAYGCAQEBQQDAAABAgMAEQQSIQUxQVEGEyJhcYEHMkJSkaEUI2JykrHB0YKi4fAVM1PCQ3ODsvEkY7PSRJPD/8QAFwEBAQEBAAAAAAAAAAAAAAAAAAECA//EABwRAQEBAQADAQEAAAAAAAAAAAABEQISITFBUf/aAAwDAQACEQMRAD8A7NRRRQFFFFAUUUUBRRVE6VekzB4PMiH6RKNMkZGRTyd9QPAXI5CgvdV/bPTDA4W4lxCBh7CnO/hlXd52rhu2+m+08df6wxQ8VjPVxjudybse4nXgKrHVRL6ztIeSdhfxMCx/D50HYto+mSEXEEDtyZyFHmBrVaxXpT2lL/lKiD7EZf51RPpdv8uONO/Lnb4vmPwtSU0zt6zM33iT+dTVdcwW0sTioIpZca0DFWEiqXAJWRwGFm93Lf8Auz7ZuzZDdo9omTUXuhe2m7tSHnUJ0Niwp2fF1io73diGmEZB6xlt6wO5QbGrDgHwsZzRrFEeIbEgjiLkB2B+FdZIpltHZwQ3fHsjN3OPE9l9KjMVtqfCQsYMYcRI7rbPI5CJ2rlQzA3vYWB4ipzFw4KRizxxSseP0keOl5BYd1VbpsMMuCKRxRxHrFy5ZEkJubtqCTawPG1SyfTW0PpP2jF/mwggfZdP5nz1YtmemKBrCaNo+8DMvxW5P4RXGopWTVWKnmpKn5U4+mlvXVJO91u34ls5/FXPTHpTZPSzB4kXimU8xcXH3rHs/wAVqm1YEXBBB4ivKUaRFgyM8DjUG5dQfFQJE8g5q0bK6ZbSwYDMwxEPFw2Yebi9j/zFJ7qupj0RRVG6LekbC4uys3VyH2GFid/qi5zfwknmBV1RwwuCCDuI1FEKUUUUBRRRQFFFFAUUUUBRRRQFFFFAVE7e27h8HEZcRIEXcBvZz7qKNWP9mwqK6a9M4NnxXbtzMD1cQOp+0/ur38dwvXBdsbRmxkn0nGSkqSQABbQf8OFdwGtix3bySSAQn+lXpCxm0C0MAMMFjdVYBmX3ppNAo+yCF1sS2lU4dTHutK49ogiMfdU2LeLWH2TWmIxZZQigJGDcIN1/ec73bvPkANKbgUCs87ubuxNtByA5KBoB3DSkxWypzqS2Xseecjqoiw946L8Tv8rmpVRwQ1t1dX7A+jp7Bp5bfZjt8mIN/gKndl9EsEpsYszD3zm+TEj4VNbnNcjKpxtWyQA7lJ8Beu5PseOOwSONeVlAB/u9b4ZYyMrxqGH2RTV8XCmgA3rbxFq1VV4W8q7vidlAblX8Ise403k2ZDIMskSHxUE8eJ/Smni4llrGU11TaHQfDt6qFDwy6fACw+INVrH9CZEF43D81I1HmBfyy+dNTxqn3pbDYl4zmR2U2tdSQSORtvHcdKVxeCkjNpEK62vwvyuNL92+mxTlVTT0GKT1x1b8JI17N9PXQaecdvutVu6O9O8ZgWVcQTNC3qyA5rgaXVvbtxDWcbiRuqhA08weOZLqbMjesjao33hfeODAhhwNNLHprYe3oMVGrxOGBHA/Ea2NxxBAI4gVLV5m2ZipcGxxWBdigsZYmNyoB9u1s6a6SLYi9jlO/tvQrplDj49DlkXR0NswPfzvwI0PcbgVnFtoooogooooCiiigKKKKAqqdOul8WzobmzzSXEUd9595+SDjz3Duk+km3YsFh3xEp7K6Ko9Z2PqoveT8Bc7hXmzae0pMZNJi8SxYE7gbD7MKclA3ngLk6kXBPF4553bE4pi7OSddGcjSw4Ki7tPAa3IYTzM5zMe4AaAAblUcAOVYnmLsWa3cBoABuVRwA4CtVWoBVvT7Z2zpJnEcSF248h3k8KlOjPRiTFnNqkK+tJzt7Kcz311PYcUEKdVHGEW38R72J1J8aa3zzqtdHOheHQhsQetkvYr/wANTyt7XidKt2IwRAGSyj7PqnuPwpSfAa5lN92vHTg370phcTk7LbuR3Hw51lvMa4bE65XHlw8qcYrBKVzD48r8GoxOFVxmXhu5r3ikcNimjbK24/A/1oow+Kt2JP77xW2JwotmB09luXcaVxOHVxdfz1XwpDDYkp2WG8+R8KAweKscj28+PhS2Jwo0INt9j+hrOKwoYZhu3g8V8axhcVYlHH7Ec6Aw7gkq41/KkcTgrHTf8iP0pxi8JuZTu3H9DW2EnDjI+h/Kgh5tmxyXzKpuMpDAEW4hgfCqTtzoULloPq2N/qyew3cp3oe7UeFdLxUJU3A1HzHdQiCRO879N9EefcVhnjcpIhRxvBHz7x3im5Fq7Zt7o9HMpSRSQPUcevGeYPLuOlcr2/sGXCPlkGZGvkkHqt3dzd351pi84YYLFvEwdGKsDoRvHD+hB0I0NxUvDO6OMZg7JIgvLEvq5QRmdBxjOmZN6aEdmxWAItS+CxbRurKxUqbgjeDzH7HQi4OhpEeiegnS+PHw3HZlSwkQnUH9QbGx468QbW2vMmEx7YSVMdhBYAgTRA2VS3DmI3sSp9lhbgL+hOjm24sZh0njNww1HFTxU8iDVZS9FFFAUUUUBWCazXP/AEt9JvomDMSNaXEXQWOqpbtsOWhCj71+FBzb0idI22jjBDE4+jxFghv2TYXedu6wNj7o09aqbjJlYhUuI00QHfbi7fabefIbgKWP1UIUf5kwBf7MYN0T+MgOe4JzNMaKygqz9E+jLYsmR7rAh7Tbi5/01P5n9d0d0f2O+KmWJNL6u3uKN5/SuvbMMcSCBUtGlgo46bzfiTzqX01zzvs42ZNGqiMIERNAgFso4Zf7405mwAYZhu94aEX4HurefBB1zLqLfxL+9IYed4zzB4/lesujfD4ho9G8jwPjy8KdywLKt1Go4D81rIRJBdQLnevA+FMe1EbgnL81/pQbrM8ZHLn+4p48aSrpYHiP1FbArKNLZreTVHsGiYEXyg+a/wBKDMUzREXOm4H9D309nw6yLcb95HLvFKSIsq3AFzvHPvHfUdE7RsASbcDx8DQKYfENG1n1B3cjTjGYUMuZd3A8VrfEwLImYDxHI8xTfBTGNsj6/kR3UG+CxVj1cg/r3ijF4Ug5l38O/urG0cJexQ66FT4HcaWwOIDrkbQ/kaDfDSCRbE68L/kaaTIY2zW0v2h+orE8ZjfMN3tf/apBbSLcWuPmKDJUOL9392qE2tsyOSNo5FzRvw49zLyYHjUlhmyNl4cP2p3iYQR/elEefukWxJMJJ1bdpG1je3rDkeTDiKhyK7h0n2IuKiZCLMNQeII4jv8A3I41xbGYZ43aNxZ0Nj+47q0xZhzsrG9W2qh1YFXQmwdG9ZDy4EHgwU8Kt3QPbv8AhuMETOWwmJsUY6esbK5HskEFHHAjkKoKmpjCr9IiaA6uLvDzzgXeMdzqLge+i+8aRHqQG9bVQfRN0n+l4Tq3a8uHsrX3svsN8BYnmDV+qsiiiigK809ONrjH7SkcsepjuqkcI4rlmHexzEfeWu3+kLa5wmz55VNnZciHiGk7II8LlvKvNkfZhY8ZWyjT2I7M3xYp+E0CeJnMjs7b2N7DcOSjuAsB3CtY1rSrN0I2WJsSucExxDO/l6o+PzAosmr10RwAwcQDKOtmAaS+8D2UB3/+atIwaOLLr3HePCj6OspLDefZP5CtDAynsmx901h1aR9ZGdLkfMeNPY2SQaWDfJqxDi1fsydlhx4+fOkcRhCpzLYH+VqKTkiaMkqD3rxHeKeQyrKNfW58+41rhsUJOw+jDS/EePMU1xGEZGzLod5HBr8d1ASRPG1wNAdRy7x3VIoRKv2rfiFIYaYyRkE5pNSpNhe+5DYaAXtc62Gt6Yxq8R1Jte19Lg8DYaDwoFReJtL5eH2Typ9PEsikjf7Q/UVriEMkbsPXsdBa27QjTz1pps6Ro3ysSfdvxHLcL0G+FmaNspPgeYpzj8KGW6+KnkeRptNAxQMfWsD4NxGiAc9Bel9mYoMMjeDdx50GMBiAwyP4HuPOk8VGY2zW3et4cxSU4KENYg2AcEW38akNZI1tqVGveLUG6WkTvA+IpphW6tsnmp7uX991JQOYzlBtqCp7s2o1B3U8x0OZQynU6jx4jcKBTFxBlDDxHca2wc+YWO/ce6jATB1tz+Rpu4yPfgdD48DQKYuLKc3x8+Ncz9JHR+w+kpvFs4A3qfaHgfzNdWYZlvy/KorG4UOjxsAwsdD7SkbvgaI87sKWwkxRgynKQQQRvUgghh3ggHyp30i2acNiJIvZBuh5o2q/Dd4g1Gqa05rv0X2uMHtOKdbLBjBZ1HqqXYq6jh2JAbfZtzr0PXlYjrcJIvtQkSrvJysVjkA+MTfwsa9Cej/bP0vAQSk3cLkf7ydknztfzqsrNRRRQcd9PO07DDYYH35WHh2E/N65RjtCkf8Apoqn7xu7jxDMw8quHpVxPXbXaM+qnVR+Vg7fORqpE8mZ2b32LfiJP60Ag1rrfo72YEwZkNs85uL78gNtO42HmDXKIEuQBoWIA8SbCu84bB9XHEgFssSC1t3ZBI+JNTr43xPZymFK6i4+YpYYggWcZl5jeK1jkcbiNOF6VeQEaqAe7d36Vl0JSwKy3U5l5jevjWmHxJQ9XJqp3H+9xpIyFJkK+0DmHA2tqadbQhDLcaZh8CKBPG4Xcyn7p5/ZNLYKcSLlbfwPEHka12VN1kYDcfkaaveOQfbBHmtBmdDE+bcL9ocjzqQkAlS9rkDXvFa4hQ8dzv3H9KabLmI0O9SQe8A/tQYwUpjcqeG7vBpbaeH9pT9pf1FIbUTIwYcD8mp7E2aNl4jUfrQGz5xIuU7mHwPCmE6BJFuNCbHuYXsa0w75ZGXge0PP+tPNqrmS49oX/iWgcyIHjzbyNG8Nf3Pxpps58rFG9k8eI4GlNlzZh3MLHzprPdJVPO6ny3UDnaUGXtDhYg8Suv7n4U9wrBky8xca8f61rJ2oweWnkaabMe3Z4o1vLhQZjOSQjg2o8Rvp/iow6356Hx5002otjmG4EMPPfTyBsykd16BPAS3AB4aGk8SuVwfI+B41pEbSEc9f0NOsSmZPK1Byj0rbOt1UoU6FkY9xsyX/AJq53Xb+nGCM2CkC7+rzjxiIe3mARXDxVjn19S3R+VeuRXPYclH+7KDGxPgHzeVdK9BeOZTisI+jIwcAnUHVHHkVHxrkcO+3PT41f+hGOEe3Aw0XExhv/wB0STH53FajNd9orFFEeXuk2K6zaeLk5Szkf9MSKp/lFV5ak8Y+afFSczKfxOf3qMWgmOjmHEmJgQi4aRRXcy7Zjcm9z/4rjnQZQcZDcXsykfjQaeRNdlRs13t63yvU6dOPjfrTvy/IVh309Ws5lrBcW3VlsiF1zW150niJSRYb+HId5pZ27jSQ07qBjaRJYokkMamKR2IVCSyPCABmB0+samW3cXJEIyrmRw7OxZV9REeRxZQBqqMBpvIpbHFzioery36mb1wSLdZhuRrZIbzKkjL2YXL8ATKyqLX4WSQedA/xeJfMkMbBDIHctbMQsZjBCg6ZiZF1N9AdDUGMZKjzIHuwlw4Vyq3yzSmNgQOySMjagDeNNNc4TEsz4S5u4wsqm3vrJhUY/iU0vtJFVVVcvWibDFrjgZ+wWIFyLh7edA727M8UEsjyGXJESFKquo1GoGtVPC9JsfFHh8VK0LQzSZMgUhgDmF7+RO87u+rPtA9ZG8c2TK1w1iQoSwvcta1VPZWKk2bMkcjdZg5SeqkFiFJ4gjQakZh/EOIojM20dqLjFwxfD9bkvcK2S2p1O++h4VYdl7bmkxs2GkyGOFFIstmzMsea54i7HhUNIb7bXuh/2t+9b7Gky7Ux3/LHDui+FFRuF6X4pMIJF6vP9JMYuhy5erzbg2+9TU228ZHi48PjUivJZ0eLNbj7x7iOHnVEhX/0Mffjf/5L+9XbpYL7Xwi/YA/+WtB5sbpfIcNjpZVVuobJGFBXMWYhQxJPG2o76j8H0mxkUkEmJjiMWLyW6vMGUPbKTcngQba6cjUJhdNn7S/58f8A8oqQ6Sf5Wyx3Yf8A7Y6g6pjkuoHcR8K02Y5sp8P2pWX1R4mmmzj2R/fGoN8QLSL4kfH/AMU8Hqmmm0T2h94fOnKHQ0EJtY2hl+xm/CRrXAJY8rFT7JK/hJH6V6D2iLJLpfs3twOh0NcD2mtppRe/bbXxYn9asY7IRnWrJgMQVxmzZAN+RD/DiJYv+zLVaTfU9e3+HtylYfCZH/3VqMPR/wDiAoquXfl+VFaxHA5kyyTg77Pp91r/AKVGLU70ggKbQxMY/wBSdQPESWH5VAqalFn6Dn/1kR5Mh+EsZPyvXaHsGIG4HyrhvRfEdXiYnGuV7kcwASR4m1q7lIMptbv8jrWOnTn4zWGNAINYK+VRto5FIs9zupdqRK0DSSJvpEcnsLDIp11Bd4SBbfuQ0kuBV5JZJIo2uUVC6q5yKgPG9u2z/Ko/ZTmbG4qb2IguHj10uLNJ55so+FTwaghoMA8MgkjizKjyqEVkBMcxikzICQBldSuUkaX7rp4hZZS0wjJLPh8sYdC2SCRpCxObICc7aZjoBxNgr0tx7QYSWQGzEZUt7z6XHgLnypx0f2eIMNFH7SIM33m7TfMmgSxGHfEQzRvG8RkjKhnMZFyCABkdjppeqnPsrHyxYfCSwokcDA9YHBzAXGgBJ3E8OW6r8zHcNT8hQsPEnXnQV2HZEo2mMRk+q6ogvmX1rHS178eVMdq4HFxY2WfDxLKs6gZcwBSwQG4JHu38+6rm72Fhx3DnWmHgI1O88f0oKFL0TxSYOGNYw8gnMrqHUBRkCgXYgHcN3OpXAYHF4jaEeKxMaQiIaIrBifXtuJ94nyHjVsmxABy3Ga1wL6nhe3LvpjtHFfRsNNOfWRCw5Fjoo+JAoiv7L6LYg4HHQyJ1bzSq8V2UhspDC+UmwNra7r02wmyMdinwqSwCKPCsuZ86nN1WUWAB3kL4a7+FXHZULQ4WGIktIqAEk3Jdu07Enfqx+VOtltN1kkbxBI48hjkDA9ZmBLXHskGw86CSxb2XwBPx3VrgUsqjupDEnMwXnqe4CnqaC/dRTbFtd1H2ifhTpDoaZJ2pL+6LfvTwnSgi9pPljlbkPyF64Htf/Pl++w+BtXfp8pFnF1YMzDuturz3ipA0kjDczsR4FiRVjHZNN9TxF/oA5ysfjLGP0qCQairDgIGbF7Nj70e3c2Jle/4AK1HN23I3dRU7/h9Fa0cF9J2G6nazudFZ438iFv8AkapUkeVmX3SR8Daut+nfZvagnA0IZG8Qcw+RNcpxWrBvfUN57m/mDVA42ZiOrkR/cdW/CQa7pgmLxRO1rGNd3EgWvXn+NrGuz9CccZcEijUxnXmupBv4kBv4qzW+FmU6aVozUIvM61kmsuhNhxFJO+VSxPqgk+QJpQnxpOeLOrKRowKnwYEGg5zsLbE6phxGo6p5wsrsNZZJmuwXjZF9rmOVSnTPEiWRcHfJGq9bPJ7qLewGtrnkb6stTWL6NocPFDG5h6lg8TgBmVhe7EaZibknvNMMZ0JgkkSRpJSAFEik5utK7mZjqCba/K1EQmGxD4pNmwyZiGkdyW1LJD6mbncXBPHfxqT6ZYjrZEwWYImXrZ5L2yRrc87G+uh4ledTe0tmZjE8LrFLDmEZyZlysuVkK3GlrWtutUNP0K62QST4h5HYjrbIqK4FsqqB6oAAHE8dKBtgNuS/QYkVsssucLJJ/wAOGMkGZz9ldL8Tzpl0YxTxtjQjSCCOJpAJNWBYAq54gsoJt3jjrVjxvRGKXExyO/1Ucap1QFgQjEqCQbZNdVtwFM9hYJcTBjXY5RjJXCsu/IhypbuBzaUDTohhZuoXFTYp44o1GSMWytGnrFwRqCAQDv4g7qQwe1MRPtCC8zKrKXMKkhY0yuyK4BszFcpN92buFW/aeyeuwrYZG6pSioCBewXLYWvu7NrX3UzwPRUQiNopsssYcPK0YcydZlzGxYZSMoyklgBoQaCEx8csu0J2WXqo4IAsso3orDOQlzozai/AAnfam8213bZ+DOKZmDzln0u8iRFmVe8lgq38CedOdnbCTGxvM00oSWd2yq2kkaFUTrOGbsMb8L6Dda3SbBidoGddMObxoLZBoAoI5LYEd4FBE9HtsTucZJi41jOHAewN8qsjSZG11IAGvfrUfhdv4sbLRyxfEYuZo4iQOyGNtLcsrWJ3XHAVPTdHgZ5naZ+pnH1kAAGZ8nV5i41K5dcu6+vC1MsJ0Iyoh+lSdbGfqZCqkRKARkEZ7B3m50JNt1BIdEdgHBK6NKXMjBlBO4hBnAudbm58LX51YMRLYaeXeajdl7Ijw4LmSSWVhZ5ZWLOwvfKvBF+yvde9P40JOY7+A5UG+GS35nz30Tvfs8/yFbO9h/evhWqLvJ3/AJCgr/S7aAhhka1/q3AtbQ5SRXCFFdK9KG0BlWMHVzu+ypBv8QPjXNzVjHf1vGbXPKrx0HwRk2zEm8YdAD/0oljP8xJqo7KiVpEDermzP9xAXf8AlVq6Z6DsG0k2Kxji5JCg/acl3/Na0w7Neis0UFS9JWyfpOz5lAuyDrF8U3j4XrzgBeIjjG38r2HyYD8deuXUEEEXBFj515m6X7I+hbQliYHqnJsf/bk3H+E6gc1FUVcVe/RptgRztG5GWQX17rZx+EZv+n31R5omRmRt6kg+XLupTCYho3V0NmUhlPIg3FRZcr0IinMRyPH86UyCmmydox4nCR4iPTMLMvFWGjKfA7u4il0DE77DyrDqVNIk+dLKB41hjRSGU8gKwY++lCdai8ScTmcroudVGgvZniGZewdADISxuBYaaGgkAo5UA+dQ8mInCk5XJUtujJJymQAL2SDey+6DfQrcUr9MxClvqy2VpLWQjODn6oA7hYrlJ71OmaiaxiNnYt3lU4hBBLwCHrUBADIjXCjj2iCdak8Ph0jRUVQqKAqgcANBUZNicTkuFcMsMxK9WDeSIqI/Vv64JOUMd1gdDTqNpCXzFiR1nZ6shRlchMre1ddeN9/Z3Ep8H5VsUJ36Dl/Woj6ZiBa8YUWF7Bnyj6nMw0FyA8hy8cttda3ix87EgRkgGMZnUobNO6MQACG7ABvoPa3G1A/2fgY4I1ijXLGl8ouTa5JOp1OpNOAxOg+PD+tRUeLkZImIYZo1Mp6tuwxMeayniMzb7gbzcKa3w+MmYqMhVSyqWZcrDWQE5NfdU3vx8qCWSLidTz/at3e2m/uFQ0eMnuma4vGGP1ZHaJbs2seAHfrT/ZbyEMJVswItpa4KI19CQdSw8qIcpHfU7/kK3Z7VqzHhqf731lF4k60AqXNz8OVNtoYgIjHx/LfTtm4mqH6RNuGKLIpGeQWHMWPrD5+dudBzvpPtAzYl2vopyjlpvt5/ICogVgClI1ud1+4bz3CtRyt08jPVwyycXtEv8Vnc+SgL/wBSvQnoy2OcNs6FWFnkHWPpY3c3APeBYeVcW6PbFOMx8GDGscVzLbUaHNKfNrRg8gtelVWwsOFVG1FFFAVzr0wdGvpOF69FvLBqbbyh9b4b66LWjqCCCLg6Ec70HkqX6yMP7cdkfvXcj+XqHwTnTOrr6QOjjbOxhdFvh5rlRwKnR4yeFr6eR4VUMVDkIsbowujcx3941BHAg1aLX6P+k/0SUpIfqJSA9zoh3CQfk3db3RXXsRYMMuqndroP3515yRrV0r0ddLBnTCTsuQgrE7X9Y5ckZPDiAT3DxzY3zfx0JF5mtsg5ViZCrEDUX386wF5m9ZdGWbhemGNwRkdGvZUVwd2a7NEQVuNLBGF94vpUjpWpegiIcBIpVuxmS2azsOuNyC79nstY346m24CmmIwBRCrOiFkY9Zme4Aw4jYGyaIHIcsTYaG191iF+FhSM2BR2VnGbKGAB3dore4O/1R86JiFyKsmbrFyIzGx7IsMpJAMZXTq5PUI3b7k062jOGjkXrUQ6P2gYyqRyRly2YHdu1W3aFxY04bZMY1GZTrqCLkkSi501I6xreVaf4NGQBd9PuqOPZACgBbm+UAC4HffQjsThWAkyzKLCzjM3Yvh2WNuwll7ZJNlAsQd6gF7ipyX9ZFz9XcB2JTq5CxuMgsGzItzbfY8AXY2Ona7cnbVlbtXuGYEaEWBW1ha2hN7762n2YrFyHdOs9e2WzC98pupIG8aWNmbXcQEOMLIAv1w9TInbckrlfq9LElvWu285Ryp7h9mSq6sXzqrG13OYrkgC58yntDI9zv1ve7EBaTZCNa7u1iMoIQhQvWWWxSxH1h33Oi+coiG1idw4d1ZER9AlPVhnFkCKbMzZsiTguRpvLobE+z3CpTDIwjRXOqqoOpa5AAJudTrx40sNN2lYbu1oMp3UA8q1vbfcnkKaY7GBFLMQoA15DTjQJba2mkMbO7AWBJv3D+/7NcJ21tJsRKzsTbcoPsrwHdz+XAVK9LukTYl8ik9Up04Zz71uXLnv5WrdWRjq/jIFP8H9WrTHehtH3yEXB/gHb8cg403wsDOwVbXPEmygAXLMeCgAknkKtfQro/8A4ljEQA/RMPYuT7QvfX7Uh38lFuArTDo3ob6NHD4U4mQfWYmxF96xjVfxXLfh5V0mk0QAAAWAFgBwA4UpQFFFFAUUUUEJ0p2BFjcO0Eml9Ua2qMNzD9RxF683bQ2dJhZZMHiVy5W0bgpO6ReaMAL91jvW1erKp/T/AKGx7Qh0ss8Y+rc8f/bf7J58DrzBso83zRMjFWFiN/8AfEcb1gGpHEQvG7YbEqYpIjlUt7HHI/NDe4YXte4uDUfNEyMVYWI4f3vHeNDSwdM6EdPgAuGxrdnckzHdyWU/7/jzq/SowJy+r8TXnQGrT0V6ZzYM5DeSI27BNmTvjPDT2Tp4b6xY6Tp2JLbzrW+bTgKYbM2zhsauaCQE27SHsyL95d48RobU+MBXW1/nUaAbkL1nKeJt4VjOKyCeXxorIS3D41ksKwdeP7VlTbkKANzuFvGshRx1oz8taxc+HhQKXHhQrngPM1pu3fOtg3nQZHx/KhjzPwrRpANCbX4caqXSvpjFh7xo2eTiqEG1+DHcp+fcaIndq7XjhQszAW361yDpP0pkxRKKSsVybcW+9xt3f2Izau15cQ15G0BuFHqi/HvPedajxWpGL1/BSkaEkAAkk2AAuSTuAHE0RxkkAAkk2AGpJO4CpKGFldYYVMmJkOXs69XfQoh4vvzNuUXAO81WG2FwUkrrg8OueaQgSEbhbXICNyrbMzcSOSi/ovoh0cjwGGWBNTvke1i7kasfyA4ACob0c9CE2fHnezYmQDO3BRv6tO4cTxPgALxQFFFFAUUUUBRRRQFFFFBT+nXQiHaKX0jnUWSW2/ksnvL8xc24g8F2ls+XCyHC4yNlK+qwFyovo0Z3Oh5eNrG4r1VUN0i6O4bGxGLEJmHssNHQ+8jcD8jxBq6PLuJwjJY6FW9Vh6reHI8wbEcRSAar30n6D4zZudk/9RhTqzZbhbbutT2be+PitU8Rxy/5ZCN/pu2/7jnQ+DWPeaBGGZkYOjMjLuZSVYeBGoq77E9JWJjASdROgFs2iSAeIGVvMDxqiyxMhKsCCN4Isa0vWcWV2/ZnTPATadaImt6soya8s3qHyNT6vGRdXDDmCCPiK85Zq3hndNUdkPNWK/kamNeb0UAayBvrhWG6U42P1cTJ/FZ/+4GnSdONoD/8i513xx8f4bU8V8o7aFPOhTwH93riUnTraJFvpFh3Rxj/AG0xn6SYx75sVJrybIP5bUw847njMfFELyyJGPtuF+F99VfavpCwcYIiLzNuGRSqnxZrfIGuQyOWOZiWPNiSfidawKuJe6s+3OmuKxB0bqUtbLGSCdNczaE38uVVi1ZArdIySBxO4DefCrjNuk7UtBh2c2A3ak7gBzYnQDxpYwrH/mGx/wBNSC/8R3J53P2asXRvoji9okBE6rD3uWIIXxF9Xa3E+XKqiH2dhZJZBBhFMkr6FwLG245L+onNjqd2l7HufQHoHFs9M72kxLDtPbRR7kfId+8/ACX6K9FMNgI8kS3c2zyH13I5nl3DSrDUBRRRQFFFFAUUUUBRRRQFFFFAUUUUGKoHSr0X4PF3eIDDS6nMijIxPvpoPNbeddAooPOe0OiG0MHdJ4RNDuEgvIifaBFnTwuvnUIdkRyaRyoHuR1ZbUEcLMFOvALnr1NVY270E2fiyWkw6q59uPsN4nLo38QNXYPOmI2RKhsUJPIet+E9oeYpk8ZBsRY8iLGuzY70U4iMEYPHkpwjnXMvxAK/yVXcX0S2tHo+BjnUcY3sD4IrgfyU9DnOWs5atc2z2Qnrdl4pPBBb5Qr/AN1J9Tg9b4XFA8sgP+8VcFYy1nJVlTD4Y2y4TEsDe1l1NrcM5507/wANYkCLZWKbdvQEeJJia3xFMFQVLm288qeQbNkYgCMgng3ZJ8AdT5A1d8J0W2tJYR7PjhU8ZHsB4qZLfyVN4H0VYxxbE45Y1O+OFTlPkAi/ymp6HOG2bHH/AJ0qg+4p7XhaxYHuZV8amdj9F8TjIycGoVSO0XulwTbKHAY8yQWtbyrrWxvRns3D2JiMzD2pjnH4QAnyq4RxqoCqAFG4AWA7gBuq6Oc9FvRLhoMsmJbr5BrltaMHw3t510eKNVAVQABuAFgKUorIKKKKAooooCiiigKKKKD/2Q==</t>
  </si>
  <si>
    <t>50 Opal</t>
  </si>
  <si>
    <t>MAYBELLINE   Face Studio Chrome Extreme -  Highlighter</t>
  </si>
  <si>
    <t>300 Sandston Shimmer</t>
  </si>
  <si>
    <t>data:image/jpeg;base64,/9j/4AAQSkZJRgABAQAAAQABAAD/2wCEAAoHCBYWFRgVFhYYGRgaGhoYGhgcHBwYGhwYHBoZGRgYGhocIS4lHh4rHxgYJzgmKy8xNTU1GiQ7QDs0Py40NTEBDAwMEA8QGBIRGjQhISE0NDE0NDE0NDE0NDE0NDQ0MTQ0NDQ0NDQ0NDQ0NDUxNDQxMTQ0NDQ0QDE0NDQ/NDExNP/AABEIAPwAyAMBIgACEQEDEQH/xAAcAAABBAMBAAAAAAAAAAAAAAAAAQIDBAUGBwj/xABAEAACAQIDBAcFBwMCBgMAAAABAgADEQQSIQUxQVEGImFxgZGhBxMysfBCUmJywdHhFIKSI/EkM0NTorIVwtL/xAAXAQEBAQEAAAAAAAAAAAAAAAAAAQID/8QAHxEBAQEBAAICAwEAAAAAAAAAAAERAhIhMVETQWED/9oADAMBAAIRAxEAPwDs0IQgEIQgEIRICwmMxe10W4XrEb9bKO9v2mo43b+JrNkoU2cXI6pyLpxLXuB3kfpA3TGbTo0hepUVe86+W+YTFdMKY+BHfyUct575idm9Gqp61d6aE/ZprdvF2/S8y+D2BQpkkJnY72c5yeNrHQC/ACW4ntisR0tqsSlMLnvayqXI0vc7+fG0rnEbRfTLV1vrdKWl9LC44TcUSwsAAOQ0ERdd0zqtUXZmOLAlgBxL1GY79TZdItfYGKLlkelbhmLk7hvAFt95t3u+0RjHs8Y2mNaxOy8YUVVqIrA3LK7pcWOgsvd5R1KjtBEsGzMOOYPcX1vnmxh/w+v8xwqDkfT+YnrBgsPtrGJ/zsPmA4qCD26rceky2B2/SfQ5qbfdcZfI7pZVgd3qLSOthg28eI0/g+MuwZIGLMIPeUtUGdfu7m8BuPhaZDB41aguuhG9Tow7xAtwhCAQhCAQhCAQhCAQhKVfGAHKup58B+5gSYnFKgFzqdw4n65zCNWr1/hACbrXsO8njLtDA361RmJ7Tqf2HZMgBYfdHrL6gxVLYdMAZxnbed9ie0cfGWPeIrZCAlh1RoAR+Hh2S21TlpIGUHU75m3VNzjgL/XOLYnsjgIQG5Bx174oEWEIAIQhAa4jZJaRwFBkgMij0MBxEhqUrkMNGG48R/EmiEQLNCrmHaN4k0oo1jfwPdLsoWEIQCEIQCEJiNt48ouVfjbQd53D9e4QExG01LGmnWYGzW58u36ElweHZdXOZjuH2VHIfvINk4BaSAKOuQLnj5zIFraDfxMl+Q5mtv1PoJEzE742I7gAsTYAEk8gNTClhKz45BxvYXOXXgxt39RvKNbHa2CObG24XvdgeO667/xL4BbhKA2gSHsoDWPu1JF3JUMu46do7N8jr45lbKzouoFgCWOiEjcVB+Mcd67oF2tikQkMwBte2pNt24b9xkbbQQEjUkb7C/22TvPWRt3KU6oZmuGJNwuiISpIdlub6LYpfh1TziDCOVGjnRGCl8vxFsykFd4U63vw7YRbONPCm3Kx0I/i1zpytJqmLRfidRYEnXgACTYcLEHxlSrs/MB1FJ63xXG8AblOug9I44JmN2KX3myhrnJlv1hcEC437mO6BO+MQW3m+WwAJ1bNlHjlPpzkT4o7wjkWU8ASHNhYcxa5BIsLRyYKwHXbS99dGuRbMN2gFhGjAoDcZt4OrEjQsw482PkOUCA41yDkRCfsDP8AHdWI32K6oeHdxIyNAmwzb+P7SvQwaJbKoGUBRvNlF7AX/M3mZZSA+EIQGkyfCtoV5bu47v1HhIXj8Ket3r8j/MC5CEJQQhCBDiKwVSx4ep4CYjDUsze8bU627DzljapJKqNw1P6fr5xUHD6tAmU2Gm+JCJIFiMoIIOoOhB3EcpWxO0KVMqtSqiFvhDuqluGgJ1iNtKkC4zremudxfVUIzBiOVtYCthLtcOwAIIVeqNChtpvF0On4zEXZ6cSzaINTvyHMu63HzlHB9IqbtSTLUQ1kZ6ZdQodRlIIIY6sGuBv0N7aXpbV6UmjiHpCgzrTQVKjBlVshtd0Q/Gq3FzccdwF5NGfTCILWUaWtvNsoKi192hI8ZMEHIam5042tfvsB5TSMZ03ZP6lCgUoFahUysyMHUNTD/dZl6w3A6jS2tzZ+0sbVahSemUDjO+IQAoaZTMgGYHI+YgMCL6ab9GjbZHiKyIpd2VFG9mIUDvJ0mpdEXqe9dcQKjV1DM7lqgUHNlyNTJ93YizIUFiL6AjW/0s2ZUqe5qUszNSZ2yKUBJZbK4D9RipA0a1wzagyC/S2/hnDlKyPkIVgpucxIVQo+1diACLgk2lqni1LmnqHCByuhIVmKrcjS5Ktuv8J7JgtqdHnxBw9UslGtTTMXRcx97ZSoF96K2c2O+/C5mNrbGvj6Xvi+aph3LtTq1lHvUcFirZsypZhZbgAkaQNmw22EdsQgvmw5s44kFA4ZQN4PWA7VmqYrphXOEq4qmlH/AE/dsaTZzURHcBXc6BlZLkFdN+pykTYaPRvDU3Nazl7li71HJtZRlYluuvUBs943B7AwoSoERWSqMjjOzrkux92nWIRAzucq2ALGaGuJ0txVXEP/AE9HNTo00avh2UrWzszB0RjoXUAFRuYX3k6Jjq2MH9O+IFQq6FqlBCyXrF9KKtSsVIRgVDEhihB11G9qgAsAANPQWHoBJUhCU6YUBRewAAuSxsNBdmJJPaTHwiwprR2D+I9g+ZP7RjmSYBdCfDy/m8C5CEJQQhCBi31Zj2/KLaII6QKpjowRwMDXdq7NxK12r4YU394i06iVSQoZM2SoCN4GY3Xv56Y7aGxaQxwVlKJiKeVHpE0ylVB10BXTK6HUHfbxm6Rr0la2ZQcpzC4Bs2ozC+46nXtkwYbHdGKFUUEbOEoKUphWKsLhApzg3uuQeMmxXR/D1MnvFZzTzWLuzMwb4lck3ZD909XeLWNpZ2z/AMioNblCotobt1RbzkG0qmRkqHMNKiZVIuxKh1F7bz7ogW4tIHth6AqPUyhndVRrBnuqElQUW4Fid9uQ4CT0car/AABnFlOYWAsyhl+Ig/CQfGUsABRapmYZlp0wx4s3+o7MAdTmeo/jpHbKQKzgZkGdQKdgQqrSpoATYnTIdbwMftDpYEzslFnSnVFBnzKpNQ2uqJqXIv2frLf/AMyf6mvRKrko0hUZ7nNmPWy8gMt5iMNhsU+I97UoFnWo2VnZPc06A3Ciqvc1W067L5R9LYmJZ8a7CkgxSBAc7OyBabU1FggB+K514QKtHpBif+Fqu6Ba4ruaIQWSnSQvfOesWtbXQa7pX2dja4/+Od8RVZ65qPUBYZDSQZvgAAF1trM5V6LqyUkNQgU8M+HGVdbuoR3BJ00B0txkuE6N00ChneoUpmihcqMlNlysqBFWxI0zG7dsZRpey6jYlsBTfrpWqYrF1Uc5lZU6tJWB0KBlOh03TYPZzSX3FasoCrXxVaogUBVCZgiZQNLdQ7plz0awpSmjUEZaSlEDDMVU71udSDxve8ytOmqqFVQqgABQAAANwAGgEuBwkojEEfKhYQiGAypyG86fXrLtFLC0r0Fu15chRCEJQQhCBjnWxIiR1YdZvA+Yt8wY2QEIQhDgYoMbC0Ar0VdcrbiQdCRqpDDUa7wIhw6EAEZgGDDMS9mGqsM17EHdGvVC2B3m9gBcm1r28xG+/wCqGAJF+GulyL9o09YVPlG+2vOKTIS7WHV14i+4fv6Rr576EAWHfe+vpaTBMWkbVgLjiOABPL9xGMhzXzG1hp2i9z6jyiqgBJ5m/oB+koaa4132AuW0sNL878I2pXsbW1GpG82JsDp3Hu8ZIEFsttLWt2R1vr674RCHbNl001OnDlrx09ZZAjRJFEBQIsIqreAkiqE/CN5lpU8o+nSA14mWKShSyqBx4mTQhAIQhAIQhArYmnex5fKQAS/KlWnY/L9jIIisJKB/tGlYRHCOKxCICdv19bot4kICwtBY+0CMiNksjK6wGxwEUCOBgCrHwVb9klWw74wIE5xVF9Buj8l9/lwkgEqkCx0IQCEIQCEIQCEIQCNIvHQgVnom+kZm56S5GlQYFYiNk/uYhpyCuQIhEnK9/kT8pFXKqMzlVHMkAeZhDLRQ9xMPiulODS+auht905//AFvItidI6GIZ0pMTls2qleq19Rfkb+YgZrMeNvn+gjiZj8TtOmg69RE/M6r8zMPi+mWEQEe/W/4QzeoFvWBsrNbUmw5nSRVMUqi+p9B5nf4TiWP6V1mdj/UvbhY2PaAV4XmJr7Uzm7uznm3WPmZR6Jo03cXzhRyWxPiZdp0Qu7zOpnmVMcg3G3hb5S/hukFRPgxFRPy1HX0BjR6RhOE4Pp1jU3YgsOTqjg+JGb1mw4D2oVBYVqNNxzRih/xbMD5iFdVhNV2b08wVWwNQ0mPCoMo/zF19ZstOoGAZSGB1BBBBHYRAlhCEAhCEAhCEAhCEAhCEAlPaG0KVBDUq1FRRxY8eQG8nsGswXSzpfSwYyjr1iOrTB0F9zVDwHZvPqOO7X2vWxL56zF24D7Kj7qLuA+jeBu+3/aWzXXCrlXd71wCx7UTcO9r9wmiY3H1azZ6jvUP3nJa3cDoB2CVGYKLnU8vreZc2VsHE4sjKpCXsWPVQc7sN57FuZL6+RQesgNrlzyGss4CjiKhy0Ua50OW57bMR1Ru4mdG2R0Lw1EAuPet+IWTwpjQ/3XmyIgACiwA3ACwA5AcJi/6fTU5cxwnQTEvrUKJ2M1z5Jcesy1D2dJbr1/8AFB8yTN6CjtMdac730vjGpUegOFXe1RvFB/6oJOOhGE+4/i5/abPEBjyv2ZGr1egmFO73i9oZT6MpmPxHs2pNfLVI/Min/wBSs3kRY8+jI5Xj/ZxXTWmUfsVirX7n0/8AKYDHbJxOHt7xHUcMwsD2BtVPnO6ecHQEFWAZW3gi4I5WM1O7+0xwJcSRowI+Uy2ydu1qBzUarJzAN1P5kPVPlOh7U6E4apfIvumO4pqm7S9M6W/Lac7230Yr4Y3ZepewdblD3nep7D6zpOpUsdD2D7Slay4pMnD3qAlf7k1I8L9wnQcLiEqKHpsHVtQykEHuInmZKpG+Z3YHSGthWzUXsCesh1pv3rwPaLHt4TSPQcJr3RjpRSxidXq1FHXpk9Ydqn7S9vnabDAIQhAIQhAJqXTjpUMGmRLGu46g3hF3e8Yd+4cSOwzYNqY9KFF6z/CiljzPIDtJsB3zz5tXaT4iq9eobs58AOAHYBYCBXxNdndmdizsSWYm5JO+5kbPlHadBzY/oOZ/gFhYKCSbAC5PZNi6D7A/qahq1B1EsSvM71p93Fu/tFpbnsZDop0NNQLXxGiHVU1BYc/wp6nf39DpooAVRZRoABYADgAN0nIHlBZx66tbkxFbsjo/LGlTyEypPOAHZA98S/aYDhAmIB2fXjFgLaOC8o0x2W26EKu60QDS0H5+cG+99fW+AZbjtg6ZlIIBBFiDqCORHERSbG8Umx7DA590s6GhVNbDqSupenvyj7ycbdnDhppOf3ynsnoAaHsnNPaB0dFN/fUxZHPWA3K/dwVvn4Trz1+qzY1rA4x0ZalNyjqbqw3/AM9x0O6ds6H9J0xlPWy1UtnTh2Ov4T6HTkTwOk/1+kzOxdqvhqyV0+JT1hwZT8SnsI9dZtl6IhKmzsatamlVDdXUMPHge0G4PaIkqrkIQgc19ru0yqUsOp+Imo3cuijuuWP9onLH325aePH1m4+1KsWxzL9ynTUeRf8A+5mmtvPfIivXGZ0ThfO3cu4efynbuiuzhQwyJazMA7/nYAkeAsPCcQU/6rdiD5z0PYWFuWn6THfw1yaRACBECJyaLEEQn94f7woccecQ8LGOI/cRN4hDSLRVXlHDdG31hT15GC8ohaPbnAavIxUHAwbnBtReEIv3YgN9Ir7riDD7Q8YAuotxEr7Twa16L0m+0pW/I/ZbwNj4SydLER3EEbpYPP2KpFHKkWIJBHJlOVh8vKS0jwmR6ZUwmMqAf91v/JWc+sxlI6zuw6p7JdqFkqYZj8FqiflY2cdwbKf7zCa17Nq5THov31qIf8S/zQQlHbYQiQOJ+1KllxzN95EPkoX9JqFYWc+fnr+s6F7V8NmqB/uqB4b/AN5z59VDctD3cD9cxIKxSzluagep/id22Di/fYalUHFFv+YCzD/IGcKxakoSvxLr4DU/L0m++zDb41w7EAOc9O/3/tp6AjuPOTqbF5rotoAfvHmG6cWjAIKLSSNIkCRMv7xxEazwGufKNDdsTKvafGKOxYUoI744d0Lk8h6wAHOELm4X0io4jQByMWx5ShV324QXTQxvjDNAcg+yY5dLgxGN9bTXenO2RQw+VWtUqAoOYX7b+ANu9pZNuJXKdv4r3uJZxuapUf8At1C+hHlGYZbsO8eXGUsM2dmfh8CflG8+JmRoCwLeA7zv9NP7hOzDZPZ6hbaFI8jUY/4P+8Jk/ZZhf+ILngpA8iLj1hA6/EMWEqtC6f4a5UncykeKn+ROS1k925Ujqn1HL67+U7z0q2eatBsouy9Ze228eIv6TjG06Qb69RAw7rlPZwPMfvKLFqDipTJCEg6aFGvoRy13S4xI0Oo+t312HshQ2uPiU6EH5EQOudDulyYlAjsBVA7g4+8v4ua/Q2vfPN5ptTOekSVvcrrmUjiOPjvnQ+intHFhTxN25OPiH51+13jXvnPrn6anTpwWEr4HGpVTOjq6nipuL8jyPZJ2nNSM8Z4Q1h4wC3cIhHbFDDthc8pAW7IusQk87QPfAXxiaQHYIuvKUIB2QAMGtxYCaj0i6b0KAK0yKjjS/wD01PaR8R7F85Zzqaz229rphkLu2v2EHxOeQ89TwnE9u7XqYyq1236MR8KpwRez5nxkWP2jWxbl2Y2O9zy+6oG4dgj6NJUXKug3kn5kzrzzjNqSjS3KugA8ABxMsBc7BF3D6JPbv+XKQqTuH8ntPLu4bzruyuzKQXv5/XD65TSOjez3C5SbDRV9TYD0ESZ7odgjToBiOs/W/t+z+/jCBsUIQhTSLzlHT3YJouaqD/Tc62+w53juPDy5TrMr4vCpURkdQysLEHiIHnDE07yi6+B+vSbr0x6KPhWLrd6JPVfiv4X/AH4zUHEIrq9t+h5/zI62HR9fhb7y8e0jj4SV7jtEhVNeqbdnDyMCbBbQxOGbOjtp9pDrbkw4jvBm37K9p76CsivwuOo3jvU+k08MQdRbtjnw4feA3qfMayWasrrmz+m2DqAXdkPJxp/kt1maw21aL/A6P3Op9LzgLYBN6ll7jf684nuHG6pf8w/3mbxF8nosk9giafe8p56pYnEp8LgdxZflaTDamM/7jafjf/8AUz+P+rrvwYcBf1+UZWxSoLsVUc2IX5zgTbQxTb6hPe7n9TIfd1W3uB3C/wCkeBrtuK6V4VN9dG7Eu/qunrNa2r7SaaAiklzzcjf+RCT6ic4/or/G7nxyj9ZNTwyL8KjvOvqZqcxPJd2n0nxWJ0JOQ7geog7lG/xJmOTBC+Z2znluUeHGTO/+5lOtjFH4jy4TWMrGJxQQX8AB9bpHgcTnvfeNQOFuzt7e2YzEVGfVt3DkO6WNkjr/ANp+YgZ/DpNz6GbFOJqgkf6aWLnnyTx+UwnRnYVTFOEQWUfG/BR+p7J27ZOzEw9NadMWA48SeJPbAuothYQj4SqIQhAIQhAhr0VdSrqGUixBFwR2icu6WezhhephNRvNI7x+Q/oZ1eIRA8v4mkyMUdSrDerCxHgZDeei9udG8PiltVpgngw0YdzDWc0237MaqEth3FRfuP1W8xofSEaGhHbHGmp+iPleS43ZtaibVabp2kaeDbj5yvmhUdYc3YesqVKrIyjPcHjLbmUMfw8f0hFtcUeDj0j/AOqbmPITCQgZo4o/eHpGtiub/KYeO84Gw4TG4Zdamdt1gpt5n9o3G7ZRlK0qAXX4iSzW75h6SNwX0/UywME53kDxv8tIFarVZvibw/iRqOAF5lcLscu2VFdzyUE/LdN02H7OcRUsXApL5t5DQecg0LD4EsRm8hqT2TonRH2e1KpD1AadPkfjYfpOh9H+g+Gw1mC53++2p8OXhNqUAaCBU2Xs2nh0FOmoVRy49pl6EJVEIQgEIQgEIQgEIQgEYy3j4QKWIwSOLMoI5EXmsbS6CYSpc+6CHmnU+Wk3SNMDk2O9lqn/AJdZ17GUN8rTC4j2Y4kfC9N+8Mv7zuRQSMoIxHAH9nOMH2KZ7m/dZCfZ9jP+yv8AkJ6F90OUUUF5Rg8+J7PMYf8ApoO9h+gl/D+zTFHeaa+LH9BO6+4XlHe7HKFciwPstf7db/FbepJmy7P9nGFTVlLn8RuPLdN5EdAxuD2PSpgBEVQOAAEyCoBujoQCEIQCEIQCEIQP/9k=</t>
  </si>
  <si>
    <t>MAYBELLINE Master Chrome Metallic - Highlighter</t>
  </si>
  <si>
    <t>20 Metallic Rose</t>
  </si>
  <si>
    <t>data:image/jpeg;base64,/9j/4AAQSkZJRgABAQAAAQABAAD/2wCEAAoHCBUUFBUXFRQZGBgYGyIdGxsZGxkbGh0bGxsaGxofGhsdIi0kIR0qHxsbJTclKy4xNDQ0GyM8PzozPi0zNDEBCwsLEA8QHRISHzMqJCMzMzMzMTMzMzMzMzMxMzMzMzMzMzMzMzMzMzMzMzMzMzMzMzMzMTMzMzMzMTMzMzMzM//AABEIARIAuAMBIgACEQEDEQH/xAAcAAEAAQUBAQAAAAAAAAAAAAAABwIDBAUGAQj/xABHEAACAQIDAwcHCgUDAwUBAAABAgMAEQQSIQUxQQYTIlFhcYEjMlJzkaGxBxQzQmJywcLD0YKSorLwU2PxFkPhJERUs9IV/8QAGAEBAQEBAQAAAAAAAAAAAAAAAAECAwT/xAAgEQEBAAICAgMBAQAAAAAAAAAAAQIRAzESITJBUROx/9oADAMBAAIRAxEAPwCZqUpQKUpQKUpQKUpQKUpQKUpQKUpQKUpQKUpQKUpQKUpQKUpQKUpQKUpQKUpQKUpQKUpQKUpQKUpQKUpQKUpQKUpQKUpQKUpQKUpQKUpQKUpQKUpQKUpQKUpQKUpQKUpQKUpQKUpQKUpQKUpQKUpQKUpQKUpQKUpQKUpQKUpQKUpQKUpQKUpQKUpQKUpQKUpQKUpQKUpQKUpQKUpQKUpQKUpQKUpQKUpQKUpQKUpQKUpQKUpQKUpQKUpQKUpQKUpQKViYvaEUVudkRL7szKpPcCdawv8AqDDFSyyZgpANgbgm5GhHEA69lBuKVzsvK3Dr6Z8LDxuauT8p4VAOZWvwV1JHeKvjRvaVoouVMDekPZ+9X8Tygw8b827kPYEqFZiAd1woJHiKmqNvSsLC7ShlJEcqMw3qGGYd67x4is2gUpSgUpSgUpSgUpSgUpSgUpSgVbdwASTYDUk6ADtNazbe3IsKmaRukR0UHnHt7B2n3mwqHuVHLabEkreyX0UXCjtPFj3+FtRTQkTbvyg4aC6x+VbrBsn83HwHjUebY5f4ue4EhjU8I7p/UDn/AKvCuPeQsbk3NeRozGygkncALn2CtaGTLj5GJu51362v32395rpeRmNMceIAiEgYxjKVDC9pSCQQRw6jXMx4O5sW19FBzj+xTl/qrfbN2dOt+bhcA2vzkhQG266JZuJ4nfUuUnazG3p00ONOo+ZRkn/biv746YKMxtmkwyqCrAGSNbAnKQQGzAnQi9tx4Xq1hmxygWfDp92Mufa9z76vST48jXGJ3czHb3rU/pi1/PJlQbXKupEMWUH6ohB6hbyV71yfyiSl8axbUlE327QL203AVuHmx4BAmifvQIfaig++ufx2zpWJaWBmPFo5GY27nLm3ZpScmNS4ZT6amHa0qWHOFlFrK9pFFvRVwQp7Vsa6zYnygyx2DswHaWlj3+i7Z1/hkIHBeFcg+FQmyvY+jIMh9uq+0rWPPA6WDKRfUX3EdancR2itMp62Py1glW7kJuGcNmiudwL2DIex1XsvXVKQdRXy5hcVJG2eNyjdY4jiDwI7Doa7Lkvy4kgIW6qvoNcQn7v+i3ddOtV31LBOdK1OxdtxYpSUJDLYPG2joTuzDqPBhcHga21QKUpQKUpQKUpQK5flfyqjwSWFmmYdFTuUek9uHUN57BcjJ5VcoEwcWbQyNcIh4kb2bqVd5PcN5FQNtjaTzSM7sWZjck7yev8A8cAAKsgq2ztiSd2eRyzMbkk7/wAO4DQDQWrVlr16qFmAUEkmwA410GwtitIegbAedILafZi62634cOs22YzdWS26jXYPZrMwUqzN6C6MPWMdEHfc9g311+z+TC5fKno8Y0OVOzM2rP4mugwGEjhQLGgA8CT2seJq8XPYK82fLb09GHHJ2sYbDxRi0caKPsge821NXGc1UZSf+aK/b764110oLn/DQk9vtNXedPX769EjdvtNUY7d3vNLnq95rI5xu32mvGzdR9/7UViYjCxyDLJGrj7QvbuNrjvFc9tLkwUBOGPROrRuQ0Z6rXGh7Tr2iuq16j7/ANq9F+o+/wDarjlZ0zlhMu0WTYAFsuUxSf6bnot6tz8GP8R3VrnQqSpBBBsQRYg9RHA1Lm0dnR4hMskd+o7mB6wa4fauzmjISe+TdHMASVA3K/pL2bxqV4ivTx8ky7ebPjuPTH2Dt94Hju7Lk0jkGrRjipH14jxjPetjo028m+UC4pcrWWZVDMoN1ZTueNvrIfaNx7fnnF4Zo2KuLHfobgg6hlPFTwNbbk9tl4XjHOZArXjkOvNud9xxjbc6+O8a9LHN9IUrS8m9tri4ySuSRDkljvqj2vp1oRqrcQa3VZClKUCsfF4pIo3kdsqoCzE8ABc1kVGnyqbcyhcOp0Fnk7TfyaHxBcj7K0HC8rdvPipXdri+ir6CDzV7/rHtPZXOJGWIABJJsAN5J3CvZHzGuh2Ls9kVGH0sxKx3+onmvIfeq+Nb9SEm1zYuws8mTeAbSuvcSY0Ph0j4acZCWIRKqIFACiwAAsNQB7qqweDSJIUQWCxN3kkvcntNXc3lAP8Ab/BiPgfbXkzy8q9PHjqMUyH/AA1Q0p7fbV+SQqQL71De0n9q859hbfr28K5uu1rnD/hqsTMOv+Y1787br3/aqoYxjuPsY7xvor1Z36z/ADGvedft9pr3n36z7TVZkkG+/tNTSbW+dbt9p/aqM7dR9/7Vced+N/a3dXnPN2+/vqi2S3UffVHS9E+/9qvZn10Jtqd/d8TQl/RPtou1pc3Uff8AtV5sGs0ZSQBlZshB7gb3668gBIzX3OF9ovV7Bto1/wDXpGbUY7R2U0Vopfo2YiGU7kfeUYj6h4jhcMOIPOYiJkZkcEMpIIO8EaGpoxuz0xEEsbC4MhseIJBsR1EVF2Nw7SRtmFpsOAHHF4hYK3aUuBfihB3LXr48/L1Xlzw17bXkbyheCRXGrRrldRfymGGrLbjJF5y/ZuugFTth5lkVXRgysAykbipFwR3g18wYSdo3V0NmQgg8LjrHEdY4i4qbPk42uro0A80DnIQTciNiQyX4mN7r3EVuxh3VKUrIszzKiszGyqCxPUALn3V848otqtiJndt7MXPe3mj+FAq+2pq+UbHc1gZBexkITwPSf+hWr5/dySSeJv7a1Bl7IwnPTIl7Am7N6KKLu3goJqRdhYLO6TkWDhhGvoQxq4jHiVzGuR5OYU805GjYh1gU8Qmjykfw5R/FUoogXmVAsFjcAdQtJb3CuPLl9OvHj9jnpJ6pvjJVhvpE7Yj8JKuu3TT1bfqVat5SP1TfCWuDvHqHyi9kXwzmruIxDDKPsgg3O7Vfit/+atx/Sj1R+D1dH0i2/wBI+Gr/ALUKxGlYm9zcfaP+bifbXqyOGZgTdgAdTw47t5GUfwL1Vqdl8qxOuIYKycwSGBe98oJuLDd0TVrZ3K3ncLJiQjKsea6l7klVDb7cbgU8aTLFvlnccT7TVwYl9N/tauei5WKcF87KsFFwUDXbNmygXtxNte2qF5SYrPzT4NlmZM8ac8hDgMoYFrWVgCTr6PdTxyPLF087NrY34i2a2/trGcyaGzEqbjUi5swtu6m+Fc1hOVuIdMQ5wmVMPnDnnQbPGtytgvHQXFxV+HlDimhadsIFiETSqwmzEgIXUFQul9NeFa8akyxdAjOLgqbHfoew6VkLqL381gttRp0rE3O85a5TZvKmR3w4mw+RMRbI6yB9SMyhlygi4rqEPSm9YP7pallnZLL0ohbWQf7o+Mle4Q2MnZN+LftVKedL6z8ZKYcWaXsmH90gqKycCfO9bXI8p9niFY8Ui3ZJObkH1WjItZh1EEoexh1V1eBPSk7JfxaqcVhVlhlRtzMw9v8A51rWN1ds2bmkNbWwgikZVN0NmjPpRuMyHvsbHtBrouRW1eZZWv8AQuH743tHMPZkf+A1rcbEZMIjEdPDyGJ+vI93jv3OJB/EKwtizhJULeYTlf7jgq3uJr19vI+mEYEAg3B3Urn+Q2NMmERWN3hJifrvGbAnvXKfGlZVyfyyYuyQJ2Ox7+iq+4vURtUg/LFPfGInBYl9paQn4io9atQSDydwvTwiW0jiEh+/Oxf25FWu1k8+P7j/AAlrnuT6Bp5mG4SCMd0UWUWroJPPj+4/wkry8l3k9PHNRbfz4/Vv+pVKfSx+rb4TV5m6cfq3/UqlD5RPVt8Jqw2uJ9Kvqj8JKqRryJ6pv1KtRt5RfVt+pXsf0q+qb9WoqLsJLzIxSjQ4mOWMdsnzhox45ZPdWRA2XAYnDKbB8dzKi54tGbW7kNbODk7I74bPHYx4l5T0l+jLu4Oh4lFFt+u6sHCbIaXFthnXQYmXEyBXAKx5PJG6tcEm+g1Fxe169G5Xn1Y2OAwCyR7RwTtlRZsy62CCSzobdhUd9Z2xNouZxDiox87iU5JNfKRnQsjcO0dh4ggavafJR8+IigBEc8CNmdi3lEkzKDmJaxVTruF62uGw2LnxUGInh5gYdWUDOHZ2cZT5u5RcnXWs5asrc3LPTVYBm+Z7YGtuexF9/o8azMBNM2ypRJGqouE6BD5iwMTC7Lbomwvbtq/gNkzCHakbABpnldBmGvODKt+reN9WsBg8YMLLhXgQAQmMuJbnMI3VOjl3FrA66Xqb/wBNfv41HJdpcU2FRlVFwYSTViXkDKQhUWAC9eulxUjr58/rB/dJXGYHk/PC+FdQufDqIp1zCzRtfceOUgkDjpXZZvKT+s/NJUzs36awmu3iHpTes/NJSPz5vW/mkqkedN6z80lFbpzD/d/NJXNtdw3nSet/M9ZOGGkg/wBw1i4c9OX1n5pKysN/3PWfiaqI6xGGtNjYeE0DSKPtx+VFu28bDxri1tepK2ggXaGCJ3OxjPaGYp8HqNctjY8ND4aV68LvGPLnNZVM3ycYy8s6cJI4px3sgWT+oCvK0vyczH51hTfz8NJH/JKzj3WpVZab5VnvtBx6KIP6VP5q4yADOt91xfuvXZfKoltoyHrVD4ZEH5TXFhrG/VViJU5ID6TX/wBxJ7P+K38nnxfcf4SVoeSW+QX/AO+58HW491b+Tzovuv8ACSvJn8q9eHxiwg8pH6t/1KRr5VPVt+tXq/SRfcf89er9JF6tv1ay2ojFpV9WfhJXi/SJ6p/hNVxfpI/Vn9Wuf5bYh48K7R+dzOW44K8jo503dBm14b6Sbui+ptd2Nyjw+JxDqjE81G1yRZSFD5mU31UX3m1avkEDJJiMS/nYkyFL7+bUOot2Agj+EVrMfi8NDhmTBqZXTDGOSVF6Khi2cs+4k5ybLff1CtVHhZY32ZNO/NoSoUHopHEpBUE9b+UY333rr4TVcfK7m0g4vb2HgldZZAhWFTdr6li9goFyTp1cas7Q5V4eEQs0hZZr5WTpKACAWY8ACQOJ7NK0Oy8EMbtGbE5c8UOVY7qbM2UEGx4DVhf0lNc/tKd5cZio1iLTuTBCuWyolyHa3Alcxv8AbY1JhNrc8pNpBn24kWKeFhcPEZHe4yoqZWBYcQbHW/VvvWbg9rQSpLNHIpjYiznoi5a1jmsQbkCx6+2o1g2TLPPig7OYcNEI5LaM/MqMqLx6TR5u4d1Yey9mYjFYKQJcRQAuFFyZZSSd1tcqZh3269L/ADieeW0m8odux4QyllZ3dugiec2QMznsVRqTVyLaTSF5I4i6SZXRi6rdXzMAVbUHpe6uD2ltCKbG2ebJhzCqZ2DglBlMiJcecx6JPUCOwyLgJY3DtGLIQCgylehdsvRIBAtbgNLVnLHUaxy8rV0ElpbixzAkXvYkvpevQPKT+s/NJXpXyk33/wAz0I8pP6wf3SVzdFyLz5vWD+56ysMNZPWfi1YyL5Sb1g/uesuDfL6z8Wqs1yXKRbYrAn/fP/2R1HO0RaaXskf+41JfKAZsbgE/3C3hzg//AAai6ebO7N6RLe03/GvXx/F5+T5JC+T0H5xgO7E+yw/E0q78nEJ+cYG/CHEP7ZQleVWFv5YcJlxUUnB47eMbNf3OlRw41qb/AJWtnc5g1kA1he5+6/RP9WSoQk31YJE5G4rytifPSN/ELzbeOYGuwk3xfdf81RZydx2R8O97ZJObb7shDKT456lWVdYj2MP7q83JNZPRx3eLEv04vut8XqoefF6tv1KAdOL7rfF69y9KLtR/1K5OqmM+Uj9W36tWsRIFYFhmUQuSLA3AWe4seyryL5SP1bfqVRLFmZFPGJ1PiJRRWBhZYldUSNVXIyZVVMhNpM1svRICsCexW6jVWJySM6vEkqooGRwr5nJsllOgN3ABPXV84Nw6uvSNjcm56REketrfUIq22GmO9UILZiCrkE2y6jNroO69jWvTOmZDOOk0caldMzL0SbopBtxAUrqTu7q18+0ljZJOZTNIpvICB0VyWRpCB0iX0QkDonWrgwko0GQC97BZMt+HR5zhp7B1CrM+zJXADlCoBWxE2qEAMjeWGZTlF1NxT0e16HaTc4UMKLebmyVa93MXO5iMov0AoufwrEj2yc0h5qyeTznOLjPLJEuVMuozJc6jQ6XrIkwEjZrmPpuHJCSKc4VUDKwmupyqBpbTvq0uyCGVrR3UKB0HtZCWS4MtiQzMQSCQSTe9XcTVY8u1llEkr4dGSNY5JM7Bmjuoa6KUOZgLE6r1C9brDO7PMXjyENa176X0N61w2IdTeMEKoW0bEdA3TMvOWbLvGa9jurbC+eUE3Nhc2tqLa24XvuqWz6JLK9P0k33vxb969+vN6z8Xo30kvf8AjXrjyknax/uP71lVaaPN6wf3PWVCOlJ6z8z1jKPKTffHxesuFgGlJNgHuT3FyfcKsRxO1sV/62V//jQSN3PkbL/XIBUaKLV121MVbDYiS5zYqUIt9/NxnnHP82QeNc/sfBGeaOIfXdVPYCekfAXPhXtxmo8uV3dpV+TvDWxG7WDBxIfvTMZW8brStt8nkeaPE4jhPO2T1cfk1HddW9tKiOm2lg1mikjfzXUqfEWv3jfXzVtXBtFI6OLMjFGHapt7OPjX1DUSfKzyfyuuIRejJ0XtwdR0T/EotfrQddII02dJqUJ0cZe5r3Q/zW9pqX9gbR5/D4dz54Lo44h1GvtuD41C1ta6rkxtgxSI5PRdlWTse+j+Iv7G6qxyY7jpx5aqSyNYe5h7M1VEdKH7rfGSqnX6Ej7Ypa5h7m/NXlehQB5SP7jfqVrtrbSMLRkRl7Rubg6Zsz9E6egXa/DJWbjOcVY3iUswsNAW0Mlmvb7DMfCsD51iLC0Tboybxv6flx3hAbDibWvVkKoTajmx5tMuZlYh2LKEVmJIC77KdCRVKbYNunGqOMmZWLAjPKY3OoBsoGe9hoRu314Zcdc+T0vcHLrbm9FOu/OQb9hFXFlxwNubFhZrgAZlu5dRr59jGBuF1J0varqG6u4bHs8gQKgBJA88lgGcZkA0tZATr9beNM1hNqSkC8OS6qSWuQMzBSdG80Ak62OmthrVTjGAkXZtJLaRi5DOEvpuKhDw3m/VV2L50ZQxBWO+qnJexaa265uAIvrceJvTUN1YXachsTFZcygsQbWPN5tM2bTOxva3R31TNtOUZisV7B8oCuS+UyhCDm0B5tOB+kG4EXpZMcQoa9ha+Tm8xtdr9JgOKqRcfRnrrKaLFBhlYsM5LZil8uiqosuujO28aoutiQbqJurWJxWIGYhFAFxYxsxFpEQG6yWPRYtp6J14i7s/ETNI/OIMrJcNkK3Yc2eLtoc7aEDzOOpHhOKI0UqSqWLGOwYN5TNZibEW3e6rcSYrtAzADM8ZIAMZZiRvBtILbxccN0G3Oskv+caqI6ch7fxrG2TDIsZ503cgXubkn6x0ZtPHwrMVenL/AJxqL9K1Wzy39IH3t+9aXlZtAxxyRJrJM+VQN5Gds3xA8T1VvXIBmZ2CoupY7gBmJJ7hUc4/a5Ly41tDmZMMp9M/Wt1IpzHgWYdddOPDdc+TLUaLlRKOcSFTdMOvN365L3lb+cle5BWXyYjMcc+IAuyoIoR1zz9BbdoXMfEVziAk8ST4kk/E1LHJLYt8TDBa6YEc7MeDYqUdFb8cii3YU7a9NeZIGwtnDDYeGEa82irfrIHSPibnxr2thSsqVg7VwCYiKSJ/NcWvpcEG6sL8VYAjtFZ1KD5n5TbHfCzuji1j4eHZqCOxhxvWtw02Qm+qkWYdY36doNiO0VPPL7kuMZEWQeVQaWGrAXIA+0Lm3XdhxuIEmiKMVbeK1BJPJflACsUEpuyE83ITpIjWAH3hYj/g117rYREa2zfG1veag/CYi1lYkC91I3o3pL7BcdnWKkXk1ymzFYZwOcI6Dg9GQa2I036e0HcdK4cnH9x34+T6rpgp9H4/tVQVvR9zVXY+iff+1AD6Pxrg7qArej7mr0K3oj2N+9VEH0fc1e6+j7jQU2bq9zfvTXqHsP7166vY5QoPC4a1+2xB99cym2JuaWW4NkUMuUZWZsIZ844g5yote1gdLm4sm0uWnSAN1f57aHN1fCsXZzyXkRmzlHChiFDEGON9cthvcjQbrVmHN2e796liy7W7N/mWvQH/AMC1XZuz3fvXnS7P6aDwB+z2JVyFDdiTvHje9UFiASbADicgFu+uN2pt2TFO8MEgSFB5WY2CheNmHDgLat3a1rDC5X0znlMZ7e8odstipJYI3CYdDmmk3ghW3917BR9Y27K4na+0OekGUZI0GSNPRQdf22N2Y9Z6gKvbX2kjKIYAVgQ318+R/Tk/BeHwxtl4EzPbMEVRmkkbzUQecx6+oDiSBxr2Y4zGPHlbbutzyXg5u+KZM5RgmHjtcyYlvMAHEJcMe3L11NPJLYpwmHVHbNK5Mkz+nK+rG/UNFHYorm+Q2ww7R4p0yRRqVwkbbwrefM/23vp2HtFpBqWhSlKgUpSgVGXyiciOdzYiBenvdFGp4l1A94G/eNbgybSg+VXiKmxrJw2IAGVxmQ8NxBPFTwPtBsLg2qYeWnINMRmlw4CyakpoAxO8rfQMeo6E9RuTEOP2fJExV1KkGxuCLHqIOoPYesVqVHVbE5SyRLZyZ4h9f/uIPti+o7bkdvCu3wOMWZM8ZV17LkjsI4GoahlZDmViCOI0NbHCY9QbnMj/AOpEbH+JNAfAr41yz45enbDks7S9ZvR9zfvXtm6vcf3rhcDyjxIACvFiR1XySfymxJ+6G762ScskUgTRyRN1Mh/cH3VxvHlHacmNbvH7T5lkUpcve1rjzbXvr21pk5tTGpjbIsfRXMSpCROoLi3nc2WXQ9VxcKRXiOU+GdDllTPwzIb7xfztN1Yb7aAUFJ4swWxtkAvmY69hXq427auMS5SttsrFAEIguXY3ZnzMSI1sdQL9EKvC2XjW3IPZ7q5LC8qYY83OSAnS1kBPG/m6b6f9XNIcuGgklP2VuPHKDbxpcLb0szxkddY9nurUbZ5QR4bR2BfgihS3j1eNcvjtp4lr/OMVHhl4ohWSXuyx3I/iK1z8u1ooyfm8ZLcZZrPJfrVPMX+o1vHi/XPLl/G42rtSWdc2IkMMB1WNQOck7lFr95stc3j9pGQBEXJEp6KA319KRt7v2nQW0G++HiJ3kYs7FmO8sST7ay8Ds7MA8jZIybBrFmc3tliQau19Oq+88K7zGRwtt7WsDhGlbKttBdmY2VFG9nPBR/4FzpUjciOR4xCq7qRhAwYKws2KddzuN4gXXKn1t5vck7TktyJzqrYiLm4QQy4Ym7Ow3Pim+seqPcPaKkgC2gqWgBaqqUqBSlKBSlKBSlKBWk29ycgxa+UWzW0dbZu430Zd+hva9xY61u6UEGcpeQc+HJdFzp6SXKgdq6snjmA9KuNkjZbZgRfceB7juPhX1LXPbX5I4TEXLR5Hbe8dlJPWwtlb+IGrsfO5NbHZm0pVeNOedULqGGY5ApIDEqeju7KkDafyWyC5hkRxwD5o2/mUMp/lWuXxfIfFxk5sPKAOKIsqnu5ty3tUVdiS9obEw5K81BCyMr3yohswXoarbeb3JNa1NhYeyt82h88K3RHmhpFYgFh6KHqOao5w+xpIyenk0a2ePERm+UgedGKxf/5MmnlI/a/wyU0Ja2ZhBG65oYUjP1ssY0yfW10Oe406/GuA+ULaGbFyJFOXiyr0EcmNWKjMqgHLv1067cKxoeTMkiLd9RcWSLEyG17i2WO28njWXhuQmIcgCDEPfiyx4dR3845b2LenqDjjV6HCu4uBZeLNovtPwGtSds75M5SQZDDCOoZsQ/tfKinuU11+zORGEiIZ1aeQfXmIe33UsEXwWmxE/J3kjNiSDFFnX/WlBSBfuL50h8LdYqVeTfIuHCkSOTPiLW51wOj2RLuRd40ubaXtpXUgWqqpsKUpUClKUClKUClKUClKUClKUClKUClKUHlKUoFBSlB7SlKBSlKBSlKBSlKBSlKD/9k=</t>
  </si>
  <si>
    <t>1 Molten Gold</t>
  </si>
  <si>
    <t>30 Metallic Bronze</t>
  </si>
  <si>
    <t>50 Molten Rose Gold</t>
  </si>
  <si>
    <t>CONCEALER</t>
  </si>
  <si>
    <t>MAYBELLINE Dream Bright Cream - Concealer</t>
  </si>
  <si>
    <t>1 White</t>
  </si>
  <si>
    <t>data:image/jpeg;base64,/9j/4AAQSkZJRgABAQAAAQABAAD/2wCEAAoHCBUVFRUVFRUZGBgZHBoZGRgaGBkYGhoaGB0eGRgaGBgdJC4lHB4rHxgYJjgmKy8xNTU1GiQ7QDs0Py40NTEBDAwMEA8QHxISHzQrJCQ0MTQ0NDQ0NDQ0NDQ0NDQ0NDQ0NDQ0NDQ0NDQ0NDQ0NDQ0NDQ0NDQ0NDQ0NDQ0NDQ0NP/AABEIANMA7wMBIgACEQEDEQH/xAAbAAACAwEBAQAAAAAAAAAAAAAABQMEBgcCAf/EAEAQAAEDAgMECAIIBQQCAwAAAAEAAhEDIQQSMQVBcbEGIjIzUWFygZGyEzRCUqHBwtEUI2KC8Ackc+EV8ZKi0v/EABkBAAMBAQEAAAAAAAAAAAAAAAADBAIBBf/EACQRAAICAgIBBAMBAAAAAAAAAAABAhEDMRIyIQRBYXETIlGB/9oADAMBAAIRAxEAPwDsyEIQAIQhAAheZGijbUPW8tPx/ZAEyFEypLZPn+C8iraSN9kAToXnMPFGYeKAPSF8BX1AAhCEACF4qaHgUswlJzm5jUfwzWQA2Ql+S/ad/wDIqPE0nNaXB7/GM1kANEKHDulrSdSByUO0ahbTc4EiL214IAtoSemS4E5j8UMa4kXPsUHaHCEspZszesYm4mZvomaAaoEJK7EuNRzMxtfWN9hH5qWoHT2nfH/pAUNUJUQ8AQ93xH7K/hpyiTJvdANE6EIQcBCEIA+IS+ttRjXFglzhrGg8ifFT0MW11rg+axzjdWdp1Z7qt1P4zovhpyT8ef7KbKPBEBbOHimIb8eagi3v/wC/yVtLnbTpSWg5oscokCN06LLko7OpN6JTFzeIEL00Ek+IH4716o12u01G4i6sALqaflA1RXom+u5WF5DQNAqmN2gylAcbnRouT7eHmUSkoq2CTbpF1Co0dpNduc3iB+RKvLMZxlpg01s8VNDwKp4DsK7U0PAqngOwFs4SHX2UeN7DuC8uxTA6C9oPhmC9YzsO4LlphRZwvYZwHJVNuGKD+Ct4XsN9I5Knt7uHrp1bKOy6hc18xv0M7grNLVKMDjWU2PLyLlxABzEwAT/hXnDdI6Re1pDmyYBMEXO+DZYcorw2MUJPykPqR6w4/mmKWUTLmlM1sWzNfSE4l48Gn5oTGrqUpzD+KfMCGOvMWzakHd5r5jekNBjy0lzoAktbIEgEX91lyS2bUXLQ4doFew/Z+KU4XGMqsD2ODm8j4Ebk2w/Z+K6nZmSomQhC6ZPijrVA1pcdAJPspEv2y+KRH3i0fiCfwBWZOk2dWzNbJw9QSXtuSXEyDJJkmx809kwDEQocM2wVkiyjiqGuQypvDgCNCpFVwB6seBI/GfzVlWxdoSLtu1HNoVSyc+UhsaybW87z7LN7JoOY1ocxwsNWkLUbQd2R5z8B/wBqJ37KfLHk/odjfFfZWFUNcHAFoHj+KdBJMa2yZ7PfNNh/pA9xY8lrEqbRmf8ASwsLiW1H4qs7K4tzBrTuytGW3lMn3W4qPgE+AJ+CzmzhvPgPxuUv1KtKJrC+LbJKY6t2GfFNdm1czIm4MfmFTI6rvdfNiuh72+IB+BIPMLGH9JJf07P9kxxU0PApR9LFKN55b02q9l3A8kgfU6g4earyOoi8atifFO6wtyT3DVpouadwtwWexL+sE2wb+oeBUuF1Ipyq4mjwvYZ6RyVHpB3D/bmruEPUZ6RyVPb3cP36ee9WEi2c+pU6jqtVzYIDS3rH2PMqvg8HVz3DDcT5daTFk32UyDUJIuD9oeK+4dnX7TdDv8yVFJNuy+LpUPOjVQljWuMua4g+QJlq06yOwDlqkEiDGhB0MaDitcq8buKI8qqRzDplXc19VrTBeIsfsh4zAnzt+KT7YY/M0w0dVu/WGtB5Jt0tpOdiTERB+2wXz6RMqrtilJb1mDqzdwG4KfMm2yvDSSGnRisWVGtdDQ8EQLgu6uX810HDdke65lRYWmk+W9XKe23cR5rpmGMtBHnzTsOqEZ92WEIQmk58SzbnYZ6x8rkzSzbvYZ6v0uWMnVnVsr0NArG72VehoFY3eymRtljZ/ZPH8graqbO7J9X5BW1VDqjD2UMd2mcHfkvL9V7xvabwP5Lw/X3SpbYyOiDFaK3sjum8XfMVUxWit7I7pvF3zFEOxyWiXaHdVPS7kUlwH7J1tDuqnpdyKS4Df7JefsjuPTLQ0Puo9k96fS75mqQaH3UWyu+/tdzasR7o0+rHVbsu4Hks/Vb1PgtBW7LuB5JDV7PsFRm0cw7EeKZ1gmWCb1DwS/E6hM8D2TwUsNlE9GgwPds9I5Kp0i+r1PSeRVvBd2z0jkodrsDqT2kSCCD8Cr3oiWzlwqPykhm/TML6fufgvoxRBAcx27SXDUgSQLaA+6sO0I8D+6+t/Zee35PSWhp0crF2IjKRAbc+bwN66EsJsEE4gD+kH4Pat0rMXUizdjkHTB8Y4wJsN4++EoxddxcZYbReR58oAWm6Z0G/xYIABLW3mNX71mqp6zuP7qfK/wBmWYuq+ibB4rqk5T2o0jcCuy7O7tnBchwh6p4/suvbOH8tnAJ2En9R7FtCEJ5KfEq286GMm3XHyuTVKdvsBYwEAjOLG+jXEfisZOrOrZBQe2BcaeKsFwy6jRUqWBYQBkbABGg0IDT+AA9lI7ZzCHTmOYGRNusZNvc/E+KlSZt0MdmuBa4gyM27gFdVDZNIMYWt0DjvJ1AJueKvqqHVGHso43tN4H8l4fqvm0qQc5kkiA7Rxbra8cVXq4JpJMuBn7ztQHAWn+o/h4JUtsZHR6xWit7I7pvF3zFJcfs9zmwaj9SZFtRG5Otj903i75iuw7HJaJdod1U9DuRSTAHX2TvaPdVPQ7kVncDgmEO6gvr7zPzH4pefsjWPTGQ0Puotl99/a7m1R/8AjwJylzbkmDqTBkzPgotg4RtOs6CTma7WNxabQPMpcb5o064s0j2yCPEELP4h0At8LfCy0SzOMpkuccxFzYR4keHnPsE/O6SM4FbYqxAJOiv4WpDTZLq9MzZ5133GoPIR7qxQpvgS/SJgRP8Akc1LF+SqStGww9PK1rZmABPBRbQbNN94gE/AK0oMb3dT0u5FeiQLZz2jhC6SS0A+R/Mqb+C8HMngf3V97mCxInQX4x+S8NNM6kCYIuAR4gqbjFeCxSbPfRynOIOYAFrTcSDqNZMLaLMbDDfpgQb5CDefun91p0/GqVE+V3I5v0zoOOJDWBriQD1s3V37iBF96W/+MaLOdTB4Pt/9lqNuBgr1HOIFgJJi2UePmUofXoEw0s+1cubEtMQSTvFx4pcoxttj4SfFJC5+FdTAOVjmki4D/wD9rqeEbDGiZsOSwdKnRMhrxDt2dpAJyxHxPwW+w3Yb6W8luCoVmd0TIQhMEHxLNtCWs9f6XJmkPSttQ0gKc5s1oMfZO+R/njosT6s6tk9IWU4Flk8FUxE5S46w4lzT9toAHgcuff471JVqYgsaGP632iXNsJkOuYIAG77yn5DOJrsALO9X5BWkp6OtqCiBUBD560nNeBN58ZTZUx0hb2U8UJc3gfyXl4vqqXSCvUZkNMSTINptw8EtOPxBMAEdZknJ96M4HiBJvuj3SpNJsZGLaHGJbZWNlD+WOLvmKyeP2liRlDWktIknKTq1s7tQ4n2Wq2K6aLCdTJO7Vx3LsGmzkk0ibaHdVPQ7kUvwdOAmOO7t/pdyKw+BrYlryHZo6uUQCO1EkwYGX4ROqzmaTTO44tpmua2xgqHA04qg/wBLubUjZicSGuPXJgEDKPuguA6vjOp1hS9Eq9dzz9OHTltIgQQw2EayTPBLjJOSNSg0m7NekVXDOcHEeJgWv1iDwT1ZLaO23UXvY1gMGZJI1M+HiU7Kk6szibV0eK2DeCJbqQNRF9LyrLMG8NMtiPMbp8/IpNW2/UkQ0EnKwk5t5e0EDLcjIfO8Keh0ke9xY5gBJDSZ0zBzjaPC49SnUYfJQ3P4NyoMWJY8f0u5FTqHFdh/pdyKuI0cW2pQLnuBeGmD982cWRfLpLW381HTpAAgvDmw1olryBlyG5I16uWPMeKcY/Cuc5xYySCBcPOZpkwDJnss0gXA3KucI8FwNJxAINhVvukQTfT/AAKOSdnoRao0PQJn857gQRkyiJ9f3RueNPDzXQlhehjMtUjLllpOW9ohomSdQBwW6VOPqR5uxzH/AFGYRVc4EAFrJ7X2TfQHxaFz9lEgz9ILhoFn+Wgi9gD7LpPTuDWLcuY5RbrGxHg0je1qxlbZtRuaKZcARlID7gG2/dHnqlTTb8FWGSUUmR4Bkva0OElzBvGkA7t+q7vh+w3gOS4xgMLlcCWFsEEuIeBa8AEjUAcF2bC9hnpbyC3iVKhPqHbROhCE0mPiUdIauVjXeDibmBZrtTuCbpTt7Sn6z8rljJ1Z1bMsHMeTqJgzLIFnPiSANCbmbiPMfM7A1ognMQ8yY1EwZuJDt58ddToWvYAM2W5AExdxNgJ1Mqai9jgcmUx4Ab7/AAN1PSG8i1smrmZmiM0OjWJa0x+Kvqns7R3q/SFcVEOqFPYt2pUDSCZ0Itrff7a+yzWJaC54DiDqerYAHKd/jA8LC0XGm2jTDnNDgCINjpqFWrYelMOayd0xJAuePj+KXLy2Ng6Qg+lax7Os46SI1luW4n7xn/JWs2V3Y4u+YpXXwtIgOaxp8CAD8DxTPZHdN4u+Yoh2Mzdomx5/lVPS75SsXXqMc9xcDYFhgNd2Q4TqCLPBhbPaPdVPQ75SkODyAEuDd0kgfiT5n8VjPtI1jdJsTspMbnzZjllsZABOXxzHcWieCb9F3g5AM3Va5pLrFx6hLvclWKTKJkNbTJ1gBum4x8Lr7stoFVoaABlfYAAfZ3BLikpI3KVxY/WS2zlGbs5id+SSA68F1tPFa1ZbaWGDy6SRci0XufEeBPx4J2fSMYNsy2KLohrmXDY7uLdo31F3bre9mOynglwc5jh1MtmyXAX0G7dxXmvgGGBLoG6xGmWbjWLe6s4HAMZLmzN7mN+ug81OpIpaZugocX2H+l3IqYKDGdh/pdyKveiFbOe06pBKkdiHHeq7dVLkO8Eey8/lI9CkMuip/wBwfSfyW2WI6LfWD6T+S26rwdSTP3OZ9PahbigQYOVqTs2i8DVNen/1r+xqQspuIBDSbxYE38OKmnKSk6LMcU4Kyd9dzyMxm67BhO7Z6W8guNtEEcV2PB92z0t5BOwNu7J/UrRYQhCpJT4lG39KfqPyuTdKNv6U/UflcsZOrOx2LsU8BrQWuNw/qjMeo5rgI8SYC+7J7JjNDWsY0luWWszBu8ybmTbdYKxh3ggQR8QpnVGgXcBbeQpkMei5s3R3q/SFdVHZejuI5BXlTDqhb2UMd2m8DzCTbZa1xuQBHAyATLrXaA7SRqdU5x3abwPNRvbdLltjI6QuY+WkgRLnHSBc6Cb/ABATbY3dN4u+YqniRZXdj903i75iiHY5LRJtHuqnod8pWRwu0WkPAa4EFuotEm8zbTiJBWu2j3VT0O+UpDgN/sl+o7I1j0xbsrEsYHdYuDTJOUgy5jRBk3gNPnNtRdjsPGNqVurPVDgSRYyAbeKvMYL2HwUOze+bwdyCVHuvs3JppmgKzuK1dxPNaIrNY+mHB7To7MDwJKoz6RnBtkBDYEZc1+14y3WbQBmhDI60aSY4TZJamzWCBLrGRcTPGPNMdn0GsYWtmNbmdwHIAKbwUU0bVqgxnYf6XcipwoMZ2H+l3Ir0HohWzlw2pTa8tJMtdBhs35KR+3qBFiYtfKYiTfyu7TcpvowSZAPsvTabfuj4BefyrwejSGHQ6uH1y5sxlcL+ULeLEdExGId6Dzatuq8PUjz9zmH+oH1r+xqQM2xSY3I6Zh7JDZ7WYSDv7UZdE/6f/Wv7GrOfRjwHwU05VNlmNXjiWDiA8526OcSJ8CV2PB92z0t5BccY3QDxXY8F3bPS3kE7Btk/qfYsIQhUkp8Sjb+lP1H5XJukPSjFNptpF0wXkW9Dj+Sxk6s7HZl3spwAXsBi5LHk2F9NLkn4q0+mxzLvabatpOJJvuJ1ufiVPTp0HAHO8W0DnjXgFP8AQ0Ml3vcI3l5/L/L7iVLaHGg2Zo7iOQV5KdhYptQVC0GA4C9p6oP5psqsfVCXsW7SZmIbcS1wsYO7Q7koxWFcHFoFQtJBLg+95BtG4H8OCZ7TrsbUYHGCWuix3EfuvNXEMBu7f5pUq5MbHQr/AICYc7O0h0hpfmG439xuT7Y/dN4u+YpZj8WxjZc6BwP7K/sGqH0WuaZBL4MEaPcN67j2Znos7S7qr6HfKVgyxud5LmAy3tOe3dMGLXgrc7VdFCsTupvPwaVjMI+jULnCq9psSButHgbWS/UJ2jeF0mesNTJaZfTi/WD33AA8vADf4+Ka9H2waIkHqG4uD1RcE7lRw2GpQ4Cs4ib9UW+Df8I4g2Nh46m6tTYxxcQ1wkj7rRrO9KinyX2bm7TNcsxjqZJN4ufH73kfJadZ4Uy8OMxc7vM+apzptKheBpN2IMTRcXdu0aQeYPhZT4Om4DtSN+o3WU2Oo5CLzPkpmUcrHOndpH/alUZWVco0a0KDGdh/pdyKlpmQD5BRY3u6npdyK9D2IPc5wajQ4guE+Eib6L6a7Bq9o36jQao/hA5xOUE/tovLNms3M89Tr8VBxf8AD0FJDjom4HEEgyMjrji1bdYfojRDK5aBADDF/MLcKrCqiSZuxy//AFAcBir/AHGrPNqNicwjxkLVdNsCamJtEZW2PkkbtgutLW+Vyp5xbmyvFJKC8kFJ7SRBB32K7Fge7p+lvILlVHYZaQ7qg6anT/AurYIRTpj+lvIJ+FVYj1DTqiwhCE8lPiy/Tvu6P/J+h61Cy/TvuqX/ACfoel5erNQ7ITYfseyuE/y/7VRw/YHBWj3Z4KMoY36Hdir6x8jVolnehvd1fX+hi0Stx9UTz7MznSPvqHpfzYo8X2vcKTpL3uH4VP0KLFdr3CRPsxseqKfSHsBOeiH1Sl/f87km6QnqDinfRL6pS/u+dy7j7/4ZnoubYH+3r/8AHU+Urmmwz2uA5Lpu1e4rf8b/AJSuX7D+1wHJby7R3FpjvZps/iVX6IfXW+mp+lSbO+3xUXQ364301P0rMdo3LTOkpHhtH+p3Mp4keH0d6ncyt5PYXi9xbtbVqmPcu4KHa+rFMe6dwSh5paPZbwHJeMX2H+l3Ir1R7LeA5L5iuw/0u5FU+xJ7mGo716ZqvNDevTNUgrLvRv6w70HmFr1kejn1h3oPMLXJsNE+XsYvpMP9wPSFXO5Wekw/3A9IVZ25LfZjo9UD9Atvhuw30t5LEVNAtvh+w3gOS3AXl9iZCEJgk+LN9NcO59FmVpdlqBxgTAyPEnykj4rSIWZK1R1OnZz7DMOQWOngrLmn6M2Oi3CEn8HyM/J8Gf6I0XNpvLmluZ8iREjIwSPKQfgtAhfU6MeKoW3bszfSVpNXDwN1T9CixbTm03hahCw8du7NKdKjF9IGHILHXwTzoq0jC0gRFnfM5OELsYcXdnHK1RV2iwupVWgSSxwA8SWkALmOxabgXAtIsLEEbl1lfF2UeQRlxOe7PYevY6+C8dDqLv4sOyugNfJgwJyxJXRV8XFjp7NPJafg+lImPDcwd1es7UEancdCnqF2UbMxlxMXtXEsJZDgfdW2HNTIaC4kaNBdyWpQs/i+Tf5fg8URDWg6gDkvOJHUf6XclMhNFHP6YIJlpHEEL6x19Ct9CIS+HyN/L8GS6OU3fTl0GMhEkEDULWoX1aSpUYlLk7Md0joONfMGkjKLgE8lRfmtY/ArfIXHC3ZtZaVUYMscYhrj/aVt8OOo3gOSlhfV1KjEpcgQhC0ZBCEIAEIQgAQhCABCEIAEIQgAQhCABCEIAEIQgAQhCABCEIAEIQgAQhCABCEIAEIQgAQhCABCEIAEIQgAQhCABCEIAEIQgAQhCABCEIAEIQgAQhCABCEIAEIQgAQhCABCEIAEIQgAQhCABCEIAEIQgAQhCABCEIAEIQgAQhCABCEIAEIQgAQhCABCEIAEIQgAQhCABCEIAEIQgAQhCAP/2Q==</t>
  </si>
  <si>
    <t>MAYBELLINE Master Conceal Liquide - Concealer</t>
  </si>
  <si>
    <t>10 Fair</t>
  </si>
  <si>
    <t>data:image/jpeg;base64,/9j/4AAQSkZJRgABAQAAAQABAAD/2wCEAAkGBwgHBhQTBwgWFhUWGB0aFxgXFx0VGxUVIBYYGhcYHxUdHCggHRolIhodLTItMSk3Oi42Ix8zODMsNyotMC0BCgoKDg0OGhAQGzcfHyUrLSstNiswMDUtNy0tLy0tLSstLS0vLS0tLS0tKy0tOCstLS0tLSs1Ky0tLS0uKysrLf/AABEIAOEA4QMBIgACEQEDEQH/xAAcAAEAAwEAAwEAAAAAAAAAAAAABQYHCAIDBAH/xABFEAACAQIEAgUFDAcJAQAAAAAAAQIDEQQFEiEGMQciQVFhEzJxkbEUIyRCgYKSk6GywdEzNENSc4PCFiY2RmJydPDxFf/EABgBAQEBAQEAAAAAAAAAAAAAAAABBAID/8QAIBEBAQABBAIDAQAAAAAAAAAAAAECERIhMRNRAzJBIv/aAAwDAQACEQMRAD8A3EAAAAAAAAAAAAAAAAAAAAAAAAAAAAAAAAAAAAAAAAAAAAAAAAAAAAAAAAAAAAAAAAAAAAAAAAAAAAAAAAAAAAAAAAAAAAAInM+J8iynFeTzPNqVKdlLTOai9LvZ2fZsyWOd+na6466q/YU/vVCUbN/bvhLt4jw31sfzC474SfLiPDfWx/M5OdOV92e2itI5V1XLjzhKPPiLD/WRPVLpE4Pj/mGh8kr+w5cqNtbM9Oibe79v5E5HW+TcV5FnmKdPKcyhUmo6mo3826Te672iaOf+geV+Mpf8ef36Z0AWIAAoAAAAAAAAAAAAAAAAAAAAAAAAAAAY70+ZLGpPD4mnDezpyfel1oe2RsRWOkehh6nC854rDeUVKUZ6b2u07c+7cUcuVYzoTs4/gfPWcpck/X+BdcXWwmJyuMqGWwUqM5Nt7udOd7Rltuo9W3dZ97IGGJVOEPgsG4Nttpda6kt9v9X2IgiqC6vXT+U99GM8RVUYLn7O1kphpZbpg8XTndKSkoxVmnN9upbqMnvZbqK5bllyStlOEySq61Bry3vcJOEZSjSjrWtdbaemd3va8V3AXLoFyiNJYjESjv1acX4edJfdNeKx0dUqEeG1PDQSjVnKdlHT3R5fNLOUAAAAAAAAAAAAAAAAAAAAAAAAAAAAAAjOJ6Hunh3ERtzpTt6VFtfaiTPycYzg1JXT2foA5fylReInSm9pxlH5Ve34EBKyk05K62OmKWWZfhKnvGBpx3+LCK9iPbOjSjN6aa9SM9+aent4b7cxJX7SwZxppqlSi/Mgl852v7Wb7CnByXVXqFXD0KtT3yjF+mKZPPPR4b7fVwdQWH4Ww0Uv2cX9JavxJk8KMI06MVGNkkkktrK3ceZpeIAAAAAAAAAAAAAAAAAAAAAAAAAAAAAAACu5liaGErpV6ltU9MfGVm7eGyZGviDLKlNSp129VOFRWjK8oTlohZWvdysreKP3jfLsRmWG0YN2mp6k+5qM7P1tesrryHMqcItYSEoqPknC9n5G1N3U1JJSvDq9zadzDcZy17rwnsPxFgKlW0FUbSi/0U/jNxiuXO8ZK3g+4+zLcywuYVpLDSd4SaknGUd1KUHa6V1qhJbdzK9RyrNNOrFQlKWignacYzfk6taUusmlr0zjdp7u9j7OGsNWy3MZLF03fEVpuPWT0QdSvU02T2Sun6angNsNa0BcgAbmQAAAAAAAAAAAAAAAAAAAAAAAAAAAAAAABn3HtHNJ4qp/83DVZ6oQh1JqCUXUvUtunraSV/iq78HDUYcXYCu51ZSq3UqcYLS05qjFQqtt9WDnFv5X3mh5kvhD/wC9h8XYYs8tLZo1446yVQqeGzfB0qKo4LEyhBTqdealOriVptqSlaEJNN2vazkrJtWl+DMJmmHzKDzinVc26jvJ61Fz8jK172VlBrZWu2kWZcj6MF+sR9KJjlrei48JwAG5kAAAAAAAAAAAAAAAAAAAAAAAAAAAAAAAAQucxqOb8jKz2s3uVJ5jm1OTU03buoNLu/efp+wuGau1bl2FQhmGZw2qRqydtrYey5f7uaf/AIzFnP6rVj9Y/HmeZeRWlSulv7w7yd0tley58rliyH3S1F4uonJtPaOiyaWzjd7r0lcljc3UG1KfPZe57trrNNdbwS38O/azZI6slT90X1dt1be/cuRJOYt6qxAA3MgAAAAAAAAAAAAAAAAAAAAAAAAAAAAAAACKzX9OvQQmYY5YPTsm5Pk5KPVW8pb87E1nEVKpa/OPfZ9pBRytLEKTxlV2+LKSkvHa3Mw/JpvrXh9Y8MBmqxWI0TjBO21qsZ6na9kk77K/qZN4D9aiQtLKI0qmpYqpe7fOK522so8ktl3XZKZJh44atGPlpS3bvN3b2Jjpumi5a7asIAN7GAAAAAAAAAAAAAAAAAAAAAAAAAAAAAAAAyLp4rVsNUw0sPVlGVpK8W4vnHtRlceJs8p+Zm1b6bNV6fY3o4b5/wDQYpI4uMvcXdZ0lXxNntRdfN6302XjoYxOIxfGV8VXlN+TlvJuXZ4mYw5Gl9B6/vZ/LkJjJ1C5W/rfQAdoAAAAAAAAAAAAAAAAAAAAAAAAAAAAAAAAyfp7XwXDfzP6DEZcmbj09L4Bhn41PZAw6XJnI8Yeaab0HK/FT/hy/AzKHmmndBn+KX/Cl7YlRvQAKoAAAAAAAAAAAAAAAAAAAAAAAAAAAAAAADMOnfD1Z5JQnCDcYzkpNdmpK1/omEPkzr3MMFh8xwkqeLpqUJbOL3TRS8V0RcJYmd/ck4t/u1ZperU0cjnWG0DUugjD1anEFScab0xptOXYm2rK/e9/Uy6Ueh3hKlO7w9SXpqzt9jRbsjyLL8iw7hlmGUIvml2vvbe7YRJgA6UAAAAAAAAAAAAAAAAAAAAAAAAAAAAAAAAAAAAAAAAAAAAAAAAAAAAAAAAAAAAAAAAAAAAAAAAAAAAAAAAAAAAAAAAAAAAAAAAAAAAAAAAAAAAAAAAAAAAAAAAAAAAAAAAAAAAAAAB//9k=</t>
  </si>
  <si>
    <t>MAYBELLINE Fit Me - Concealer</t>
  </si>
  <si>
    <t>35 Fonce</t>
  </si>
  <si>
    <t>data:image/jpeg;base64,/9j/4AAQSkZJRgABAQAAAQABAAD/2wCEAAkGBw0HBg8PBw0NEBAQExIQDg0NDw8NDw0OFRMWFhURExUYKCklGh4pGxMVJTEiJSorOi4uFys6RDMxNzQwLjcBCgoKDg0OGhAQFy0lHRkrKy0tLS0tLS0rKy0rLy0tLS0rLS03Kzg3LS4tLS0tNy0tLTc3NystKy0rLSstLS0rK//AABEIAOEA4QMBIgACEQEDEQH/xAAcAAEBAQEAAwEBAAAAAAAAAAAABQcGAgMEAQj/xABEEAEAAQIDAgoGBQgLAAAAAAAAAQIDBAURErEGByExMzRBcYLBEzJRcoGyIjVCc5EIFSRhYpLC4RQjJTZFUnSzw9Lx/8QAFwEBAQEBAAAAAAAAAAAAAAAAAAQBAv/EABsRAQADAQEBAQAAAAAAAAAAAAABAzICIRET/9oADAMBAAIRAxEAPwDcQAAAAAAAAAAAQeFXC7A8Fbduc1qubV3a9HbtUTcrr2dNqfZEcsc8xzuUq45ssifoYXHz4LEfxo3H51rL/dxG+0yemOUG3xx0Zbry4TMP3MP/AN3VcEOGOD4W2btWWelpqtTEXLd6iKK42tdJjSZiY5J5p7H8yT6/wat+T9P6Vj4/Zs76wbMAAAAAAAAAAAAAAAAAAAAAAAAADHuPzrWX+7f32mTR6zWOPzrWX+7f32mTx6zWvCfX+DVPyfp/T8fH7Fn5qmVz6/wal+T79ZY/7u181QNrAYwAAAAAAAAAAAAAAAAAAAAAAABjvH51rL/dv77bJu1rPH51vL/dv77bJvtDXhPr/BqX5P8A9a477q180st0+n8GpcQH1vjvurfzy1jbAGAAAAAAAAAAAAAAAAAAAAAAAADHePzreX+7f322TRzta4++t5f7t/fbZNp9Ia8J9b4NQ4gfrnG/c2/nZh9qe5pvEFP9t4z7mj52jbwGMAAAAAAAAAAAAAAAAAAAAAAAAY9x9dcy/wB2/vtsn+01nj8t1RiMvrjTTS9TprpOutuWSTM680fi1r8nnnuaXxB/X2L+5o+dmVUzETyR+LSeISvThLiqao58PExy68kVxE/NAN1AYwAAAAAAAAAAAAAAAAAAAAAAABkfH3/h3fiP+JkNTdeNvg9iOEFzBRgZtx6P001Tcqqp9b0emmkT7JZ3VxdY2J5btj4TXPkz9OY8mXccTMeQ4qro572j8Q/96r/+ln/ctpFfF3jpp0puYf41Vx5O24qOCmJyDhDcuYyq1MV2KqI9HNUzE7dE9sR7JP05nyJJ46iPYawA1wAAAAAAAAAAAAAAAAAAAAAAAAlZzGt633Vfwo12n6a3m0f11vuq8ka9OzMzKK7SunL07Cnk1OmY+Cd8IOXZrZzGuYws1VRHLtbM7PdFXNM/qdBlH1h4J3wV7htuZXQFqMAAAAAAAAAAAAAAAAAAAAAAABNzXpaO6ryRcT26LWa9LR3VeSJiqtmKpns1nn0RXblZTlz3B+xXbxlU37m1XsRFU1U7Fcxt1THJVM1RTGs6azP46uzyjr3gnfDjshsVRmF67FE00VRTETXcou11VRM67VUazzafa0/VzuxynrvgnfBxuCzK2AtRgAAAAAAAAAAAAAAAAAAAAAAAJua9LR3VeSDmHQXOSJ+jVyTOkTyc0z2L2a9LR3VeSHjZ0tV66RyTyzM0RHJ2z2d6K7crKcpHBi3Xay6mL1qLdW1VOzTO1GkzyTrtVdmnbPk6rKuveCd8OV4LafmqjZpsUxrVyYaYqtabU+rVEzr388+yOZ1eU9d8E74ZXttuFoBciAAAAAAAAAAAAAAAAAAAAAAAATc16Sjuq8kXFUekoqjWY1iY1jnjXthazXpaO6rySLvahu1KynKdlGAoy3C02rE1TTTM6TXMTVOszM6z8XQZT17wTvhKt+sq5T17wTvhlOm3ZlaAXogAAAAAAAAAAAAAAAAAAAAAAAE3Nuko7qvJHvTzrGbdJb7qvJGvdqG/UrKcvVb51bKeveCd8JNvnVco694J3wyjUOrsytgL0IAAAAAAAAAAAAAAAAAAAAAAACZm/SW+6ryRr3PKzm/SW+6ryc9isZaouVU1XbcVRz0zVETHJrzfGEV+pWU5edvnVso694J3wjYa5Tdoiq3MTFWk0zHLExPNMLOUde8E74c06h1dmVsBehAAAAAAAAAAAAAAAAAAAAAAAATc36S33VeTP8yyWnNMZivTU4eqPSxGl21XXPRW+2Ko3NAzfpLfdV/C4/GzNdzEV0371uLUztU0RYmJ0t01TMbVMz29so7dyrqy/Mvw+JsTRTN3D7FOkbNNi5E7McmkVTXOn4S6jKOv+Cd8OZwOFubVFc4q/VHJOxVTYiKo9k6U6/hLpco6/wCCd8Mq1Dq3MrgC1EAAAAAAAAAAAAAAAAAAAAAAAAmZxOldvxeTk8ZgLtyu9Fq7RTTemZqiq3NUxrRFE6TrH+X2O2xuE/pURy6TGvZrHL/4+P8AM/srp/c/mnsr6nr7CiuzmOfkuXwmHxFmqmK71uaY0iYizNMzHftTo6HJuXHT7k74e78zz210/ufzfVgsDGFrmra1mY05tIiGcVdR19k7t5mPkPsAUpwAAAAAAAAAAAAAAAAAAAAAAAAAAAAAAAAAAAAAAAAAH//Z</t>
  </si>
  <si>
    <t>30 Café</t>
  </si>
  <si>
    <t>MAYBELLINE Superstay Full Coverage 6ml - Concealer</t>
  </si>
  <si>
    <t>5 Ivory</t>
  </si>
  <si>
    <t>data:image/jpeg;base64,/9j/4AAQSkZJRgABAQAAAQABAAD/2wCEAAkGBw0NDQ0NDQ0NDQ0NDQ0NDQ0NDQ8NDQ0NFREWFxURFRUYHSggGBolHRUVIT0tJSk3Li8uFyIzRDMvOCgtOjcBCgoKDQ0OGhAQFysdHR0tKzEtMC01LzctLTYtKys3LS0rMjgtLTM3LSstLTI3KzcrKy8rLSsrLTQ3MCs3MTcyN//AABEIAOEA4QMBIgACEQEDEQH/xAAbAAEBAAMBAQEAAAAAAAAAAAAAAQIEBQMGB//EADQQAAIBAgQEBAUEAQUBAAAAAAABAgMRBBIhMRMiQXEFFDJRI1JhgaEzQpGxwSQlY/DxBv/EABgBAQEBAQEAAAAAAAAAAAAAAAABAgME/8QAHxEBAQACAgEFAAAAAAAAAAAAAAECERIxMgMhQVHw/9oADAMBAAIRAxEAPwD9xAAAAAAAAAAAAAeGLqOKTTsanmqnv+EbONjeK7miWD28zU+b8IeZqfN+EeKKB6+Zqe/4Q8zU+b8I8yAenmKnzfhHph683JJu6f0Xsax7YVc8f+9AOiACAAAAAAAAAAAAAAAAAAAAAAAAAAAMK0bxa+hzpJWvtbc6hzpqzku5YPGlOM1mhKMo+8WpL+UZHw3juHUZzxcsLN1Y06klOcsThMzUdIJYSnz3/wCSodzAVlS8Pz0sVhq+Wo7V6UqnAbdVJxvOdWSt6XeT16ILJu6d6xia/hlVzpRk6iqvNUjxFl5lGcknokr6dEbLBZq6EjZwUdW/ZWNc3MEuW/u2xUbAAIAAAAAAAAAAAAAAAAAAAAAAAAAAAGjiY8z+v+UbxqYtcy7AfMVKeehTgpV5VHTjKKj4hWwsI0lFfEqTp6019Ff+7YYWr/t1RRdnCrKk5vF1vEYOXFSco1qslKa16vlaas7a7Kx8oxzKlCfFclOjHD1YON76znZ5vZ6dTJZ6mFkm5OSqxT4WHnh3TiqkW1CnNNu0dduboWNYeUeWDxFWEaMIZJU7UM881Sbi6lZrVvNdtJr1aN9FY7Z83H9fBp8zk5TjKXLVqR4lSSnZwyqOW8rJ5tbadfoZy5ZNPVRbVtejsV09We7NnQw6tCPY5VBycI5/Vrfp1OxFWSXsiVxUAEAAAAAAAAAAAAAAAAAAAAAAAIBQQAU18V0Z7njilou4Hy+FniYwjzwhRpYirThPhpSceLOmrx4julf6bXstjYxUJU6GInDEQdSVSNV1dIwTSgsuj9opb9TSjQwUa2MSpVJThVdXEOPlaajKprmesXZ2estX7s2abTw1R0k8qrQdOClTlOLTpu09bPmTdr3yvTWyK1j5RqUozlVwylUjVTipOnT4koR+JNqVs6jFJWXV8u2hs+DZZRruim4ZYU4N1JVFKazydnNLT4i6W1NWk5T8tdvm4dThRpXTnKtOTSm4JwyWva+uWy93ueFzzUq15KpPhwcp5qcszyNZZyjCFpq2qd7XWupXo9Txv75dPCqVoqWjzNNXulrp+DsHH8OWkFppJrTVWzd3/Z1zLyqAQCgEAoIAKCFAAAAAAAAAAAAAABCkAAAAeWJ9P3PU8sUuSX2/sUcSlgEqknxXKGedaNHLG0asndzb3lZ3avovrZW9Z4NZZqVScpTnCo6loqSnHLlaVraZV0OT4u5QxEJxqum5QpqUI03TlOEavNeu04xis+z116OSZ3qu33Mc63r3aMfD6enPUd3GU9YfEkqjqKUuXTmk3y2X2PfD4eFKGROpKOVR+LUqVbpK37m7fYyRqeIVHGUVnUVJJu8lC6UtUpZk039P/ZM61d/bo4TLnSikkm9ErI6ZxPA23lbbf6mrd/3PZ3d19ztG8btzs0ApCopCkApAUACFAAAAAAAAAAAAAABCkAAAAYYj0S7MzMavpl2Yo+Y8ThCNSFWSTcnSpJU6SqYibU3JJNvLlWr1j72d7HWqbM5XiVF1KkIRWHUm4NyqVJxrOCbbilFXtpf1dGmrXOtU2ZxdPl5I88X+nU6fDn1t+1noiy2fYjTz/wDnk8kbtt2nrJWb5up2jneGLmfZ/wBnROuHTnl2ApDTKkKQCkAAFIUAAAAAAAAAAAAAAEKQAAABJ7PsZGMtmB83Vi/OUnwLrhP/AFHNyPm5fb/PMdOexz6s4rFxj8TPKi2to0XGMnv80tdley10vr0J7HF0eS3LLr2IhLZkae/hvqfY6BoeGrWXY6B1w6c8u0BSGmQFAEBQBAUAAAAAAAAAAAAAAAhSAAUgAS2YDA4FaNbzMWnPgcNqavTyZ7u1l67/AHttpubs9jGpu/uZT2OLo80SRSSI02fDv3djfNHw7qbx1x6c8uwAGmQAAAAAAAAAAAAAAAAAAAAAIUgFIAADAA59SlqyOLNjGRvZXa7WNbhv5pfyZ4LyThsjpv2ZOG/nn/JI07NPPN295XQ4RedbuCpuN9LG0Y03dLsjIsmkt2AAqAAAAAAAAAAAAAAAAAAAAAAAQCggAFIAPHE9DWZs4noarKMSFMQOlS9MeyMzCl6Y9kZkAAAAAAAAAAAAAAAAAAAAAAAAAAgFAIBQQAeOJ6GszZxHQ1pFGBCkA6NL0x7IzMafpXZGRAAAAAAAAAAAAAAAAAAAAAAAAAIUAQFIABSAeWI2RrSNnEbI1mB5shWQo6VP0rsjIxp+ldkZEAAAAAAAAAAAAAAAAAAAAAAAAAhQBAUAQFAHlX2RrM2a+xrMDzZizKRgUdOn6V2RkY0/SuyMiAAAAAAAAAAAAAAAAAAAAAAAAAAAAAAAADyr7GszarLQ1JsDCR531E6iPJTu7LV+y1KOzT2XZGRjBaLsjIgAAAAAAAAAAAAAAAAAAAAAAAAAAAAAAAAM1MUAErXp7/c36OwBSPQAEVCgAQoAAgAFAAAAAAAB/9k=</t>
  </si>
  <si>
    <t>305 Ivory</t>
  </si>
  <si>
    <t>LIPSTICK</t>
  </si>
  <si>
    <t>MAYBELLINE La Lip Palette - LipStick</t>
  </si>
  <si>
    <t>lips</t>
  </si>
  <si>
    <t>1 Crimson</t>
  </si>
  <si>
    <t>data:image/jpeg;base64,/9j/4AAQSkZJRgABAQAAAQABAAD/2wCEAAoHCBIRERIRERERERERERERERERERIREQ8RGBgZGRgUGBgcIS4lHB4sIRgYJjgmKy8xNUM1GiQ7RjszQC80NTEBDAwMEA8QHxIRGjQhISExMTQ0NDQ0NDQ0NDQ0MTQ0NDQ0NDQ0MTQ0NDQ0NDQ0NDQ0NDE0MTQ0NDQ0NDQ0NDQ0NP/AABEIAOEA4QMBIgACEQEDEQH/xAAcAAEAAgMBAQEAAAAAAAAAAAAABQYDBAgBAgf/xABQEAABAwICAgkPCAkDBAMAAAABAAIDBBEFEgYhEzE0UXN0srPSBxYXIiMzNUFUVWFykZSxFCQlMnGBksEVUlOCg4STodPCw9FjZOLwQkNE/8QAGgEBAAMBAQEAAAAAAAAAAAAAAAEDBAIFBv/EAC8RAQACAAMECQQCAwAAAAAAAAABAgMEETEzcdESITI0UWGBscEFE0FyQqEUQ4L/2gAMAwEAAhEDEQA/AP2ZERAREQEREBERAREQEREBERAREQEREBERAREQEREBERAREQEREBERAREQEREBERAREQEREBERAREQEREBERAREQEREBERAREQEREBERAREQEREBERAREQEREBERAREQEREBERAREQEREBERAREQEREFfxTTDD6WV0FRVxxStDS5jg4locLi9hvELV7ImEeXxeyTor8a6rnhmp9Sn5tqpqDpfsiYR5fF7JOinZEwjy+L2SdFczr3Wg6X7ImEeXxeyTop2Q8I8vi9knRXNIX0g6U7IeEeXxeyTop2RMI8vi9knRXNdl5ZB0r2RMI8vi9knRTsiYR5fF7JOiual8lB0v2RMI8vi/DJ0U7ImEeXxeyTorme6ZkHTHZEwjy+L8MnRTsiYR5fF+GTorme68ug6Z7ImEeXxfhk6KdkTCPL4vwydFczL1B0x2RMI8vi/DJ0U7ImEeXxfhk6K5mQFB0z2RMI8vi9knRTsiYR5fF+GTorme/oXl0HTPZEwjy+L2SdFOyJhHl8X4ZOiuZkug6Z7IeEeXxeyTop2RMI8vi9knRXM6IOmOyJhHl8Xsk6KdkTCPL4vZJ0VzOvLoOmeyHhHl8Xsk6KyUuneFyvZHHWxOkkc1jGgPBc9xs1ou3xkhcxgqU0X8I0PHaTnWIOrkREHOPVaH01U+pT821U/Krl1WfDNT6lPzbFT5X2aANV3E38e1tfZrQfNrfallfMJ0JhlghlfNPmkijkIaYw0FzQ6wu07V7Le6wKX9rU+2D/GufuV8WiMrjTGsV2+cc35kvQVc9LdE4qSmE8csjiJWsc1+QgtIOsFrW2IICw4PotFUU0UpkkY54JNg0jU4t8Y9F/Ft212uZ6UaauPsYnT6HR6+Mc1TzL0uV4boVEP/ALpD9rWflZamP6MRQ0z5o3WdHkcQWntmlwaRfNqPbA7XiUdOsurZbGrE2mukR5xzU5hQhWrRnR+Kpg2WQuJzuZludWUNN7gj9ba9G2fFMdaNL+q78UnSXWpXL4to6Va9U+cc354ivOJ6KQNglfHdrmRvkBOdwORpcW63eMNIv6VGaP4DHPAJZHPBc9zAGtBta2vbG/tejb12DVMZbFm8UivXPX+Oeis3RXg6KU/7SX8LP+Vhq9GIWRSvY95cyKSQXaLdq0uI1O3mlNYWWyGZrE2th6RHnXmpt0urBgWGwyRbLKHuOdzQ1rgwNDQ05r2vc3/t6dUh+iKP9nN/V/8AFcTiVidJlGHkcxiVi9K6xPnX5lT0VtqcGpTHIWNlY9kUsgu8O+oxz7EZfHltf0qHwShjmbI6QutGWtAaG9tmDiDfxWyHfvmG1bXMXrMaw4vlcWl4w7V652bPidESisjsFg8Uko/cjP5r7g0fie9jBNJdzmtF4Y7dsQBeztrWo+5TxdTkseOuaT/XNWF6pXBMNbUCQueWBmT6rWuLi7NYa9q2U7/i+1Sp0dg/azfgiViquDiXjpVrrHpzVVeBWnrfh/byjf7jG7V47awo2DDGB1Q2RzrU8wiuxrLyOJeL9ttDuZPj3reMEXwr006Uaa8PhFBegKa+Q0/61QP3YSjcOge5jGyTtL3tYCYonAFxABIDhvqNYR9u/ghi1SWivhCh47Sc6xR/jcN4n0217/jUjox4RoeO0nOsRw6tREQc6dVgfTNT6lPzbFTJhqb9p/JXXqrj6ZqfUp+bYqXPtD7T+SD9k0c3HS8Wp+bapUBRWjW46Xi0HIClgsk7X0OH2I4R7Kx1R/Bx4xD/AKlraKbhpuDdy3rZ6pHg/wDjxfmtXRLcMHqv5b1Z/D1ZK97n9eSZCidLNwVPqM5xillE6WeD6j1Gctiiu2GjMbq3CUboHuM8Yk5EasgCregW438ak5ESs4V7nLbqvBq4qPmtVxWp5pyr+iY+Ys4Wb4hWHFty1XFajmnKv6Ibibws35Iswe+0/WflLWWGu3PU8Vqebctiyw4huap4tUc25Hp5jc3/AFn2VnR/co4aT4NUgtDR4fNRw0nJYpCyx4vblR9P7rThPvIR3OfilXzL1A6N97n9eDkyqff3ufitVzL1A6N97n9aD4Sqym7ljzffcLhzSa2cN79DwsfKC1ytjD+/RcLH8QqobL9mURoiO51H20/wlU2VCaI97n+2m+EqnCFveVk9zHq+bKFPfcQ46OVUqcsoQd8xDjg+NSocZztU9fhqlZsPHdoeGi5YWErYw4d2h4WLlhcKpQTTcuPp/NSOjHhGh47Sc6xRsJ1fcFJ6M+EaHjtJzrFYwOrERFA516rB+man1Kfm2KmzbTftP5K5dVnwzU+pT821UyXaH2n8lI/ZdGtxUvFoOQ1SwUTo3uKk4tByApYLFba+gwt3XhHsq3VI8H/x4vzWrogfmFP6r+cetrqj+D/48X5rV0O3DB9knOSK3/X6s0d7n9eSbUTpXuCq9RnOMUuojSvcNT6jOcYua7YX5jdW4T7I3QEfM3cZk5uJWcKtaBbjdxmTm4VZQtDnLbmvBq4xuWq4tPzblX9ENwt4ab/SrDjO5Kri1RzblX9ENwt4eb4MRZhd8r+s/KZWviW5qni1RyHLOsWIj5vUcXm5BR6WPur/AKz7Kzo4Pmv8eTkMUlZR+je5P5iXkxqSsseL25VZDutOE+8vmXvc/FqrmXqA0c+pUetT/CZWGYdyn4tU8y9V/Rr6lR69P/vKzD3dmTN99wuHNJkLPQd+j4RnxCwrNQ99j4RnxCqbbR1SidD+91HrU/wmU8QoPQ8dzqfXpvhMp0hb3kZLcx6vAFAR99r+NjlVCsICr8Q7ev40OVUKJV5ztU9fhrkLPh/fouFi5YWIrPh/fouFi5YXCq2xXoNr7gpTRkfSNDx2k51ii6fa/dCldGPCFDx2k55isYHVSIigc6dVjwzU+pT82xU2XaH3/krl1WfDNT6lPzbVTpnamjeLv72QfsmjO4aXi0PIapYKK0a3FS8Wg5DVKrJbbL38Ld14R7Kt1R9wfxolq6Gj5hB/E5yRbfVH3AeGi+K1tDR8wp/sl52Rd/w9WeO9f8psKI0r3BU+oznGKXUTpXuGp4NvOMUV2wvx91bhPsjdAdxv4zLzcKswVZ0A3G7jMnNwqzLQ5y25q18Y3LU8Wn5DlXdD9wt4eb4MVhxUXpqgb9PNyHKu6HbhHDy8liiFmF3ynCfaU0sdcO4T8BNyCsyxVg7jNwEvIKl6WPurcJ9lZ0aHzT+Yl5ESk7KN0Z3J/MSciJSax4vblV9P7rT195fMw7lPxWp5l6r+jX1Kj1qf4TKxTDuM/FanmXquaMHtKj1qf4SrvD3dmTN98wuHNKLPRDurPXZ8QsC2KLvrPXZ8Qq263ZlF6IDtKn16b4TKdsoTREdrVD/qQf22dTxC3vHyO5h8tCr8I7bEONt+NSrEAq7SnXX8bZyqlRLjOdvD9fhgKzUPfYuFi5QWFyzUXfY+Ej5QXCqdkq9T7R9UfEKT0Z8I0PHaTnWKLg2j6o+IUpox4QoeO0nOsVjz3ViIigc5dVo/TNT6lPzbVT5DqH3/AJK4dVwfTNT6lPzbVTng2Gq+3+SD9m0Y3FS8Xh5DVLBfn+D6cRQU8MUkE5dHG2MlgYWusA0EXIOsALeHVEpv2FV+GPprPNLaz1PXw8zg1pWJtsiPxPJudUYfR7uGh+K1NDT8wp/4vOyKG0p0thrKYwRxSsJeHl0rWgdrchoyl2smw12CxaPaUw01NHDJHOXx59cbWlrg57nA63Aj61vuXXRnoaKox8P/ACOnr1aefJelE6VD5hVcG3nGKO696X9nVf0o/wDItLGdLaeoppoGMqGvkZYF7Ghos4O1kOJ15bbXjUVpbXYuxsxhTh2iLbYlt6AbjfxmTm4lZ1+faLaRRUkL4ZWTEuldIDGxjhZzWtsbubb6v91Nde1J+pVf0ov8iuc5fMYVcKIm2kwncU3NUcXm5DlXNDT8zHDycli9rNMaaSKVjY6gOkikY0ujYGguaWgkhxNtfiBUTo3jsNPCYpWy32Rzw5jGuBBaBY3cLEW9O2jumZwozNbzbqiJ6+vzXJY6rvU3ATc2VD9dVJ/3P9FvTWKo0ppnMkY1tRd7HsBcxga0uaRmNnE2F76gdpG/Fz2Xth2iL9cxP4nw4NXRg/NP5iTkRqVCrOC4vHDCY5Gy32R0gdGGuBBa0WILha2X+/oW/wBcNNvVX9OL/Is2Jh2m8zEKcnnsvh4FaXvpMa/ifGfLRLyDuVRxSq5l6rejP1J/Wp/hKt1+kUGSVrWzkyQzRDMyMNBexzMxIcTYZr7XiURgtfHCJWyCSzywhzGteQW5xraS3bD9u/i9OrulLRSYlmzGawb5rDvW2tY29U+fjCwLNR99j4RnxCi/0xS79V/Qi/yr2PHKdjg+1QcrmutscYvY3tfZDba27FV/bv4Nc/UMtpMdP+rcn3op9Wp4WIezZVOFVTA8Wjg2ZsjXubI9rmuja0/Vz7YcRt5h7FKdcdLvVP8ARi/yLY83KY+HTCitp0nr8fFLs2x9oVcpzrr+Ns+NSt5ukdKCDlqjrB71EP8AcUJT4gzNUZw9omlbKCxofaxk7Uhzm/tNu/i2taS5zONh3vSazs18fLx0Zys9D32LhYuWFrCspv16n3eL/KvqLEKdj2vDqh2R7XhpgjbmykG19lNr227H71xornFpptQsP1f3R8QpLRg/SNDx2k51ij42anWIIa0a9q+sb639Fx9I0PHaTnWLtjdWoiKBzp1XPDNRwdPzbVTmvsrh1X/DNRwdPzYVJugzOed8+1fGc759q+Lry6kZM53z7V9Ned8+1YrqUbgFW6anpxA4y1Ucc1O3Ozusb2lzXB2awFgSbkWtrsg0c53yvhzz4ifaVsUVBLPM2CJmaVxc0MzMbrYCXXc4hoADXEkm2peQ4fM98kbGEyRNkfIwloc1sf17NJu4tsSQLmwJ2gUGJsp8ZPtTZPSVmGFzF8EQj7pVCMwMzMDniR2VhOvtcxtbNbUQdo3XtXhU0LGyvDDG5xja+KeGdmcAOLS6Nzg11iDYoMAcvdkWxUYVNGwPfsLQ6OOQM+U0xlLJGtcx2xB+fW1zTbLexusE9JIxkcj22jmDnROu05w1xa42BuLOBGuyDCXnfPtXyXnfPtWWSkkbEyZzbRSukYx129s6PLmFr3Fs7NvfT5HJsWz5e47JsOe7e+Zc2W17/V13tZEsOc759qZzvn2qQlwKqYWB0LmmSlNZHdzLPpgwyGQG9tTRfLt+K118UmDzSx7M0RNjzuiD5amngBe1rXOaNke0mwc06t9BpZzvn2r0OO+Vv4xgklIIjI6N2zMLm7G4usBa4dqG+Nq49K2sAoopKfEnyNDnwUbZIiSRsbzNGzMLHXqcRr31CESx/pX0XL9B0fwOhMsBnih2I4NT1cxmkkZGHuqmsklLg4WdkJA12vbUobROhppausvCKqGCGWSnic57RJ84iiZcgtN8shtcjWQTtIKuH+lehyvcWA0vyGrLqbJKG4tKx73udNTmllpmRxAh2Ui0rw7Ub6taUuC0oxasjNOx8NPQRVDIHF+xmQx09y6zrkXkcbX2z6EFEv8A+3S/pX6LNo9Rx0OMSGFrjSVtdDA/NK6eNrNgbCG2NixrpDmLr6ivzXMpGYyuO2T8Pgmf0n2rBdC5BldJ6VJ6MH6RoeO0nOsUO1S2i3hGh49Sc6xB1aiIoHOfVg8Mz8HT8gKkFXfqwj6Yn4Kn5AVISB5dERSCttLpo+Mxu2BrnQ/I2xvMjg5kUTIGSxt1WtJ8mZ4u1zPGvMVUil0ErQYwYPlLmMZstSNjzvayRsUTnZ5GBj2lri6zRc7QB/W1fdXjj31jK4M2OZroZJCx2USzMtnkFgMme1yBfWTv2UQvFAlhjbv0g3ECzMW1bKrYy47TJA9sea20AA0G20Bq8S2Ma0gNVBHBkkIZK6USTzMnkGZgaWMLY2BrTYEixuQN5QK+gEE/imkXyinZCWTsyQU0AAqWGA7CxjA7Y9iza8l7Z9srf+RslwymfI2/yeKXKWVAY5uy1TmML4zGbjMXHU7aaRqJCqK8LUF+/QDDbC57l9Js9S2bZ207HMmdGxxLdjfcNMbLaxfPtalCw0xc2XCnSRsMNQ+qfO4vy5o4g2WMNA22tD3XvryEDbCr0MYJaCQ0FwDnEXyjVd1ht2BupduGQH/9jA1ole7UCcrXNa0NAP1nNJIG3du0p0FkpayV1G6VzWPjmpI6eJj84FM8xNw50rZQ3KXuDc7of1crr3ZdbWFUL6a+Gia+Uy12zwVTYM+aVlIYcpjfmfnZdoBuS4DUdQpslBTjNaqbcPDWdrmGUuiBJI1ag+S+1fY9WorSroGMcWskbK0Na4Pa0BpJtcAXO1eyga0p7Y/WsCQA43c0A6mlW7qcUpklqj8oqqdrKYFxpXMa+QOlYzIcwII7a/3Knqc0Y0gfQfKjHnElRTGCORj8joX5muD/AE/V/ugs0GjcrhjEbqud36MgNLDYgNqImGSXYXAg9qBFmyjxlQIjfQ0lFiFNUTRT1TqyN5a4NDWRua0AW1kG9ze+sDeW/ozpqKON0clP8pM1TNPUSPfd72vhMdmk7T7ueS43uHEeNRVVi8MuHU9G6KXZqV87opWyMEThK9rnB7C0uOpthZw176kWPHqFtHVx4bs+KClqpGuqi90YZUukDC18RIs6zzZxN9bd8LepIw/G5aU12Jg0kU0MM4li2VuxNLntJtbIQ3ULbdrqsaSaRRVVZFWMiqI3tfE6RkkzXx9zDA0RANBbfISbk6z4l7TaUtZis2JbC4tmdUuEWcBzdmY5o7a1jbNf7kEhQQ5sLrqts2JOYauoiDI3NcwtkiY7ZqrUdTrNa8g7dlR1YKHG4m4bLQSRzlz6g1MckUzY2h+xCNrHtLTnZcXIFvFrUAEBeL0pZAupbRXwhQ8dpOdYogKX0U8IUPHqTnmIOrURFA5w6rrvpmp1/wDwp+baqVcb4XWNZgVHO4yTUlLNIQAXy08UjiBtAuc0nUsXWth3m+h90g6KDlK43wmYb4XVvWth3m+h90g6Kda2Heb6H3SDooOUrjfCXG+F1b1rYd5vofdIOinWth3m+h90g6KDlLMN9ARvhdW9a2Heb6H3SDop1rYd5vofdIOig5UuvpdU9a+Heb6H3SDop1r4d5vovdYOig5WXyuq+tfDvN9F7rB0U61sO830PukHRQcrgrfwmJjtne6LZjFBsjIrvAe4yxM15CDqa9x1HxLpnrXw7zfQ+6QdFfcOjtCxwfHRUjHi9nMpoWuF9RsQ1BzZpDQQQhoia4Zaqugc9785kETmBpGoAanH/kqFJ1H7PzC6q62MPsB8gorC9h8lgsCbXsMvoHsTrXw7zfQ+6QdFByjcb4XrSN8Lq3rWw7zfQ+6QdFOtbDvN9D7pB0UHKl0uF1X1rYd5vofdIOinWth3m+h90g6KDlS43wlxvhdV9a2Heb6H3SDop1rYd5vofdIOig5TBQuXVnWth3m+h90g6Kda2Heb6H3SDooOUwUJXVnWth3m+h90g6Kda2Heb6H3SDooOU1L6J+EKHjtJzrF0r1r4d5vofdIOivqHRyhjc18dDSMe0hzXspoWua4bRBDbg+lBLIiICIiAiIgIiICIiAiIgIiICIiAiIgIiICIiAiIgIiICIiAiIgIiICIiAiIgIiICIiAiIgIiICIiAiIgIiICIiAiIgIiICIiAiIgIiICIiAiIgIiICIiAiIgIiICIiAiIgIiICIiAiIgIiICIiAiIgIiIP/9k=</t>
  </si>
  <si>
    <t>02 Blushed</t>
  </si>
  <si>
    <t>MAYBELLINE Superstay Matte Ink - LipStick</t>
  </si>
  <si>
    <t>265 Caramel Collector</t>
  </si>
  <si>
    <t>data:image/jpeg;base64,/9j/4AAQSkZJRgABAQAAAQABAAD/2wCEAAkGBw8OEBANDQ0PDQ0OEA8NDQ4NDg8PDQ0PFREXFhcRExUYHSkhGBolGxMTITEhMTA3LjouFx8zOD8tQygtMSsBCgoKDg0OGxAQGislHyIsNzctMisrNy0vLSs3Ny8rNystMjcrKys3KzYyLS04LSstLy81NzcxLS0uNzUvKy0rN//AABEIAOEA4QMBIgACEQEDEQH/xAAbAAEAAgMBAQAAAAAAAAAAAAAAAQIDBQcEBv/EADsQAQABAwEFBgMFBQkBAAAAAAABAgMREgQhMXGxBhMiMjRyQYGyBVFhwtEjkZPB0iQzQlJTVIKUoRT/xAAZAQEAAwEBAAAAAAAAAAAAAAAAAQIFAwT/xAAgEQEAAgIBBAMAAAAAAAAAAAAAAQIxMhEDBBKBQVFh/9oADAMBAAIRAxEAPwDuIAAAAAAAAABIiQY6a5xBqlWjhHJIJ1Sa5QgGW3OYiVlLPlj59VwAAAAAAAAAAAAAAAAAAAAAAESlEg80fDlG/O79zHXdnXFEVcaZqmmLcz8YjOrOI+O79F6eMbs+GN/72Oun9rFUZzomJ8dOMaonyzGZ+O8HpQAMlnyx8+q6lnyx8+q4AAAAAAAAAAAAAAAAAAAAAACJSiQeamOE7uERv/kpdomaonFERjGqf7yJzE4j8FqY3/8AGn+al2144u+HdTo30zNe+qOE5xEfIGv2ntJstqqq3dr0XYqqpptxNNU3cTjwzE4j8czGPjhs9mu95RRciMa6YqxqpqxmM4zTMxPOJw+V+0fsnar1y7PdRVZqrr0xYrizVVTqnfVXF7VnlNPJ9N9n04tWomnTMUURp1atOI4asznnmUQ69StY48Xss+WPn1XUs+WPn1XS5AAAAAAAAAAAAAAAAAAAAAACJSiQeWnjHthS5NvvKYqozd0TirTmYo1cNXPE4ZKZ4bo4RzYr8z3kRojTpz3uJzTOqPDn4A0MWb8zVVRVRGm9tOj+393pzerifD3NWOWZb77PtaLVujdGmimndX3kZx/mxGrniHx32rXiu7RFdFM99XimvY52bMTczVEV3LNybufF46ZiN+YfY/Z8R3NrTTNFPd0YpqmZqpjEbplEPR144eyz5Y+fVdjseWPn1ZEvOAAAAAAAAAAAAAAAAAAAAAAIlKtc7p5SDDRTwn8IVqtZnVM1YxjTnwzvzmY+9y+m3Xd7yrvr81RVGI767idVU8Z1bmC7TXRVNNVy7FVM4mO+uTieepHL2R2kz8w6LtHZ6xdqqruTeua6pqmm5eruW6Zn/LRXmKY/CGys2ooppopzppiKYz90Q5Nqq/1Lv8a5+qNdf+re/j3f6hee0vbNnYLHlj59WRrezlc1bLYmqZqnRGZqmZmd88Zni2SXhmOJ4ABAAAAAAAAAAAAAAAAAAAAArc4TylZW5wnlIOV7HVTE3NVyqj7qaa9OuczumMTFUfh8vjuwbb/eV7seKcxNM04n4xieC+zT46o7zu4mcTHizXvndGI/Tix7ZRFNyummmaKYqnFNUxNVMfdMxMobVdvTCiUoQ6uo9mfSWPZ/OW0avsx6Sx7PzS2izCvtIAKgAAAAAAAAAAAAAAAAAAACtzhPKeiytzhPKegOU7JbqmbldFFNeiczNWvwZmd8aZ6vNdua6prmIiapzimMUxyhns91+0m7GZ4W58W6d/3Tx3fF5UNuuUEgh0dR7Meksez80to1fZj0lj2fmltFmFfaQAVAAAAAAAAAAAAAAAAAAAAFbnCeU9FlbnCeU9Acp2WKp76Ka6afDM1RMRVXXEZnTTTPH8Z4w8b17PNv9r3unhPd5i5NWvfjTp3R+Ofwx8XjQ265kRKUSh0dS7Meksez80to1fZf0lj2T9Utoswr7SACoAAAAAAAAAAAAAAAAAAAArc4Tynosrc8s8p6A49c4zznqqtc4zznqqq3owIlKJEupdmPSWPZ+aW0arsv6Ox7J+qW1WYV9pABUAAAAAAAAAAAAAAAAAAAAVu+WeU9FlbnlnlPQHHbnGec9VVrnGec9VVW9GBEpRIOpdl/R2PbP1S2rVdlvR2PbP1S2qzDvtIAKgAAAAAAAAAAAAAAAAAAACt3yzynosrd8s8p6A45c4zznqqm5xnnPVCrejAgRIOqdlvR2PbP1S2rVdlvR2PZP1S2qzDvtIAKgAAAAAAAAAAAAAAAAAAACt3y1cp6LKXfLVynoDjdzjPOeqC5xnnPVXKrejCUCJB1bsr6Ox7J+qW1arsr6Ox7J+qW1WYd9pABUAAAAAAAAAAAAAAAAAAAAUu+WrlPRdS75auU9AcZuTvnnPVXJcnfPOequVW7GFsoyjKMiXWOyvo7Hsn6pbZqeyno9n9k/VLbLMO+0gAqAAAAAAAAAAAAAAAAAAAAKXvLVynoupdjNNURxxOP3A4zTZqrmrTGcVRTO+IxNVWI/wDSdluRVFuacVzwjMb+P6S9H/wbbRVVp2Xa4zO/Ts97E4nMcKVatj26Z1Ts22TViIzOz35nETnjp+9Vsef1MMF7Z66IzVERG/8AxUzwqmn4T99MsGp7buwbbX5tl2urjx2a/wDGcz/h+9jj7J2r/ZbV/wBa/wD0iYv+w6j2T9Fs/sn6pbdq+zFqujZLFFymqiuKPFTVGKo8U8Y+DaLMi+0gAqAAAAAAAAAAAAAAAAAAAAEgCISAAAAAAAAAAAAAAAAAP//Z</t>
  </si>
  <si>
    <t>90 Huntress</t>
  </si>
  <si>
    <t>MAYBELLINE Superstay 24h Coffee - LipStick</t>
  </si>
  <si>
    <t>270 Cocoa</t>
  </si>
  <si>
    <t>data:image/jpeg;base64,/9j/4AAQSkZJRgABAQAAAQABAAD/2wCEAAkGBw0HBg8NEA4PEA0PERAPEA4PDw8NEA8QFR0XFhUSFRMYHiwgGCYnJxUYIjEhMSo3MTouFx8zRD8vNygvLjcBCgoKDg0OGxAQGi0eHiU3NystLTgsNy4rKy0tNzMtLS0rKzUrKzQtLisrKy0rKystMS0rLysuLS03NysrLSstLf/AABEIAM0A9gMBIgACEQEDEQH/xAAcAAEAAwEBAQEBAAAAAAAAAAAABAUIBwEDBgL/xAA7EAEAAQIDBQcCAgYLAAAAAAAAAQIDBAURBhIhMXM1NkFRYbGyEyIycRQzNEJ0kwcXJSZUZJGhwcLR/8QAGQEBAAMBAQAAAAAAAAAAAAAAAAEDBAUC/8QAIhEBAAEDAwQDAAAAAAAAAAAAAAECAzEEETISEyFRFCNB/9oADAMBAAIRAxEAPwDuIAAAAAAAAAAAAAAAAAAAAAAAAAAAAAAAAAAAAAAAAAAAAAAAAAAAAAAAAAAAAAAAAAAAAAAAAAAACNmVyq1l92umdKqbddUT5TETpKSh5v2Vf6Vz2kHAcx2rzOixbn9NxOtVFNUzFyY4zp5Kyja7NJq/b8V/OrR80/Z7XTo9oVdrTfjmra9nU9jM8xt/PMDTXir9dNy7NFdNdyqqmqNyudJifydljk4RsTwz3Lp/zEfCt3h7pwouZAEqwAAAAAAAAAAAAAAAAAAAAAAABDzjsq/0rntKYh5x2Tf6Vz4yDOdzLpx+Ft6V00TFuj7q9Yo5Rzq8OXkpcRg68FiKaK92ZqiKommapjTXTxiPJ+twFVVOWxNO/vblr8FVFEbunHemqmqIj19FFtDE1Zlbubsxv0UzrOutWk1RvT9tPPThw4xGrzt4aIqnq2fqdkftzzLv4ij/AHprd5cE2XnTOcv9MRa9qod7KcK7mQB6VgAAAAAAAAAAAAAAAAAAAAAAACHnHZN/pXPjKYh5v2ViOlc9pBwPLcPGKw1MfQ+tO7ZiadaI0pmPumd6J0jlrMcUTW3g8VE02Zpiaf1VM2bs0aVVxrVOvHXTXzSMuqn9DiN21VTuWeF36s616aUxTFETMz6PlirNNePjdpoomuIuVzh5+yqqK64qmJ1iZnz4c4VXNuhqtT9ix2euf27g/TF2/LzmPD83f2e9nZ0zfB+mLs+Ov73n4tCPdGFV3kAPSoAAAAAAAAAAAAAAAAAAAAAAAAQs5qijKMRMzER9K5rMzpEcJ5ymqba/uvjehd9pJTEbzszlisXXbs00W6rkTuRRX9Pf0n03o4Sg/Xv1VRM1XuERTE6V8KY5QuLFqLtH4oieGmus6+HB8KqdyuY8pmP9GbuOpGnj2tdlL0Xc1wlGulcYmzX98TbiYiqNfuq4a+jR0M25B27heva+UNIxyXW53hj1Nvoqh6A9swAAAAAAAAAAAAAAAAAAAAAAAAp9ru7GM6F32lcKfa3uzjOhd9pROE05hn7BVVRRVEa8YjXlppHHjPgi3f1s/nPLk++G0i3NUzTrTGsRVMxrPoj3Kt+uZ85mWP8AXchY7Pzrn2E69r5Q0nHJmvZ7t7Cde18oaUjk0WsOdrOUAC1jAAAAAAAAAAAAAAAAAAAAAAAAFRtZ3Zxn8Pd+MrdUbV92sZ0LvtKJwmnMM84euacPXETHGnTTdmqZj/hGffD1RFmuJqmnWjSIj96fLTRHZHcWWz3b+E69r5Q0rHJmnZ3t/Cde18oaWjkvtYc7WcoAFrGAAAAAAAAAAAAAAAAAAAAAAAAKnauP7tYzoXfaVsqtq+7WM6F32lE4TTmGbtfth/L2Pww8ZHcWWzneDCde18oaWjkzTs33gwnXtfKGlY5L7WHO1nKHoC1jAAAAAAAAAAAAAAAAAAAAAAAAFVtV3axnQu/GVqqNq+7WM6F32lE4TTmGbvCHh4PGR3Fps13hwnXte8NKxyZq2Z7w4Tr2veGloX2sOdrOUAC1jAAAAAAAAAAAAAAAAAAAAAAAAFPtdw2YxnQu+0rhDzXBRmOW3sPNW7F2iq3vRGu7vRproSmJ2lmLweOl1/0P4nXhjrMx62K4/wCz+P6oMX/jcP8Ayrn/AKzdup1fk2vb8Vs13gwnXte8NLuW5J/RXdwOZ2b9zGUVU2q6bm5Raqiat2ddNZng6jHJbbpmI8sWpuU11R0vQFjMAAAAAAAAAAAAAAAAAAAAAAAAAAAAAAAAAAAAAAAAAAAAAAAAAAAAAAAAAAAAAAAAAAAAAAAAAAAA/9k=</t>
  </si>
  <si>
    <t>275 Mocha</t>
  </si>
  <si>
    <t>MAYBELLINE Color Sensational Ultimatte - LipStick</t>
  </si>
  <si>
    <t>99 More Berry</t>
  </si>
  <si>
    <t>data:image/jpeg;base64,/9j/4AAQSkZJRgABAQAAAQABAAD/2wCEAAkGBw4NDxMNDQ4NDg4OEA0ODw0NDRANDg0NFRcWFhURFhMYHSggGBolGxUVITEhJzUrMy4uFx8zODMsNygtLisBCgoKDg0OGxAQGC4lIB0rLS0tKzcuNystKy0tKysrLS0tLTItLS0tKy0tLS0tLSstLS0tLS0tLS0rLS0tLS0tLf/AABEIAQ4AuwMBEQACEQEDEQH/xAAcAAEAAwEBAQEBAAAAAAAAAAAABQYHBAgDAgH/xABGEAABAwEDBwYLBAgHAAAAAAAAAQIDBAURMQYHEiE0dLM1QXFzsbITIjIzUXKBgpHBwghhY6EUFiMkQkOD8CVEVGKS0dL/xAAaAQEAAwEBAQAAAAAAAAAAAAAAAgMEAQUG/8QALxEBAAIBAwEFBwQDAQAAAAAAAAECAxExMgQhM0FxgQUSEyIjUdEUQmHBkaHhsf/aAAwDAQACEQMRAD8A2gAAAAAAAAAAAAAAAAAAAAAAAAAAAAAAAAAAAAAAAAAAAAAAAAAAAAAAAAAAAAAAAAAAAAAAAAAAAAAAAAAAAAAAAAAAAAAAAAAAD8ySNYmk9yNamKuW5Bq7ETM6QhqzKKNqL4JNO7+JdTfYmK/kU2zRGzbi6G9uXYkLKqnTwslciIr9K9Ew1OVPkWUnWurNnpFMk1jwdZJUAAAAAAAAAAAAAAAAAAAAAAQOWlvusyk/SWRpI9ZGRNa5bmo5166S+m65dRG06Qsx1i1tJZ+226isVHzyKt+DU1Mb0IZLzMvZw0rWPlh1V9qwU0WlLI1tyX3YuXoTEjFJtssvmpjjW0rPm1t9LRpHObHoMhldE1VW9z0Xx9JU5vKw+420jSsQ8PNeL5JtHitpJUAAAAAAAAAAAAAAAAAAAAAAZtnxtqCno4qeRzvDTTtljYjVXSZGio5b8E8tpG0awnjtFbayxyqymqERrIVSJHYuTxn/ABXUhGMUeK+3V300r2PrI9XQq5yq5ysVVc5VVVW70qWM0zMzrLXcxHJ8u8fQ0ONKAAAAAAAAAAAAAAAAAAAAAAAYf9o/zlB6lZ2xAZRPjH0fMCeXZ/c+QGv5h+T5d4+hoGlAAAAAAAAAAAAAAAAAAAAAAAMP+0f5yg9Ss7YgMonxj6PmBOrs/ufIDYMw/J8u8fQ0DSgAAAAAAAAAAAAAAAAAAAAAAGH/AGj/ADtB6lZ2xAZPPjH0fMCeXZ/cXsA1/MPyfLvH0NA0sAAAAAAAAAAAAAAAAAAAAAABh/2j/O0HqVnbEBk8+MfR8wJ5dn9xewDX8w/J8u8fQ0DSwAAAAAAAAAAAAAAAAAAAAAAGH/aP87QepWdsQGTVGMf984E+uz+4vYBr+Ybk+XePoaBpYAAAAAAAAAAAAAAAAAAAAAADD/tH+doPUrO2IDJqj+X/AHzgTy7P7nyA2DMNyfNvH0NA0sAAAAAAAAAAAAAAAAAAAAAABjGemNtTaEFPK29kNPps0VVrtKRyo69b/wDY38yu9pjZpwY633QFPkhRSaOk2XUiXXSqhTOazbTo8UrLHkVQui0VSa7Ru1Srh8B8ayX6HFr4rdm2s6Kijlp4EckekyTx3aTtJUux6EQsxXm2urJ1nT0xae74rmXMQAAAAAAAAAAAAAAAAAAAAABjOdh11rMv/wBLDzX/AMT/AE4FWRs6V8qCTyehPQZrPUxrVDIng0183oYn5nPBON0xkW690t3M1napd0/iwe0v2rSaXlgAAAAAAAAAAAAAAAAAAAAP63EDzfEquqZdJVd+3nTxlv1abvSZrPUxbQs9C1NWpPgUy20T9O1NHBPgcWOiykRKqG5ET9qzDVzksfKFfVRHwbeTQTc+eAAAAAAAAAAAAAAAAAAAAAf1uIHm+FP3mbr5++4y2eri2haKHmKpbKJ+nwOLHRZe1Q9aztJY+cK+q7m3k0A3PngAAAAAAAAAAAAAAABH23bNNZ8ST1Ung41e2NF0XOVXreqJcnQpyZ0SrWbTpCHbl7Z7vIdM/wBWJPmpD4tV8dJkn7PqzLOkdhHVL/Sb/wCjnxqpfosv8Pr+tdNzsqU6YU/7HxqH6LN9krZtfFUs8JCqq1HK1dJqtVHJdquXpQsraLRrDPkx2xz7tnnyNP3mbr5++4zWepjjshZaHmKpa6p+nwOJuiytqh61hLHzhX1Xc28mgG588AAAAAAAAAAAAAAAAKBnq5Oi3uLuSEb7LcPJntj4IZbPVxrPQFbVCRlwOSnVachtnd17+6014OLxev770Yt/mZt4qO+4qndspxjyhYaFyaiuWiqep3pccWOmyHfvcPWtJY+cKuqn6NvJoJufPgAAAAAAAAAAAAAAACgZ6uTot8i7khG+y3DyZ7Y+CGWz1saz0BW0wkZcDkp1WnIbZ3de/utNeDi8Xr++9GIyOuqp94qeI4rlrpPyx5Qm6OTArlfWU5BNqOJ6uuw5L6yBPxWksfKFXVT9GzTDa8IAAAAAAAAAAAAAAAAZ/nq5Pi3yLuSEb7LcPJn1kYIZbPWxrPQFbSkJsDkpVWnIbZ39e/usNeDi8br+99GE1D7quo3qq4jiE7tFZ7I8o/8AEvSS4EJhdWUzDNqOJ6u/JuW+up0/FTsU7jj5oV9TP0rNYNjxQAAAAAAAAAAAAAAABn+erk+LfIu5IRvstw8mf2OmpDLL1cc6Qs1noqqiJrVVREROdSDVr2JCbAjKVVpyF2d/Xv7rDXg4vG6/vfRgdc66sqd6q+K85O62s/LHlDvppSEwurKXhl1HNEtUnknJfaNMn4vyU7TlCvqJ+nLZDU8kAAAAAAAAAAAAAAAAZ9nr2CHfI+HIRvsuwclBsTm6F7DN4vRngtdgvRrkc5WNVFRUWVrpNaYXI05rH8LJpadeye3+Ydc66iqWuqz5C7O/r391hrwcXjdf3vo8+2q+6tqt7rOK8TulWeyHTTykZWxKTim1HNEtUvkXLfadMn4v0uO03V55+nLcTQ80AAAAAAAAAAAAAAAAZ7ns2CHfI+HKQvsuwclCsVbkToXsM/i9LTWq3ZNsRyqqsfJopfoeD8I5daJqRFT038+B3T+HJyTtrp5zp/T7zYFEt9VoyF2d/Xv7rDXg4vG6/vfT8vO9tLdXVe+VnFedndyuz9wvIysiUjHJqDuqbyDdfatL1ru447XdHLPyS3suYAAAAAAAAAAAAAAAABnuezYIN8j4cpC+y7ByUKxsEw9pn8XpftW/JZiOVdTnKmF6ROVF99FQloq96fvPrM/0+02Bnl6dVoyF2d/Xv7rDXg4vG6/vfT8vOVvuutCr32t4ryUwrpPY/MUpzRZEu+OXUc0d1T2byS+16RPxX8N52u6OSfll6ELWMAAAAAAAAAAAAAAAAZ7ns2GDfI+HKQvsuwclDsbBOhewz+L0v2rZk6xXPRrWyPvVEVYXKzRv51uRRpP2l2bViNfer/j/AK6Z01L7SqW2qzZC7O/r391hqwcXjdf3vp+Xm7KV11o1m+1vFeWSorPY5mSHNE4l3Ryaho5qsGbR99s0nWycKQRHa5eflejyagAAAAAAAAAAAAAAAAZ7ns2GDfGcKUhfZdg5KFZGCGd6lY1ha7ClbG5Fffdeiq1rWyI9PQulhec96Pv/AKdnFaY7Ij/M/h1TYej7vQVS11WfIXZ5Ovf3WGvBxeN1/e+n5easqlutKt36t4ry1mrs4EfrOO6u6N/inXNVizXOvtqj62XgyjQmex6XOqwAAAAAAAAAAAAAAABnuezYYN8ZwpSF9l2DkoVk4IZrPVxrLQlbTCQlwOSlCz5C7PJ17u6w14OLx/aHe+n5eaMreUq3fq3ivLfFkjZFq7WdRd8bvFDmqx5qFvtuj62bgyh3V6cDgAAAAAAAAAAAAAAAAzzPZsVPvrOFKQvsv6fkolk4IZrPUoslCVtKRlwOSlCz5DeYk693cYa8HF4/tDvfT8vM2V3Kdbv1dxXlrJGyJXEkgkI/JDiyZpeXKPrJ+BKcdenQAAAAAAAAAAAAAAAADPM9mxU++t4UpC+y/p+SiWTghms9Siy0JW0wkJMDkp1WfIfzEnXu7jDXg4vG9od7Hl/cvM+WCf4nXb9W8V5b4sngiHYkkHfH5IcWXNJy3R9ZPwJQ69OnAAAAAAAAAAAAAAAAAZ5nr2Om31vClIX2X9PylRbJwQzWerjWShK2iEjJgclOqz5E+Yk693dYasHF43tDvY8nmfLNistSta5Fav6bWLcqXLcsjlRfaiopcx+CHXEki74/JDiz5omK626S5FXRfUOW7mb4GVL+i9U+Jx16bAAAAAAAAAAAAAAAAAPhW0UNQxYqiKKaNblVkrGyNvTBbl5xo7EzE6wif1Ps3FKVrfUklYnwR1xCcdfsur1OWu0vpHkvRNwjcn9V6/M58Kqf63N9/wDToZYdKn8pF9Zz3J8FW4fCp9nJ6zNP7ndFE1iaLGtY1MGtajUT2ITiIjZntabTrM6o+1cnqCtW+ro6WociXI+WFj3onoR916HXEHNmwsF+tbNiT1JqiPuvQBBmxsKNb0s9q/dJU1Urf+LpFQCfsmw6KhRUo6WnptLylhiZG53S5EvX2gSAAAAAAAAAAAAAAAAAAAAAAAAAAAAAAAAAAAAAAAAAAAAAAAAAAAAAAAAAAAAAAAAAAAAAAAAAAAAAAAAAAAAAAAAAAAAAD//Z</t>
  </si>
  <si>
    <t>MAYBELLINE Superstay 14h - LipStick</t>
  </si>
  <si>
    <t>180 Ultimate Blush</t>
  </si>
  <si>
    <t>data:image/jpeg;base64,/9j/4AAQSkZJRgABAQAAAQABAAD/2wCEAAkGBw8QBhETEQ8PEBAXEhAQEA8QDxAPDw8RFxEXFhcRFRUYHSggGRolGxMVIT0hKCktLjouGB8zPTssNyguLisBCgoKDg0OGhAQGisdHSUtLSsyLS8yKysvMC0yLSstLi8tLS8tLi0rLS0tLS0vLSstLy0tLS0tLS0tLS0tLS0tLf/AABEIAOEA4QMBEQACEQEDEQH/xAAbAAEAAwEBAQEAAAAAAAAAAAAABAYHBQMBAv/EAEkQAAIBAgMCBgwKCAcBAAAAAAABAgMRBBIhBTEGEyJRYXEHIzJBdIGRobGztNEUJDNiY3JzgrLBJSY0NjdCUsIVJzWDkqLSF//EABoBAQADAQEBAAAAAAAAAAAAAAABAgMFBAb/xAA0EQEAAQIEAwYDBwUBAAAAAAAAAQIRAyExQQQSgQVRYXGxwTKR0RQiIzNCofEVUnKy8BP/2gAMAwEAAhEDEQA/ANxAAAAAAAAAAAAAAAAAAAAAAAAAAAAAAAAAAAAAAAAAAAAAAAAAAAAAAAAAAAAAAAAAAAAAAAAAAAAAAAAAH5qTUabbaSSbbe5Jb2C0zlChVOEVWtXdSFSUI5moRTslFPTMu+2tdefoNeWzsxwlFFPLVF5drZfCZNqNdJfSR3feXe6ys09zyYvBzGdHyWSMk43Tut6a3Nc5R4X0AAAAAAAAAAAAAAAAAAAAAAAAAAAACsdkLH8VsBxTtKrJUunL3UvMrfeL0Rm93Z+Hz40TO2bP8DiJQenjTSafQ095rLuYlEVapzxtN76TT+ZUaXkkn6SLMf8Azqjf5ws/ATbDnXqUHujHjKd3eyvaS88fOUrjdzu0MCKYjEjfJcjNzAAAAAAAAAAAAAAAAAAAAAAAAAAAAGZ9k3H59p0qSUlxandtLLKUlB8nnsreU1w3Y7LjKqVZpT0NHWmEvCu9QhlXlDocDa7jwto/O42Euri5S9MUVq+Fhx1MTw8+FvVq5i+dAAAAAAAAAAAAAAAAAAAAAAAAAAAAVThBQhPD43PCM0qlGSzK9nxEVdPen0oXmNGmHiVUTzUzaVMexP0LUxMakY06anKpGeZ2jFZm4tJ3071vGaRid7q4XacaYkdY+iNsCtCs5unONRKOrhJSy6d+27qZbmiXqq4jDriOWqHrwcrwhwowzlKMY8blu2kryi4pX6XJLxk1aLcZE/Z6vJsRg+aAAAAAAAAAAAAAAAAAAAAAAAAAAAAVjbfyWN+tQ9UgmFdqO3Y42h9hifUyITuzbsbfKYj61H0TA17FwX+A4aVuX8Nwacv5mniIppvfbUkvOi6BUAAAAAAAAAAAAAAAAAAAAAAAAAAABWtuLtGM66PqwmFarfw42h9hifVMhO7OOxt8riPrUfRMDYMWv1aw/hmC9pgBcSVQAAAAAAAAAAAAAAAAAAAAAAAAAAAFb22u0Yzro+rCYVmt/DnaH2GJ9UyE7s47G/y2I+tR9EwNixX7s0PC8F7VTAt5KoAAAAAAAAAAAAAAAAAAAAAAAAAAACubb+QxnXR9WQmFZqL/AC72h9hifUyCWb9jf5bEddH0TEkNixf7s0fC8F7VTBut5KoAAAAAAAAAAAAAAAAAAAAAAAAAAACvbc/ZsX10vwEJhV5fw92j4PivUyCd2b9jb9or9dH+8SNjxq/Vij4Xgva6YFuJVAAAAAAAAAAAAAAAAAAAAAAAAAAAAV/bi+K4rrpfgCYVdwf/AM/2irNv4PirafQSITuzbsaNfCcRqtHSv0d2BsuL/dqj4Vg/aaYN1sJVAAAAAAAAAAAAAAAAAAAAAAAAAAAi7Rx8KFGMp5rOcKayq7zSdkTEXaYeFViTanzUzae1MLUhWWV8bKo2qkqabUUklG976WJ5JeuOAxbbPLC49UuDtanTqunXlCoqVaMLqnOUWoyfU7PcOSVfsWJfZV9l0sVHE1JYzaEsU5ZMt1VajbNfk2SW9buYckrRwGL4LDUxuClsapSjDt7V6VXikslT+WWberPvockp/p+LrkumyNu0cTiatOGfPSycZmjZcq9rO+vcsiabPLi8PXhRE1buqQxAAAAAAAAAAAAAAAAAAAAAAAAABweGX+m0vCcP+MtRq9nBfmT5T6M9rL4w+tmrt0/CktdoDPdCmtQ2h5012+PWiUzpK3cAV+sG0P8AY9NQzr0hyOP/AC8Pr7L0ZuYAAAAAAAAAAAAAAAAAAAAAAAAACq8NMXP4FJcU8tKpQqueePKjdvSO/fFrzl6IdDgaKeaJvrEwzuptqi6rfKV23axo6sTERa70nt+iqW6fiXvIUnLO6JPbtF7oz8aQumMWHyltenxiajJ6rvr3EtIrirJfeB6lDatSplXb40puLm+RFNpW5Or1KVaOZxsRNER/bf8A7VeTNywAAAAAAAAAAAAAAAAAAAAAAAAAcDalOM9o1Iz7h0IqSa5LjnebW+ne8q5iYl6MOqYimY1vPszqhsOmqtOM6UnJyjGau04pzks3RZJdBeas9XVqxs55Zi23jlGT7wo2TQw+x4SpQUm1B8bLjMrzUnO+qUWrpKybf5Jqln9orvOUb5ZfykYDY+EhWwtGth4Va1Rw42fGVIOCqT5CywlZPI4yt0omVqoqmmuumrKNMoztr+7h7M2XCeLjdtU4rjKslvVOKvK3S9y6ZIvL2YtMURenXSPNqWyZxlWptU4QahQtlztpSlLk3b1XJRlLi40TF7zfX2WUo8QAAAAAAAAAAAAAAAAAAAAAAAAAOFtRpbQqN5VF0IxcpRzWvN6Pzkw9GHEzEW7/AKKOqdOePpqPF5XVhnUXBRazSVrRST0toi15jV0+aumKpqvpNtfDz/d7YDFUYYGaqpO+TI5UI4iMbZsyyykrXvHyF5hpi4ddVUcvjfO3tIknwnwlRTzqpPDzT4pUcqVTilHKpStpT5xtJpw9dNrWvGt/Hw70HAYT4tCnllLPCOKxORNyWHhrToq3805Wf3qfMTMtMTE+9NWlvux/lvPT6r3gddrz0SsqLstLLjKneM50civLDjr7LEUeMAAAAAAAAAAAAAAAAAAAAAAAAAFc4TO0qn2MPNUfvL0vdwu3n7M0oVZRfJk1ffZtGsxEu7XRTVrF0yo/ipCkfEn4aS/xbZmveo+11CNpeeqPwsbr/rCG61FqE44+pQlxOHhOEKNe94UYxabi0nqmWz7l+WuL0zhxVnM6xvK7bAg47Wmm3LLTpQztPlvPU11+r5zKrRy+ImKsOJjLWfRaSjwAAAAAAAAAAAAAAAAAAAAAAAAAArfCzuZfYvzVqfvL0vdwfv7SzGG82fQSny/ZirH9Tt7Oq11hkoVasYfBnOChUSbqpuTjG90m0rbu+Vmzw4sUc15iL81ummbnx2Tho5XJylrBZJVqayvMs0XaOuRJ31vv0joy15azxGLOUek9Pnt6rnweq5qluNlUceLVpVOMsnnyzutNcr8hnLmcRTbO1ulu70WUo8YAAAAAAAAAAAAAAAAAAAAAAAAAK5wvXaW/oanraLL0vdwevWPSWXw7rxs2fQJt/ixVl+pFcmno2tGnbRtNWa6mm14yzTVFqd0FmhcAFedV9OHj5IVn+ZlW43aO0efsvBm5IAAAAAAAAAAAAAAAAAAAAAAAAAK/wwXxL7lZf9VL+0vQ9vBfH1hli7t9b9Js+gS0/i5Cm6NMleEWp3QWaL2OlfD1H9LFeSk/eZVuL2l8UR4e67GblAAAAAAAAAAAAAAAAAAAAAAAAAA4PDCP6N8Vb2ep7i1Or2cFP4ny9YZSny31m76JKXyBCm7wnuJWRKm8JlpHY2X6Nm+evPzUoe8yxHF7T+OPL3ldDNywAAAAAAAAAAAAAAAAAAAAAAAAAcrhJTzbOt863/KMo/3FqdXo4abVsdpS1N308pafaiFN3jN6EpRKj1CZab2N4W2Knz1K8vVx/Iyr1cLtKb4vSPdcDNzgAAAAAAAAAAAAAAAAAAAAAAAAAQtrRvg9e9Ok/EqkSYa4M/e6T6MTUctVxe9NxfWnY9D6mJvF0mL5IQ86r0CYRJsIqax2P6duDtHpVaXlrP8A8mNergcfN8arp6LOUeEAAAAAAAAAAAAAAAAAAAAAAAAAEfH082Ekr2vbXm13kwvhzaqJUPa/ASpUxlSpQrQipSc+LqRdotu7Skr6XfMaRW6eF2hy0xTVDkVuB20od6hLqqpfiSJ54emOPw5/h5rgdtOUrZKUeurH8hzwTx+H3/s6WA7HddzTr16cV3404ynJrmu7JecjnY1dox+mLr/svDQo0Y04K0IQjGN99tdX0mczdy8Wqa55p1lOIZAAAAAAAAAAAAAAAAAAAAAAAAAA8cZDNhJpb3GSXXYmNVqJtVEqtwXr16+BtWnNVISsqkeRJ2/qS0ki9VonJ0OLpow670RlLv8AE1/6qU186EoPzNrzFMni5qO6YekYVu/xafXKX5IZIvR4vPEZo0W28ztzNLyXYWptMv3sicpYKMpayer0sJ1RjREVWhNIZAAAAAAAAAAAAAAAAAAAAAAAAAANaAR8NhVTi1FRSvfubPxkzK9Vc1avVRfOQrd9yvnA/NSneDWnjVwRNn2jTUaaS3IEzMzeX7CAAAAAAAAAAAAAAAAAAAAAAAAAAAAAAAAAAAAAAAAAAAAAAAAAAAAAAAAAAAAAAAAAAAAAAAAAAAAAAAAA/9k=</t>
  </si>
  <si>
    <t>MAYBELLINE Superstay 24 Color - LipStick</t>
  </si>
  <si>
    <t>905 Espress</t>
  </si>
  <si>
    <t>data:image/jpeg;base64,/9j/4AAQSkZJRgABAQAAAQABAAD/2wCEAAkGBw4HBhAOBxIQDxAPEhgPEBUREQ8OEBAPFxIZGBUSFRYYKDQiGCYlHhUVIT0tJSktOjo6Fx82ODMuQzQtLi0BCgoKDg0OFhAQGy0fHyU3Nys3NzMrKzUrKzctKysrNy0uLTctLSs1Ly0tLS0rLTArMy0tNzcwLjMzLS03NystK//AABEIAOEA4QMBEQACEQEDEQH/xAAbAAEBAAIDAQAAAAAAAAAAAAAABAMFAgYHAf/EADYQAQACAQIEAwYFAgYDAAAAAAABAgMEEQUSITEzQYEGBxMyUXEiYZHB8BShcpKy0eHxIyVC/8QAGgEBAQADAQEAAAAAAAAAAAAAAAECAwUEBv/EACgRAQACAgEDAgUFAAAAAAAAAAABAgMRBAUhMRJRQWFxwdEigaHh8f/aAAwDAQACEQMRAD8A9xAAAAAAAAAAAABpvavj+P2b4RbU5455iYpSm8Vm958on7RM+jG1vTG3o4vHtyMkUjsy+zXGcfH+DYtVp45YyR+Ku+80vE7Wrv57StZ3G05GCcGScc/BtFaAAAAAAAAAAAAAAAAAAAAAAAAAAHmHvvyW/odLSvyza95/xRFYifSJt+rTnns7nRYjeSfpCj3J5ZngmfHM9IyVvEb9uasxO3+Qw+GPWa/rpb5PR25xQAAAAAAAAAAAAAAAAAAAAAAAAAHm/voxc/DME+cWvH+hpzeHb6LP6rx9Pue5mJros/2pPfz3uYfC9a80/f7PSG5wwAAAAAAAAAAAAAAAAAAAAAAAAAHVvb/gluN8NpTDMRNbT82+0xMf8QwyVm0Pf0/lV495m3iWD3d8CycF0uWNTNZm3LH4ZmY6b/X7pjrpn1Hl0zzX0/B3Bsc0AAAAAAAAAAAAAAAAAAAAAAAAABLxDwY/xftIQ+cO+S33/YFYAAAAAAAAAAAAAAAAAAAAAAAAAAMGsjfFH3/aQcNDG0W9AVAAAAAAAAAAAAAAAAAAAAAAAAAAAw6nw/UHHSdpBQAAAAAAAAAAAAAAAAAAAAAAAAAADFqfD9QcNJ2kFAAAAAAAAAAAAAAAAAAAAAAAAAAMWa80mNgT5ss2rtKK4Ycs07eYKcWWb32lUZwAAAAAAAAAAAAAAAAAAAAAAAAYNT3gEuRFY8c722jyBVp/E9FRWAAAAAAAAAAAAAAAAAAAAAAAACfUfNAJrorBhmPjW/X69dv+gW4PFVFYAAAAAAAAAAAAAAAAAAAAAAAAOt+8C019mM81mYmIpMTE7TE/Gp13eblzMYbTD39LiJ5VImNx/UupcF1+b2q4Lfh+fPkwanDfHa2StrY81tLzxM2ie/Nt03n61me7VxslslPTbzDo9R41OJljNSN0tE9vhEu5cMmbYazPNvyxvzTzX35Yieafr9fz3e2HBltMHi/qrFWAAAAAAAAAAAAAAAAAAAAAAAADRe2WhycS4FlwaSInJeKxWJmKx0yVmes/lEtPIpN8c1r5l7OBmph5FMl/Efh5hxXSV4xr8VvZbU/B1+PDXDmxzbJprXvjpFLTjydrT02mN+sV3+ry1iLWiaT3d/15MGG1eTTeOZ3E9p1vv39vl9Xa/d17OargWjyW41lnNnzTXePiXy1x1rv2tbvMzad/tD2UrMb2+f5OeuSK1rGtfy7tp/FbHkVgAAAAAAAAAAAAAAAAAAAAAAAA1XtFxKvCOH31GSs3jHETMVmImd7xXpv92vLkjHSbS38bjzyMtcUTqZ/G3hGXX6KMOqjX0z1zXyxm02XByRkwXibT5zG8bzX9PKdpc3Bek73D7TmYc8Vp6LRqI1MTvv4d891Xtdn9odNfBxOItlwUrb4sbROWs9PxV8p/OO/0jz6OO+5mHyfL4sYqUvWe0vRcHix/PJteBWAAAAAAAAAAAAAAAAAAAAAAAADX8Xx4sunmurpGWltomk1i8XnmjljaenfZjaImNS2YrXreJpOp9/Z1DhXsVoMOTN/U4/jzeYnk1GPHM4Y/FMRTbpMTv5TPy/lLRj49Kb06XL6ryM1aRvUR7T58eW74TwTR8JvaeG4MWCbRy2nHSKTMR2idm+KxHhzr5b3iK2ncNzg8WP55MmpWAAAAAAAAAAAAAAAAAAAAAAAADXcY5vhR8Lbm3ryb9Ii3PG2/5MbeGzHr1d0mmi1r5LZtuffkmI+Wta7zWInz6X33/Mhb61EV8fn/ABRTurWp0/ix/PIRWoAAAAAAAAAAAAAAAAAAAAAAAA1vG6Rk0s1tPLEzWJmf/mOeOvoxtG4bMU6ttDw7D8HFaK3m8RM1ifw8tvObRt57zMT1nrEpWNMs1vVO9aV07smpVp/Fj+eQitQAAAAAAAAAAAAAAAAAAAAAAABLrKRk6ZIiYmO0xvHcWJmO8I64a4KTGPpG+8R5R+UJEaW1ptO5fcfcRVp/FgRWoAAAAAAAAAAAAAAAAAAAAAAAAi1Uz/WVjyms9Ou2+8IvwSa600pM06f3+3cIa/2e1N9To8d9XPNNqVtPSI3maxM9vUhZbfHP/saRWenJeZjfvMTWP3/uI2KoAAAAAAAAAAAAAAAAAAAAAAAAm1VY56289pjfz26dAR6inPXa3WEVPotLXTViuH8NYiIrEeURHSAbHS1icu89ZiJjee+0zH+yosAAAAAAAAAAAAAAAAAAAAAAAABg1Pl6gkyorHTuCzS/P6KioAAAAAAAAAAAAAAAAAAAAAAAAGDU9oBHlRXDH3Bbpfmn7KikAAAAAAAAAAAAAAAAAAAAAAAAGHU/LH3BFlRWPH3BdpO8+iopAAAAAAAAAAAAAAAAAAAAAAAABi1HyeoIMyKx4+4NhpO0+iooAAAAAAAAAAAAAAAAAAAAAAAABj1Hhg1+ZFY8XcGx0sfgn7/sqM4AAAAAAAAAAAAAAAAAAAAAAAAOGbwpBrs6Kx4e4Nlpo/8AF6qjMAAAAAAAAAAAAAAAAAAAAAAAADjk8OfsDW50Vjwx1BtNPG2KP55qjIAAAAAAAAAAAAAAAAAAAAAAAAD5MbwCTLpbW7TH90HDHo7Vnrt+oq6kctYj6Kj6AAAAAAAAAAAAAAAAAAAAAAAAAAAAAAAAAAAAAAAAAD//2Q==</t>
  </si>
  <si>
    <t>835 Timeless Beauty</t>
  </si>
  <si>
    <t>840 Merlot Muse</t>
  </si>
  <si>
    <t>MAYBELLINE Color Sensational - LipStick</t>
  </si>
  <si>
    <t>148 Summer Pink</t>
  </si>
  <si>
    <t>data:image/jpeg;base64,/9j/4AAQSkZJRgABAQAAAQABAAD/2wCEAAkGBw8QEA8QDw0NDg0PEg8PDw0NDQ8NDQ0NFREYFhYRExUYHiggGBolGxMTITEhJSkrLi46Fx8zODMtNzQtLisBCgoKDg0OGA8QFy8dHh8rLS0tLTcvKzArNystLSstLy4vLS0tKy0tKzgtNy03MjMtLSstLC03Ky0uKzQ4KzMuLf/AABEIANcA6wMBIgACEQEDEQH/xAAcAAEAAQUBAQAAAAAAAAAAAAAABAECAwUIBgf/xABNEAABAwEDBgcJCwoHAAAAAAAAAQIDBAURMQchMnFysQYSQXOBkbIiIyQlUWGSk8ETMzVCUlNjlKHC0RQXNENUYoOis9IVFkSChMPw/8QAGgEBAAMBAQEAAAAAAAAAAAAAAAECAwUEBv/EACgRAQACAgEDAwMFAQAAAAAAAAABAgMxEQQSITJRcRNBoQUUUmGRI//aAAwDAQACEQMRAD8A+4gAAAAAAAAAAAAAAAAAAAABiqZ2Rsc+RyMYxFc5zluREQynzDKTbrnyLTMd3qLTu+PL5/Mm+8pe/bHL0dN0858kUhi4R5SpkfdRtYyJq6crOO+Xo+Kn26j3vBm3Y62Bsre5elySR33qx925eRTn2oW9T1nAO2VpZmOVe9Oujlb9Gq6WtFz9Z56Zp7vLtdV+m4/o/wDOPMfl9tBRFvwKnrfOgAAAAAAAAAAAAAAAAAAAAAAAAAAAAAAAMVXMkcb3rgxrnrqRLz4Ja0yvc5zlvc5Vcq+Vyrep9p4Wy8WiqV8rOL6So32nw+0HYnl6ifMQ7n6PWOLWax2JsbNdcat7idQSJmPPw7lpjh904HVizUcKqt7mIsTtbVuT7Ljdni8mVRfFOz5L2P8ASbd909oe/HPNYfHdVTszWj+wAF2AAAAAAAAAAAAAAAAAUc5ERVVbkTOqrgiFSNafvE3NydlQPJ1OVWxY3OYtXIqtVWqrKSpe29PIqMuXWhgXK9Yn7TP9Tqf7TnysTvj9akZzfORy0ikzp0UuWCxfn6j6nP8A2li5ZLE+fqPqk34HO/uZDmh7pcSO6FvoW9nSaZZbF5Jalf8AiSlfzx2N8uq+qSHOFLDiSWNzjuROK0bh1LwZ4aUNoqraaV/HS9fc5Y3RPVExVEXE9EfB8i/6VF/H3NPvBZnMNbX0jauJ8T1VsTlRFRukvFdemfkzoeSr+ANFfd35c163yO9h7WjS5HJ+87tKRLQ0ugiaxO4XpmyU8VtMPE/5AoPJL6x/4mem4DUDf1b1zpjI/wAus9GXM9qbx2V9l/3OX+c/6k2XYMFIjvyfjx8a7jd1xuNdfdii+VTZU8nGairjnTqW4udgphol7jpen8yk8cMZtNp5lIAAQAAAAAAAAAAAAAAAAEe0U7zLzcnZUkGGt97k2H9lQOSatO+v1qRyVWJ36TWpGUzs9uLULVIsmKklSM/EyezhkpuXoM0OPWYafl6DNDj1loZZI8w+mZGH+FRJ5Pd9zD7yfAcjC+GR/wAbcw+/G0ObZFo8H7T+2pFtDSTUSqRdPbf2lItoaSavaWVQi5nKWqVbyhDfLgYaHRXafvMvJ0GKi0V2nbyEpAAAAAAAAAAAAAAAAAAAGKr97k2XdlTKY6nQfsu3AcmVyd+l2nbyJcTLRzVE227eREM7Pbh1DERn4ktUIsmJk9y+Dl1maLExQ4GWPHrLQyybh9EyML4dH/F3MOgTnzIwvh0euTc06DNocy+0WlTO/bf9rlUjWhpJs+0k0uMm07eR7Q0m6l3llEAq3lBVuC6gN43DoMNFg7bd7DMzRTUm4w0Xx9teyhAkgAAAAAAAAAAAAAAAAAAY6jQfsu3GQsl0Xal3Acm2rmqZ9t+8hJj0E+2E8KqOcfvIKJn6DOz3YdQsUjS4kpUI0uJk6C6HDpMkePWY4sDLHj1loY5Nw+g5GV8Pj1v7KHQhzzkb/T49btyHQxtDlX2i0y91JtKR7R0m6l3kiDTk2vuoYLRxbqUsogFU5dSlCreXUpI3keimpNxhol982/uoZYdFuym4w0S55Nv7qECUACAAAAAAAAAAAAAAAAALX4LqUuKKByfbSeF1POydpSCmJseECXVlTzsnaU17cegzs92HULHEaZM5KcY1bnMnRhjhTMXxpnLrhGndFoY5dw95kc+EI9peydDnO+R74Qj2vuqdEIbQ5OTaJAnfJdpOwhhtDFvSZoV75LtN7DTDaHxeksogFUKFWhDdU69w3ZTcYqPGTaTsoZKbQbspuMdIndy627glKABAAAAAAAAAAAAAAAAABQAOU+EieHVXOydpTXNxNnwnTw+q52TtKatMegys92HUfKilripRTN04W3lI8StxRmkWh58u4e6yRLdaEW2nZcdFIc45KF8YRc4zc46NNocnJtr6aqjdLMjXtVUcjVTjJijG3/h0C0F0ektsiJqwsva1e5biiLyGK0qWNVaixsuuX4qFlEdSrV85AqKWJv6pnUVpaWJ2f3KPNm0UA9HBOxGNvexO5TFyIQqO04VqHxJIiucjVarUVWKqX3t4yZuNhmvM1mQM4q3MZmcqJ3KYGStREWPbZ2kIE0AAAAAAAAAAAAAAAAAAAAByvwsTxhV87J2lNSmPQbjhenjCr52TtKadMegys9+LUfKilFDihm6UaC1uJUtbiWhhl+z2mSpfGMPOM3OOjznDJYvjGHnGbnHR5rVycu2vsb3mPZbuKWhpN1KLF94i2GbkFo6TdSl2bT1vIVoeXWUreTWVouXWhA3lm4O2vYVrkzs24+0hbZmDtfsK2imhzkXbQkTQAQAAAAAAAAAAAAAAAAAAA5b4afCVZz0nbU0qY9BvOG7brSrE+lk7SmjTHo9plZ78Wo+VriilziimbpxpQsTEvLOUmGGb7PZZLl8Ywc5HucdInNeTRfGMHOx/eOlDark5fU1thr4PDzbOygtHFvSUsL9Hh5tnZQraOLekuyaitwTWKLl6BW4IUoeXoIG8s3B2tNxdaS5mr5Hx9tC2zfj603C1Fuai+RzF/mQkTwAQAAAAAAAAAAAAAAAAAAA5g4e/Clbz0naU0CY9B6DKI3xrW86/eecRM/QZWe/FqPlcpQAzl06ilnKXKWLiWhhm+z12TZfGNPzsXtOlTmfJuvjGn52Lep0whrVyc3qayw/eIthnZQWkudvSUsJe8R7DeyhS01zt6S7Jqqtb0QpRcpbVp5Fu3FtGmN6+TNyBD0FmLp627ilsaHSm9C2yl0/9u4pba97d5kv1BLaAAgAAAAAAAAAAAAAAAAAABzJlHS61a3nHbzzXKeoylp42rNtTy6YmVnQw+mPkUF1xY5TN06qll2cvQsXEmGGePEPU5OvhKm52HtnTKnMeT911oU6/Sw/1EOi7frHQwq5mm5UYi/JvxXqRTarkZvVLWUDJYY2K2ZXMVrVakjWrcipmRFS5SyoqpXYrGl1+DXLfrzmJbRi9zgR0sbVSGO9ivbe112dF8+a7oMD6+H56L1jS7Fc+RVxROjMUZI5uF3Sl/tIq1kXzsfptH5bD87H6bQNlTVkzb7nRorrr72L9mcraUM0kTnvnerETQYjWMc7kR1yXql92a81zLQhv99j9NDLWWkx1NM2ORr3qsCtai43StVfsRQl7VuCakKmm4K1bpIV4y8biPcxqqt68VLsy6s5uSAAAAAAAAAAAAAAAAAAAHNOU7Na9ZmXTTk8rUX2nl26l6j1uUxi/4vXJ+9GvXG1TzXufnMbz5dfpMXNItywKYpuQle5+f7DFPEmbOZy6FaSww4lz7/IpfFGl+Jm9y84iVcmKbNxwDXxhTZlS+WDHnWnSFroipHfnTjux5p5zlwMS60aTnYf6rTo61tGPb/63HoppwepjtyTDQrEz5DPRQxPp2L8RnooSFLHl3nRFp4/kM9FCn5PH8hnooZXFBwKMhYmDG9SGaFqeROoxIplgxA3lhMu/KPPUTL1uv9ptDW2LhOv08ydTrjZEJAAAAAAAAAAAAAAAAAAB804ZZMJK6tlq4qyOJJkj40UkLnqjmt4t6ORyZrkTkNJ+Zqq/b6b1En9wBWaRPl6MfVZaR21nwp+Zmq/b6b1Mn4lj8i1Uv+vpvUyfiAR9OrT9/m9/wtbkXq0X9OpfVymVuRmq5a+m9TIvtAH06k9fn9/w3PBPJU6kq4qmesjmSHO2KOBzOM9FvaquVy5kXPdcfSKqDjtuvuVFRUW69EX/ANeAWiOHmvebz3W21f8Ag8nzkfou/EsWxJPnI+pwBblRathSfLZ/MEsKT5cfU4AgXJYLvnW+iq+0vZYbk/Wt9Wv4gE8ja00CMRUTlc57l8rnLeq9amUAgAAAAAAAAf/Z</t>
  </si>
  <si>
    <t>117 Tip Top Twille</t>
  </si>
  <si>
    <t>150 Stellar Pink</t>
  </si>
  <si>
    <t>160 Infinitely</t>
  </si>
  <si>
    <t>162 Feel Pink</t>
  </si>
  <si>
    <t xml:space="preserve">207 Pink Fling </t>
  </si>
  <si>
    <t>315 Rich Plum</t>
  </si>
  <si>
    <t>333 Hot Chase</t>
  </si>
  <si>
    <t>411 Plum Rule</t>
  </si>
  <si>
    <t>422 Tonic Coral</t>
  </si>
  <si>
    <t>510 Risk Taker Coral</t>
  </si>
  <si>
    <t>527 Lady Red</t>
  </si>
  <si>
    <t>883 Orange Danger</t>
  </si>
  <si>
    <t>885 Midnight Merlot</t>
  </si>
  <si>
    <t>886 Berry Bossy</t>
  </si>
  <si>
    <t>914 Vibrant</t>
  </si>
  <si>
    <t>960 Red M</t>
  </si>
  <si>
    <t>965 Rouge Mat</t>
  </si>
  <si>
    <t>965 Siren In Scarlet</t>
  </si>
  <si>
    <t>970 Daring Ruby</t>
  </si>
  <si>
    <t>988 Toasted Brown</t>
  </si>
  <si>
    <t>data:image/jpeg;base64,/9j/4AAQSkZJRgABAQAAAQABAAD/2wCEAAoHCBISFRUREREREhIRFRURERERDxEPERERGBgZGRgVGBgcIy4lHB4rIRgYJjgmKy8xNTU1GiQ7QDs0Py40NTEBDAwMEA8QHhERGTQhGCExMTQ0NDQ3NDQxNDQ0MTQxNDQ0ND8xPzQ0Pz80NDQxMTQxPzExMTQ/NDQxMTExMTE/Mf/AABEIATAApgMBIgACEQEDEQH/xAAcAAABBQEBAQAAAAAAAAAAAAAAAgQFBgcDAQj/xABMEAABAgIDCwcIBgkDBQAAAAABAAIDBAUGERIhMTI1cXSBsbLBByI0QVFycxMkJTNhgpGhI5Kis9HSFBUWUlRVk5TwRGLxQoOjwsP/xAAYAQADAQEAAAAAAAAAAAAAAAAAAQIDBP/EACARAQEAAgMBAAMBAQAAAAAAAAABAjEDEUEyIkJREiH/2gAMAwEAAhEDEQA/ANmQhCAEIQgBCEIAQhCAEIQgBCEIDxeFeqOpykBLQIkY4Wt5o7Xm80fEhAk7/wCKTXmm3Pifo8NxDIV95a4i6idl7qG0+xcKuVtfAIhxy58I3gTa58PMf+oez4KqR4jiS91pLiSXHCXHCUgRFPbsnHP89N2lphkRoexwc1wta4G0ELsskqtWR0q4NeSYDzz24bg/vt4jrWrwnhwDmkFrgCCDaCDfBCpy54XGuqEIQkIQhACEIQAhCEAIQhACEIQAhCEAIQhAeKico89ehS4OMTFfmHNb8y74K9FZNWuZ8rORTbaGWQ25mCw/aLkq14p3khYhAF+yxMXxAD2D4pzMlR8QqXWdQr+AhalUCdL4LoLjaYJFz3HXwNRtWTy14q71GmiyYY229Ea5hz2XTd0/FOM+XHvFp6F4F6qcYQhCAEIQgBCEIAQhCAEIQgBCEIAQhCAQ69fWJvfdve84Xvc76ziVtMweY7unYsSg4qVb8HprMlR7zfT2YTFyl0nMvhVhq7FuI8F3ZEZ8C65PyKrsBTFHuse09jmn4OBQnLTbQvV4F6rcIQhCAEIQgBCEIAQhCAEIQgBCEIAQhCA4zWI/uu2FYjBxf87Ft0ziP7p2FYjAxf8AOxKt+H00mEwcn8wmD1LoOICl5LD8NqiIBvqXkUC6bazAEpJZgGYJStwBCEIAQhCAEIQgBCEIAQhCAEIQgBCEIDhM4r+67YViUHF+GxafTdbpKWc6BFinyllhYxjnuF0CATYs5kqOjxHeTZBe49RJhsFg6+c4WIsrbhymPfdRUymDirdGqZPuviC3XGh/ioONQkw2MZYth+WADizy0O2w38NtiXVbf7x/ptAUtIp1AqVSGHyLf60P8V4+jpiXfcRITgb1ty+E42fXCOqV5MettlZgGYJSq1C12k5qIIDPKMim0BkRlltzhvtJCtKbkCEIQEPN1lkYLnQ4s5Kw3svOZEmIbHNPYQTaE3NdaL/mMp/cQzxWDVzPn05pMbfKgHZkB9K/txRX8wlf6zSkmvVFfzCW/qL5nfauZBQH03+3tE/zCX+sfwR+31E/zCX+sfwXzGWn/CkkFPqh9O/t9RP8fL/Wd+C9bXuijeFIS2uJc/MhfL5KUw8x/u7Qkb6qgVqo+JiT0o49gmYVu1SkCZY8Wsex47WOa4fJfHlitHJzGeykpQMc5ofGa14aS26abbWmzCEE+oUIQgMKr7fpJ+eEPmVdqt9IGYqkV5ym/vwdqvFW+kDMVp4m7XhwWP0u4/rp3fH3YWwxMCxumD6bf7Xt+7CmHWwyh5gzKlVn6TqCukniNVLrP0nUE8dldKNUe9SjO9FHzW7LCKl5UZ343Fbulls4EIQpN8y1x6dN6TG3yoNim65Dz6b0mNvlQsNVjsyI4XNjR2LtHwJDQtevySV5Mdg+CS5g7B8F2sSXBa9AwjhewhzX+7vBezAXsIc1+reaufKfkbk7ArBye5SktIZxVfdgU/ye5SktIZxU5bN9ToQhSTCa75Uf34O1XirnSBrVIrtlR/fgq7Vd6QNa08Tdr1EKxmmz6bd4jR/4gtliLGady0e+z7sKcTbFJYjVTKz9J1BXOQxG5lTKy9IOYImyulFqdlRniRuK3dYTVDKkPxY3FbsjI4EIQpN8zVxHn03pMbfcoRinK49Om9Jjb5UHDVYbFJj4F4xKmMC8hrb9i8dQElwSwkuWwMJleQsV/u7wSppJhYr/AHd4Lly+jc3YFP8AJ7lKS0hnFQLsCnuT3KUlpDOKWezfU68XqFBMLroPSj+/B4K61e6QMxVKrnlV/fgq61d6QNa0TdrxEWN07ll3fb92FscQrHafHpl3fYfsBLE61+j8RuZU6svSDmCuNHYjcyptZekHMEpsrpRqpD0rD8WNxW7LCap5VZ4sbit2RkcCEIUm+Z659Om9Ijb5UJC61N1y6dN6RG3yoSEMKvDYpMxgSYaXMi8kQ1r+xeHCS4JYSHLfwGM0kQsV/u7wS5tJh4r/AHd4Lky+jjk/Ap/k9ylJaQzioFynuT3KUlpDOKWezfU6ELxQTC65H0q/xIHBXar/AEga1Sa35Vf4kFXWgOkDWr8Tdry9Y3T59MO77B9gLYnrHqyAfrc95ht9twEYitdo08wZlT6ydIOpW6jDzBmVRrEfODqRNi6UWqmVWeLG4rd1hNV8rM8aLsK3ZLI4EIQpN8z1x6dN6TG3yoSF1qarl06b0mNvlQsLrV4fQeTOBJhpczg1pLAtf2Lw4ASXJTUly3mkmE3xSIeI/wB3eCVN8UmHiP8Ad3guXL6XHNynuT3KUlpDOKgXYFPcnuUpLSGcVOezr6nQhCgmFVvyq/xIPBXWgvXjWqVW/Kr/ABYGwK6UL0hquJu13csdrPljWz7tbE8rHa0iymMPUw5uYjEVrdF4jcyqVYOkHUrZRR5gzKpU8fOHIgqj1Zyszxouxy3dYRVrKzPGi7Ct3U5HAhCEjfM9cenTekxt8qGhdama5dOm9Ijb5ULB61eH0Hkzg1pMNKmsGtJh4VtPpPhy1JeltSXLfwkfN8Vzh4j/AHd4LpOcVzh4j/d3guXL6XNObsCnuT3KUlpDOKgXYFPcnuUpLSGcVPJs31OvF6vFmTC63ZVf4sHYFc6G9e3OqbW3Kr/Fg7ArlRHr251cTdru5Y/Wuz9bjMzcWvvWQVtys3tuWbpRBWrUSeYMyqtOevcrRRB+jGZVam/XuQKpFW8rM8eLuuW7rCavZWZ48Tdct2SyOBCEKTfM9ch59N6TG3yoaCpqufT5vSYu+VDQVXH9FSZoXta8hL2awDOkw8K3n0Xh0AkvCWAkuXR4SNnOK5w8R/u7wXWdXKHiP93eC5Mvpc05uwKe5PspSWkMUC7Ap7k+ylJaQxTybN9ToQmdJR3Mhuc0AuAsbabBafisyYvWselX+NB2BXGivXNzqkxYUWbn3vFy2JDcx8Qvfay1gAvXLb9pzK50TLTBeH3cuLDgLIoB12q01eXLIa3ZWb3WbpWpEzPZLfXiC37KySuc06HSrBEa0xC2FiPNxY60C+Rb8kQVrdEHmDMqvTHrnKToabmCwXLJeyy8XRItvyYoGnGzTYhd5vab4FkUj52I9F0q1Xr1LM8d+65bqsJlZWJAn4D3ub5SO972uh2i45rgbzgVtdHRC5jS42nBb22daWRw7QhCk3zRXTp05pEXeKh4HWpmuvTpzSIu8VDQOtXh9QUmawa0mGlTWAZ15DW8+0+HQSYiUAkxFv4SNneK5Q8R/u7wXWe4rlDxH+7vBcmX0uaIfgU7ye5SktIYoJ+BTnJ7lKS0hiXLs31QmVLC2G7UnqZ0p6t2pZEyKihZSE5m/IrhQl92tU6jz6Qncw/+attAnnkK0+rYGixYnX8+l2+z9HGqy3itsGBYlXrLAzy4+yEobV6u4jcyjqyu57fYE/q4eY3NwUbWM/SBNPiqT/TpHM/Y5azRXqxnKyWkenyPv7HLWaK9WM6VVD5CEKTfNNdenzmkRN5Q0v1qZrt0+c0iJtUNL9avj3CpM3gGdeQl7N4BnRCW8+y8OmpLsCUEly3JGz3FcYWK/wB3eC7T3H8Vxh4r8zd4Lky+lzRL8GpTfJ9lKS0hihH4FN8n2UpLSGJcuzfVCZ0p6t2pPEypX1btSyJklHD0hO5m7GK00GfpVVqPyjO91p+TFZ6GNkVXNJu1vCxOu5tpho/3y+61bU0rEq5ZaHflt1qUNqtXTzG5lHU+fpAntXncwZkwps/SKiulYpHp8h7+xy1iivVjP+CyalOnyHvcVrNE4ms8FNOHyEIUm+aa7dPnNIibVCy52qZrx0+c0iJtUNL8Vpx/RV5OYBnXkFezmAZ0QVv+xeHYXjglBeFdCUXPYNa4Q8R+Zu81d5/iuEPEfq3mrjz+mk08fg1Ka5PcpSWkMUM/BqU1yf5SktIYly+B9TplSvqznCeplSvqznCxDKKLHpGd7jNjFYaK9YFAUUPSc73GbIanaMvRRrVxN2t7cCxKth9N5osuPsNW2A3liFaHemz48uPsMQbUqAxAmNMesT2gjzFH0qfpE01A0zen5DO/itUojE18AsspwefyGd+1anRGJrPBRkqH6EISN80V46fOaQ9QsvxUzXjp85pD+ChpbitOP6K6E5gGdEBE5gGdEBb/ALJ8PWpLgltwJJXQSLpDBrTeFiP1bzU5pHBrTaFiu1bzVx5/a5op+DUpaoRspGS0iHtUS/BqUnUY2UhJaTC3gly+G+rEypX1ZzhPUxpb1ZzhYhltE5Une43ZCU1J3o1ntO1QlE5Une43ZCU3BvRznKuJq2g3liFZz6aOkS+5DW2tN5YjWcemjpEvuMQbUaFPNTGevxdY2p5RGKmce/GHeG1NNQ1PD0hIZ37StPofE1lZfT+UJD39p/FahQ+Jr4BTVRIIQhSb5mrzlCd0h/BQ0qpmvOUJ3SH8FDyq04/oXTycN4Z0QUTuAZ0QFvPpPh60leOJ7EpqS5wXQlFz5va03h4rtW81OZ8bQm0LFdmG81cef2uadH4upSFSz5/JaTB3wo92KntTzZPyWkwPvGpcvhx9YKr1jp9kP6MMfEJdZZDuXPJHUG231P0hFLIUR4wsY94zhpI2Kl0az6Njjfe9jHPdhJcWgm/2X1njOyqDo+XiQ5qZm3wItxHaxsMAMLxYGh10Lq9fapaExzol2GPaDf57HDZanxtXSE6xVpJyx7h1OI/2se47FldaaNjNpEzkSG+HA8pDiCI+FFa24YGg2m5vG8by1WG5d2vNllt44QRaCMyQ76UyQrTIsbzpqGM7Yv5UxiVtkGxA8x7sC/YyFEdf1tCnaaq/KWOjXDIAbzormNFw1vW+59ltpAsvW5jXK0UOYEJ7oL2Pa2wPeGWOLDYDcey02E+wpjbpFmWzkxLTcvDivhy7niISwMLjZeDQThtIw2BaDQVKGy4fCdDBN4uexxtvC+Gk2LP+Tx3m724bIzr2drCrcXWX7QPaSApql1QkQzaAfYEKTfNNecoTukP4KHleKm66QXPpCdubL0w+202daipeXe3CPtBa8eN77Km86LwzpUuL6fFnXc2/BOWsvYuxdMw/LtPZsIZswH4FJLE6cz2Lm9h/4Fq1uJdoakRtCawsV2YbzVITrHG0XDz7jiEyYwgPBa4GwWAtIOM1cnJPz7XNFPHN1J1VM+fSelS/3jVxNtzZZes6zwXeqvTpPSpf7xqXLNCPo6kmzExEjS8OYbBYGXBHkPKOddsvm6ugQed1dih4VUqQhtaxlJQy1gDW3ck0mwCwWkOvqxS7fOY57m41SrljApLqBpNv+rk3d6ViNPyekmRpBmGJIv8Acjs4lXCIo2aVpV8RZ5uGHJO9omYzNrCh1Izgwy0sc087jDT2Mo+OgGNM0lHiwIsIy8JnlGOZdfpkN1zaLLbHNFqizGn5+E4S0vLCXiXUG7ixrXEsNjuaLBhF68V3pPEfmKkOTjoLPHmN8pAwoaplIQmFjZuDBDnXbgxrn86wDrA7B1qaZVl8MXcabiRnC/ZchrbfYHWqzwlypDEKY7QdCUlEfFiNunWMab5eTbfCE0qsPOIvcO81CQZ3WgekJ7x3/MqNcVfqxVBnok5MTEJsN0KO/wAowiKGvFoFoLXWX7betM21EnG40pEee3y0Aj4XYW3FnjMerTyUsX8F9OyFbf2bnGYJGKO75M7rkOoib/g5j+iSujHPH+xCoFIcVbX0VM9cnMf27/wXN1HRxhlI/wDQiflT/wBz+l0qgKYRBbFFot5mAq6GQidctHGeXiflURHoiYfNNuJSZcLiy1svEstv9dzYo5LOlxDvht/dHwUlVKEwTktYxvr4OAD98K0SPJ9OxyC5jJdn70VwLrPYxt/4kK9VbqFLSbmxXF0eM2+177GsYe1rR1+02lc/LnL/AMhxMSx85j+ws3GqUKi3wYsOM+IyGIrYlybBEaxzSAGkWOvEXu1evpCOMMjHPciSztrwsTO4ijZteupOIcMhNjVLu2PTKPOvP+jnB/2WO2OVdxJvFTCOnEWYf/CTn9q92xMo0Z+D9GnP7KY/KjsIqksR2Yp/ycdBZpExvqOpAvLXfQTWD+EmB/6p3UON5KUbDfCmBE8vHd5MS0YvuXOtaSLm8CECLxCXKkMQrnCMy6y4lbgfvTEUQx9Vt0fjYnESiY0QWRY4aOtsCGGnNdvutgR3D6ViqnSI3cO81CtdF0BLyxc+Ew3bxY98R7ojnDDZfNgv9iEuz6f/2Q==</t>
  </si>
  <si>
    <t>MAYBELLINE Color Sensational Bold - LipStick</t>
  </si>
  <si>
    <t>886  Berry Bossy</t>
  </si>
  <si>
    <t>887 Blackest Berry</t>
  </si>
  <si>
    <t>891 Sapphire Siren</t>
  </si>
  <si>
    <t xml:space="preserve">892 </t>
  </si>
  <si>
    <t>MAYBELLINE Color Sensational Matte - LipStick</t>
  </si>
  <si>
    <t>750 Choco Pop</t>
  </si>
  <si>
    <t>data:image/jpeg;base64,/9j/4AAQSkZJRgABAQAAAQABAAD/2wCEAAkGBxAQBhAQBxEPDw8NFRYQDw8PDw8PDg4PFRYWFxUSFRMYHSogGBolGxMVIT0lJSkrMC4uFx8zRDMtOCgtLisBCgoKDg0OGw8PFzIdHR8tKystKy0tLSsrKy0tNy0tLS0rKzUrLS0tKystLSstLS0tLTgsLS0tLSs3OCstLS4rK//AABEIAOEA4QMBIgACEQEDEQH/xAAcAAEAAwEBAQEBAAAAAAAAAAAAAwQFAgcBBgj/xAA/EAEAAgADAgkHCQgDAAAAAAAAAQIDBBESIQUGMTJBUXGRsRMjM2GBwdEkJXJzkqGzwvAHFCJSU2KTsjREgv/EABgBAQEBAQEAAAAAAAAAAAAAAAACAQME/8QAGhEBAQADAQEAAAAAAAAAAAAAAAECAxFBIf/aAAwDAQACEQMRAD8A9xAAAAAAAAAAAAAAAAAAAAAAAAAAAAAAAAAAAAAAAAAAAAHyZ630AAAAAAAAAAAAAAAAAAAAAAAAAABV4S4Qw8vlpvmZ0joiOdeeqI6ZSZvHjDyt8S/Jh1m0+vSNXiPGXjnjZjHxJy1dNjWIvffsxryUpyRHrnVNvHTXrudanGDjRfH4w5el77Gl9qlKzuwtInZmeu0zpv8AU9V4KzfluD8PE6bR/FHVaN1o74l/MNb38vXGtMzfa2ptM75nXre/fs8z3leCbRrrs2i3svHxiU4367b9cxxnH6sB0eUAAAAAAAAAAAAAAAAAAAAAAABkcbr6cXMxMdNdO+Yj3v5+pMbWNE9MS/oHjVgXxeAcbDy1Zve0V0rHLP8AFE+54dbitwjGNf5JmOnfFNY74c859erRlJje1jZesWyNuuLQ9Z/ZJmtqL0n+nE/Ztp+Z5tkeLPCE5a3k8pjzGvRXWN07+l6R+yzgjM5fMXtwhg3wq2w5iJts75m1ZjknqiWYy9XuyxuN+vSQHV4gAAAAAAAAAAAAAAAAAAAAAAAFfHnnexSw7+azH048KrWannez3s/Bt5nM/WR+UgyOIdvmjF+sx/xrt3gq+uSw9f6cf6vz3ESfmjF+nmPxrNzge3yPD+rj/VvjGxTmR2OnNOZHY6Y0AAAAAAAAAAAAAAAAAAAAAAABSzs8vbHhLMwLeYzP1lfytHPTvntjwllYc+YzHrvWfBUZWRxGt804v08f8azd4In5Jh/Q9z8/xLn5txI/uxvxbP0HBm7Ap2afceMblOZHY6c4fMjsh0lQAAAAAAAAAAAAAAAAAAAAAAADO4Q5/d4Sy6+hxvXaGpwh6Xu8JZlebieuY8VxNZPFjBmmUxIt0+UnvvMtzI+jqr0wopExXpi3is5T0dTxjbw+ZHZDpzTmR2Q6QsAAAAAAAAAAAAAAAAAAAAAAABnZ/wBP3e9mRzr9tfFfzFptjzrpGz0RMzMx3afeoRrOJaY643TamuuvVr6lSprvMcv/AJn3JcD0dFfFttxrWJrutz5rSZ7NZ9Sxgb8Cs7oiOueXu1LWNqnMjsdI8C0zhRtaa+rfCRKwAAAAAAAAAAAAAAAAAAAAAAAGTP8AyrezwZ1Z89Mf3x+Zof8Adv7PBlWtpndOu0T91mxNW89PJ2W/1l1l5+QxP65VfP21w4mvRNo74lYwo+bo9resbWX9FHs8ISosv6KP10QlSsAAAAAAAAAAAAAAAAAAAAAAABi21/f7bEa6xXpiNOd8HOXy/nNbadOvbK3WnyiZ69I7tr4mFHLr1/FsTUE5ePJzp1zKO+FP7pMR/ct4fJPtdRTzP2gW8D0f66kiPA5iRioAAAAAAAAAAAAAAAAAAAAAAAjx8WKYNrTv2Y106wVsK0TMzXfv+Jp/DM+v3y+UtNsGJpMRWY3adPagthVrXWlYrrvnZjZme5sTUuBGs96WnM3ddlDK5elY0w9qYmZmdu9sSdZ5dNqeRawMPZ18jpTsiNPaC3lrRNJ06EqrgY/yiaW52m1OnJ1aLTFQAAAAAAAAAAAAAAAAAAAAAARZmNcCdf1vSoszEzgTs8oKVsrWJ0rrERu0iZrH3IcbKV2eW/8Akv8AFZxMWu1zq98IsTFrputHfDUK2Fk6Rblv/kv8VmMrT1+20z4uKYldrfMd8JPLV/mjvgFnL4Va4kbERGseGmi0q5e0WvE4cxMRE66Trv3LTFQAGgAAAAAAAAAAAAAAAAAAAAAI5wKTO+tfsw+fu9P5KfZhKAj/AHen8lPsw++Rr0Vr9mHYD5Ebtz6AAAAAAAAAAAAAAAAAAAAAAAAAAAAAAAAAAAAAAAAAAAAAAAAAAAAAAAAAAAAAAAAAAAAAAAAAP//Z</t>
  </si>
  <si>
    <t>882 Fury Fushia</t>
  </si>
  <si>
    <t>932 Clay Crush</t>
  </si>
  <si>
    <t>968  riche Ruby</t>
  </si>
  <si>
    <t>975 Divine Wine</t>
  </si>
  <si>
    <t>982 Peach Buff</t>
  </si>
  <si>
    <t>986 Melted Chocolate</t>
  </si>
  <si>
    <t>987 Smoky Rose</t>
  </si>
  <si>
    <t>MAYBELLINE Color Sensational Powder Mattes - LipStick</t>
  </si>
  <si>
    <t>05 Cruel Rudy</t>
  </si>
  <si>
    <t>data:image/jpeg;base64,/9j/4AAQSkZJRgABAQAAAQABAAD/2wCEAAkGBw0PBhAPEBANDhAPEBAQDxIODg8NEA0QFhEWFxURHxUYHiggGRomGxUVITUiJTU3Li4uFx81ODMsQygtMisBCgoKDg0OFxAQFS0fHR0rKzctNzcwOC4zNCsvLSstKzc3NS0rLDEtNysrLzctKy4rNis3Nzg3KysyKzgrOC8rK//AABEIARMAtwMBIgACEQEDEQH/xAAbAAEAAgMBAQAAAAAAAAAAAAAABgcDBAUBAv/EAEkQAAEDAQIHCwgGCAcAAAAAAAABAgMEBREGBxIhMXOzEzI1NjdRYXJ0sbIiM0FxgYSRtCMkkqHB0RQmJzRSU8LTFiVCVIPD4f/EABkBAQEBAQEBAAAAAAAAAAAAAAABAgMEBf/EACERAQACAQMEAwAAAAAAAAAAAAABAhEDBDEhQVGBEhQz/9oADAMBAAIRAxEAPwC8QAAAAAAAAAAAAAAAAAAAAAAAAAAAAAAAAAAAAAAAAAAAAHNt62YqOi3R/lOXNGxFuV7vwTnU5GDuGEdTKkUzWwyqtzFRfIk6L10L0ekh+FlqrVWu5yLfHHeyLmyUXO72rn9Vxx0OU36voU2sTTrzK8QR/Ay11qbMuet8sKox6rpel3kv709aKSA6ROXhtWazMSAArIAAAAAAAAAAAAAAAAAAAAAHJwqrVgsGZ6Lc5W5DedHPXJv9l9/sOsRDGRNdZcTP45r16UaxfxchLcOmlX5XiFfyNzJ6jxjVVc16n1LoQ2qJhwfXdrAapWG3WsVc0zXMXmykTKb3KntLKKjgl3K0YZNGRKxy+pHJf9xbh1pw+fu64tE+QAG3kAAAAAAAAAAAAAAAAAAAAAAg2M1f3VOmb/rJyQXGZv6X/m/oM34d9t+kIU/fIbtLoNJ++Q3afQcofUeVu8UuCBb4WrztRfuKerN4pb1Iv1VnUb4UN07vFvOK+2YAHR4QAAAAAAAAAAAAAAAAAAAAAIJjM85TeqbvYTmV10arzIq/cVbgQk1t4NfptfUTPkSaVjGRJBDFE3JYtyIjL19qqSYzGHTSvFLxMuI7fob0Ggy4R0DKaz5pI1eroo3vbumS9L0aqpelyEXwCtmor6uVkysakbWq3co2sW9VVPTeZjTl7PuU8S79XvS3aBfqUa88bPChB6jBuBaNjt0nRXTQxrni0PejVXeac9/sNvFrblTUx1UM7myfokiRxvRjWOVmVIxEVG5lX6K+/pLWuHDX1q6kRjsmoANPMAAAAAAAAAAAAAAAAAAAAAMc/mHdV3cVniQ5O/eJfAwsyfzDuq7uKzxH8nfvEvgYB5hvwNVamXwqV5ii4RqOpH4lJbhMt9FV3OkejYqpiq5zXIio1MyZOZE077P+MSxRcI1HUj8SmmV3ScHRdppds0j2KT9+tTXt29SSGTg6LtNLtmkdxSfv9qa5u3qSKsgAEUAAAAAAAAAAAAAAAAAAAAAY5/MO6ru4rPEhyee8S+CMsyfzDuq7uKyxH8nnvEvgjA0cMnfValLlz09Tcsiqrt6l6N5m/wDhCsUXCNR1I/EpN8K25VmVb1bK1yQzN8tz7lvat9yL6OkhGKLhGo6kfiU0yu6Tg6LtNLtmkdxR8IWprmbeqJFJwdF2ml2zSOYo+EbU1rdvVEVZIAIoAAAAAAAAAAAAAAAAAAAAAxz+Yd1XdxWeI/k894l8EZZk/mHdV3cVliP5PPeZfBGBpYSRo2xK1UdI69k9+Wl2fJXQuhU6SE4ouEajqR+JSb4Tuvsiv8uR6o2dF3RqtczyN7d/D6UVES9Fvz6VhGKLhGo6kfiU0yu6Tg6LtNLtmkcxScJWprW7epJHJwdF2ml2zSN4pF/zS09a35ipIqygARQAAAAAAAAAAAAAAAAAAAABjn8w7qu7issR/J57zLs4yzZ/MO6ru4rLEfyee8y7OMDFhhAxli1eQ1G5UUzluzXuVq3r6yA4ouEajqR+JSw8NuBqrUy+FSvMUXCNR1I/Eppld0nB0XaaXbNI1il4WtPWJ8xUklk4Oi7TS7ZpGsUvC9p6xPmKgirLABFAAAAAAAAAAAAAAAAAAAAAHDw3tSSjwSrKqNGrJDA9zEeiq3K0JeiadJD8XVkS02AdMsdS9G1EbalW7lEuQ6RqXtvVFzXIhIsafJ7aHZ18SGrghxAs7sVPs0KIphikrbIqHOlWRqRPymrHG3LS7Ol7URU9hCMWcyPteRkTEp74spytc6ZXXPaiJc++7fE8w44AqtTJ3Fe4puMEmodtIysrnraWduD0syVUv1ZjqlG7lTXPdCiyI2/IzZ29JHMEnS2fjEkokekzah6pK9zEYq/RSztVETQqOVU5lRfQS+0uJtd2Kp2LiIqv7ZY9YnyMpFWuACKAAAAAAAAAAAAAAAAAAAAAIpjU5PbQ1H9bTWwR4g2b2Km2TTYxrcnloan+tpgwTT9Q7O7FTbJpURjDjgCq1L+4r3FNxgk1DtpGWDhxwBVal/cV9im4wSah20jKi9LR4nV3YqnYuIe7lkj1rfkpSYWhxOrux1OxcQ6Tlji1rfkpSKtkAEUAAAAAAAAAAAAAAAAAAAAARLGuv7PK/VN2jDHgun6jWf2Km2TT6xtr+zuu6ke2YMHOJVB2On2TSoimHHAFVqX9xXuKbjBJqHbSMsHDjgCq1L+4r7FNxgk1DtpGVF6WhxOrux1OxcQ6Xlii1rPkpSY2hxPrux1OxcQ2blhh1sfycpFW0ACKAAAAAAAAAAAAAAAAAAAAAIXjgcv+AaliIqulWJidF0jXqvwapybEwiSLBGnbLC9qQU8bHOSSJUVGMRMq5yoqJmOtjKmSSz2UjWyPkkkY76NmXksXKbev3/BTSq2UEDUjcyR+5XI1FpaioRHJ/quYxUV3T8Liog2EWFlNV2XNHDHVKssbmtctPI6POmnKYjr09RG8Xrv0W0JJ3fSsRqxKkLJnPa/Ka65WuYnoQs11ttysyVaJ2Gu/tny63GqmirT3Gt/tlGZuGlLPZU9G2Odkk8EsTFmSKFmU9itRb3Ovuz8xyq988eMKnrXRMSN1TTtRu6o52S5u4X5kuvvlvuv9B0orXp3NVsjal7V0o+z61yfBYzXtGma6CKanbUPZDVUz3RbjK1zWtmbI7JR6IqZmLm0XqmdCYFsA17PrI6iijmjVVZK1HtVUVq3L0LoNgigAAAAAAAAAAAAAAAAAAAACHW9x3p+zO7pjeXQc/CWVjMNaPKVG5cEqNVy3IqtR+a/n8pM3r5jddK3J3zfihYRpTrnNCoU3JnpeaE65zQ1l0nUs9M6etO85mSt+hTp0TkREvVEzpfeqJcBIMDOKtJqGdx2jj4HsVuC9Iipcu4R5l9R2DCgAAAAAAAAAAAAAAAAAAAACPYQWdDUWnEyaNkrMhb2vajkv8pTTdgZZn+2YnqVyfid6qjvtCNeZq/iZskCKOwOs6/zDftP/ADML8ELP/kp9p/5ksdGY3xlRFP8ACVB/JT7T/wAzap8EbOykvpo1zpvkVe87qxGaKPOB9WGqrZMV+nIRPYmZDeNWy23UEacyfibRFAAAAAAAAAAAAAAAAAAAAAGvVszI5FVFTNmPFYi573JfzOchmmS+NT4bH5Ge74AYVh6X/bcNw6X/AG3GRYbkzK74qfEbFv0r8VA8SBOd/wBtx8yJczyVdpTPeq+kz7j03+vOePaquRM3oAyxMRsaNTQh9gAAAAAAAAAAAAAAAAAAAAAAHi6B6D0AeKh4iH0AB5dnPQAAAAAAAAAAAAAAAAAAAAAAAAAAAAAAAAAAAAAAAAAAAAAAf//Z</t>
  </si>
  <si>
    <t>25 Chilling gey</t>
  </si>
  <si>
    <t>10 Nocturnal Rose</t>
  </si>
  <si>
    <t>15 Smoky Taupe</t>
  </si>
  <si>
    <t>30  Concrete</t>
  </si>
  <si>
    <t>35 Carnal Brown</t>
  </si>
  <si>
    <t>10 Nocturnal</t>
  </si>
  <si>
    <t>45 Smoky Jade</t>
  </si>
  <si>
    <t>MAYBELLINE Color Sensational Satin - LipStick</t>
  </si>
  <si>
    <t>338 Midnight Plum</t>
  </si>
  <si>
    <t>data:image/jpeg;base64,/9j/4AAQSkZJRgABAQAAAQABAAD/2wCEAAkGBw8PDhAPDxAPDw8PERMPDg0PEBAPDQ0QFREYFhURFRUYHSggGBolGxMVITIhKDUrLi4uFx83ODYsNygtLjABCgoKDg0OGxAQGC0lHh4rKystMS0rMS8rNy4tKysrLSstLS83NS0tLTcrLSsrLSstKysuKy0rLTgtKystKy0rLf/AABEIARIAuAMBIgACEQEDEQH/xAAcAAEAAQUBAQAAAAAAAAAAAAAABgIDBAUHAQj/xABKEAABAwECCAkFDAkFAAAAAAAAAQIDEQQFBgcSITFxgbIyMzRBYXORsbMTIiM1chRRUlNig5KhwcLD0SQlQmN0goSi8BVUk+Hx/8QAGgEBAAIDAQAAAAAAAAAAAAAAAAEEAgMGBf/EACoRAQACAQMCBQMFAQAAAAAAAAABAgMEETIxMxIhQUKBBVFhIzREcXIT/9oADAMBAAIRAxEAPwDuIAAAAAAAAAAAAAAAAAAAAAAAAAAAAAAAAAAAAAAAAAAAAAAAAAAAAAAAAAAAAAAAAAAAAAAAAAAAAAAAAAAA8qegAAAAAAAAAAAAAAAAAAAAAAAAAAAPFWh6anCC8GxMYxaqsqq3NzImnvRNpFp2jdnjpN7RWPVo78winWRrbLRGMdVz1bleVovBz6G9OklN32pJomSJmykqqfBXnTYpzjCHCaGyVakbpH8zURGNr0uX7EUrxPYSy2p9thnplLIlpjROC1jvMcxvQmS3tU04rTNp3lf1WCtcUeGu2zpoAN7zQAAAAAAAAAAAAAAAAAAAAAAAHikQwmlyrbAzmaidrnf9ITAg9+O/WadCs3UNWbj8r/0+N8sz9olDcYsCJOv+cxhYrpvI3nGmhJEdGvTVM31m5xlN9MmpO4iuDMist0Dk0o9Kdppp5Xepkjx4I/MPogHjVPS25wAAAAAAAAAAAAAAAAAAAAAAAAUgmEC0vL6G6hOlIBhW/Jt9ehi/Uac/F6P0yN80x+JaPGRnlavyU7iJYP8ALIfbTvJFh7aUc9uf9lO4i1yzIlrhzpxje80087PVtHhxRE/Z9HM0FRSzQVFxzIAAAAAAAAAAAAAHiqelL9C6gMN172dNMrU7Slb6svxzPrNDFxabe9SKYQL6TYaLZZq9XB9PrknbeXR1v+yfHx9qlK4Q2P8A3EfapxedDDkTOYRnn7LM/SKR7pd6sd72eZ2RFKx7qZWSi56e+ZxzXFonpY+ok8ZTpRYrO8bvH1GKMWSaR6MS9p1js8siVTIY5+alcyVzVIzcF4WW9EfI6zoronNY50zWOc5VrzpzZiQYRJ+hWnqZNxSD4qW0jtfWM++TPXYpG1LXjrDXYfWeJl73XZmwwpDaW2jy7Fijd5TIjqzOqVSi+9Q3+DWBV2S2aOZ9lj8rlSekar43JkzPRtMlUpRETsNDjGX9fXLqtXhk+wQ5DFrl8d4iIYTktPWZbKyxIxVaivVE+G98i9rlVTJLMfDcXiWAAAAAAAAAAAAAAHj9C6j08foXUBEouLTWvepFL/X0mwlUXF9vepFL+4zYVMvR0ui5o9aDDkUzLQhhyGmHoSn+LPjGdQ/xlOkHOcWSee1f3DvHcdGL2PjDldd37MC/0/Q7R1Mm4pB8V/Atfts++Tm/OSWjqZNxSD4seDa/bZ98n3Qxp2b/AA1eMj19cuq1biE/wQ5DFrl8Z5z/ABlevbl/qtxp0DBDkMOuTxnmSs2sfDcXiyzhrqLwAAAAAAAAAAAAAAPH6F1Hp4/QuoCIx8Xtd3qRS/uM2EqZxe13epFb84zYVMvR0uj5tBaUMKUzrTzmDKhph6NnQ8WSZ06hfHedDOe4sdKdQvjvOhF7Hxhymu79mDfnJbR1Mm4pB8WXBtfts++Tm+uSz9TJuKQXFlwbX7bPvE+sMcfZv8NXjM9eXJrtO606BgfyGHXL47zn+Mz13ci/KtKf2tJ/gdyCHXL47yVZtmcNdReLTeGuoukgAAAAAAAAAAAAAHj9C6j0pfoXUBEGcXtd3kWv3jNhKWcXtd3qRa/OM2FPJ0dNo+TQWkw5DMtJhyGqHoS6Jiy0/MfjvOgnP8WX4H48h0AvY+MOU1vfsw745NP1Mm4pBMWXBtftt+8Ti/JWsssyucjUWN7UVVoiuVqoidpC8XUDo2WjLTJ8q5qxVp6REyq07SfWGOPs3+Goxm+ublX5do3Gk+wN5BDrl8d5BMZMD3XpdMjWPcyF86yva1VZEisbRXqmZteklmB972ZtiijdPEkjXS5UavbltrM9Uq3SmZUXahKskzOGuoumHZrZG965Lq1TMuS7JX+alDMJAAAAAAAAAAAAAAKX6F1FRS/QuoCHt4va7vUi1+cZsJSnF7Xd6kWvzjNhTydHTaTk0NpMSQy7SYkhqX7Oh4s9KdR+PIdBOf4svwPx5DoBepxhymt71kdw+9XS62b6EexZcgkX9+7cYSDGD6ul1s30I/i0zXc7pnd3NT7CfcR+3n+2ixmSO/1u5kRzkRXTVSq0/ZJvi9cq2N9VVV90S51Wq8xBsZvrq5fatHcwm2Lla2SXotMif2sJVUjfxjTJMZ/DaZJIAAAAAAAAAAAAABS/QuoqKZNC6gIcnF7XbykXvzjNhKF4G13epF784zYU8nR02k5NDaectSRt8mjkXzqLlNz10059mgvWktPkVYslM6MRapopV3v1WvYhrquZJny2T7FmngJ48hPyA4sdHzCePKT4u04w5fW96yN4wl/V0utm8hoMXOa7PnnfYb7GH6ul9pm8R/F+tLrTpmXep9hPuP40/wCmixleurl9q0dzCaYtuSTfxUm4wheMfPfNya7TutJni15JN/FSeHGZKqTv4bTIMd/DaZAAAAAAAAAAAAAAAKZNC6iopk0LqAh7uDtdvKRa++M2Epk4P8zt5SLX3xmwqZejp9JyaG06S3NVIkrl0XM2qpkJnVfNQrtOktWqnkmUR1c/nLnYudaomencaqreTzmIdBxZaPmE8eUnxAsWWj5hPHlJ6XcfGHL63vWRnGJ6ul9pm8RnA5rmXaxFzVmTMvTI4mmEkKvZC1qoirO2tW5SZOS5Vqmwx54GOdlplNdREq1aNzc/k+DXpVFXRnzGW3nu1/8AT9LwfndzvGH65uX+q3Gk4xcJ+iS/xL/DjMW33VA53lZlR8sTXe53zRtlWJzkz5KoiKirROcjSzrAxzY3yNquU7Jkkjq6iJXzFRNCJ2BpdUk4Tf8AOcvnL8AY/dFqfLLabVI6zK17YZJVfF51UR1VWq0yVzatJ1AkAAAAAAAAAAAAAApl4K6iopkTzV1AQ+Xgr7Tt5SK33xmwlUmhfad3qRW/eM2FTJHk6bRz5tDaC1am+jYtFqtfOVyORyVzUT9nnzU59JdmLMjnKiNXQ2tEoif+mqF68ecOh4skzfMJ48pPSCYtUzL0QNr/AM8pOy7TjDldb3rNPebl8uzna1MrJ+V5yV7KptLUkSKnvalUyL0ZSRrualOnn/Mx3yInR2IZKrRXzYcpq+lmTU5PyIlabuWuaV6U51TKVe1aE5vCVmStXNTW9qd6kSt0sdVXLjp1sX5gR+12q12R8HkLU9rZbRBFK3IjRHsfM1FTRm0nd7OlGNT5KdxwHCWdqMhky41Rtps6ojZYnPcqTNXzWo6q5kU77Za+TZVKLkpVF0otBAugAkAAAAAAAAAAAAAFKxt+CnYhSsDPgt+ihcATvK17nZ8Bn0UHuaP4DPooXQDeVDI2t4LUTUiIVgBDxURdJS6Nq6WoutEUrAFlbJF8XH9Bv5D3JF8XH9Bv5F4AWW2SNFqkcaKmhUY1FT6i8AAAAAAAAAAAAAAAAAAAAAAAAAAAAAAAAAAAAAAAAAAAAAAAAAAAAAAAAAAAAAAAAAAAAAAAAAAAAAAAAAAAAAAAAAAAAAAAAAAAAAAAAAB//9k=</t>
  </si>
  <si>
    <t>340 Blushed</t>
  </si>
  <si>
    <t>373 Mauve For Me</t>
  </si>
  <si>
    <t>376 Pink For Me</t>
  </si>
  <si>
    <t>379 Fuchsia For Me</t>
  </si>
  <si>
    <t>382 Red For Me</t>
  </si>
  <si>
    <t>385 Ruby For Me</t>
  </si>
  <si>
    <t>388 Plum Fo Me</t>
  </si>
  <si>
    <t>547 Pleasure Me Red</t>
  </si>
  <si>
    <t>MAYBELLINE Color Sensational Shine - LipStick</t>
  </si>
  <si>
    <t>120 Berry Blackmail</t>
  </si>
  <si>
    <t>data:image/jpeg;base64,/9j/4AAQSkZJRgABAQAAAQABAAD/2wCEAAoHCBUVFRgVEhESGBgYFRoVGBIYGhgZFRgSGBgZGRkcGRgcIS4lHB4rHxgYJjomKy8xNTU1GiQ7Tjs1Py40NTEBDAwMEA8QHxISHzQrJCQ0NDQ0NDQ0MTQ0NDQ0NDE0NDQ0NDQ0MTQ0NDE0NDQ0NDE0NDQ0MTQ0MTQxNDE0NDQ0QP/AABEIAN8A4gMBIgACEQEDEQH/xAAcAAABBAMBAAAAAAAAAAAAAAAAAgMFBgEEBwj/xABKEAACAQIDBAYFCQUGBAcBAAABAgADEQQSIQYxQVEFIjJhcYETQpGxwSQ0UnJ0obKz0RRic5LwByMzddLhQ4LCwxZEU1SDk6MV/8QAGQEBAAMBAQAAAAAAAAAAAAAAAAECAwQF/8QAJxEBAAICAQQBBAIDAAAAAAAAAAECETEDEiEyQZEiUWGBE3EzQrH/2gAMAwEAAhEDEQA/AOzQhMQEsbancOM5xtLtQ1VylB2WkptmUlWcjjca5eXObm2+0QN8NSbuqsPwj4+yUYmY3tntDq4OL/ayawnTlZCSMRVU711LodNzIfeJYeidvAeriVIO7Mo3fWXf7JR0UN1SQuhKsd2bke48+BjRcg2qLu010dfA7/hIi0w0vSs7h2XBdO4er2KyE8jofvkkJw1HsLi7AesvVqL4rubxElOj+mq6a0a5YfQuQ3mh3+V5eL/dhPB9pdfmZQejtujoK6A82Gh/SW7o/palWF6bgnkdD7JaLRLK1LV2kIQhLKiEIQCEIQMQhILpnp39nqKrKCrLe/EG5EiZwmtZmcQnYSOwXS1Kr2WF+I4jxG8SQBiJiSYmNlQhCSgQhCAQhCAQhCAQhCBiVbazaQYcFEIz21PIsOqB321PIW5iTXSmNFJCdMxBCg8Wtx7hvM430nijUqMxYtqTnPrMdWa3C54cAAOEpa2Ozbip1TmTWcnUm5OpPMzBaJhMnazmgzaWOoG7mPA8PDdMQgk1mK63JA9YaMvjy8ZsBkfVuq3CoBoT+8B7xr4xs90YK5bso04ry7x3e6SpMJB6zKctZc2lwwPWK8Cr7nHjebNDOnXoOWUam2jL9ZeHiNJo4bFDLldc6Het7Mp5ofVP3GO1aD07VaTlkvYVBoyN9Fx6p+4wheNn9s9yYjXgH4+fP3y70qquoZCCDuI3TjKKuI7IVK2/ILBKv1fov3cZLbNbRvQbJUuVvZlOljx37ml62+7C/FE96uqwmvhcStRQyNcH+rHkZsTRziEIQMSkbdi7L9X4mXeUjbntD6vxMpyeLbg81CTFOh0Y6HTUgj6rDVfKT3RW2lambOfSLybRv5hofMecrVTeYyN8yiXZasT2l2HoravD17LnyP8AQfq+w7jJ8GcHo7xpOw7LNfC0r/Rt5BiBNKWme0uTm4op3hMwhCaMBCEIBCEIBCEIHLNuuly9ZqSsQqdU246dYfzXv9USqKsmemsK/wC0Vw7gMrEjNfrAtpY8BYg66ayMZCDYix+B5HjMJ29CkREREG5gRbCJtIXZhCZtAxMNprfdxihLhsB0VTqF69VVbIyoitbKGIuWseOoA5ayaxmVL2isZlRHIBzLb95eHiO73TYwHSWRsyFSCMr021R14qwneRbu+6Fu4TToc/8AP+HD69BGU1cMTlGr0r3ekea8WTv4R39oGIGrD04Gjaf36Dgf3xz9Yd4nasg5D2CY9Ev0V9gjoP5vw5hsltL6F8lR7qTYg8P9xOoU6gYAqQQRcEbiIk0V+gvsEUABusO4aCWiMMrTFpzEHYRqnUBvYg2NjY3seR747JUYlK2p6KDvmSoys5KlTdkdgAF0J6ptpcaaagy6yu9Mi9Sl3Vv0lbaa8Pk5Vj8K9J8lRCpOovuYc1PrD3TUvOrVOjaOIDpXpI69Ui9wVbLbMrDrK1uIIMq3SWxaorPRrP1dclQZtPrIL+djM5p7h1RyR7VvD752HZT5rS+qfxGckOBqUz10NgdXWzIPFl3edp1vZT5rS+qfxGKbZ885r+0zCEJs5BCEIBCEIBCEIFJ276GLAYimoJVcrj9zg3iLnyPdKDnygXAZNeqeF94B3qe8TuDoCCCAQRYg7iDOT7TdE/s9dlUEo3WUc1Pq35g3tMr19unhvn6ZQ5w+bWndxoMtuupPBlG/xGnhG7f13zJLIQyORxV1uD/seYm7RZK+jFUrEiz7kqfWA0D943yjpiWjaZtH8VhXptlqKRyPqnvBjMhJNpYehfmw/wAxoe4SvywdC/Nh/mFD8IlqeTPk8fhe6K/15R5qCneinxAMTQHw902Ju57bRuLwqAaU0HgAPdMYXCoRcovsm1ix1ZjCDT2yD0dVMvZuO4aRqqWses27mZsxiqND4SSu0L0N0mmGw9LMoy1K+IBI35vTVDfvMt1KoGAKkEEXBG4ic06UoM+CoFNStfEMV9Yr6WpcqONorZfadqRCVCWU/wBXHfKdWJwiePMdUOmSu9LH+8p/xZOYbErUUMjAg8R8eRkH0r/iU/4p90mdI4fIYHe//L+GLcbx3H3ROCHb8R+ERfGWjS/tD0qvo1ZxwT2ngPbLT0WlqYB32FzzawuTKyKGdGU/SX7mlqwXZ8/gJWNq38W1CEJZiIQhAIQhAIQhAxIXaXoYYmllFg41Vu/l5yahImMpiZicw4jUpMjMlRDcHr09zXHrp++OI4zVrUstrEMrC6uNzD4EcRwnU9q9nRiFzoLVUF1I0zW4Hv5GcyXMCUK9Yt16R0DMOK/Rf3/dMrVw66X6obuD6YJU0q5JQgqKlgWQHS5B7QHtiqHR4JNJyiuFz06ubqVqZJ0N+PePORtSjdS9M5kHa4Oh/fXh47ovDYlcuSqpenvA9dGPrIf+ncZDSJxpirSZGKupVhvU75P9CD5OP8wofhmnRrB19FiGVjl/uMQdARyZt45WO46d83+iEK0ArCxHSNEEciFinki8/T+4XyiPh7o9eM0v090em7nttrYvszGE3eczjN3nEYM6ecHptxmruPhHbxupuPhBXahdJ0XbB4dqR66YnEsADZz/AHtUHJzI5cpBqwrXKgLVHapjQPbeUHB+a8eEkNoKlsFhjr87xOvIirVkT6b01gSBVv1anZz8lcjc97WbyPOY221ppMdBbQVKDb7ruZTu05iXTE1w5ouBYO2YDfYMt985w1cPda4yVBp6Qgi/C1VfLtjzvOgYdLJhVNtEUaajRBuPGKzJ0x1ZSGFGjd7fARa75mgOrMLvm0aZS1sInbHf8ZO4Ps+f6SGw4sz+P6yZwfZ85WNq302YQhLMhCEIBCEIBCEIBMTMIGJSNstkmrN6fDWz269LcHA4qeDe/wAZd4SJjKa2ms5hwx2ZXuwanVUZS57L8CHUjjxPtEy1DOTkTI41ahz/AHqX0hxy6nlcbusdPbPUsUvWGV7aVBv8DzE5n0x0RVwzZayMUBulRd696N9+U/cdZlauHVTki39o2lWygqy5kPaQ6a8wfVYc5aui6xbD0x6TOq4+iqEizqmU9VxzErTPmN6pzAjTEKOsW4CoOJ5363G5k/0LRZKC5hv6QoEMNVYZd6kbxFNpvp0CnHI0kdmzK22rjN3nE4Pd5xWMOnmIjB7vOE+m3EOYuMuYRXbn3Tag4LDgi/yrFaeFaruPAypPTZNQbrz5eP6y39LfMsP9pxX51SV5hMbT3dHHGa/IXpHOuWrd0A0OnpE70ff5G4M6Xh1ATCgG4yKAdxIyDW3Ccnr4Yi5T+X/T+k6thOxhP4a/liKomMT8pdBpG13x3hG13zeNOclB138pK4Ps+cjQOsfAfGSWC7PmZSEW02YQhLMhCEIBCEIBCEIBCEIBCEIBNfFYZKilKihlO8H+tJsQgc56a2IdCz4Q3U76TWJtysdGH9azS6JpFKIVkZCOkaF0N7A5fVB1A7p1KV3a9RloGw1xlG556mR098tYvM4iW2hj0Ypx6StO2tjez5iIwW6Kxu7zETgvjCfTcjVTcY7Gqm4wiu3P+lfmWG+04r86pIAyf6WHyLDfaMV+dUkDMLbdHF4/JtxofCdMpmwwo/cH5c5o24+E6Wd+E+r/ANoxVN9x+/8AiW4RC74vhELvnR6cpZ3zfwXZ8zNBpCYvphsNigWN6LqisBvRzmsSO8bueo5SkzgmuY7LnCN03DAMpBBFwRuIMclmIhCEAhCEAhCEAhCEAhCEAhCEDEr22PYofbKP4jLDK9tl2KH2yh+IwtXyhtU47GkEdhrbbVxu7zETg93nFYzd5iYwW7zhPptRDiOxt4RXbn/Sw+RYb7Rij/8As8r5lj6VHyPDfx8V+c8r7LOe+3TxePyZfcfCdNYdbCfV/wC0057gsA9dvR0wLkEksbKF0FzxJuQABqSRL/QxVN3wyo4JUMpQ9V1IpsOsjWZT3ES1EXmM/KX4RC7481M2iEQ8jN3OCJRtrj8qbIMx9CivSJ0qUyWPV/eG/wBhl7YW1Og5nQffOebZUDUqNiKLK9NFSm1RDoji+5tzDUaqTY77TOy1J7pLZraQ0FVahL0G/wAOp6y81YfSHFeO8cp0KlUVlDKQQwBBG4g7pxvEYyypUAzo3UqUzYFyBvLDVXFtD3y27KdNimFps+bDsbU6x0NNj/w6o9U33Nu8LyK29SrycfuF8hMCZmjAQhCAQhCAQhCAQhCAQhCBiV7bHsUPtlD8Rlhle2x7FD7ZQ/HC1fKG2kdjaR2GtttTGDTzicGND4xzFjTzicJxhPptiNsI5aJaFY25/wBLvbCYa409Pibkbx/evaQhH+x4ESx4zAu+BouiZhSq4guN7BDVcXA9Yaaj9JVr5dV1U6lL6jvB5d/tmN47ujitHThaNjqQzVXI7IUfc7e9Vlb2xb5PVfXOcSKa1NM6KmGeqwV94BYLfulr2YAGGqODozMAeNrIBf2mUrbar8hU8WxNdx/yinQP4mk11COSfpmfyg2/tIxfoTRp0sLTGXLnSmc4A72Yi/faamzO1WITEUvS4mq1J6qLVDO7D0ZYByLG4OUndKsOPhMg7po5Il0zoTaj9t6SpU3w2HWkz1FtlZ2ZMjlM5qMwuCFNwBxnTumaN8NVVQBakxUACwyWbQbuBnBdh6uTpHCm/wDx0X+bq/GehqiZuofWDp7UaVs1pM4cxohbMG0RxZ1HqHg6jkDw5RijUeg7JrYjK6Dsuh3W0O8bjHU0tzHvm7hwj5RfI6G6PwFjcAd1/V9kyh1TC07KbTlQtKuxZLhUxB3rfRVqcjwvL2Jx3EqbvUVQrbq1H1XU72XnffOhbHdIGrQys2ZqZyZuLU7XRj4rp4gzWtvTk5aRHeFihCEuxEIQgEIQgEIQgEIQgYle2x7FD7bQ/HLDK9tj2KH22h+OE123Ujsap7zHYbTtq4saecxhovFbvOJwvGE+mzEmKiTCIaexnzVf4lX86pIvaPZEODUwoCuDmNLcrHmp9VvukpsX81T69X86pJ6RMZZdU1tmFCoBkwf94uVySXFspzZnYkruzWAvac629FsFhTzWq3derXDqfZTM6jtZV6jnm7DyCBD75y/+0YZcLhaf0KGFHnkrk/CVjbpv/jifu5uOMwJlePhMSzlSXQFTLisO3LEUm9jqZ6XqmzKeTr97ZfjPLeHqZXVvosG9hBnp7FPoD+/TPtdZEtuP257jaeWo6/RqOPYxjFpK7SU8uJqjmwb+ZQffeRk557OyO8NlMSTYMbEaB+7k3MSS2cx/7PXUsbL2XFzYU21DDmoax5i5kJaOo5AsfI8RbkZMWwranVGHZkYEAgggi4I1BB4gxc5vs/0+9Cyt16RO4aZCfo37P1TpytunQMLikqKGRgwO4j3EcD3GbxaJcN6TWWzCEJZQQhCAQhCAQhCBiV7bHsUPttD8csMr22XYofbcP+ZCa7blPeY9Gk3mOw2nZjFbvOIw0Vid3nMYeE+mxEmLiTCsbaWxfzVP4lb855PSB2L+aJ9er+dUk9DK25UPbGg708lLLmcuq5jYZ3bqm4B3ECU7+1DoPE1Cpo4aq6LkAKLnsqU7dldd7MN3CXnaOoAaNyBmxCqO8libD2SeXfKxt1WjNIeXzs9jBvwWKHjRqf6Yn/w/i/8A2eK/+qp/pnqN2PMxOY8zJY9DzRh9kse/ZwGK86bL7wJ6D9C700UoQxWmWzG2Vlyk34kgjdJgsecblbL1jpUXbJbYm/Omh+9h8JBiTu2I+Uj+EnvaQcxtt118YFooCAEWolVyqZt56EcCO+WDoPFVcMyVCjDDVWC5iQQLnKCeVjxO8aa6Wr9pctlMSleg2EqgGwNgfWpsSdO9SfdL02w5vHOP7XOEbooFULmJsALk6mwtr3wnQ4DsIQgEIQgEIQgYle2y7FD7bh/zJYZXtsuxQ+24f8yE123U3x2N045DaTGK3ecTh4rEjTzmMNB6bESYqYMIjbQ2J+aJ9er+dUk/IDYkfJE+vV/OqSeO7SGU7U3aFiDSHOtTB0GoNTv7wNe6To3znm1n/wDSRw1Kkj0UcveihZg+fMudGYkWOt1sNSdJIYDpHpV3R2w9M0vXpEojm4tdWBYDnbN7JWJ7uqZzWI+y5tMCRVPpDEhnathFSkourrVD1TyBphbXJ5GauB2hbE0mfCYWozK1hTxB9ACPpZrNcd0lmsMSZX8b0l0hkX0WApB8vWd6oZVfS+RVW7DfvtIertF0o9T0VHo0Ai2Z3YZFB0uXUlRx0390iZWjLO16/KP/AI0/6pB2lm6bwLs1FqlrP1HqqGyKzOQL3N9L8bbuG6auN2cr0yb0ywGuZesCPf8AdMbROXRW9cRGUKojgEXTwrMcqozN9EAlvYJmphXXtUqg8UYfCVaZg9hKS5lasrikWGaoAwAXXXNbdf4y7Vtn0slbBMlN1UZG7VN0t62/ePWGsZ2R6SSrS/Z3UZ0W2Vho9O+hAO+17EfrLOqgaDQDhNq1jDi5uS3VjWGpRqV8q5qVLNYZrObZra26vOE3oS+HOzCEJIIQhAIQhAxK9tl2KH23D/mSwyvbZ/4dD7bh/wAyE123ae8x2ModY9DeTGI3ecTh5nEbvOYw8HpsxJiok75CI20dij8kT69X855OO1vOQexPzRPr1fzqklOkEuvHQgggkEHuIhlMZsihTRmLZ8wzHqZhlVwTcsOLdx3W3TYB7x7RIVtlMGSxagrl2LszkuS53klrm8ZbYzAn/wApTHgqf6Y7t/2sI8V9omSb+svtEqz7BdHnfhl8rL7hEp/Z90cN2F9rE++Mox+VpPiPaIzWoq3r5GsbOpFwO/gw7jINNicCN2FT+VP9MeTZLBDs4WmOFwqg679QI7kf2seFRHp5SFdGBU7irAE38RvjuAwIorkV3ZQeqHOYqPog7yPG80OhejkoZUpBgqqQilmYKDbQZibDSTcQxt2nBApgG4Aud5tqYuZhJVM1qCtbMNxuDxB5g8I9CEAhCEAhCEAhCEAhCEDEru2f+HQ+24f8yWKQm1GCerTp+iXMUxFKoRcDqI92tcgXtCa7OI2+O5owlN//AEnHiU+DzIY8iPZ+shtMwTiG0mMM0RWBYWH3xVCmRwHlCcxhtZpgmZFJz6v3j9Yehf6J9q/rCsTDS2I+aJ9er+dUktjez5zS2bwD0MOtOpbMGqE2NxZqjMNfBhN3HDqHS9tbQzz9TRmI0MQvfFZxJalwiC4ifSCA7Mxr0ojZxiD1j7DAkMH2vKSEi+jKockrewHHnJSRDK22YQhJVEIQgEIQgf/Z</t>
  </si>
  <si>
    <t>130 Spicy Sangria</t>
  </si>
  <si>
    <t>55 Taupe Seduction</t>
  </si>
  <si>
    <t>65 Spicy Mauve</t>
  </si>
  <si>
    <t>70 Secret Blush</t>
  </si>
  <si>
    <t>100 Magenta Affair</t>
  </si>
  <si>
    <t>125 Plum Oasis</t>
  </si>
  <si>
    <t>90  Scarlett Flame</t>
  </si>
  <si>
    <t>MAYBELLINE Hydra Extreme Collagen - LipStick</t>
  </si>
  <si>
    <t>210 That Mauvie</t>
  </si>
  <si>
    <t>data:image/jpeg;base64,/9j/4AAQSkZJRgABAQAAAQABAAD/2wCEAAkGBw8TEhUSEhAVFRUVGBYXFRUVFRUQFRUVFxcYFxUVFRUZHSggGBolGxcVITEhJSkrLi4uFx8zODMsNygtLisBCgoKDg0OGxAQGC0dHR0tLS0tLS0tLS0tLS0tKy0tLS0tLS0tLS0tLS0tLS0tLS0tLS0tLS0tLS0tLS0tLS0tLf/AABEIARYAtgMBIgACEQEDEQH/xAAcAAADAAMBAQEAAAAAAAAAAAAABgcEBQgDAQL/xABOEAABAwIBBQkKCwYGAwEBAAABAAIDBBEFBgcSITEiMjRBUXKRsbITIyQzYXFzobPBFCVCUmJ0gYLC0dI1Q2Nkg6MVkqLD0+FEU5PwFv/EABoBAAIDAQEAAAAAAAAAAAAAAAACAQMFBAb/xAAyEQACAQIEBAQEBgMBAAAAAAAAAQIDEQQSITEFMkFRE3GBwSIzsfAUJEJhkdE0cqEj/9oADAMBAAIRAxEAPwCjNyGph+9m6WfoX05DU3/tl6WfpTUtfjGLQ00RlmfotGzjLjxNaOMpPDj2LFObdk2aT/8Ahab/ANs3Sz9C+HISm/8AbN0s/Qt5g2JR1MLJ476LxcX1EHYWuHKDcLYI8OPYHOadmxQdm+pD+9m6Y/0L4zN7SjZNP0x/oTgvGonaxpc4gNAuSeJTkj2I8SfcXmZFU4/ezdLP0L3bkrCP3knSz9Kx8MyoE1R3LRDWHUwnfEjjPFY8nmTQoUIdhpOpF2kaMZNQ/Pf0t/Sv0MnYvnv6W/kt0hTkj2Fzy7mnGARfPf8A6f0r4cnovnv6W/pX4ylyhjpGXO6kdvGbL/SdyNX3JbGvhUAkIAeCWvA2Bw16r67EEevkRkXYb48ubofHZMwn5cnS39KzsOw5kIIaSb8tvcFnIUqKWwjk3uwQvKWQNBc4gAAkk6gANpJSczLQOqmRtAEBOjpEHSJOx3kHk5L/AGMk2TCnKd8q2HZCEKBAQha/GMUjp4y9/ma3jceQIbtqyYxcmklds2CEnZJ5TSTzPjlI1jSjAFtG21t+PVr18hTiljJSV0WVqM6M8k9wQhCYqMerqWxsdI82axpc48jWi5PQodlZjktXKZH7lguGR33jfL9I8Z+zYAq5lq61FPzQOlzQetQuq3xTwNbhlKNnU67f8KJmdxIkTU5OwiRvZf8Ag9apqh+auctxBo+ex7T0aXW0K4KJbnLjoZa1++vt7Ak3K2r0n9zc4iJpGkG7XOsD0C/WnJTzKXfyekcq5PQqw6vPyF5lSY5WPb8lwI811YIXhzQ4bCAR9utResVcwKTSp4j9BvUlpstxS0TNgsavqhHG+Q6wxpdblsL2WStRlVwWXzDtBWHLBXkl3JVjNU+WR8kjrvcfugcTWjkC3eaqvInlhJ1PbpDztP5EpdxEbsr3yCk0cRi8ukOkJUalaKyOK2+2WxC+BfUxkiVl1XO1Q6RDBouk0drrk2bfiAtfo5FP6p4DiWagDdvLbypwy2Hfpf6fZCS6hXR2NnCJRpoteDVPdYIpL75jSfPbX61nJdyDfeii8mkOgpiVT3MmpHLJrsz4VNMpawSTOc+7mjSbG3YGgG1/Lci/RyKllSbGRs87usrmxDdkjR4VBOo2zW4PWGKriff5YB8xNirWFBKg2e08hHWrtTOuxp5Wg+pRh9mWcYis8Zd7r+D2QhC6THNBlzwGfzN9o1Q6q3xVxy54BP5m9tqh9ZvirIG5wz5L8/ZG1zcH4zg+/wBhyvIUEzdn4yg87+y5XsKJnFxH5i8vdn1T3KPfSekd1qhKfZRb6X0hVM9ijDcwqVirGTHBIeYFKKwKqZKnwSHmBLAuxXKvM260+VfBJfMO01bhafKrgk3mHaCsZyU+dea+pJMS35X6yKPxhBzvcjEhuyvzkfqxCn5/uKVGtVW/r9C5BfV8C+pzGJ7lp42b+n2QkioTrlp46bzR9kJLnCvjsbeGT8Nen0RUs3Z8CZzn9aZkrZuD4E3nv600qmW5k1/mS82Ck2L7G+c9arBUnxYam+d3WVy4nZGjwnnl6fRi1Wb4K60PimcxvZChVeLFXTDfEx8xnZCjDvcu4ztD19jKQhC6jDNBirO7zGkeSInRBztHU4nS1briG5GxQzOgTSShsB0RpObr3eobNquzv2gPQ/icoVnu8cPSP6k3QeNWcNIya8igZusn6dzBVboTRi7XB2q5aQbtNx6lQMBq3y08cj7aThrtqFwSNn2JVza8EfzR2UyZKcEh5v4ipkLKcpO8nc9coJnsppnsNnNY4gjaDbalbLSmY2ka9os52tzrkuJttLib3TPlPwSf0bupL2XPAo//ANxKERexG81dVLNUOE0j5RePVI4yDXpX1OJ5Ar20dyq4oY7tjMUhLATo3aW2s06htOzlXP8Amb4S/wA8fW9dBVB8Ph9FL/tqLKwNs3i0NcNOrbC/XGYS4sudEnT2uA28W1b5aOf9oR+gd20ICJ55XGGTvRMffCNwdDVY6tSes1uHwvpxI+NrntY1zXkDTDtHaH7QftSJnz8Z/UPZcqLmn4IfRt7KkLvuN2TUz3wAvcXHSkFybmzXuAuePUFmYk4iGQg2IY8g8hDTYrByT4OOfL7RyzsU8TL6N/ZKh7kIUMbp2HDmSFgL3NbpPIDnu1cbjrKimQry6vla4lzQXWa46QHfLagdWxW/F/2XHzWdSiGb4fGE3Od7RN1C+h0FLE2KelbE0Ma8u0msGg13e3HW0ajrAKYloa/hNJ972b1vkrJNLlQ8iOOxIvNEDbVcF2sHyJDzz07G07tFrW97cdyA3Xr16k95V+Lj9PD2kk56+Du9E7qKlECnmLjDjugHXe6+kNK4sNt1YMLFqqoYNTQ2Iho1NBu/WBsGwdCkWYbaOe7qCr2GcMqebF2pEdPvuBvEIQlJNJJw9voT2ioVnwHfv6jupWhtWHYhcaRAYW3DXEato1D511Ec9st6kAXtpPOtpbyco8pTdARW83HA380dRTLkrwSHm+8pPzc1N6B53elocTH7dHzJoyPnaadrATdnEQQQ25tt28al7EGVlPwSf0b+pL2W/AmLcZW1AEDmWJLwdQtraLaV7karFLuWr3DDmXjdfRbruz5u3fKEgJFmcHhL+dH1vV/n4fF6KXrjXPWZ55FXvS65ZqBHK7bchXfEqgsrY5CxwaIzc3YdVzfUHc3oCEtAY1rR1PD4vQv7YW8Sp8I068Oaxzg1rm33I3twQLnZpBEUSyRZ9PGf1PwuVFzVcEd6NvZU0z5PJnG5Ld0dtuTyEqg5oXk0Pi3OJYzXduvceVykgdclODN58vtHLPxLxMnMf2StJkXP3oxkEEEu12IsTbVY/ODlm5SVGjC5tiS8Fo4uIk3PJYFQ18Vg6GhxX9lx81nUojm+HxhNzne0KtGMBwwwDuY2co5T5FC83rj/AIidV76Wq9v3jVPUDpGv4VSfe9m9b5KeOyObNTydzADdImxF7NsTb7L9KaY33APKAelK+gGnysPeo/Tw9tJeergzvRP6imXLCUuLImtBILXEuNhuiQLWB5ClHPeX/BtbGjcu2OJ/CE1tAuL2YXaOe/qCruFnwyp5sfXIo1mGLu6Os1p3Ttri35DfolVahldHXS6TWgPLW7lxNi5ocL3aNWo9KN0A1oQhISRKbLSrhnmLGRXZJPGNJjjuRK7bZ416lOsssYlrJO6TBgIvbQBaNdr7SeRMONi1RVDkqKkf3npNxDfFc/iSvueiqYWgqMJKCu0voNeTGcavp4HxRsg0QAN0x5NjcbQ8ciqea3GZZ5KhsgZaOKkc3RBGuVj3uvcnj2Lnug3sn3Osq55l/HVfoaD2T1YpNysZtSlBUHJLXv6myzsYhPD8G7k/RDzM12prrjRYRvgbfYpllBlfXviET6glg1Bvc4hqAsNYZdUbPQNzSH6co6WD8lHMZ2JJyebc0MFRpSweZxTd3rZGow7Fp6R/dKZ/c3atei1+zZqeCE7y5aYlIKl76kudHGAw9zhGjeQA6gzXqJ2qdVfuTLFvKwfRaP7oQ5Oy1OaFKF5LKunudWhQfEMpq2KpqO5zlpZPUMbZsZs0TPAGtpV4C5yx8WqqsfzNT653kJ6raWgvCKcJ1WpxT06q/VCzlRik9U/SqJDIRrBLWs7ICycm8s8Sp2OjgqSxjWCwEcTrWLWjW5hOwrU4lvisXD/3nM/3GJFJ2epZVpQ8VfCv4LzmpxSeWctkkLh8FjfazRunOBJ1AcpW2ztVksVPTujeWE1AaSONphlJHqS5mZ4Q76nD1tW+zzDwSnPJVM9jOPenu8lzlUY/jIxsrXWnQl2L5T1/cu5/CZNDZo7m1uhJMNbJBJ3WFxY/Xuha+s34/KFvsW3qWKpVxk+5pcQpQTdopeiH6jysxGUu7rVyO0acubfR1OcGXIsPKV0LgriaeEk3JijJPKSwXK5ewg65Pqw6ol1BgXBoPRR9gKym27mbjYxSjZW+0S/OhiE8deGsmkY34PE7Ra9zRpd1mGlYG19Q1+RTnKTG6uUaEtRLI3ke97x0Ep/zvN+MGHlpmDoll/NTHGdoVcm8xqUKcHgovKr+S7sw8ExWpp5WiCZ8Wk8X7m4svcgHZ5FQMiMZq5Z6cyVMzy6rY1xdI52k0NG5NzrGs6lM6Xx0fPZ2gnvNx46k+uN7DVN3dHFkj4c9F1+h0ihCFeZJzjlCLVVWP5mp9cziOtJVfvnJ8yvbaurB/HeekA+9IeIb5y5f1M9RU/xqfkvoeNDvJPudblc8y3jqz0OH+ykULpTuJPudbleMy7LSVh+hQjoif+asXMZVX/Hfn7mXnob3mmP8Zw6Yn/kovjOxWvPQPBqY/wAy0dMM35KKY3vUtTmO7h7/ACcvNi5V+5NNCL/Chylg/vBKtVx+ZNuCi75xyyxDpmQ+hzR5pffc6mXO+VbbVtWP5iT12PvXRC58y1ZbEKwfxb9MbD71ZV2F4M//AHf+r+qEHEd8ViUH7z0Y9pGsrEt+Vi0R8ZzB7SNVrYurfMXmW/M0O/v+qU/rsmLPCPAWHkqIvWHD3pezLeOm8lNSetpKZs7rb4c4/NlgP9wD3p1yHE9MZHzj7ELxjelLFSmjGN6Ur1Cria3EeZjBg58Z9WZ1QrqTBhanhH8OPsBcsYWfHfVmf7AXVeHi0UY+g3shW0+pk43aHr7EozxDwyA8sB9Un/alOM7Qq3nmb4TSnlimHQ6M+9STGtoVcuc1cK/yMfX6s1NJ46P0jO0E95s/H0n1vqjaUiUp79Hz4+0E/ZruE0Y5amT1RNKnscTfwT9To5CEK8yDn7LkWxGsH8Rp6Yoyp3iB3ZVXy6wOsfiFU+Ommex5iLXMie9p7yxps4Cx1tKn9dkriZeSKCqPmppj+Fc7Tuz0Tqw/C01mW3ddjQ028f8Ac63LoLM6NdZzqcdEKicOSeKBrh/h1XrLbeDTcV/oq9ZrcPmiFWZYnx6UzdHTY5mk1sbRdukBcXvrTxXxGZUkvBav1PmeSO9FGfm1MR6WyM/EodjZ3K6BzlYXNU0RjhjMkgkicGggEhrxpbSBsupDiuQeLPFm0Uh+9H+tRNPMdmArQjhZRlJJ36vyJtUJwycbeSQctRTjpld+S/MubPGz/wCA/wDzw/rTJk5kNikcl30j2g1VM8nSj1Rske57jZ2wAjpRZ2RQqsM0viW39nQSgOXwtidYPpxHpgiKvyj2XeStdLXzzQ073skERDgWgFzYwwjfA/JCaom1oLwqpGFe8mkrPfQjuJndlYtL8vmD2jE512brGXPJFC+3Oi/WsaHNtjY0r0D9Ytv4vnNPz/IkSdi2vVg56SW5Scyre/VPkp6AdMbj7k0Z2m/Fkx5HwH+/GPetbmtwGrppKp08JjEjKNrLlpuYontfsJ2EhMOXuGS1NBPBEzTkeGljbtbdzXseBdxAG94yrEnlscdScfxKlfS69jnnGjuClaYqn4pm8xh7SG0ZJ9LTjrkWjkzV46f/AAT/APem/wCVVRi+xqY+vSlLSSfqafD95UHkpo/W6BdZU7bNaOQAepc8UWbbGRHM11GQXxxMb36nNyHRl2yTkaehdFhWQTVzLxU4yUbO9r+xKs9Te+0Tvo1I9iVH8cOsK+5y8m6msFOYGgmJ0mldwZuXtA1X262hTbE81eLSW0YmfbKxJKLzGjhcTSjg8rkk03p13JpTeNZz2doJ/wA1IvV0A5aipP8AlpmleceaDGg9ru5RWBB8c3iIKcMgMgcQpamkkmYwNhfUueRI12qSARssBt1qcr0OTxoWnruixIQhXGcCEL8ucBtQB+kLQYVlTS1E74IX6TmDS0rbh4vZ2gflWNtflFrrfoTT2GlCUHaSs/3/AH1BCF4VNQyNrnvcGtaCXOOoADaSUCnsvqmUecdz66NoaG0rnaF3DdkuNhKT8kA21cl769lMChNMsqUpU7KStc+oQhSVnxfVqMaxYRDRbreeLib5T+S9sFre7RNeTr2OtyhLnWbKPkllzdDYoQhMIC+LU5Q43HSx6btbjcMZexcfcBxlLmRGU8s80kUzgS7dssA0NttYPJbXr5CovqOqcnFy6IekIQpEBfFiYjXRwsMjzYDYOMniA8qUcJymlfVgPNmSbkM4m/NPlN9p8/kSuSRZCnKSbXQekIQmKwQhCAPhUszl5SSd1NG14jjAHdX67vJGloWaCdGxbq4y6x1BVMrnzLmTSqql38eUf5CGD1NVVZ2RqcJpRnXbavlV159DXZKY86HEIpAbN0rEfRO+v5dEuH2hdKBchsltNGeR7O0F1hg0pdTwuO10cZPnLAUUuWwnEnmqZnuzNUszs4y/TbSA2jDWySW+W4k6LT5Ba9uUjkVTUXzo8Nl5sXZTT2KsDFSq69E2I9Q656l0VktXd3pIJSbl0bdLnAWd6wVznOrnmreTh0Q+a6Qf6ifelp7nRj1eCfZjesetm0GOdyDV5+JZCw8W8U77vaCeTtFszYK8khNr3b4kkuJuSVmZC1W6kiPkcFg141lfnIx1qsjlY73LhpO0kaWIXwNFCQhC0DLI/lPXGWZ0jje9wwcTWgkNsPX5ytVgFaYayF99WmAfM7UfUSsjEhqb5lpZTZ7DyOb1qpGzKKSyrY6GC+ryhddoPKAfUvVWmMI+VdUDLut02MhobsaTYEnVx3NvsSbPMWvDxqsbjpTTlON3Lz/cEpVi5aj1NOikoos9JNpsa/5zQekXXutZk069LCfoBbNdKM2Ss2gQhCkgFztlgfCKr6zP7Qrolc8ZYDwiq+sz+0Kor7I2eC/Mn/qIM53becOtdaZP8Fg9FH2AuS6rft84611pk7wWD0UfZCalscuP5jYqL5z+Gy82LsBWhRfOjw2XmRdlNU2I4f8ANfkxEnVuzSH4vb6R/uUSnVrzREGg/qv6mpIbnTjflev9jusLF/FO+72gs1YOMkdxd93tBPPlfkZdPnXmhNxDfFeWSPDBzXL94hMzSO6b0heOSkg+Gt1jWHcfkXDS3RpVuVlIQvgRdaJlEUxHes8y0VTvh5x1rd4i9ui25HHxhaOqcCbgg25NaqRtT3Og6TeM5reoL3WNQOBjYfoN6gsglWmKT/Kbfy+k9wSlWJryklbpTHSFtPbcW2DjShJUxyG0cjHnkY4PPQCuWotTTpNZUVvJTgkPM95W3WjyRePgsTbjSDdbeMaztG0LeLpWxn1Od+bBCEKRDV5RVD2QFzHaJ0oxcbbOe0G32FT7OjhFPHTukjiDXva97n6y4vIuXEk3vdPuVfBzz4vaNSjnc4IPRv7KZJNExlKPK7E1zP4XBUv8IibL3y27Glq0WnVybVdMMJZUyQNJETIoyxtyQ0lzxqJ12sBq8ii+Yjf/ANT8LVaKLh0/oou3Ii2gNt7myxIkQyEGxDH2PIdEpRxeJv8AhrHaI0i1t3WGkdXGdpTfiXiZOY/slKmK/suPms7KI/f/AEVkMyAHxjL53e0XQ1XGGVFJoAN0i7S0QG6Q7m467bdYC57yAHxjNzne0XQ2IcIo/OfZvQv7A360Tm3r9YuBC219dt0+9lvVoz+0P6Le09QiWQjPWO/Dnv6lVc2zAaR4IBGiNRFxvSpXns8cOe/qVYza8EfzR1FN3IGLJW/wSK/I7tOsvLKreRDiM8dxyjdbV65J8Ei8zu05eeVW8h9PH+JR+oOgjZ7h3hw4u5lLuYXi5z+oJjz4eId6M+9L2YUb3nPQgKxhItV1IGoWj1DVr3etZWUvBZ/Rv6ljYTwuq/p/jWVlJwWf0b+pR1DoLmWXAY1E80nCpPOztOVsyy4CxRbNKPC5OcztPTdV6gdBVfDqf0c34VvFoqrh8Ho5vwLepWSCEIUAafKrgzudF7RqUc7Q8EHo3dlMOWVR3sRgEk2eQLAaINtdyPlEdCVc8D3Ch8W4EMfru3VuPI5OtiBLzD7/APqHssVnoeHT+ii7ciiWYpx7sRol264rfNHKQq/T1GhXyFzHAODG/JO0DRvY7L36VHQGMOI+Kk5j+yUpYmfiqPms6lvspKjRhLQLl92jXYbC43NjxApdxcSDDBuGbL788ZJ+YpitAZFcgP2jNzne0XQuIHwmk+97N65vzf3/AMRNgCd3qJsPGN47HqXQePvkbNTyFjLNDjYPNzo2cbbhEQY2LROcP8QGseJHaetzE/SAPKAelK9DLJJWukDWgaDtRcfknQ+b5LpUtwbIznuPfhz3dSq2bdw+CP1/JHUVIs9pd8KGkANcmwk/N5QFU82XdDQOAa3Wzjcfmc1N3BDdkkfBIvMe05eeVjgI4vTxdZXhkfM7uZjIFxZ1wb3DiRbZ9H1rxyqkc6SONoG5c03JPyyRawH0fWi3xWDoKme1w7g7X+7d70vZhyNzr+U9brPoX/B9YbvTsJ5fMl7MGXaR0QN87aSPkjkCgEV/B3D4VVax+7/GsvKM+Cz+jf1LT0cj2V0mkAdMtbqJ1aTdK+sa97b7Vm5VTO7l3NoG7Djcgm2hZ2wW2+dDWqC5psr3j4Aw3HFxqL5pXD4XJr2uZby7p+xWHK6OUYawaTTuWfIcPk89RbNDpfDNyR8jaC7jPIQp6hc6HqXj4fBrHipePl0LdR6Ct+lPHDKypilu12iwnRDHN3tza+kbbeRNYUS6Aj6hCEpJLc62JTxVMLY5C1roX6QABuWvbbaPKptlTlNXTs7nNUOewgjRLYxqOoi4aCqFnmb3+lPLHMOh0X5qTY3xLnlJ5rXPRYWlTeCUnFX72V92YmT+NVVLK34NKY9J4vYNdtIB3wPEqBknlLXT1ELpahzy6rp43EhguzWdHU0eRS+DxzOfH2gnjN94+D69B1FNmehxKnDLPRfaZV871RJHT07mPcw/CA0lriwkGGa4NuLUFJMWx2s7nofCZdH5vdXlvRdVjPMPBIDyVTD/AGph71FsX3qibeY6+HQjLCSbSer6L9heFTJG/Tje5j/nMJa7l2jypvw/H62Qu7pVTvtTkjSlkdYkR3IudR1npSVUphwU63/Vh2YkNuxTThHO9F/COoMCJNNASbkxRkk7SdAayoLX4hUNkl0Z5RaWVoIke0gCV2oWOzyK94DwaD0UXYC58xkWnqByT1A/uvTVugvBknVldX090KeMVL5HEyPLzr1vcZD0uJX7wnGKtrHtbVTtaA2wbNI0cY2B1ljV++K86DeyeZnWUieg9VLxVp3LpmfqHumnDnudanozunF1iY7ki54ySftWuzpVEjcQs17mj4PCbBxaL90mF7A7dSzMy/j6n6vReyWDncb8YNPLSx+qWb80z5BcKl+PtbTX6E5x6vmfqfM945HyPeOglajCq2aOVgjlkjBeLhj3R3uePRIWdjG1aik8dHz29YSxLsXFKe3UpGb6umfUUpfLI4mrIJc9ziQIm2BJOsaynvPMNzSH+JKOmP8A6U6zacIo/rbvZMVHzzjvVMf4zh0xO/JSuRnOrLGU/T3I9jEztG2kbclzZLMshabtJHmNupMWMb1LdV7ksDs4itWM0EriKq7ibRjaSf30exdURbB5guVKfZV8we2jXVceweYKyn1MzHu+X19j9oQhWmeSnPSzvtGfoVI9cJUixriVkz0t4IfpTjpaw/hUbxviXPPnPSYJ/kvVmmg8czns7QTvm88fT/XYeopIpvHR89naCec2rbz031xn+lt1PY4v0z8n9GVjPAPAGnkni/EPeojjG9Vzzuj4uceSWA/3Gj3qGYzvSipzHVwx/lZ+fshXqUwYQdcn1ZvZhS/ULe4Y7xp/lmf7Ch7FMPmM6nwUWp4RyRx9gLnzHuFVfkqqr2710PhwtFGPoM7IXP8AlUwCtqx/MSn/ADHSPrKetsV8F+c/9fdCLX75y8qHeSfc6yvXEN85eFIdxJ9zrKRbFtb5q8y5Zlx3+q8kFD7J35LGzwjw2Ly0/VK781l5lR32s8kVAP7Ui8M8rfCqY8sMo6HsPvTPkKsNpxBff6STYztC1NH46P0jO0Ftsa2haml8dHz2dYSQOnG8/qP2bDhNH9ak9UDSqTnnHg9Mf5kDphl/JTjNXwqh+sT+qmaqbnlb4HCeSpj9bJB708eRnJJ/m6fp9SIYxvUuVPuTLjW9S1U+5JA7uI7sZaLbVeZg/vMXVTdgXKuFa3VHniHTM1dWKyn1MvHfp8mCEIVpwE2z0N71Sn+M8dMTvyUUx06guhM4+T9RWQwsg0NKOYSHTdoDR7nI02Njru4KaYnmnxWS1hAPPKf0KicW5XNrCYmlDCOEpJO+38Etp/Gs57O0E+ZreE0Y5ap/+mC/vXszMzjAc13g+og+NdxG/wAxNeQubuvpJ6WSbuWjFLNI/RkLjZ8IYyw0Rc6QKnK9Dm8aFp67ob87LfiubyOgP9+Me9QfGt4V0ZlrhclVRTU8dtN7Ro6R0W6TXtcLni3qlGIZrMUe0gCH7ZT+lTNNvQv4fiKdOhOM5JN/0SGYrdYedxUH+Wj7UATZJmWxg8dP/wDV36Fn0uaXFWxzNPcLyRxsHfTa7XRk33OyzCocXYrjXp+Je5eIG2a0cgA9SgOWzbYhWD+KD0xsPvXQQUsyoze1tRWVFRE+AMlcwtDnyNcNGJjHXAjI2tPGmqJtaCcLrQo1rzdlYh2IHdleFMdw/wC51lU2qzL4o5xImpNf8Sb/AIV5x5k8WAcO7Umu372biv8AwfKlUXYeriKbndS6/uOuZqOz60/VG/5YT+axc9Te/UZ5WVI6DCfemnIPJqej+Ed2dGe6vY5ugXOs1rA3daTRr6V4ZxMlKiuNP3F0YMRl0tNzm6nhmzRaeNoTNPJYqo1oRxiqN6X39Dn3HNoWqpj31nPb1hVbEsz+JyEWlph55Jf+JYUeZLFg9ru7Ueog+Mm4j6FLGLOnF4mlObcZX1/c8s0jPC6H0tW7op2hVDPA2+H3+bPCf9VvetHkJm6rKOemlldAWwmoLu5vkcT3VgY3RDmD7b2Trltgb62kfTsc1ri6Nwc6+iNB7XG9tewEfamUXlaOSdaPjwmnosv/ABnOWOb1LNQVa6/NBVyC3wiAfZIfctY/MXWn/wAyDok/JJGLR3Y3F0ajeSV/5FLJ9t3yjlmp29M3/S6oUcwfNLVxOLnVMJvNDIbB+9jeXEbNpuFYgrIJozsTUjPLleyPqEITnKCEIQAIQhAAhCEACEIQAIQhAAhCEACEIQAIQhAAhCEACEIQAIQhAAhCEACEIQAIQhAAhCEACEIQAIQhAAhCEACEIQAIQhAAhCEACEIQAIQhAAhCEAf/2Q==</t>
  </si>
  <si>
    <t>340 Raspberry Sorbet</t>
  </si>
  <si>
    <t>535 Passion Red</t>
  </si>
  <si>
    <t>721 Pinky Beige</t>
  </si>
  <si>
    <t>776 RAGING RAISIN</t>
  </si>
  <si>
    <t>900 Rebel Rouge</t>
  </si>
  <si>
    <t>905 Retro Ruby</t>
  </si>
  <si>
    <t>907 Rose Spell</t>
  </si>
  <si>
    <t>910 Sweet Syrah</t>
  </si>
  <si>
    <t>920 Candied Plum</t>
  </si>
  <si>
    <t xml:space="preserve">MAYBELLINE Color Sensational Spice By Aminata B - LipStick </t>
  </si>
  <si>
    <t>765 BOLD</t>
  </si>
  <si>
    <t>data:image/jpeg;base64,/9j/4AAQSkZJRgABAQAAAQABAAD/2wCEAAoHCBUVFRgVFRUZGBgaGR4YGBgaGBoYGBgYGBwaGRgZGhgcIS4lHB4rHxoYJjgmKy8xNTU1HCQ7QDs0Py40NTEBDAwMEA8QHxISHzQrJSs0NDY2NDQ0NDQ0NDY0PTQ0NjQ0NDQ0NDQ0NDQ0NDQ0NDQ0NDQ0NDQ0NDQxNDQ0NDQ0NP/AABEIAToAoQMBIgACEQEDEQH/xAAcAAABBAMBAAAAAAAAAAAAAAAHAAQFBgEDCAL/xABTEAACAQIDAgcKCAoHBwUAAAABAgADEQQSIQUxBgciQVFysRMyNDVhcXOBkbIjJFJ0obPB0RQlM0JTVGKCkpMWJjZkg6LCFWOU0uHw8UNERaPD/8QAGQEBAAMBAQAAAAAAAAAAAAAAAAIDBAEF/8QAJREBAAICAQMEAwEBAAAAAAAAAAECAxExBBIhEyJBUTJhcTMU/9oADAMBAAIRAxEAPwAzRRTEBTEyYN+MDh33DNh8MwNTc7jUU/2V6X7PPuja0VjcpUpa86hIcNeHFPCA0qVnr9H5tO4uC9ufcbe2wMGeyeFWIp4ha7VHc5uWpYlWU6MuXvV03WtawlbdySSSSSSSTqSTqSTzm83UV1ma15mdvUx9PWtdfbpnBYpKtNKiG6uoZT0gi4jmDXim2vmV8Kx1Tl0+ox5a+ptf3vJCVNNbd0beZkp2XmrMUxFJIMxTEUDMUxFAzFMRQMxTEUDMUxFAzFMRQMxRRQKbxi8I2wmHApm1WqSiHnUAcpwOkXAHlIgKYEm+pJ3k63J3kk88vnGxjM+NWmN1OmB+85LN9GSVFABM2SZmXp9NEVp+5LAbKeodBpzk7pJV9nhBb2mPNl4kWtNmPa4kO2NLJtPdoz4K7R/B8ZRqXsucI/UfkN6hcN+7OgEnNGJG+dB8GMd3fC0Kp3tTUt1gLP8A5gZbhnmGXq6cWS8UUUvYiiiigKKKKAooooCiiigKKKKAooooCmDMzBgc8cK6/dMfiWv/AOqyj/DtTHuSMqrYT3iXzV6zb81Wo3tdjMVxpM1nq4/ERDZgcQRzySetcSvJUsZJUalxIbW2r8tOK3wvcU2Jz4LJ+jquvqa1TtcwQYkwmcTL/B4heh1PtUj7JPH+Sjqo3jEwTMwJmaXmFFFFAUUUUBRRRQFFFFAUUUUBRRRQFPJM9Ty24wOZqbXdj0sT7SZsxIsI2wZ5R88dYzdM1nq0+EXm1khhmkYTrJDCytfPD1iTCPxLHk4keWmfaH+6DfEwj8Sp8KHlpn6yWY/yZ+p/ykVBMzAmZpeWUwDIThdtr8CwlXEZcxQAKvMXdgiXPMMzC/kgMfjE2izE/hDLc7gFAHkAtoPJA6OvFObP6b7Q/Wqn8RmRw12h+tVP4jO6HScU5vHDTH/rVT+Ixf00x/63U/iMaHSEwTOcP6aY/wDWqn8ZmP6a48f+6qfxGNDpGYvOcjw92j+sv/l+6WXi/wCMHFVMZTw+IcVEq3UEgBkYAlSCBqDaxB6QfPwGmKeLmKB7nltxnqRe0ds0KBAq1FQsQqqTymZu9VQNSx6IHOOC74+ePMbuk/hOAeLzXXI2vS6+8gj/ABHF7jWGncx53I/0yiazPw9CmWvjyHPPJHCSw4ji8r03Sm+IwqPUNqaNUcM5Fr5Rk13x8nF3jU39yPmc/aokOy30vnPSY5VHEwi8Sm/Ff4X/AOkq+P4J4lO+VfPmv2C8n+LTHUcE9dcTWp02qdzyBmZb5S4PfqPlCTpWYt5UZ8lbY5iJF8TM1UqgYAqQQRcEbiJtl7z1K43fFVfrUvrqc5+w1BnbKoJNz7BvJPMLc86A43fFVfrUvrqcCOwbcvpuOknLyujmva/qkbTqNu1jc6aK2z3QZiARz2N7Dyj1GbaWyqjANyQCoa5bmO7cPKI4xteqobki1yQ45lOmoO7ouRJBc4oKU77uaWvYaZxff7fb0mQm9tLIpG0NUwDoyowAzEBWuMpJtz828b55xWFenbPbW+433Wv2ywV75EL6MGQ79z5l722vTqPL5z6xGHVqyXGiZmtzXuoHsN/WJz1Z+T04QtHZNRhcgLpflkg25tADb12nilsuo2oy25W9vkkg83kMfbT2m6vlQkEWu2hOY62F91rj1ib8AXakMp5ZVyOsWf1agCJtaI3JFa70hquznVSxZLDeATfo6I84Bn8Z4P0v2Gasa9dUs9sraaZb6a7wLzZwG8ZYP0w+2WVmZhC0RDpuKZvFJIswT8ZR+M4X57R+iFiCbjG1xmEH99pfRlMC94AyVkVs+SsAecOPG2yeu/akvVbnlF4beN9k9d+1Ze6/PArO29xgc4ZH4ynUHvtDHtvcYHeGY+Mp1B77QOiNg+D0vRr2SRkdsHwel6NeySMCk8b3iqv1qX11OAPAq+bkd9c9Frc976W88PnG94qxHWpfXU4A8DimQsV594O42Ol5yeEq8rDhHcg90WxJK20swI1zWNrHUdBB9qTElMOHUXsgGt7G7qvN5CJEV9pM4y5QuliRe5G4i5OgifHOUyEDLYLu1sGzDW/SB7JV2TPK3uiDgY56lRC1rB1IUCwvmGv/AJ9UmcTXCVEzGwcOpOgt3pU+bUDX75WEcgg9BB9hvN+Lxj1LZrcm9rC2+179PeiStTcw5W3hI7V2Y7OXTlE98twCCAN1zqPtB33m/AZ1pqFFnAcbxYNmby2Ovq+iRtDalRBa4YDcGF7evf7ZintV13Bd5bd8o3I37pCa2mNS7E13t6xq4h0u68lbtcFdPYfonvgQfxlg/Tiaqu1XZSpC6i2hfsLWmzgV4xwfp1ltYmI8oX18OnLRRRSSt6gm4w/DcJ88T6FT74WYJeMHw7CD+9r9CU4F92fJSRezxJSAPOGvjjZPWftWXqtzyjcM/HGyfO/2S9VYFZ21uMDnDLwhOovvtDHtrcYHOGXhKdQe+0DorYXg9L0a9kkJH7CPxel6NeySECocanirFdVPrKc51p7z5zOiuNTxViuqn1lOc6IdT5zOSnVsE9rPAnsQk9iZnkTIgIzyZ6nkwMSV4F+McH84XtkVeSnAvxjg/nCdoiHLcOnooop1WzBJw/P4wwg/vQ+hKX3wtwRcO/GOE+dn3KMAgbPkpIvZ0lIA84Y+Odlfvy91pReF/jrZX7/2y81ueBWttc8DvDLwhOovvtDFtrcYHuGHhKdRffaB0PsHwel6NeySMj9heD0uovZJCBUONPxViuqn1iTnvA0w1RVO5nAOttC1jrzeedC8afirFdVPrKc54w7lXzDerXHONDfdzyNuFmOPKTxGDRVqONCoUZQ+YFny5SrDvlFqn0CRqx1iK7m6EZQ2XkAWAC3ygD94+2Zx6ZXyaHIqoSNxIUZvPyi0hG45XWrvzBsBPU9ZCPVbUagX3f8AfkMc0MEzBMoblMwJy3ChbXJ83Kve26Tm0QjFDMzBkolEZC6hFUOFCsUeo41JJLHk7hzc+7p00MMGa7oQpYgAaC4GbKCb33gW8s53Jdkmpwz5c2Q5d97aAeXoj/gYPxjg/nCdom2jhHUo1ZcqtdzmuATusw5tNNflTxwOH4xwfzhO2K23KGSvbV05FMRSah6gh4c+MsH86b3KELsEPDc/jTBj+8v9Xh/vgELZ0lJF7OkpAHnC7x1svzP/AKpeq24yjcLPHey+q/Y0vNbngVrbW4wPcMPCU6g99oYNt88D/C4/GU6i++33wOiNheD0uovZJCR+wvB6XUXskhAqHGn4rxXVT6xJz9hBYs+mhst92Zr2PqAJ9QnQPGn4qxXVT6xJz9QqJYhgTZswsbA7hYn1fSfPIWXYY8ykFwOiuHpufkhuVozFmAa2gFtfuianSJNzdr5y2bRlsHKhflG5UeURimIIcOLXG4W5I5rAdE1KJDUtO4SaV6YuO9U5mOW/fXOSw8gy28oM3NtW9soykBVBZi4CrfS3s1A5pFCZMag2cZEAAZwwBJsma5vYaswFtw6Z5bFtvsNDdd/I3d6L25hvB3CaLTE7pHy9O7NcsxNzc3JNz65IcDPGGD+cJ2yMtJXggpG0MFcEXroRcWuCRYjySVeULx7XTcUUUmzMwP8ADXxrg/nD/V4eGCB7hn41wfp3+roQ4IuzpJyM2dJOAPOFXjzZnUfseXqtzyicKfHuzeo/ZUl8qwKxtrcYHeFw+Mp1V98wxbb3GBzhf4SnVX3zA6L2H4PS6i9kkIw2J4PS6i9kfwKjxp+K8V1U+sSc8LvPnnRPGct9l4ofsKfY6H7Jz+MLyO6Kb2OVxzoT3h6p6ekW5xIWlowRvbQJ7ExMrIbae1vw1VUa7Iri1irXtY9BBBB8oN56xZpGxph1vfMjMHAPNlbQkb9+vlM02mbTnzt3TzE0f09k1nAZFRgRewq0iw86Z7g+S0Y2M7uJ4O16w5QMpcEpe7AaEjovzXOl+aSfBiuz7TwrNvbEodNABcAADmAFgPNI5MMzI7i2WnlzdIzkgG3RcW9Yj3gd4wwfzlO2drravLHtl03FFFLWFmB3hf42wnp6n1dGGKBzhZ43wvpqn1dGAR9nSTkZs7dJMwB3wn8fbN9G/ZVl8qyh8JvH+zvRP2Vpe6/PArO29xgc4Xn4ynVX3zDFtvngd4Wj40nVT32gdGbE8HpdReyP4x2KPi9LqL2R9AqvGZ4sxXox76znejUZcwUkZhlbyjQ2Pk0E6I4zPFeK9GPfWc9hFC3JJdjcAWsF5y3lPMPOTzSF2rpvl7wzorXdM4G5blQTzXI1t5BY+We8TiWc3bKABZVUBVVReygDcNT5dY3tPSiV6a9PQEUUd4jCgIlRSWVrq996Ov5vmK2YevoiZ0aNCJlEJIAtckAXNtToPVM2nkiHdN6VGpGohAuVNNweYhgb+cMgm/gl4fg/nKe8I3x2JNR2cixY3IG69hc+s3PrjngoPj2D+dU/eE7TlTlj2y6cmZiKXPPZgb4VeN8L6ar9XShhY21MEPCekx2ph6mVsi1ahZ7HIt6dMC77hcg+yARdnbpKSF2bikt36fxr98lRWTmZT5mEAfcI/wC0GzvQv7teXyvzyn7b2ZWfbWBxCU2ailFleoBdFYrWsCebvl9oluxNQC9yB5yB2wK1tvcYHeF3hSdVPfaFzbeKSx5afxL98EvCJDVxSGmC4CrcoM4FnYnvYHRex/yFLqL2CPpHbEcGhTAINkUGxBsbDQ+WSMCq8ZnivFejHvrOfHyfmB76XLEHeOYAaa35zOg+MzxXivRj31gBWupKpZhTBBZQRmY2GdiTpfeBpoPXevI19LzLUtNiCQpIG8gEgecjdEmsfrTqU6qpTqECoRkcMUDKxspa27W4I5rGNsUzl3zm7hiGJ15S6HslcTuW3T3hsJUcMUQvl1bLqRv1yjU+oTwtdgrIDyWIzDyruv0EXPtnlHKm6kgjcQSCD03m3EYp3bO7lm0GY7zbdc/bvjyaaRFljvH10qZXAs5B7oAOSWG5x0FhvHSCeeM7xHDujqphhSsxqIzhgcijONNeW3enqjN5bR5sJkO0MGyDKGxNMlPkNnF1B515x5DbmkRJDgyLY7CXFj+FUh/nE7WPMKcseyXTcUxaKXvNQvC1yMO1ja7oOi4Li4gx4qWzUKjnVzXYFjqxASmQCx13k+2Enhp4P/iJ2wa8UQ+Kv6d/cpw4KuDQW3COig6BG+C3COjAHuKxbjhDSpB2FM4YsaYYhC2SqblNxPltLvWUa6CUDH/2lofNT7lWEGtArm11FjBTw+QZFNhfugG7myv/AN+yFja26Crh7+SHXX3WgX3iVY/grAnn0v5Cd3khMgw4kz8Wbz9rGE+BVeMvxZiuoPfWc94ZAzWLBAd7Ncgafsgn/wAzoTjL8WYrqD31gC2eVGbPTLpZcxBIZL2AZW3DUgagg7pXk4bOk5l7xARCvc3ZyDcsUCLcWtlFyfbaOKddqldnWnTZnYnIyqy3bU2zbiTu1vc6dE027nUBQZhcFM6AZ1bSxU6W75d/MY5xuzlW7JUpgWzZO6BnVudAVuG8huNN8o8N2oNsQc72SlkbvSiBySwvfksSQfIJt7jWoEOyFMwIGdQbjn5Dc3nE818e7lHJs6jKXBs7jcMxvqQNL7yN+6amR2Bc3IuAW/aYEgHzhSfVO/13tluxwcqrtSVFI0dEyI2pGtuSD5BbzRPiEyhETKptndgHdtRfXSwHyRa9hcxxgXalTapnZc5yIl+S5Fs7Op0ZRu1GpPkMjW1udOz6JyPJ2pABqALpkfMbJWXUrpqAp1RvOL9B3zxwbJOOwhJuTiqRJ5yc66zVhME9S+QDKO+djlResx0Hm3zdwfUDHYUAg2xVIAi9jZ11FwDJ05U5o9kumIoope8tX+G3gw9JT96DfijHxRvTv7lOEXh2bYa/+8T3hB5xSj4mfTP7tOdcFTB7o6Ma4PdHRgDPH3/pLQ+bH3KsIdaD7aH9paHzY+5VhBqwK/tbdBXw9/Jf4g7GhU2tuMFnDv8AInrr9sC7cSLfFnH7X2mFCCviPPwNTrfaYVIFW4yVJ2ZigP0d/UGUn6AYBcK60y6k5lellNgRYsoK2zWvZguvkPrP/GD4txfoWgEpOAiZ9QMro+W4XUh0YHRhySbdI6CZVkbOk5ltp7SC0Qi6VFJAfe3c3uWVT+Zr7cx8011sGidyJYhaiByctyvKZSFGl+90155JY/E1kzJXymmTYIop0841yuoykqvl6Ta8z3Y1lS2GDrTUoEDsaoSy6qoIbm3hTqTM+9N/7R1UoSnIZKdyM41dxcZiWOhYaaAAD6Y5GHKrVo6vnVXpFRcOEYnMo8qF/WCJvrYJSq0A/LDu6hlIdAyXZHG7NdE3H86/kGunha2ShUpNnsC6oCC6MHYNZL3K6A6X3mNhnRQLkasrNSYEAg7gCykrzXU65ef1zemECuaLUjVLcpHpsQ5Ui4ZN4YEa2I3gi83bbxaOqLSRkRHcDQhSXytzk2a6vp0W6I3TAhFWpWZkDLdESxd+g3OiC/Tc+Sd+Nyf1pr0SFfKz5KbLyXBRgzg/mXIBshuegDzTdsBEGLwTB7t+FUbrlIy8sfnHfzR0+KL0DTtUxDFgwez5aZylbLzuRc77C/MY22dTC4vAMosGr0Cdb2cVQrj2i/rkqT7leb8J26TvFMxTS8lXeHfgp9InvCD3ip8DHpX7EhA4feCMf2094SgcVPgY9I/+mdcFHBbo6MbYLdHJgDTaI/rLh/mx9ytCHW54O9pH+suG+bH3K0IlaBXtrbjBbw6HwLdde0j7YUtrbjBdw5HwL9ZfegW3iMb4Gr1vtMK8EvEX+SrdY9ohagVvjC8W4v0LQELUIekgACJkdbsArZlRmYs3J1IPm3c0O/GD4txfoWgW2R3HIwrKG7lZwRmJAYKR5xcm4Ol7cxuKc06hs6SdTJY+pWpOtZyA7MbgFGIQEMlzqdbsLjmURV6FfPUqU2DlnfKc4NXIpPKQHW1jbkm+lpv5FYuhV2YqlQNVcUw1gFzckckFXI3m9uabClFXSoTUpdysuUIzqwFyMrkC2Zi3TcXOkzbbtvGy/gawqVHDoQ2diLtoiup1/O5YtrfQyOfCvnTDryipJpsotmR7Nmueay38hzSbq06b0wjaZyWosnLJFJWAFRwCS5FxYX73S021q7KAEciuVZEpI+dLixZ2zWyvYnRucX3g35s7vk22XhVXEYjDNmZGuha4uPksRzm5HK6bbrmM9ltWyVaSgtY6KQrctc11KG9syhrftINZKPUQVu6LZ2fv7ISKNRFVXDOupQ8oHS2862sdS7VpuS60SiPmDhTd6zleUug1AuCToATffG5NmjNVw60jmLhlyPSzs2rFmVbKbC6ZbZecTXgVP4RhGPc1+O0QqKozKM4Juw6OTcXO+StKgEQM2HYIgFVuUxqI9O+TMTYEZSNBYDW9rSGwJQ4jDstzfaFPIToQgdGK23DVx7JPFO7Kss+yXR0UUU2vLVfjCPxRuunvCUTiqHxNfSP2iXjjG8DPXXtlI4q/A09I/bDgoYLdHJjfB7o5MAY7UP8AWbDfNz9XWhFrQdbV/tLhvm5+rrwi1YFf2tuMF/Dr8g/nT3hCjtXcYMOHP5B/OvvLAsvET+Trdb7oW4H+Ik8mt5z2pDBArfGD4txfoWgc2LRYAZSqlkBcuykMCgyMV+SAG08t/MY+MLxbi/QtA3ha6BMqg1SaVMFFY3UFArEEXsQTa3lF/JRn3qGrpuZPMbXRs6DO+V0ZEVFKlMpARTc3TS+btsZqpYVsSqMwelTDoBSylqbDMFJpi4K99qTfvib8084FslVsMVLhRyXspZRlDsfKM1uTuvvvN/4SGcVKTsWem+8sSwC6GwFlcFDoOkEb5mnxw2/qDmhtVy5VLKlBilQMFFluVzrYCxFjyR+zv1mnB4BXTuzYg1CudC/KtfI+YIGsSSCh59xjqsKueq1UVWpvlSkKbZWAOpIQnQjKL3F9egmeK9dqZsXzsuZlpImReQofK5N+Vkdicu+xuZH+Efo1o0qLYfu4XPXK3NndCWQjOQFOrBSDfntfpjuninr0WrFStGmjjuYYk1gFty2I3DXXpvppNmzMQaqgoqIMnIsgyUntYm4FyxLAW03i1xNTrWLKiZs9T8rUKkqpSwUG1wugYFL/AJ5Ef0NqONdHCpSZe6FSz5S6hSpS5JurW5Nzexyk310b4tUGKwgXILYmgeQUCEuyFmyLrrYa6CwHkjqnTq4dKypewc9zQleUuUhzlY94pKntkRhqgNXDXpZHGLoh2C5U5L2KWvvvYm1t0txxHdEwrzfjLo+KKKbXmKpxkeBt1l7ZSeK3wJeu/vS98OaHdMPkBUEsDdjlFgRck+se0Sg8Ea6YGiKGIYKysxLAjIQWJ0LEH6IBUwe6ODIfZe1kdQUV2B3MFup8zXsY8xG06NNc9V0pKdAajLTubXsMx6IA72sf6zYX0B+qrwj1YINo8JcI236GJWspoImR6lmyhilVd9tRd11GmsLjVVZcym4O7UC/tgQe1RoYMeHI+Afzr7ywkbbxBUE9zc9XI3Y0F/CjHCsj01RwxI1bKFFmBN7MTzHmgWfiJ72r6+1IYIJ+KLCdwupqI5ckfBsWANs2VrgWNlJ3W09pYgVvjD8W4v0LQNYDDNRoirRTNVKJqRmyq4BLBR0aDzHnhl4wvFuL9C0EGzcLnpqHqWR6dK4N7KQgC2N9Dcqbc9jKM/ENPTcyzg8D8K7NdVur1CCAErI1yhzfmE3YHo3brx3Tq0c9SklgwXOa+ZQLvkFQroQt1PMLE33TxhqTOoTuXJRwvL5S1FBA5RUgF9Lg2IFraaR5hcJSCVHohrObHubIL5Tm0zd4D0adkyWt9tu2KeyRUfujl3KXBpuq/CBQVRgCeTmsovuJBtabPwf4RGstIhu61VsWOZ+RkDC99zXGlvVPWGdqVJyNSpd3BILKQAcgCubXA35ib8xvPOEZEpU6mXUHKMrO5KVGuDowsC1++3a+uG5OGmnsgoHp4ayg5SzursWAFxZiMm835Im9k7majBy71EcZTmKGqiXZUQDvTrz30AG7VylAliS7PTUnksGZi2qurXtcWO61tPPdYFmcEuljmIRC2exDPyibckXOXML6WE5Np+TaMwYVzSr1gyOu5Rm/PJyHLYm2U3OumgPRI/EYwNVw6LTKquMogktdiyNlJItrcHfc96PJJrars2QIjlGYo7BQzAXAVgL8pTe+t9F9citqYhfwijTBclcXQLEjkjUC24a7iLD5Uuwzu0Sqy/hMj7FM2inoPPUbjRVzQXI5QnOuZSQRdQ1wQRryLeueuDvAHBYezrSDvvD1OW5PytdFPVAmzhRbHJ3Ohymps2YEW1Kui6nTvh9EnaGKYKAaTg2F+9PYYcPkUDdBXx8N8Xw4/wB8x9if9YR2x5Gncqh/ca3t3Sk8YWCw20AlBsfhsM9J2LI9RGa5UCxXMMpEDn+dX4Zr00PSin2gGBc8W2HH/wAxhP4l/wCeGvBoppUytRXXItmVgVYAAXU84gR+OGkoXCbZqVATlGbmO4+0QjYrCkjvl9ZErW0djs1x3WkPKXAgQXFPhCKpYk6VWGu/k0RYf/YdfJDHBVwVtgW+EdHzVmIFOojMc6U0QBSR+cp32teErZ2MFaklVQQHUMAdGF+Y+WBFcOhfZ2L+b1PoUkQKLhDUTD8q1qdPKgTM7EILnvhcD6PXDtwjw6VMLXpuSFemyMV74Bha4B59YKMBwRx4VCuHoVAEyo5rFWy2yX1XQkSrLWbR4X4bxWZ2a/hopl0JYqgLH4PLmd20y2tznTdfU3E24amzUyRai1RwcpCEkbiLcnfe5vrHa8GdqomWnQQWXKD+EIx36HvRcgaeyM14HbTZqZfD07o+cN3VVzXIYhsqm/KAN/P06Z/QtLR61PtvOHLIUQK9Jn5RznREUWVipDs2YEc/s0jnD1L0eTT1yHKCuVRk3LqC1r6re53mMsTg2wtR0bEYKgzWZ6bYiqQC1mUhe4jL06dPkjWjlsy1cbs+qrWJBquhJFiCzCldrfbIzgu761PtLYMVeUzNmLqGyqbNT5I5Iu2vOebW51moKHc0mzWWzJmYktkKkktzg3U685sI7wOx8RUtXwpwTUyCjdzqvZ8lgAG7jpa1ujWa14OY5SHZMMHCsCy1nUHPblFRSIvp7Zz/AJ7/AE569GsuzITVOTI12IXR7fIBN7c3SbXkRth7PSUPmy4jDgrcZlIOjHn5Q7PLJhsDjEqF2OHystihr1SubTlA9x03bpHUtjtWxCu/c7I9J6rU6rM7KrZVsrU1UnNlv0A7tZPFgtW0TKF81ZrMQOkU8XPk9n/WKbWNT+B5+FxWu5x79U/bLYBKjwM/LYvrj36kt0DJnMHGQPxni/SnsE6evOY+MofjPFek/wBKwKuJ0zwJ8XYT0Kdk5mE6Y4Dn8XYT0K/bAk8Tulc2mN8sWJ3SvbSgU7F/lKfpE98GFvgj4Fh/Rr2QS40fCU/SJ74ha4IeBYb0S9kBxt7wer1DNexzejTP7Am3bgvh6vUb6BcTRsQ/F6fUECQEzMCIQOdOOPxpV9HT9wSiy88cfjSp6On7glGgdA8UXi1PSVPelpxR0lU4oD+LV9LU7VlqxY0gVfao3yI2J39X/CH+cn7DJjap3yI2GPhKp6DS99x9sAwRTMUCj8DtMRjFOhFQXHP39Tm9YlwCzVVwlNmu1NCbWuVBNuTpe01HZtE76NM+dFP2QHRUzmXjN8aYrrj3EnRT7EwrDlYaifPSQ/ZG44K4D9Rwv/D0v+WBynadL8AzfZuFt+iHa0lv6K4D9Rwv/D0v+WIcGsEN2Dww81CmP9MDziF0ld2mJbKOwsJ+rUP5NP7pn/YeF/VqP8pPugCXE27tSuQB3anc30Azrc+oXMLPBhCuEoKwIIprcEWI0vqOabqWycOpBWhSU9IpoD7QI/TdAabXplqFRVFyUYAdJI0EZbCqD8Hp6gELYg6EEEggjmIMmTG/4Ojd8qnzgHtgYDj5Q9oiasg3uo87ATy+zqJ30af8C/dNdTZGH/QUv5afdA5643qittOoVYMMlPVSCO8HOJSJ14NkYf8AQUv5afdMjZGH/QUv5afdAHHFDjKYwGRnQMKr8kuoIBy2Niby34rEIR36n94ffJr/AGTh/wBBS/lp90z/ALMofoaf8tfugD3alVdeUPaIy4MoXq1gozEiiBbXUVczexQSfV0iFJMBSG6kg/cX7p6RANAABpoBaBuvFPMUD//Z</t>
  </si>
  <si>
    <t>780 Coffee Add</t>
  </si>
  <si>
    <t>785 Chocoholic</t>
  </si>
  <si>
    <t>MAYBELLINE Color Show Go Matte - LipStick</t>
  </si>
  <si>
    <t>104 Pink Please</t>
  </si>
  <si>
    <t>data:image/jpeg;base64,/9j/4AAQSkZJRgABAQAAAQABAAD/2wCEAAkGBw8PEA8NDQ0PDQ4QEA8QDQ0NDQ8NDw0OFRIWFhURExYYHSggGBolGxMVITEhJSkrLi4uFx8zODMtNygtLisBCgoKDg0OGhAPGzAdHR0rLS0rLTEtLystNy0rLSstNissLTcxNzUtLS0tLS0tKzAtLSsyKy0rLS0tKzcrKy0tLf/AABEIAOEA4QMBIgACEQEDEQH/xAAcAAEAAgMBAQEAAAAAAAAAAAAABAYBBQgHAwL/xABKEAABAwECBwsJBQUIAwAAAAAAAQIDBAURBhIhMXKxsgciIzIzNUFRcXOBEyQlNGF0s8HCFEKCkbQIUmJkw0Njg4ShotHwFURT/8QAGgEBAQEBAQEBAAAAAAAAAAAAAAECBAMFBv/EACYRAQACAgECBQUBAAAAAAAAAAABAgMRMQQhEhNBUbEFMkJxkSL/2gAMAwEAAhEDEQA/APcQAAMGTAAAAAAAMmAoC8/EsqNRXOVGtRL1VVuREEsiNRXOW5ERVVVzInWUG3rXkrH+SgRyxIuRGot8i/vL7DNrae+DBbLbUdojmX3t7Cl71WOlcrGJnl+87s6kN3gpbCzxqyRb5Y7sZf32/vdvQUCZmIqtXK5M9y3oikvBqv8AIVMbr96q4r9F2T/Rbl8Dyred932M3Q4/ImKR3jvt6mimT8oZPd8BkGABkAAAAAAAAAAAAAAAAAADBkwABkAYBkwACmTCgaPCaXeRxdEj997WtyqmoqVp1TopeDXES7M3IlxZsKl39Mntk1IVG3OVXsQ8bz3fZ+n0jUb9dtfI5XKrlzrlIyOxXIqdZIUiTHnD7NY9HsNkT+Ugif0qxL+1Mi6iaaLA6TGpWexVT5/M3p0xw/I5q+HJaPaQAFeYAAAAAAAAAAAAAAAAAAAAAAAAAAAAArOFa3SUq+2T6SpWyvCr4FrwvXhKTtk+kqdr8op4X5fd6D7a/qflBUiTEtSJMYh9anK02ThpZ9nQRxVtQscj0V7GNhllVzM1+9RelFPtNutWaiXsZVyp1tp0Yn+9yHkG6B6xQ+7O+Kp8PJ8H4HTSOz8p1fbPb9vUKrdwoI//AEq1U6/N2/WfOLd1oFTHdQ1rY8ZGuenkHYrlRVTJjexTwy1kzkaP1WTv49h5rTmh1Xg/uhWVX3NgrGNlXNBPwEt/UiOuxvC8tCKcSLnTR+R2vS8mzQbqQivqAAAAAAAAAAAAAAAAAAAAAAAAAYcBVsM1ufSr/FJ9JU7T45asK18s+BsPCqxz8dI9/iZs92YrVr072LjPY5ifxJceN4nb7nQ3rFK7n3+WtcRpiMtv0V+L9rhvvuux8t/US4WLO5WQor3pfexEVH5M+9XLkvT8zGpfTrmx7+6P6pmHuWeh7h/xVGLwfgScP6KVstG58MrGtjexznxPYxr1kvRquVLr1PmreD8Dppw/MdZMTntMe6m2v94jxJ5pL38Wy8l20mcjQp5nN38Oy81LmhBvypo/I7ZpOTj0G6kOJH507E1HbdJyceg3UhlX1AAAAAAAAAAAAAAAAAAAAAAAAMPzL2GTD8y9igVvBb+272XaQ1GGqb5f+9Bt8Fv7bvpdpDVYacZfDUb9Uc1py/8AmP6p0FS88xL/AHdo/Epjn1eX/wAf+qdBUq+mIu7tH4lMIWU/dk5pm72l/URnlLm8F4Hq+7HzTP3lL+ojPLXt4LwJHCKRbicYjQJ5lP7xDsvJdupxiNAnmE/vMOw8ENXLn8E1HbdJyceg3UhxJLn8E1HbdJyceg3UhlX1AAAAAAAAAAAAAAAAAAAAAAAAMOzKZMOzAVvBjPN302tDV4acZfDUbTBjjT99NrQ1mGmf8tRuOUc0ScuvvC/FOhKZPTEXd2ht0xz3Pyz+/d8Q6Fpud4dC0NqmECfuxc0z95TfqIzzNzeC8D03dg5pn06b9RGecPTgvAkcCgW+3I4i0/N8/vUGw8m4RJkcRKdPR0/vUGw8DUTZ/BupDtmk5OPQbqQ4mmz+CakO2aTk49BupDKvsAAAAAAAAAAAAAAAAAAAAAAAAfKWVrUvc5Gp/EqIfRSmbpHJQabtkkzqHrhx+ZkinG0nBqpjR018jEvllVL3JlRVS5TWYY1UaqqpIxUTPc9q3ZDSWHmf2p8zTYR5pk9jtRnzZ3w75+nVjf8Arh5JUMVZnq1L75nKlyot6eUyKh7rT2rTf+Uhk+0w4iMrb3eUbcmMsCt/PFdd2KeEWN6xB3jS0UyedppxfCmN+JxY8UX/AK9l3ULQhnsyeOCVkz1dAqMjXHVUSdirciexF/IoT+SydGRfYvtLBg4nBv8AxbTirMdfLXJ1SR/DQzS2509+o6SMVdxKmYRJkcQ6fm2o97g+G8n4R5nkGmT0ZUL/ADdP8OQ9HA0sufwTUdt0nJx6DdSHEkufwTUh23ScnHoN1IZV9QAAAAAAAAAAAAAAAAAAAAAAAYU8pw3qZJKyeJ73uijRqxx4yo1iq3KqXHqyocz7sVfNFbVUyOV7Gq2DetcqJlib0EmN9nR02aMV/FMbX2xadnk3Lc7jXcd//JW8JY2p5RVxsqP++/q7TRYM1sz7kdNJcudEkcmpTfWjSxq29yK5enGe91/5qZjHLrt19bRPbl5dZCXzwIuZZGJnVOnrLVRwt+1xpdkV0N++dl5RF6eohWhFHEuNHExjkW9qtYiKi9aEbA+qfNaFLHM5XtdIiOTMqol92VMvWamrjxZYrz7vWMHIWua5HJfldkxnJ99U6FKdbCJDXObHexr0vkY1V36pel6oq5SnOwgrWOlRlXMxEV1yNeqffMWTXT1FVD5WZ73KqpjPXGXiqpmtZiXTm6umWutJtc9KpXR097n4rnXKmLvUz5z9UNmSuoJ6dERJHVULkRVS7Fa17Vy9phkCUT1mV6yXMe3FRmLfjdPGJlBazW0s1TiritqImKy5MZVcj3IufNnNTNnLSMf5S11RgbWNb5VWx4t7W3+URcq3Ih1xR8nHoM2UOXK3DprolhSnci4zHo5VRcyotx1FRJwcegzZQld+q5oxRMeXO33ABp4AAAAAAAAAAAAAAAAAAAAAAcv7tienKnQp/hNOoDmDdvT05P3dP8NBAj4KrmLbX8TwKjgt0Fsr13ngbSFKtnp8TWYDL6SpO9+SmxtheN4mtwI5xpe8+SkGrqOPN2u2yVgz63BpLsqRJuNN2u2yVg161DpLsqRW4wj4r/EhUy+jKlP5un+HIS8IlyOIVNzbUe9wfDeVGmlz/lqQ7apOTj0G6kOJZc/5ajtuk5OPQbqQyr6gAAAAAAAAAAAAAAAAAAAAAAAHMW7jz3N3VP8ADQ6dOY93RPTcvc0+wBBwWXN4FstBd54FRwXXMWuuXeeBtIUu2FzmuwJX0hS959Kk+2VzmuwNW6vpV/vPpUhDWzcabtXbQlYN+tQ6TtlSLLxpu1dsk4Or51DpLsqRW1wiXI4h06+jp/e4Nh5JwhXI4iU/N8/vUGw8qNTNn8E1Idt0nJx6DdSHEs2fwbqQ7apOTj0G6kMq+oAAAAAAAAAAAAAAAAAAAAAAABzJu7c9SdxT7J02czbvPPT/AHen1KBqcGVyoWmtdvPAqmDa5iy1rt74G0hUbXXOQcDV8/pe8+lSVay5yFgivn1N3nyUhCBJxpu122SMH/WYu1dlSNKu+l7XbRIsL1iLtXZUithby8YjwL6Pn95g2Hn2txeMRoF8xmT+Yh2HlRrZc/gmpDtuk5OPQbqQ4kkz+Cajtuk5OPQbqQyr6gAAAAAAAAAAAAAAAAAAAAAAAHM+73z0vu9P9R0wcz7v3PP+Wp/qA0eDqlkrHbwq+DziyVa700kKnay5yFgqvntN3ialJlq9JCwY9cp+8TUokhBl40va7aJFh+sRdq7Kkd/Gk/FrPvYq8PH2rsqRU6214xGgXzObv4dl59rXXjEeJfNJe/i2XllIQZPkmo7apOTj0GakOJ7r1TRTUds0nJx6DdSGVfUAAAAAAAAAAAAAAAAAAAAAAAA5o/aB54T3WDW86XOaf2gueE90g2ngVmwFylkql3pWbBXKWKqdvTTMKvabs5Dwb9bp9NNSkm0ekiYPL51BppqUSsIruNJ+LWSLGThWL1O+SkZeNJ+LWbfBGzZKuqgpYFYkssitZ5RytYioxy5VRF6l6CK+VrdJGj9Vk76LZeel1241bD70T7H2/aX/ADjPlHuLWx5NYVWjRHSNer1qHrdcipdcjPaJSHmKZ/w/I7XpOTZoN1IeQ4P7hEDFa+0ax9QqXcDTJ5CPNmVy3uXwuPYWNRERqZkRETsQiv0AAAAAAAAAAAAAAAAAAAAAAAAc1ftBp6Xb7nBtyHSp5buobl01rVLa2mqo4pGwtidFMx2KuK5yoqObm43UB4hYi5ULBUu3puItyW2YFvSGnmu/+VUiKvYj0TWYqcDLYRLlsqdfayWlff8AlIVFBtFc5EsD1mHT+SlltHA+1ct9lVqZOiBX5fw3kGy8FrTimjlfZdcrWuvVEpJV6F9gkhXkzv7Hay3bkfPFnd+74Mh9bF3LbaqXXpQrTsei8JVPbCjb/wCHjf6Hq2AO4+yz54a2prHTzwqro44WIyFHK1W5VXfOyKvUFeqAAgAAAAAAAAAAAAAAAAAAAAAAAAAAAYAAIFMgAAAMKZQAAAAAAAAAAAAAAAAAAAAP/9k=</t>
  </si>
  <si>
    <t>105 Pinkalicious</t>
  </si>
  <si>
    <t>MAYBELLINE Rouge Toujours - LipStick</t>
  </si>
  <si>
    <t>30 Cerise</t>
  </si>
  <si>
    <t>data:image/jpeg;base64,/9j/4AAQSkZJRgABAQAAAQABAAD/2wCEAAkGBxAQEA8QDw8ODw0ODw8NDQ8NDQ8NDQ0PFREWFhUSFRUYHSogGBolGxMVITEhJSkrLi4uFx8zODUsNygtLi4BCgoKDg0OFxAQFy0dFRkrKysrLS0tLSstKy0tKy0rLS0tLS0tKystLSsrLS0rLS0rKysrLS0tKy0tKzcrKysrLf/AABEIAT8AngMBEQACEQEDEQH/xAAcAAEAAQUBAQAAAAAAAAAAAAAAAQIDBAUHCAb/xABLEAACAQEDBAsLCQcEAwAAAAAAAQIDBAcRBSExcQYSIiQyUWFyc5GxEzNBVIGUoaKywdEXIzREY4KTwtIUQkNSU2KzFqPh8Aglg//EABoBAQEAAwEBAAAAAAAAAAAAAAABAgMFBAb/xAApEQEAAQMDAwQDAQEBAQAAAAAAAQIDBBExMgVBURMUITMSNHEiQmEj/9oADAMBAAIRAxEAPwDuIAAAAAAAAAAAAAAAClsIpjNPQ11j4XSe8aK0BIAAAAAAAAAAAAAAAAAApbA5peVs2lTlKxWOe1qJYWmtF56WOHzcGtEuN+A8d+/p/mN30HSOmeppdux/ntHlzzIuXbTY6qq0Ks9snu4TlKVKtHwxkn26UeWi7VTL6DKwLV+j8fx08O8bF8v0rfZ41qWZ8CrTbW2pVEs8X8fCdO3ciuNYfEZeLXj3JoqbgzeYAAAAAAAAAAAAAAAAANDs0y3+xWOrWXfcO50E/DVlmj1afIa71X406vXgY3r3oo7d3n94vFyblKTcpSemUm8W2cuZ1nV9/RTFERTG0I2pP6z+H0l3+XHYrbTxe97S1RrrwJt7ietSfU2brFf41adnI6vixfs/l/1S70mdPs+JSAAAAAAAAAAAAAAAAAcovayl3SrTs6e5opVJdI8eyPaeHKr7Pp+g2NIm5O8ufbTE8j6KdTuTBE/KFHOuNMROiVRrE693ftiGU/2myUqjeM0u51OPbRzY+VYM61qrWl8DmWfSvVUt2ZvKAAAAAAAAAAAAAAAUzmkm3oSbeoSsRrOjz9sjtrr2itUf785NcixzejA5N6qZqfedPs+naphpmzU6S0pttrF4LlDKYjRcgyw11Tq6ldJb+/UG9KjUiuVZn6Guo9+NVr8PkOt2dK4rdLPW4IAAAAAAAAAAAAAAwNTsptPc7HaZ+FUpRWuW595ruTpRL0YtH5XqY/8AXAa8s7OVPy+/tRpTDHkRvY1PSw2VbL0Q1vsLuLV3O3Uc+abdN+VfHA9ONOlThdat/lZ18O3nRfHAAAAAAAAAAAAAADA+WvHqONgqYfvTpxerHH3Gm/P+Je/pca5FLidXScx91RHwx5mLbDHp6StlWy+g1t3sVntbVZ2vBVp+0jbZn/TldSp1sVPQZ1XwwAAAAAAAAAAAAAAB8neX9Bl0sPeaL/B0elfsUuK1DmPuaNmPUI2UsenpLDbVsvxDU2+x174s/Sw9pGy1zczqH0VPRB1nwgAAAAAAAAAAAAAAB8leZ9Bl0kPeaL/B0ulfsUuLVdJzJfcUbMeoyNlLHp6Q21bL6DS22x76RQ6Wn7SNtrm52f8ATV/Hok6z4MAAAAAAAAAAAAAAA+SvL+gvpIe80ZHF0ulfsQ4tVOZL7ijZj1B2baWPT0khsq2ZCMmltMgd/o9JDtRna5Q5+f8ATV/Hoo6z4IAAAAAAAAAAAAAAA+TvL+gy6SHvNF/g6XSv2IcUq6TmS+4o2WZkbaWNT0lhsq2ZOAaGzyD3+j0kPaRstcoeDP8Aqq/j0UjrPggAAAAAAAAAAAAABhJfJ3l/QX0kOxmi/wAHT6V+xDitXScyX29E/CxMjbSxqazlbKtmSg0NjkR/PUufHtNtvk8Wf9VX8ei0dV8CkAAAAAAAAAAAAAEAl8leY1+xNYrHukc3h0M0X+Do9L++HFqulnMl9vTV8Meow2U1Mek84bKqvhkqQaNWxyN36lz49ptt8niz5/8AlU9F05YpZ8dR1IfCTuqKgAAAAAAAAAAAAGNb5NQeDaxaWKzNJhJai0bHbJXi1WoxqKT20m3JNy4208SVUxU2WrtdFX5Uz8tZWu2yXL+DUjzLRVS6sTV6ND2x1TJj/pjSuuyZxWnziZPb0M46xk+VKutyZxWjziQ9vQs9YyfK9Tu0yYv4daXOtEy+hQwnquTPdmWfYNk2m042WOKzpynOWfrMotUw015t+qNKpbOlQjSlHua2u6WKWZPF58TZo8fduQoAAAAAAAAAAAAGNb+B95FhJRRQkj4XWjFVDMkQFCIiQJ+WNV4UedHtMmLZoxZgAAAAAAAAAAAAY9v4H3kWElFEELrMVW5GSIAIgiQGLV0x50e0rHu2aIzSAAAAAAAAAAAAGNb+D95FhJRRBC8zFVuRkiACIIkBjVtMedH2kZMe7ZIxZpAAAAAAAAAAAADGt/BXORYSUUAQvMxVbkZIggEkRIsDFq8KPOj7RlLHu2aMWaQAAAAAAAAAAAAxrfwVzkWElFHwAheZiq3IqIAICJCBi1OFDnx9pGUse7ZoxZpAAAAAAAAAAAADFyhwVzkWEkpAhcciKobCIAkCJAY1ThQ58PaRkxbJGLNIAAAAAAAAAAABGqVkwnPbvbuUtvBy0xi/3fQVJZShhob6yLCWuV9YEYAMNYDACGuV9eAFitQi9Kx1tmTFmWKLVOOLxzejwLqMZZr4AAAAAAAAAAABGFPvjweO5WjwacxYF0kqnAiIwKKWAApYFM1mZkjIsb3EeRZySsLuJipiVAKAAJAgAQMQJKIloYSWrs9CPE8eNNr3mSQyow5X5XiYyqracr6wDjysopceVkEbTlfWBT3Pll1lFM6SwzuT+8ysVWToJOeH9vhb4yLDQXmWmrTsLdGpOlUdWC21NuMsMG8MVx4I3Y1MVV6SsuJy2W2xZnarSmszXd6nxOnFmjwx1UPZZbPG7T+PU+I9GjwH+rLZ43afx6nxHoUeBK2WWzxu0fj1PiPQo8CpbLLZ41afOKnxHoUeDU/1Xa/GrT+PU+I9GjwaolsstfjVp/HqfEejR4NXUrn8pV60bSq9apU73OCqTc3DHFPBvyHgyqIp00haZ1dIPIyU1HmepjuObfKfZqDlG00K8XFtOVHCrHM9OGZnsnFqmImGC/SveyN4a1ohzrLU9yZrnFueGS78rmRPG6nmlp/QT21zwmp8rWQ/HZ+aWn9A9vcNUfKzkTx2Xmlp/QX21w1g+VrInjdTzS0foHtrhqod7WRfGqr1WSv+kvtbhqtyvayU81OVpqS8CjZpRXXJoRjV90lv9hmyKNudeUKbpwh3PDbSTnLHbacMy0GF23+GiwxL05bzjy1o+yzPE5lTzxlePzjazajrQxhg7ZoqndgI7tygO7gO7vwAX7G25xxCO33Ny3deP2UX1S/5Odm7QtLqZ4GamWh6gPMGy+WFWsuKc16TtUcYYPkZmUslmSIKCaCBoK4iBWijY5Ke78nvEpLvlznerS+g7JnPy94KWdeu96UuWt+VkxOZU8/ZVz1GdVjDAYVbkiijagTgBXFAZNk4cdZEl2m5yXz9Vcdnf+SB4MzaFpdZOezQwPLuzTv9fpJ+0zs0cYYd3yMmZsltmIoKARVEKrQGwyVw/IWUl3+5xfMWh/3Ul6JHOy94IZN7T3tQX2z9ljE5lTz/AJS75I6cMYYciqtsCkokCpAX7Nwo6yDslz0t8zXHQmvWgeHM4pTu6+c5sQB5g2cLfFp6Wp7TOxa4w1zu+NkbGcLciIpAAVIKrTKM7Jj3fkRWMvQdzq3tXf2kF6r+JzcrlBC5e3L5izr7Sb9UuHvK1OBZR75I6bGGHIKtsCCicCCqIF2hwlrA7BdBLfeujU/KeLM4JTu7Ic1sQwPMWzxb5tPTVfbZ2LPGGD4uRsllChkRSAAkKqQGbkx7vq7SpL0Rc6t6VulXsI5uVyKVF7r+asy/uqdiMsPeUqcGyh3yWs6aQw5BVDQEFEoglAXaXCWtAdbuhe/I8tKovQjx5fBKd3aTmNgB5mvCWFrtfTVV67OxZ4Qw7vhpGxlChkRSAAkKqQGZkzhlSXoy5/6HU6b8iOZlc1pY17z3FlXLWfogZ4e8sa3B7c93LWzpoxmRVDKKSiSCQLlLhLWB1i6WW/afLCovVPJlcEp3dtOW2AHmm8qOFstnT1vbZ17PCGHd8FI2soUMiIAASFVIDPyUt31FljL0bdHHCwy5a0vZiczK5sqdmBfA81l/+/5DZhbylThFte7lrZ0mEMYiqWFQ0USAQFylpWsDqt1Oa20eWM16jPJlfWlO7uBy2wA83Xnw37a+mqP1mdaxwj+MZc9aNywoIiAAEoKqRRssjrd9Q7ManpC6qOFg11pv0ROXk82VOzT3xS+i82t+U24fdKnCbU8ZS1nRYQsMKhhUFACUBXT0rWiDqd1z37Z/vr/bZ5cr60p3dyOW2BJHna9OOFutXLUkzrY/CGEubs3rC0yCGBGAEhVUSjaZFW7fkL2Y1PSl2Ef/AF1PlqVH6cPccnI5yyjZ87fO/o3Mq9sTfhd0qcLrPdS1s6DGFsKpYAoAVATDStZB1G7B7+s2uf8AjkeXJ+tKXdTltgB58vajhbrTrT9VHVxvrhhLmMzesLTIIAASBMSq2uReH1BjL0xdtHDJtn5XVf8AuSXuOTf5yyh8tfS81n5lTtR6MLulThlThPWzoMYUMKpZQAASgKo6fKQdOuxlv6y86f8AjZ5snhKRu7wcpsAOAXwRwt1flUH6i+B1MX62EuWSPQsKGQUgAJAmJVbbIfC8qEsZenLvY4ZNsvNm+upJnIvc5ZQ+Pvrf0fmVO1Hpwu6VOGzed6zoMYUhUYAMChgAAlEHTLsnv2yc9r1GebI4VJG7vZymwA4NfPHC3T5adP2Tp4vBhLksj0rChsggABIVMSjb5C4T1oMZeothMcMn2Tok+ttnHu85ZQ+Hvs+r8yp2nqwu6VOGz0vWdBjCkKkAAAAEB0m7V79snS/lZoyeEpG7vxyGwIOGX2x34nx0YPtXuOlicGMuPyPWQtkAABIExKNzkBbp6x2SXqbYnHCw2RfYU+w41znLOHPr7nns3R1O1Hrwu7GpxCWlnQYwgKAAAAAB0a7d78sfTRXoZoyeEpG70CchsCDid+ccLTRfHZ4+iczo4nGWEuM1D1rC2wIAASBKA3Wx/T94JL1XsfhhZLKuKz0fYRxq+Us4c5vv+r8yp2nswu7Gpw+WlnQYwgKAAAAAB0O7h78sfTw7GaMnhKRu9CHIbADjN/EfnbM+Oi11Tl8T3Yk/EsZcTqaXrZ7SFDAgCEBIBAbvY/p8onZJesclxwoUFxUaa6oI4tW8s3L785bX9mk8VBwqrbYbnbYrNjx5z24c6asZcRcljpOgxMS6GpiAxBqEDEpqhyX/AFhXQLtJ7e22OMFKTjXhKW1TltYrTJ8S5TzZMx+MpG70SclsAOP/APkDRkoWOsovuadSlOaWMYt4OKfF4T2YlURMxLGXCpTxb+J7tYFOJQGoASATA3mxanKrVp0qcXOpUmowhBYyeLw8i5TCuqKY+Ul63oQ2sYr+WKXUjjzuzUWmzQqRcKkIVISzShUipwetMRMxsPm7Rdzkebblk6zJv+nGVJdUGkZxerjumkMKrdPkWX1Pa82vXX5jOMi55NIWHc/kbxestVrr/qL7m55NIR8j2Rv6Nfzut8R7m75NIT8j2Rv6Fbzqv+oe5u+TSF6ldNkWP1Ry59orv8wnJuT3NGZQu3yNDBrJ1neH8+3qLqk2YTeuTvJpD6HJ+TKFnjtLPRpUIfy0acKcepI1zNU7yrLAAUVaUZJxmlKMs0oySlGS4mnpA+Vtt2mRqrblk+jFvS6LnR6lBpLqMouVRtJo1crm8iv+BWWq1VvezL16/KaLUrlsjvRC1LVaZe9F9xWaKfkUyPxWrzl/Ae4qNF2NzORl/CtD12qpn6ievXPc0ZNmujyLD6pKfSWivL8w9avyaPpsjbHrHY01ZLLQoY6XSppTlrlpflZhNUzurZog/9k=</t>
  </si>
  <si>
    <t>GLOSS</t>
  </si>
  <si>
    <t>MAYBELLINE Color Drama - Gloss</t>
  </si>
  <si>
    <t>120 Fight</t>
  </si>
  <si>
    <t>data:image/jpeg;base64,/9j/4AAQSkZJRgABAQAAAQABAAD/2wCEAAkGBxAQEhIQEhEQEhITEBUTGBIQEA8VDxETFRUWGBURExYkHSogGBomGxMVITIhJSkrLjAvFx8zODMsNzQtLisBCgoKDg0OFQ8PFjchICYrLS0vLSsrKy0rNy4vKystKystNy0rKysrLS0rKysrLS0tLS0rKy0rLS8rLTcrKy0wK//AABEIAOAA4AMBEQACEQEDEQH/xAAcAAEAAgMBAQEAAAAAAAAAAAAAAwYFBwgEAgH/xABLEAACAQIDAwYHCQ4GAwAAAAAAAQIDEQQSIQUxUQYHEyJBkTJSYXGBodEUIyRidLGys8EIJTNCU2NkgpOiwtLw8RdDRJLh4nJz0//EABoBAQEAAwEBAAAAAAAAAAAAAAABAgMEBQb/xAA0EQEAAgECAwQHBwUBAAAAAAAAAQIRAzEEEiEFQXGhEyIzUWHB4SOBkbHR8PEVMkJSckP/2gAMAwEAAhEDEQA/AN4AAAAAAAAAAAAAAAAAAAAAAAAAAAAAAAAAAAAABVAAAAAAAAAAAAIgAAAAAAAAAAAAAAAAAABVAAAARAqq/wAtuVlHZVCOIqwqVFKrGkoU8udykpS7Wla0GRFO/wAbsDa7wmNXmWGfjfnPiSKJoc9Wzn/p8ctbfg8O/EX5XjUigJoc8mzGr5MWla+tGnuyufj+KmFSPng2XwxX7BeM4+Nxi+4iPlc8myv0r9h5tPC+MgPz/GXZVm7Yqydr9B5G/G4RYGY5M84OB2hWeHodMqii5e+U1GPVbTSd3reL7gLYAAAAAAAAAAAAAAAAFUAAABECq1Z90LNrA4Zdjx0bvsVqVWy/rgEaLbXZKPgvRtW1VRW379V/uCpYVYxcFdP3xXd+zPSd9/5v1gRqejV98F+MvyTTXfKwEkajyu+tn4yv4c387AhjpZ37fIt3ReyXcAlbddap9q8WS+1AbA5kZ32ol+Zqy47nL/6AdEEQAAAAAAAAAAAAqgAARAAAAAAKfztbG917LxMErzpRVeK4ul1pLzuGdedoDl+vhpQUZ65J3yysmm0+tHdo1w8qKr8w9Cc7tOCSteU+ijFN3srvteV6eRhlSk228+iSrha0M2aC6ii5PJScUp+A7pWad9LDC20r1zmNvnsgdR8I+iEV9gYPqrTnG11a8VJdWO6Sur8LrW3Bhlalq4y9OzNnTxE1CD17XZWS4hi3lzG8m6dKNfGeFJzlh4TaXgxyurJeeSUf1GBtcAAAAAAAAAAACIFUAACIAAAAAB81aaknGSupJprimrNAcubG2bF1sXsqrezlUUJPwoV6Dcc688U78UiqweDwU4QqzaU4wqdFWoL8JGK/zlwtK6TtvvfS4dGlSeSbbxtMd+Pe9Lw1KNGEXXj0dSrmdR5ukdHqJRhGz6ylTs12ZV2MuG/kpGnETfpM79+Ph+HX3I5Qwiz+Dd2ilGNeSULa1It75u6euiurX1TdEmuh1z+Uz09/i/drYmnWk+vUjSg9IwpJxaXVUotyWriu1aeUTOV4jUpqWn1pise6P480+ya6w+GrVldOpJxhdpyUVpq+1kcE4z0dH822z/c+zMFTs03QjVlffnrXqzv6ZsCygAAAAAAAAAAARAqgAARAAAAAAAGm9s8k4Q2nVxWeeZYnpVGOVR6yUmnxvmfDebaUzD1OF4GmrTmtLH8quSeHpYmdaMZxnN580KtWL62+1mt7uIrGMurg+E0bUi+OvjKtYzY9Go81RTm7WvKrVdlwXW0ExDqvwOjec2jP3z+qKOwcP4sv2tX+YnLB/T9D3ec/q9uF5IYarZOM9fzk/abI04lZ7M4eYzMT+MpOU/JCGWlh6U5Ry2ik7NNydte8wtp4jLiv2XSdO162mMOicPSUIxgt0YqK8yVl8xreIkAAAAAAAAAAAAiBVABEAAAAAAAAKVymhbEy8sIS9Tj/AAm/Sl7fZ1vUx4sVyop56NGp25XF/q/2ZlG8w6uF9XU1KfHKhYiNmYO5HS3iGcLVyeo3ku83xsutPLpy/aj6XH0IccRT7lJP7DVqT0c+tPJwtvCW4DQ+RAAAAAAAAAAAAIgVQARAAAAAAAACocro2r03xpW/2zf8xs03qdn29WfFisd1sM14tS/ev7m7HV6VYxr598KDjY2bMJdqDCq7LVtrC47C6qk+ETbOzHiY6VhByZj0m06C4SnLuhJ/YaNSejj7Rtjhbfd+bb5qfLAAAAAAAAAAAAEQKoAIgAAAAAAABTucOo6cadRWvGnWtdXV0oySt6DOrv4K2IuqGN2jWiqtDSU5dAlLLaMJz6Rz04RhTzJPirm7M7PS9JbnrEb9Iz47/koe3sbUTr04SbcalKnCby36SavKO6zsmn6WYWls1de8c9az1zERPxnf8N0K2hNe6HGTtShGnG2W8q79HGUV3jO7ZbiLfazWekRER/1+8Q2Dycwzo4dQc5TcYWcpWbbtrrbjfebZjERDo9HOnWtJnOHo5vY5tot+LSm/mj/EadRx9qzjh4j4tsmt82AAAAAAAAAAAARAqgAiAAAAAAAAFQ5yYXpUN9pYiMHa97T8L1JmVXZwe9o+HzUuvi4xhLNSvH3QqUpKpLpXN5VGqnZeMlZNWW7gb4no9SupEbx/lj4+Kn7bqUlXjhnTSjZzjLX8KtWr782WV2/jGM74dEzT0saM16b/AH/w8uHw8FXjQVOnlqRdS9ppxcHHdaWjvZ3VtwiOuGcadY1o0orGJjPf3Y+K3bG2lJ0a0HTjCVJ5VHM8s6d8saidtNU9NSzfuYTxEza1JriYny2yyfNFiHUx2JvBxcMPxT8KpG30WzVacuDtPXm9YpNcdf1bcMXjgAAAAAAAAAAAEQKoAIgAAAAAAABXuW8feab4YiPrjJGVd3ZwPtJ8FEwdKN685wlpXlOOaNS1ujis0FubupK61N9XraFetpmO/PlCi8pcLKUI1YRm60aiqKLct7fWhbclbS/kRhZs19K01rekTzROcfm+MKpPFUamSeWNOcW8r0cmrL1GVf7ol015p4il+WcRExt71pq4duhGrFSUlUcZJxkm6cql3o+xaPvJeNnNxFJtel6x1ievhMs1zORvitoT4QoR9c39hqtu8/tWftP37m1iPKAAAAAAAAAAAAIgVQARAAAAAAAADBctF8Gvwq03+9b7TKu7r4L2v3SqNTwToq9/R2U3au9+cxs6keBWplRv01mxLtQfmFt3Pf2jL80MNMVLjKmu7pPaaL7vG7Zn1qR4tiGLxgAAAAAAAAAAACIFUAEQAAAAAAAAwvLBfBanklB/vxLXd08H7av77lPq+CzpjZ9BoqbtXe/OYy60ez95lVuosm0PwAtu0T7RnuaKPvNd8aqXdH/k0X3eH2xP2tfBfjF5IAAAAAAAAAAABECqACIAAAAAAAAYjlYvglXzR+nEtd3RwntqqPicTCKacrO3B8F7ToiYe/pXrHSVN2tioZn1u9S4mMy6PS1jeUezsVBtdbf5H7DKsw36etSe9Ytq4mCw66y1Xb2iZjLT6WvPutPNGvg1V8a38EfaaLbvF7XnOtHh816I8oAAAAAAAAAAAAiAAAAKoAAAAAADFcqF8Frf+K+kixu38L7aviouJpOSupyj1bWVrbt/rN8R0e9pVz3qdtWjK/hy7lwMZh08k9PWRbNw8tPfHv35V6zKsNtNO0R/csO2qEvc6XSO/HLEkw0xS3PPrLfzURthKn/vf0IGm27xe1p+2jw+crqYvLAAAAAAAAAAAAAAAAAqgAAAAAAMFy5xXQ7PxdVJS6OhKdm7J5dbX7Ay078lotHc1JV5apRs6P4qelTil8U2RqfB6VO0uX/Dz+ip7U5ZRd30L3/lF/KSbtsdrx/p5/R5sLy5UP8ATt6/lV/KWNTHczjtrH/n5/R78fzidJTyrD23763/AFE6me5r/q85zGn5/Rt3mT2g8RgJzyqPwmSsnf8Ay6b3+k1zOXn8VxE69+eYw2CRzAAAAAAAAAAAAAAAAAVQAAAAAAFb5yV96tofJKv0QOcOmzJ+SKXzAYHH9v8AXEDwRIiS+neVXSH3Py+9k/lcvqaJEbMAAAAAAAAAAAAAAAAABVAAAAAAAVznGX3r2h8jrfQYHMeDl15x+I33OPtA8uPpU+t75x/El6EGya07rPG6FHcqvHWUJW3q1vX3A5ad1itQioRalmckm7ONou8k4Nb01aL9PmCWrEViYl0ZzBq2zZfK5/V0iNbZIAAAAAAAAAAAAAAAAAKoAAAAAADBcvKTns3Hxirt4KvZLe30ctAOYKUqceveza9nsQGM2gtWvT3geOFFgTqkkB0fzEU2tmZuyeKqteZZIfPBkRsUAAAAAAAAAAAAAAAAAFUAAAAAAB59oSkqVVxh0slTm1Tul0jyu1O/lenpA5BxWBrRupUuiktHTl0kJQ+LllqreUDHVlPtXrQEcW/6YHtwNOU3ZQzPsSzNt9iSS1YHUnNdg6tHZeFp1qPQVFGTdOzjJKVSUoymnqptNNri3u3ERagAAAAAAAAAAAAAAAAAVQAAAAAAADRXO3UttbL2e5KL/eqewCi8pqUcrajFO3ZFICnJsC483r+FYby43DfXQA6vIgAAAAAAAAAAAAAAAAACqAAAAAAAAaF54tNrr5FR+srAUvlI+r6AKYgi3c3z+F4Rfp2F+vgFdZkQAAAAAAAAAAAAAAAAABVAAAAAAAANCc9Gm1ofIqP1lcClcoX1P1QKciIt3NzrjcGv07DeqtFlV1mRAAAAAAAAAAAAAAAAAAFUAAAAAAAA0Hz4abVpeXA0frsQBSdveB+qBUERFt5tn98MEv02h9Yiq60IgAAAAAAAAAAAAAAAAACqAAAAAAAAVfljyEwe1HCpV6SnWhHLGtRklPLe+SSacZK7e9aXdrAUzavMu6qywx+Vbuvhszt51UXzAYeP3Psr67SjbyYR3+tIi68iuajA7NqRxGeriK8fBnVyqnTdmnKEF22b1bfkAvwAAAAAAAAAAAAAAAAAAFUAAAAAAAAAAAAiAAAAAAAAAAAAAAAAAAAFUAAAAAAAAAAAAiAAAAAAAAAAAAAAP//Z</t>
  </si>
  <si>
    <t>MAYBELLINE Lip Studio - Gloss</t>
  </si>
  <si>
    <t>210  Strinking Peach</t>
  </si>
  <si>
    <t>data:image/jpeg;base64,/9j/4AAQSkZJRgABAQAAAQABAAD/2wCEAAkGBw0NEBANDw0QDQ0PEBANDw0QDRENEQ8PFRYYFhYSFRgYHiggGholGxUTIjEhJSk3Li4uFyAzODMsNygtLisBCgoKDQ0OGhAQGisiHSU3MzgrLS8rLS0tLS03LS4tLSstLSsrLS04LS0tLSstLTc3LSs3KystNy0rKy0tKysrLf/AABEIAOEA4QMBIgACEQEDEQH/xAAcAAEBAAMBAQEBAAAAAAAAAAAABwEGCAUEAwL/xABAEAEAAQICBQcJBgQHAQAAAAAAAQIDBBEFBhIhsgciMTNBcXQTIzJhcoGRobEUNFGDs7RSZMHRFiQlVGNzoxX/xAAZAQEAAwEBAAAAAAAAAAAAAAAAAQQFAgP/xAAhEQEAAQMEAgMAAAAAAAAAAAAAAQIDBBExMjMSIRMiI//aAAwDAQACEQMRAD8AuIAAAAAAAAAAAJpyz6TxNijDWbN+5You04q5cm1cqtVVTbpo2Y2qd+XPndHqQ2/rJj6ejF3py7ar12ufjNSy8uM8/BR/waQn5WUExYPv/wAX6TiJiMbejs5t65TPyl0HyM6TxOJwmIpv3rl+bGJi1bruVTcr2JtW68pqnfO+uely9U6X5Dfu2O8ZT+3sgpYAAAAAAAAAAAAAAAAAAAAAAAAAJJy4z53BeF0jPzw6D4td+XDrcH4TSH1w6EYvtSPgqdL8h33fHeMp/b2XNFTpfkP6jHeLo/b2kClgAAAAAAAAAAAAAAAAAAAAAAAAAkXLh12E8Hj+KwhOLXblvnz2F8Fj+OwhOLSh8FTpfkQ6nH+Lt/t7Tmip0tyIT5rHx/NW/wBvaQlTAAAAAAAAAAAAAAAAAAAAAAAAAAR7lvn/ADGGj8MDjJ+Nyz/ZDcX2rhy2/erPq0fif1baH4xI+Cp0nyHzzNIR/M2Z/wDC25sqdI8h3o6R/wC+x+hQgVEAAAAAAAAAAAAAAAAAAAAAAAAGARzltmPtVrfl/p96Pjdoy+iI4xbeW/n4m1bq51FGBu3aaZjOIueVinb78t3vlFMVdrjdFUxH4RKR58w6O5Das40jlvjy1iYnsnzNP9nOs37n8cz783RPIZGzRj6I3W6b9nZoj0aZmzRM5R65nNAqYAAAAAAAAAAAAAAAAAAAAAAADDLANA1+0RYxWIibtM1TGDqojKqY3Tcz/omGM1XwUVTHkp6e2upY9aYj7Rv/ANrPGnWl6tnbqiImY35TOXzVrlUxLXxKKJo1mGv4fVTAVTETY6Z/jqhW+TjR1rDfbIt0zTFdyzVOdUzv8lTHb3J5oi/NzKqYiJ2pjKJzhTtSPSxPtWv04TbmZn25zLdEUa0w2sBYZQAAAAAAAAAAAAAAAAAAAAAAwyA1HWv7xHhauNOdMUxVFcTllOeeczEfGFF1t+8R4WrjhONL17MVz0ZduW1l7u1WubtrC64fhoTZyjZ6Nqe73epUtSOnE99nghLtEUbMUznNW1O3nMRT0+pUNR+nE99ngLW6M3qbYAssYAAAAAAAAAAAAAAAAAAAAAAABqGt3Xx4WrjhNdM+jXvmnd0xGcx3QpOt3X0+Fr44TbTNWVNyc5iIid8TFM9HZM7la5ybeH1mj4yiiM890b5jKZ9ymaizzsT32eBMtHznFuendG9S9RPSxP5PAWt0Z3W28BZYoAAAAAAAAAAAAAAAAAAAAAAwywDUNb+vp8LXxwnePiJmYmM4nslRNb+vp8LXxwneO9KVa5u3MHhD88NummOjepGofpYn8nhTex0x3qRqH6WJ/J4ZLW7nP624ALLFAAAAAAAAAAAAAAAAAAAAAAAYBqGt/X0+FuccJzi6omqrKYnKrZn1TlG75wo2uHX0+FuccJJjcV5K7iqard2ZruTVTNNuaomJopjp74V7kay2cOrxtxL0bdymmYmqYiNqIzn8Z3RHxmFJ1C9LE91jhlG7GKmu1Zs+SuxciuxnM25iI2aqZmc/dKyahenie6z9JLcaSjMr8rctxAWGOAAAAAAAAAAAAAAAAAAAAAAMMsA1DW/r6fC3OOlKtN2qoqruTjLli3n6MbEUxu6IzjNVdb+vo8Lc46Ub1gt25xNVdWNot1U5bNqummuKN3TET9Vevk18afzhjRdGLuXaKqcRejDxVGc3YpzueqIy3QsmoU8/E91jhlHMDip8pRH/ANG3XzojY8lRG1v6Nyxag+nifZsfSpNHJGVp8UtyAe7JAAAAAAAAAAAAAAAAAAAAAAGGWAahrh19HhbnHSlWmbWJm7XNuMPNHZ5Siqa+jtylVdcOvo8Nd46Ut0vdxUXKot2rVVHZVVdmmZ3b92SvXybGL1Q+DRcYqvydzZwsU1TE5RbrirL1Tmr2oE8/E+zY+lSQ6JuYuibdmbdidnKJyvTtbP45ZK5yfz5zFexh/pUmjk5ytPiluoD3ZIAAAAAAAAAAAAAAAAAAAAAAADT9ceuo8Ld46Ej0hft28TfuXa4prpimLMVTl5uad+xHbO1nnl6lc1xqjy9Hhr3HQmmkKaKq5mqKZmJziZynLuV6+TZxI1tw8O1h7dqizVlEYuquiumc+fVXNUTV7spnPsWHk/63Fexh/pWm1imia6a8qZqjdFW7OI9SlagdZifYw/0rLc/ZGZTpbluoCwxwAAAAAAAAAAAAAAAAAAAAABiWWAa1rJgKLt+zXVnzLV2KoiqYiuiqaebMd8dL8bFejrcZfZKaZ7Z8lTX85e5j8JNyqJjsoqp+MxP9Hj3tD15/i4mPazbmPHSZfFpa3g8RRsUW9iZ6JizRTMe99WpejacNVfnOqqquLMTXVVnupirKMuzt+L+qdDVxMPY0XhJtTXM9sU/LMjdFzx8fUvRgB2rgAAAAAAAAAAAAAAAAAAAAAAAMP5ASyzABLIAgAAAAAAAAAAAB/9k=</t>
  </si>
  <si>
    <t>MAYBELLINE Vivid Matte Liquid - Gloss</t>
  </si>
  <si>
    <t>12 Twisted Tulip</t>
  </si>
  <si>
    <t>data:image/jpeg;base64,/9j/4AAQSkZJRgABAQAAAQABAAD/2wCEAAoHCBUVFBgVFRIYGBgZGh0ZGxgZGxgYGxkaGhoaGRgaGhobIS0kGx0qIRgYJTclKi4xNDQ0GiM6PzoyPi0zNDEBCwsLEA8QHxISHTMrISsxMzMzMzUzMzU1MzMzMzU5MzMzNTMzMTMzMzMzMzMzMzMzMzMzMzMzMzMzMzMzMzMzM//AABEIAOEA4QMBIgACEQEDEQH/xAAcAAACAgMBAQAAAAAAAAAAAAAABwUGAQQIAwL/xABREAABAwEEAwoJCAYIBgMAAAABAAIRAwQSITEFBkEHEyJRYXFyc7GyIzIzNDWBkbPBFCQlUlR0odFCYoKTwsMWRISSorTS8BUXQ4Ph8VNjo//EABoBAQADAQEBAAAAAAAAAAAAAAABAwQCBQb/xAAtEQACAgEDAgUEAQUBAAAAAAAAAQIRAwQhMRJxEzJBUWEFIjOBsRVSocHhFP/aAAwDAQACEQMRAD8AcyEIQGtaq7abC85NGzP1L4sFtbVZfbIxIIOYI4/97VqayeQPO318ILU1UdhUHKD7RHwUXvRcsaeJz9bLEhCFJSCEIQHyoBmsjTazZrhwJF+RF4C9EcWYmc1YClWHRb5H2n+ZCk3aHTxzdfV6RbXcaqFgIJUGEyhfG+N+sPaENeDkQUBlRGn9NNsrASLznTdbN2YiZMGMxsUwqrr5YmPoB7hi0gAyRg4iQYzGAzXE21Ftcl+mhGeVRlw2TOhdJC0UhUAiZBEgwRmJGez2qQVU3PXfN3t4qhjmLW/EFWxISuKbI1GNQyyiuEzKF5OrNBgnJYFoZ9YLspPRRWsWkxZqDqsSRAAOUkwJ/LbkpVRun6LX2as1wBBpuwInEAkfiAfUj+DvF09a6lavchtSdYX2oVBULS5hBlrS0Q6QBEnHgn2q1hLjc1N2vWbxsaf7pj+JMhRG63NX1DFHHncYqlt/BlC8aldrTBzifV/sLzFsby+xSYjaQhCAEIQgBCFhARGsh8D+0FpapnGr+x/EvjdDP0dWIwM08eetTHYSoPcgcTQrySfCNzJP/TZ/5UVvZcstY3CvUYajba7wjBsuuJ2SZbEH2/gpJQGkraG2hrA2YZLzzngROf6SkrjFydI2KzuC6InpLfsLppsJ+qNs7ORQtfSI3t8NMifqjZxypPQtcVKFNw+qAedvBP4gpZM8coq2jeKUhqD5bEi98pynGd9TcSXr+nT96b2UgpNGk1XgdW12qHOFq6RcRSfGd0+qQRMbeZbRUXrHat6s1R22Lo5C4hrT6i4H1IZoRcpKK5Z50niG5fivvR5O+uGEXRsI2n1f75FCUNOkNYCzEmMHch5F76E0pftdRhZF5jSCDMXHGZ574jmPGjaNU9JkhFtrhFqUFrgPmj+Qs7wU6q/r2Po61dU4+zFcyVpoz4p9E1L2dkTud1ZbWbxFp9t4fwq6pX7hpJs9oJJJ31ok44BgIHNJPtTQUQj0xSOtRlWXI5pVZXrW0b68uqXcRgX3MA0QsU2MuuIqE4HKo549kqpae03WForXHloa+6ALp8UBpMkbYmFo2TT9oJg1nEHjDPyVbzxutzTH6fklDrtDbpukA4YicDI9R2heGkWzSqDjY4e1pX3ZK1+m18Rea10ZxeAMTtzXurjEvtYrNzq0tdbHhrgZpE4GcnM4k00htwzz+p91d7yzp8KS7Vajx59bVbEJpKmzfZcP0RHjHCTsHYvFlGmQ6GCYP/Tc0484VR1vt1U2yq0PLQxrGtulwkFt8k45y4ieIBQujbbULiDWfjI8d+3ixVbnvRuxfSZTxLJa3VjmpGQDycRH4HEcy9Fp6MrmpRpvdEuY1xjKXNBMTsxW4uzymqdGULCEIMoQhAVjdG9HVulS9/TUFuP+Qr9Y33bVN7o5+jq3So+/pqE3HvIV+sb7tqAYaqOlj88PQb8Va6mR5iqHpl4NV0sEgRelxcQMpJOKhmrSRbn+jbd4tTnPYFOaqeas53+8cqTeH1fxPwVv1Xd4ICA0Y4CYzBmCcCbxURL9XGofsn0mbR6d/tTe2knMkvaPTv8Aa29tJdHnoc6gNdjFjf0me8arAqnrpVLWSAMSGkkA4YmBPKj4NGji5Zo17oru+t8HiPG4xxFSGrbh8uzGNN3axVkvB2N/BSmr9fwwaA2C1wybMhpcIOcyAuE7Z9Nq8FYZP4Y0VXtffRtr6l/YrAq/r76NtXVOXZ8gU7cJ82tPXD3bUznuAEkgAbTgEstwnzW0dePdsTE0o6KYy8ennlG+MlAKjTjgbTXgjGo4jlBOBHGFH2XAiV5Va7nm+95c45ucZPtKwDGMwRkZjFeY5fdZ9RCow6b9KHVoZ4NClBmGNB5DdGB4jyLeUFqnXc+gxzjeNxkuJkkgGZO0zOKnH5HmXpR4PmsiqTXyIfcLHz+p91d37Onw9wAJJgDEkpEbhR+f1fux79BO/SXkanVv7pUnIrdbnfPK7sQ11wtcQQHAU2glpyIkEepQmjagD5J2rGsVpc601rzpio8CTOTnCByYKNbV2g/72LJKdSPs9MlHDGLfov4HvoB02aiMQRTYCCCCCGgQQcQpNVzUmu59lplzi43G4mZiXRnngrGtS4Pj80enI18mUIQpKwQhfDngCSQANpwCAq+6Wfo2t06H42mkFC7jp8BX6xvu2qU3SLQx2jqoD2k36GAIP9ZpKH3IazW0K0uaOGzMgf8ATYgGK/I8xS01mqMZVcLkm81ufG1rp/xj2pkGo1zTdcDgciDs5EsdbqjPlDjfAu3WuEOm8GMedmPAuZcyiXBq0jqf6I19paSGtaTeGGMATHIdhCY2qYG8sIESHTlMhwaZjPKPUlYHXS10zDjsfEQC3G79VspqaqsijTnO68nMYl87cdq5iXat3H9k+krX9O/2tvep/kmnatZLHSc5lS22dj24OY6rTa5pzxaXSMwlE/SNE6Y33fmb38pD98vNuXbzDevTF2AcV2YEPRVPXgDepgGHNxOwEP8AiAFK2fWWxVHBjLdZ3ucYa1tam5xJyAaHSTyKJ17cN5cCYvXADnBl7hPJwUfBo0brNF/It/lQIJuDCPXOfYFPanOmsZaMWVCDifFhpz5wqyHhxEXsdkAeM3bJ5FZNR5NRxgwGPAy/Sh2OPMqocn0urm3hlv6MbSrm6B6NtXVHtCm7XaWUmF9RwaxolznGAAqDrprrYK1htFKnag572XWi5UEmRtLQFafImnuE+a2jrh7tqY+kfEHTp+8YlBuRay2SyUK7LRXFNzqocAWuMi40TwWnaCmezS9G00N8oPvsFRjbwBbiKjCRwgOMe1AhO2mtDnYDBz55g52X9xy8nVeEQAMATjOwlpGfGCvu1ubvryQ4zUeIgYAPdTdtykvdPEvFrcvGLrtwkhuJvlrnYPwlxJXnNKz6BNvcdGqXm1LqqXcCmaviu5j2KF1R83p8lKkP8AWhbNf9GtvMNsbeEtwZVcJjY5rSDzgrfHhHhZfO+4sdwnz+r91d7ygnhpPyNToO7pXP+5HpijZLbUqWipcYbO5gcQ5wLi+iQOCDsY72J2WbWCzWujWNnqh4axwcQ17YlpjxgOI+xdHK5E/rRUItVoAiRWqcf18O+FGAkugRiRBInC7PHxqT1oqt+W2g4+UdhAzY4OJGO2Wj9lROLboGwkAmCMHXeMbXj2LJKO7PqsUrhF3tSHlqWZstI8dKme8rEq9qaIs9McVKmO8rCtSPmc9+JK/cyhCFJUCre6F6NtPQHfarIq5ugejrT0B32oDncMHEPYi4DmAVlAU0BvbjTALLaYEeE/gC1NcLMDXL7xBlggAf/GzjPEQtzcc80tHWfwBeetjHb6YBza4cHiYwZz+quZcGnSq5FcLRvbWySScMIJ4FzHHDOU1NWHTQpmI4LsM4h8ETtySwbZ3cHA8Ez4vNO1M/VdsUafRecRGJeScNiiJfq1UF3Etug+krT0x3GquKx7oPpK09Idxqri7PPJrU3z+y9dT7wTj14ph1Igz+hlxxVSc1M8/svXM7wTm11ad6cQJIufxj+JQzRpd80e6FZSYGkOx2+uAR6lZNRh4R+UGm4jDHghrcT8OdQG8OygwMstsztVj1LpkVHSDhTfGW26TPsVUPMfTauLWCW3oWrdO9F2nos94xc6Bi6M3TPRdp6LPeMXOwCuR8ifBanFuSj6MrffB3bMlAQnFuTD6Nrfex3bMjC5KnpCkN8qeN49QnGMCXNIEdGY5V5VMxhi4F2OXjF/whblvpE1Kmwl7xsMAvdIzxzz5AvB9GYxOAgZZRHtxK81vfc+ijB1svYb2qPm9PqqXuwuYaTeCOZdQaqD5vTwjwdPDP9AQuYqI4I5gvRhweBl877mC1NHcY8lpHq6XdtKWRCaG4sOBpHq6XZaVLOFyRWtFEG2Vs5dUdhMDgmcxiJvfgFEBoNwDEwYnLBwdjHQ/FTutDD8sqkCDfdEwc4EnHEGJ2ZqHbSIII2ZZbZzx5Vlk9z6zBjfhqls0h2am+bsPHTpn8HKwqvanD5tTwjwbBsOQOOCsK0o+Yz/kl3MoQhCoFXN0D0daegO+1WNVzdA9HWnoDvtQHPCF8r6C6A4NxvzW0db/LatvWR3hY5B3QtTca81tHW/y2r31hM1nerugLiXBs0fn/AERgV81e8mzou7yoYV71cPgmczu8uYmnW+RdxJ7oR+krT0x3GqtKybofpK09MdxiratR5ROalef2XrmdqdOuJik/9ntKS+pXpCzdaztTl13PgudzR+DiolwatErzxXyhfhTuqflHdB3wUEFOaqHwrug7sVMOT67X76eXYsm6Z6LtPRZ7xi54C6H3TPRdp6LPesXPIVyPhzBTi3JfRtb73/DZ0ninBuTn6Nrfe/4bOhK5IK3+VqdY/vFa5XtbDNR5/Xd3ivIryZcs+ph5UNrVjyDOqpdwLmCh4o5gunNVHTQZ1dPuLmOh4o5gvVhwfMZfO+56EJn7iviaQ6FHstCWJTO3F/E0h1dHstC6ZwuTx1s87q9L4KGUrrO6bXV6ZUUsUuWfdab8Ue3+hz6qeQp9WzsKnVA6peQZ1bOwqeWtHxeo/JLuzKEIQpBVvdA9G2noDvNVkXharMyqwsqMa9jhDmuAc1w4iDmgOWl9BdF/0M0d9gs/7tn5LH9DNH/YKH7tv5KbBVNxzzW0db/LavbTQc6s+GkicwCVdtG6KoWdpZQosptcZIY0NBMASYzMAL3bZWDANAB2Llqy7Dl8OV0LM03fUd7CrtqyTvYnYD2hSzbIwZMA5sOxfdOi1sw0Cc428/GiVFmbU+JGqOet0Jw/4nasf02+7Yq4HDjC6iq2Ci4lzqLHE5lzWknZiSF8HRFn+zUv3bPyXVmU5+1HP0hZetanBrq1zmta0S4uBDRiSADJAzMSrDS0ZQa4ObQptcMnBjARzECQtlzAcwDzgFQ9y3BmeKamldCiNhqjOk8c7SFK6vWeoyqLzHNDg4C8C2SWmAJzMwmPvLfqj2BAotzDRPHAXKik7PUzfWJ5IODit0VrdNdGi7Sf1We8YudxUHGPaur6lNrgWuaHA5ggEHnBWsdFUPs9L92z8l2eMcsl44wnFuT46Mq7fnYiNuFnTC/4RZ/s1L92z8l7U7KxrbjWNa2ZutAaJmZgbZEqAhLCm9xPAdO0XTIO2RsRUpub4zXDnBHandvY5fafzRvY5fafzWT/AM3yep/U3/b/AJ/4QOqAO8MkEcBmYj63whcz0TwRzBdatYBkPXmfaVXv6B6M+wUf7v8A5WuOyo82cuqTl7nOEpn7jHiaQ6ul2WlMD+gWjPsFH+6fzUhozV+y2Zr20LOymKkB9wRegECea872lS2coT2nqoNoqmf03d4qPDxxhPp2j6ZJcabSTmS1snnMSUO0dSOdJh52tPaFQ8dvk9+H1pRio9HC9yG1Jfes7D+o38HPb8FZV40aDWZCMANmQmAAMNpXqrkeHln1zcq5dmUIQhwZQhCAEIQgPlVnT2sxs9dlJrA4GC8k4gExhywCceRWdKrXJ022pyBo/wALfzUo0aXGpzqXFDVCyvOieCOYdi9FBnBC8HVwCREwvL5aMTdOCA3FhfFKoHNDhkQD7V9oCB0nrC2k8MDQ7GHG8GxhOGGP4Y4KbpuBAI24qha62JorhwnFoJGYmSJjZkFdNFPmjTPGxvdEriLdtMvyY0oRkvU3ULC+TUHGuyg+0L4Dwdq+0B416zWNc57gGtBc5xMAACSSdgAWronStG00xVoVA9hJF4SIIzBBAIPIQqput2pzLAGNMb7VbTcZjghr6h9ppgcxKru41aHNq16Um69gqRsDmuukjlIcP7vIrFjuDkddO1jdQhazrYwOLS7EZiDxT8VWcmyhavy1kgXoJMCQcT7FtIAQhCAEIQgBCEIAQhCAEIQgMJR60um3VuQjD9kJuJJa6EjSpIwHyimOeadmBH4Y9IKUy/T5fDbdXsOql4o5h2L0QsKCgjKoJe74rVeIa7JQh1hqfKa7S1sU3FojCQCQJmceD+Khv6XPex4DIJJAdemOWLqWaI4ZtbIY+jz4NvII27MNq2lB6n2w1bHRe6JulpiTNwlk4443Z9anEKJJptMpuvA4TOie1T2rj5s1I/qx7CR8Ev8AdutD6bLK5j3NJdUBumJHAInj2+1XPUMk6OsriZLqTXE8ZdwifaSuUt7LZ5FLGo+qJ92R/wDf4Kv0qDy0y9xzyDRt5cVPVqga0uOQBJ5gJS9fpV1wvuMMyeE0HMyPgkpJHOPE58Fss1Mtc3hE8LEG6NhHEppUrROk3F7A5jbt4YBoGeAjmJB9SuqlSTIyY3B0yp7pGjzVsNQggGkRWF7AEMBvCeO650cZgKvbkWjYFeveaRwaTQ0yRA3x5PFN9kcx5Crnrj5jX6B7Qq7uTeb1utHuqasU2o9JHVtRfFBUHO36vJg3sBxC42Pbn61OFKGy6dqVL9oIF58uAkkNBkgTtgEDL9FdYoOVkwj1F70mSd6h5vF9MDxSBL2iSIExMxKsiU9DS73Ck8gXi4QQSIOJB9UJm6MtW+0aVWI3xjXxMxeaHRO3NMuNxqxONG4hCFUcAhCEAIQhACEIQAhCEBhI/XY/S39pp9yyBPBI3XQ/Sw+90+yyBCUPNfLjGJML6WnpIkU8M79P3jUIKDpI2enVtDxUdee8yXOYKd7hOhpMSRe5e1UqwEEOF4QHYmRgMp5l76f09UqVHh4acswCcB9aJWh/xZ5IdcpgjKKbAPWAIPrUHq44NR3Y4dQbosNEBwJ4RInEEvcSPxVlVG1B0s+vTaH3eA6MMzLXkmNgy5FeVJ5uWLUmmKTd5Pg7KP1qv8r81etQPRlk6hndVF3evEsnPV/lK96g+jLH1FPuhDgmLf5J/Rd2FK57vBDohX7WK0mmwmJF1xiXAHhU2YgESIe7DJLJ9rzF2BxcSqyG/RxdNli0U7hs6bO8Exgk9YNIXXtJZeAORJjDLJNiwvlu3Bzm4mTwXFufqU4zjWLdMjtcB8xtHVntCru5R5Ct1jfdMVi1v8yr9A9oVe3KfIVutHu2Kwxl1tFVrG3nODRIEkgCXENaJO0kgDlISM0c7e6NyoCx4bFx4LXAwMCCJTe1uJFmN3PfbPHP8ppQk1pq1OfUJe4knjxxWvTLZsuxept07SN7p3OG9pBuAEknKIGO1N7Vlw+SUGzwmUqbHDa1zWNvMcM2uG0HEJJaKrEVBddB5E4dS3udTqueSXGsSSc/J081OpWyYyFkQhCxlIIQhACEIQAhCEAIQhACReuPpZv3un3rIE9EiNbj9MM+9M79lQD2WtbfE/aZ32rZXhbPFHSZ32oSjnfWMsbXeAwCHvbAgYB7mg9h9ajXPbhAOMYTAxlSWtIBtdZwc2L7tuRa4tePVdUM5wG0YEez/wBBQel1Mc25VTAs5N2DvxB25UmnPi4QTCVB3LPNb31qzj7KTB8FfkRgy+Zih3ezhZP+920VftQfRlj6in3Ql9u+nzPmr9tnTA1A9GWTqGd1SVmdbAN7cSSA2k8mOIOpH4JVVnjfC286QY25xeH4DtTX1oYHU3NORpVAeYupylC+zvLS4gh+B/aLnNM8zXBVzW5t0zaibWjnh72cIwS3GCBwnQBnIkiPWnRo9sMI/Wfnj+m7ac0l7DT8I1o21KZGcQ2sXHHLxRMTxcadNhPA/af33JA51LuiO1x8xtHVn4Ku7k/kK3Wj3bFYtcfMbR1Z+Crm5N5Ct1o92xWGQs+svkW9fZv81RSS08yKpgZEjONqdms/kG9fZf8ANUUldZh4ZwP13cn6R2rVp+GW4+GauixwxhGHHKd2qzYbXH/3u93TSR0WPCYYYccp46uCBaOvd7ump1HCGThE2hCFkKgQhCAEIQgBCEIAQhCAQOuGkavy20DfngCo4AB7gAAYAABVaqPLnXnEl03rxJJnDGePgtx5BxKa1yPz609bU7xUESpJN6lpeu1we2u8PGTr7pHNK6QtfijpN77VzCDlzrp61+L+0zvtUMHOGs1nPyqqcINWof8A9XyI9ijbkMjDn48AFK6yOi1VMMqtbi21HwohzpCg9CkuB27mB+aU8/KPzjYxo2YbFE7s2nLTZzZqdCu+mHioXXHOY4lpYBwmkGOEcJUtuZH5rT6x/cb8IVZ3dvKWToVe9SUoxZfMxZ6S0nXtF3f69Spdm7vj3Pu3ovReJibrcuILas+sttpsbTZa67WNAa1raj2hoGQADsAo0BfLgpoqOgrW91bRdJzyXOq2El2Jlzn06RdiTOJJS7qWaob95ovG+TiJffphmA2wWtnKICYdNs6Is2E/R7cBiT4GlgBtVLtTCXPhruE5pGBEhocTszg5cqqnybMCuJ92NgFrBgAF5jCZ4NADLLFjseQpmaQtr6Fgr1mQX0qdao0OkguZfcJAIMSONLWw03b54rheqsIkEYCoHHGMMONMPWMfRds+72nuVEgRqPQVuld0a21ab6L22e68FpusqB0chNQifUtHQOu9qsbXMotokPdeN9j3GYDcLr24QFXa/jHnK+FYZR0aM0/WtmjzVrBgc22WZguNLRdFeyuxDnOxlztvEqHrQPnFQSRw35Cf03citOqHop336ze+saqWt7vnLzejwlTGQB4zsyVqwOky2HBr6KHhB+RHanjq9/WPvDx7GsHwSM0JUBqCXTkJkEY7JAGKeWr39Y+81P4Qozu0qGThE0hCFmKgQhCAEIQgBCEIAQhCA5z1wPz609c/vlQZKmtcD8+tXXVO+VCqSTLcxzjtXT9r8X9pnfauX6fjDnHauoLX4o6Te+1Qwc96002/KqvBHlH99yhxRbxBTGs5+cvP67u8SomVB66Soc+5u0CzU4EeEqdwKr7uvlLJ0avepKz7mrps1PrX9xpVX3dPK2ToVe9SUo8vN533FaAsOC+wvly6KjoKw0w7RdkBEj5FTw/7VIqpmzM+qFb9HH6Lsn3On7qmqqVnycnoaRfazNjszN8ZwR4w/E4q7axCNF2v7tae5UVNsflGdIdquesfoy2fd7T3KinH6nGrW6Oe6/jHnK+Avqt4x518hWmMa+qY+iee22f/ADFlCpmsrPnFUAjyjzEE5udORCuuqo+iG8tss/8AmrMPgqXrOBv9SRJ3x+XSMTktODhlmM1dFsLXt24t2EHPPMp6atZV/vNbvQkVYGw9uEcJux3Hyp6aseLX+81++QmZUkTk4JxCELMVAhCEAIQhACEIQAhCEBzhrcfntq66p3yoVX/WHUO31bVXqMotLX1Huad8YJa5xIwJkKN/5b6R+zt/eU/9SkkqTMxzjtC6d0i6GDp0/wAajAkjS3OdI3hNBoEjE1KeAnHJyd2kaLn04aJN5hiY8V7XHHmBUMCI1ksZvirIh7A/PGSccNmY9qgYTZ0jufPqADfyGtiGhjXRDYiS8e38FFf8tHl129UYIPDcKLgTIgXRUBxx9i5o9CGePSrZOblz5s4HFVd+NJiru7p5WydCr3qSvGqGr77G3e3G+LxdfhrR4t2Lt4ke0+pQG6rqra7a+zus1MPFNtQOlzWwXFhb4xE+KV0jFlkpSbQlQsFW/wD5ZaU+zt/e0/8AUsHcz0p9mb+9pf6l1ZUNKxujRdj+6U/d0gqyVdKOhnix2ezmA6nZ2UycwHMbSBEjZwXY8ii26o1dr2eoOPwCoyRbext0+SMY7sgrMYe08oV202J0bahx0LQP8NQKGGqdUEcNkczuy6rFbrE99jrUWjhvp1mtnCS8PDZ4pkKYJrkjU5IzrpZzfUzPOsKyv1C0nPmL/wB5Zj2VFhuoekz/AFF/7yzjtqKwyF41Yb9D0+W2UP8AOUAqdrC3w9SCcajzs+scMUytVdB1aejqdGtSLXtrsqFl5hIDLQyoMWEtODJgFeWltR6FV7qkVwXEktY5gEnEwHsMe1X4cijyWQklyLDRtEb43MYg4cid2rLYbX+81z7ahKrui9RqDHh5baDBm7UdTIPPdYJ5pVv0fQLA+RF6o52zbGPrhM2SMqoZJJ8G8hCFQVghCEAIQhACEIQAhCEAIQhACEIQGFlCEBhCyhACEIQAhCEBhZQhACEIQAhCEAIQhACEIQAhCEAIQhAf/9k=</t>
  </si>
  <si>
    <t>15 Electric Pink</t>
  </si>
  <si>
    <t>20 Coral Courage</t>
  </si>
  <si>
    <t>25  Orange Shot</t>
  </si>
  <si>
    <t>25 Orange Shot</t>
  </si>
  <si>
    <t>30 Fushia Ecstasy</t>
  </si>
  <si>
    <t>40 Berry</t>
  </si>
  <si>
    <t>43 Purple</t>
  </si>
  <si>
    <t>47 Deepest Plum</t>
  </si>
  <si>
    <t>5 Nude Flush</t>
  </si>
  <si>
    <t>62 Charmer</t>
  </si>
  <si>
    <t>MAYBELLINE Vivid Hot Laquer - Gloss</t>
  </si>
  <si>
    <t>35 Rebel Red</t>
  </si>
  <si>
    <t>data:image/jpeg;base64,/9j/4AAQSkZJRgABAQAAAQABAAD/2wCEAAoGBxETERYREREWFhMTFhgYFhcWFhYWGBEWFhkYGBYSFhYZICoiGRwnHRYWIzQjJysuMTExGCE2OzYwOiowMS4BCwsLDw4PHBERHTAoISAwLi4wLjAuMDAuMDAwMDAwMC4wMDAuMDAwMDAwMDAwMDAwMDAwMDAwMDAwMDAwMDAwLv/AABEIAVAAlgMBIgACEQEDEQH/xAAcAAACAwADAQAAAAAAAAAAAAAABgQFBwECAwj/xABWEAABAgMBCAwHCwkHBQEAAAABAAIDBBEhBQYHEjFBcbMTJDI0NVFhcnOBsbIiJTN0kaHBCCNCUlNjksLR0vAUFUNigoOEk6ImNlRko8PhF1XT4vEW/8QAGgEBAAMBAQEAAAAAAAAAAAAAAAEDBQIEBv/EADYRAAIBAgIGBwcDBQAAAAAAAAABAgMRBDEFEiEzYXEyQVFykbHREyI0YoHBwiNC4RQVUrLw/9oADAMBAAIRAxEAPwDZkIQgBCEIAQhCAEIQgBCEIAQhCAFW3au1LyrNkmIgY0mgsJLjlo0AVKnRoga0ucaBoqTxAWkrF77brOn47oodSBDeIcPixCRjRKcZy9QXE5aqPdgMH/U1LPZFZv7fU1O4N80pOYwl4mM5m6aWuY4DMaOANFcrFbx5kS104Ya/GhxC6EHUpjNdTFdTNaAtpBSEtZbTnHYaOHq6scmk1fM5QhC7PGCEIQAhCEAIQhACEIQAhCEAIQhACEIQCjhPusYMmYbSQ+OcQUIqG5X+oU61lMlOYsJzCN270Zk4YUpwmdYyvgwYeMRbSrjW0ZMjcvKlKfhtMRjm2NfR45K5R6V5arvI+q0TSUMOr/u2+iObmPJm4FSBivaanIPCFp4lvwXzwDSO0jLUU5beT8Wr6DlTVjTxtHYrKORn6ZXvQfPzPZCEK4xQQhCAEIQgBCEIAQhCAEIQgBCEIAQhCAx+/d2NdOMDiWbGPDHg0xbcfk5VQRWkCHCNMaGXgkGvwsx4rCmfCMwwroF9Kl8Njm4waRVpxaUpk0pThtc5zn5m565aVr6yvJPNn12Cf6EZdSivQ63Lg7JNNa00LnNAtoalwpQ5ivoRmRYbg9YH3RhC2uyE+CaUDWuOUZrDZnW5gK6ithj6Xleqo9i82coQhWmSCEIQAhCEAIQhACEIQAhCEAIQhACEIQCBhbuedjhzYcAIVWOrWvhkYpGg+xZs6ZAY1sN3hGx1BWzLpqtiwnPLblTbhlEF1OStBUctq+fbszbocxsMJxbDe2EHNHwrBWpy5yqp09Z3uamF0k6NL2bje3E0zAzIh01Fi0PvMPFtFhMQ5QeQMPLatcWS4DYpE5dCCNw0wy1uZtrxYtaXcY6qsePE1/b1HMEIQujzghCEALzixA1pccgFT1L0UG7kUtl4rm5Qw07EB4/ngHI09Z9i6vus7M0fjrS/e050RxMVpNMwNQOSyitZiAwGyHTls9qlgkm67+Jv461z+eDS1o9YVfHgACoNeTwftXpOQW7CTsZBp+MiIFlJ3VD3BuKQTy1CsUi3CmIgjsFbC4ChNaA2Z7fWnpGAQhCgAhCEAp4XHUuPN9GB6XtC+er5N+DRD7AvoDDI+lx5nl2MemKwLAb69+dUPsCA1DAifGV0ebDP9TvtWvrHsCnCk+Pm2doWwoAQhCAEIQgBVV9J2pFaD4T2YreMudYKdatVR33QXmEIjCKQsZzgc4pSvVagKW8WDiQ9jDiQwubjfGxXEVVpdKES4+EfTl6lVXiTAeyoFBV3eJ9qvLoC1dXBWukjSpxvpDsXrNSELYsY4wszVXDgpU8PetIUICS18SHMDYYbnWgttAcHVsoDaVp8q8uY1zhRxaCRxEipCzm5rz+cYQGTGZXktNOxaWjByhCFABCEIBKw2cDTHOg66GsFvt351Q+wLfMNA8TTP7o+iKxYHfdvsc2H2BAaZgW4Wnuib2tWxrHcC3C090TO1q2JACEIQAhCEAKrvmeBKxQfhNxQM7i6wAKvvsvrEo6HCazHiRWvcMwa1mKCTy1cPWk26V/EzHLWmXawAnFqbHGnHXMO1Sk3kTZ7OJbXuOiQmUhww6leqpVg+djOJxmtH40pTlb6I7WY4YwVrYWmypqc/GSoM3fxMivgQ/QftXLmj3LRuIeSXiOr5h+bF9a9I09MPZTY2ltMo/8Aqzp9/kz8iz1rvBwjTQGLsTKaD9q59pEl6MxHYvEa7nww2ZhxnWYrm1PEAbT6ytHWIyN9MeI7F2NgBrU+FQdfqTbDvzmWS7nBjHOhQy6jmPAc1gFmNjZctvIu1tVzy1aE6c9SWZoSFT3p3b/LJSHM4mIXg1bWuK5pLSAc4qFcIVNWdmCEIQgTcM3A0zoh6xiwK+/fY5sPsC37DNwNNaGaxiwK+/fY5sPsCA03AtwtPdEztathWPYFj42nuiZ2tWwoAQhCAEIQgM8wkmk9KHjhRh1VaSky7d1S6YeKEthjEbU56eGaddK8ic8JQ2/JD5uP9RZ3dEUjRR+uVXObjF2NjR+HhWqw11dKLdu33mWrJvGhN0cQCrJ2K2uZe0A+9BVs6VQ+JvQ2Oy2I6uiN4x60VHEOoqI4riq5LtZlnK3QxbBTLUVaKg8hypklr4dkgR4cRtTiPdTGJFDQOqTktNf2klQTaFZ3Pc7Fmfi7Aa6cZtB6K+hWU5NOxn47DUqkdeyTTW3hfaa9gq4MhUyY0XWOTWlTBNwXB0xNY5Na9CyPl628lzfmcoQhSVifhk4GmuazWMWAX2HbQ5sPsC3/AAycDTXNZrGLAL7RtocyH2BSiDTcCvC090TO1q2JY5gU4VneiZ2tWxqCQQhCAEIQgM/witrPyXRzHZDWd3ep+VRqGwuqOWwLRsIu/wCT6OZ7Iaz++eEGzcRoyANp9AH2qmovdZt6KlavBfI/9mdYdkIaFRx3xHAOLiMa2gYKAHIKnKr2nvQ0FUEaXFBR0SlBT3w5FWalRNzsvNrr4Hhs1KhxqR8UWuGhcgvJ4h8XKes5l1bKWk4z62Y3h+hcmFi08J+Wm7UtI4jKp+7JcePW82SZYWq2uUHGDNUyCCSepzAOvwz61VyqvrlwvF8w/PWn9NfYlPP6E4+erSjxkjUME/BcHTE1jk1hKmCfguDpiaxybF6FkfLVt5Lm/MEIQpKxQwx8DTXNZrGLAL7xtpvMh9gW/wCGHgaa5rdYxYBfjvpvMh9gQGl4E+FZ3oYfa1bGsdwLcKzvQw+1q2JACEIQAhCEAhYQxt+R5kz2Q0i35NpPP5Wwz/ptT7hB3/c/mzPdhpEv1G3XdHC1Y+xV1OgzX0Z8RT7r82R3eS6iluLM0AbssKyzIc3WmWvvTdCoZqdgk2RWKlGxVS1r61s/+zRBbN0JOyQ7eQ5hTjQYuNTw2Gjq2VXZ03D+VHpXQxAS2hxqHLxDPapu+wosorp34X48yfLZDoTLcweKY5+cI/0v+Uty2fQme5w8TzB+edqmqaWb5E6T3cO8jRcEvBUHTE1jk2JUwT8FQP3mscmtXrI+aq7yXN+ZyhCFJWKGGDgaa5rdY1fP99++W8yH2BfQOGDgaa5je+1fP992+W8yH2BAaZgV4Wnehh/VWxLHcCvC070MP6q2JACEIQAhCEAi3/8ACFz+bM92GkW/jfp6KH3E+3/cIXO/iu5CSJfyNufuofdVdToM1tGfE0+6/OREcaQgeIJfjmIfCMQittGNFBXNUipTB+jGhLsSIBY2I/FzeBjAcgdTIqUa9VpS25c7bfFeZFcH/KP+g37F0iRHAVLi74IqMhOQ2L2fEPxj9BdAQSKk8Yq3F60OJpZRunxf8snyw8E6E1yDfEsc/Pu1TAlSXFh0Jukx4ijH589xgXVPNnGkl7lNfMh/wTcFQP3nfcmxKeCXgqDpiaxybFesj5yrvJc35nKEIUlYpYX+B5rmN77V8+X2HbDeZD7AvoPC7wPNcwd9q+er6d8N5kPsCA1DArwtO9DD+qtiWO4FeFp3oYf1VsSAEIQgBCEIBHv9G37naJruQ0jX+Dbg6GH2EJ7v7G37n6JruQ0jX/g/lbOIwIfa+vYFXU6LNXRvxNPuv7kB4rBA4wQqCLFIADmvBAp4IqDSyoITBX3oaEuTU4TWrcTpCQeynrVKTaNmtKMJXvb6Hg+Yb8V/0CuK41KB1AQ7GcKehdHuNCdk+CdwB/yu8KFkPhO0n2JZHOtKo7en2bJ8HIU4SwpcCJyxj2AexJ8LclOIsvfdyxV1TzZVpTKl3kPWCTgqDpiaxybUpYIeCoPOi6xybVesj5yrvJc2coXFVypKxSwu8DzXMHfavnq+rfDeZD7AvoXC9wPNcxvfavnu+sbYb0cPsCA07ArwrO9DD+qtjWN4FOFZ3oYf1VsiAELiqKoDlCEIBJv8O37n6JrVsSThAG2YfLAb6nPTrf8Ab+kObN6piS8II9/gn5kep71XU6DNPR3xNPk/yK4eSboVNOQ1cnyQ0Jfm4RH6WIfo/dVFj6CTs8rkWLAB+ACuMSlLHbqmWrfWhzT8o/8Ap+xAhmo8N5oc9PYEuVSjfKO3mvsT2bk6U5O/u/pinvOCTW7lOUUeIP3ru+9d0uso0nnS7w74IeCoPOiaxyn4QpqJCuZNRYT3MiMguLXNNHNIpaDmUDBDwVB50TWOUrCaPFM50D1esj5yrvJc2Y/dm+qfDJYtnI4x5SC91IrhjPLogLjynFC9bi3yzz2OLpyYJBzxX/aqS7Z97lPMoPfir3vf3D9KkrPS+C7s3EhuhRJmM+G6xzHRHOa4ZaEE2pPnornOxnOJIsqbTQZAmG62dLc1lQEi5935qA90WDMRIcR4Ac5ji0uAyAkKf/8AvLq/9wmP5rkvoQDTcy/i6jo0Jrp+YIdEYCNldaC4AhavgduvMx5m6LY8aJEbCitEMPcXCGMeMCG1yWNHoWGXDG2YA+eh98LacBO+Lpn55nfmEBqyEIQCRf8A7+ufom9WxJuELysA/NHvuTjhAO3bn6JrVsSfhD8pA5h7zlxU6LNLR/xNLk/yKmM6kH9kpRhXSfiBphvd+taca3LVN0SmxCvElF8eykKC4sFgNaKqORq4mTjUTUrbHkrvPss/E6G6DvkXrvAnS5wGxuFc5Fi8DGf8ifpBesrMVdiuaWk5K50a4FcK7lJL2j+sbfZFsNz1p0m7LgN5Yp1kRJXwU7T3ADemOsiJTyZZpLp0efoOmCDgqDzouscpmEseKZzzeJ2KFgg4Khc+LrHKdhI4JnPN4ndKvjkfOVd5LmzBrs+SlPM4WsjL3vf3D9K8Ls+Sk/M4esjL3vf3D9KkrIl1s6W5rKmS62dLc1lQEZCEICde/vuX6aF32racA3lbpH59nfjrGL29+S3Twu+1bPgBFt0Dxx29sX7UBqqEIQCPhC39c/RNatiTsIzgIkAk2Yju8m/CIdvXO/itWxJuE5lXQPBxvBdZ+0uJdFnvwjca1NrOz/Iq4lDBAzFpt0jKlOJsrAGGFjBtgcHAWaEzMeSzEsFGiwZRUZ82flypbmrnUPlIiqVus18QpykpQzy2NeFmRjEf8ifpBdoYeXtLm4obktqSVHZLkucMd/gmiky0rRwONE68i62I81NVKjV7tX7Y9T4JFpsppSn4/BTzdEeIWdM7WRUiHm5Dx5LMlPxlT1PDxAzpna2KogWY2Tc6d/8AIdMEHBUHnRdY5T8I/BM55vF7pUDBBwVB50XWOVjhF4KnfNovcKuWRhVd5LmzA7seRk/M4etjL3vf3D9K8LseRk/M2a2Mve9/cP0qSsiXWzpbmsqZLrZ0tzWVARkIQgLK9gbdlunhd8LZfc+7mfPHHb/uLG71Bt2X6eH3gtl9z0PeZ08cwO6ftQGqIQhAIeEff1z/AOK1bEoYT6Vg1IHgutPOCb8JB27c/wDitWxKeEcnZIGK3GOK7PT4Qz2rifRZo4Ra1ekuD/IoYbPAymhaByZModlKXJm5DRkMT8dSY4TiGEnGNGA/q2C3FOfPWxU8aVBaHObjEgEknObbMwCqu0a8qcajs43tfO/LqKr82j9Zd4EmGuBq6vLkUh0s34g9K4LMUigpjGhGbTao1n2nCw0INPUXi/4JRyjSOrJy8qfJ/wDu+zpna2KkR1pFuQjqs0/ipTzOH+z7Onf6osVdwyZTjF+pT73oOuCDgqDzovfcrLCFwXO+axtW5V2CHgqDzouscrLCBwVO+ax9W5WrIxK28lzZgN2PIyXmbNbGXve/uH6V4XW8hJ+aN1sZe97+4fpUlZEutnS3M5UyXWzpbmsqAjIQhAWt6A29L9MzvBbL7ngbXmz/AJn6gWN3n7+l+lb2rZfc7Dak0eOZPcagNRQhCAQcJZ25IaJrVsSlhMeBEg1JAxHZDT4Rz9SbcJx23IaJrVsSjhKLtlhYmXY+T4zuNcz6LPfhd9S5PzkVDITNixgN0wVqTaBkS5FhD4MKEdEVx9iaWV2FlctLfwEvXR2GtuJX9WhPoFq86NurTTs9n1svsyvMJ3yLfpuXaFC8IHYwOXHJoupxPgiJ6/rrvCx8YVpi/rbv1WKXcrgo3Wz6qz/EmuFo0j8dvrTxM/3fb5xE10VIprj1rUVpyg0GQV9dM6eYx/s83zmLrYq7hkyjGP34d/0HjBFwXC58XWOVlf8AjxXO+ax9W5VuCHgqDzouscrS/keLJzzWPqnK1ZGLW3kubPn66vkJPzRutiqRe/uH6VHunveT81GtiqRe/uH6VJURLrZ0tzWVMl1s6W5nKgIyEIQFvedv6X6Vq2T3Oe8Zg8cye4xY3edv6Bz/AGFbP7nTg6LyzDu4xAachCEAg4TBWcuePOe5DSdhLIERmMaAQxb+0/J+M6dMJA25c/TM9yGknCTFpHbkshNPhZLXRLFxPos0MLvaXJ+ciCfIt5ue09aWosalgiQm8mxFh9BKZYfkGZhi+hUU5MtO5OPoYSPTkVHWblRJtO9vHb4O/gQTjn9Iz0H7VywGuVn0f+V0fD4oVOvE7i5hNdjVLrOLL6zahzFvWWxvjd/clvccYCo3Qs+EbMuhPUT+7w85i9+IkTHFQK5wc1clKZcnUnpx8Q0/zMT2u9q7ieTF7ZQfzjzgj4Lhc6LrHK2v14OnPNY+qcqnBJwXC50TWOVvfkPF035rH1T1csjErbyXN+Z883R3vJ+bf70VSb39w/Sos+drSfmx10RSr39w/SpKyJdfOluaypkutnS3NZUBGQhCAt7zd/QOf7Ctq9zuPFsTzh3cYsVvO37B0u7rltvue2+K3Hjjv7GoDSEIQgEXCLvyQ5PynuQ0kX+ms20cUFneenTCUaTcieJs2f6IaSb9zt0/qwoY9RPtVc9kWaujlfEUuT82eLW+9t0KmnW8quGH3oaFVTi8/UfQpe8ytLAgNC7uXACHdiQGeAdITXBfW4kQfFmXaqG72pWbuDoTHc2248yOKYPrl2/YrKSzM3SSsqb+ZGiYI+C4XOi6xyub7htCb82j6pypcEB8Vw+fF1jldX1jaM0P8vG1bldHI+dr72XNnztO71k/N3a6IpV7+4fpUWd3rJ9A/XPUq9/cP0roqIl1s6W5rKmS62dLczlQEZCEIC3vP35C/b7jluHufh4p/fxPqrDr0d9w9ETVvW6YAR4obyxovaEBoSEIQCHhDYXTsmAK0hTRPIMWHUpLv4guE25xBAc1tD8YBjQadYKcsIb8Sdk3UtxI7dAcGV9QouLp3vQpktc8kPaMUEUIIy0LXAg5T6VzOGtG3ae3C4qNCrCbWSaf1v6iJDPvQ0KrnAtOg4P4eIBs7voN+1dXYMIDt1MxeprB21VPs2bK0ph732+BkjlxQrW/+k8p/iI/ohfcXP8A0olPl4/+n91R7Nk/3fD8fD+TLIG5OhPFyLiv/M0apFYrnRmjja2EGU01DvQmiRweyMEh2K+IWmo2R1R6AACu9+J2OTibEKYrDQAWUoRSgzKyENVmbjtIquoxgmknfacYHD4sbyRY2sKYb5t5TPm8bVuVTgzhMbc6FiCmNVzxWuK9xq4cmVW98e9JjoIurcrbWM2pJTm5Lrdz5xmjtST6GJrnqXe/uH6VCmN6SnRRNc9Tb39w/ShwRLrZ0tzWVMl186W5rKgIyEIQFtelvpnNi6p63fAJwOzpYveWD3qmky08TI2pet6wDjxPC5YkXvlAPqEIQC9fVeuJsw3iKYcSEHAGmMHB1Kgio4sq7NuHHGSKzraVfoQFSySmAKCJC+g77yBKzfysD+U/76tkICr/ACeb+Vgfyon/AJFyIE3niQP5b/vqzQliblS+Vmz+kg/yoh+uq+7F7keYYYbo7GtdlxYZ+8mZcILlbe9chstBEJrsa0uLqUxiaW0zZArCIwEEEVBFCOMHMu6EIM2n8EEF5DYcy5kJmPsbDDDsQRHl+LjBwqASQLMnGusnglMIENmga8cMj6y0tCAy+ZwPY+WZ9Ap2gqA/AOw5Zt3oH3Vr6EBjwwBw/wDGO+hXsovVmAOBnm3fy/8A3WuIQGWyWA6XhvxxNxQaOHgsaLHNLTui7MStCuFcmFKy8OWgNxYcJtGjOc5cTnJJJOlWCEAIQhAf/9k=</t>
  </si>
  <si>
    <t>66 Too Cute</t>
  </si>
  <si>
    <t>68 Sassy</t>
  </si>
  <si>
    <t>70 So hot</t>
  </si>
  <si>
    <t>70 So Hot</t>
  </si>
  <si>
    <t>72 Classic</t>
  </si>
  <si>
    <t>78  Royal</t>
  </si>
  <si>
    <t>78 Royal</t>
  </si>
  <si>
    <t>82 Slay It</t>
  </si>
  <si>
    <t>84 Slay It</t>
  </si>
  <si>
    <t>MAYBELLINE Lip Studio Plumper Please - LipStick</t>
  </si>
  <si>
    <t>205 Close Up</t>
  </si>
  <si>
    <t>data:image/jpeg;base64,/9j/4AAQSkZJRgABAQAAAQABAAD/2wCEAAkGBxIQBhMTDhAPEBATDxMTEBAQDhAQDhAPFxoWFhYRExUYHiggGCYlGxYTITEiJikrMTouFx8/ODUsNygtMSsBCgoKDg0OGBAQFzclHR4tLi83LTc3Ny4rNy4vLSsrKzcyMy0xKy4xMC4tLSs4Nzc3NzEyNzctLS43LTUwNysrLf/AABEIAOEA4QMBEQACEQEDEQH/xAAbAAEBAQEBAQEBAAAAAAAAAAAABwYFCAMEAf/EAEQQAAIBAgEHBQsLAwUBAAAAAAABAgMRBAUGBxIhMbEiQXFzgRMUIyQlJjJRYZGyMzU2QlJiY3KhwcI0gtEVQ4PS8Rb/xAAaAQEBAAMBAQAAAAAAAAAAAAAAAQIFBgQD/8QALxEBAAIBAgMGAwkBAAAAAAAAAAECEQMEBUFxEjEzNFGxIWHwFRYkUlNikaHRE//aAAwDAQACEQMRAD8AuIAAAAAAAAAAAAAAAAAA+GOr9zwU5/Ypyl7k2H00qdu9aesxCXRzpxHfPy8/tb1bWv6NvUR2P2Xt+xjsR6fXzVTDVdfDxl9qMZe9XK4y9ezaa+j6BiAAAAAAAAAAAAAAAAAAAAAAAAAAAAAZXSXliWEzUqThGMnN9z5TexSUrv8AQPpo6n/LUrfGcTlBoZ0N45JJarW2b2W2Xtq9PtJhvPvDq/px/Mrzo2y5LG5sRnOMYunLuXJvtUYxtJ36StFq37d7Xx3zlqgwAAAAAAAAAAAAAAAAAAAAAAAAAAAAAMBpsfmZ/wAy+GYHnSPyqA9D6EZeak16sQ/ggBQwAAAAAAAAAAAAAAAAAAAAAAAAAAAAAE704y80F7a38JgeeU/CoD0DoMlfNyqvxk/fFf4ApIAAAAAAAAAAAAAAAAAAAAAAAAAAAAACb6dZea0OufwyA8+L5ZAX3QS/IldfiU/hf+AKcAAAAAAAAAAAAAAAAAAAAAAAAAAAAAAmend+blLrJfCBAkvDIC7aCJeTsQvbS4TAqYAAAAAAAAAAAAAAAAAAAAAAAAAAAAACYaeH5Bo/nqcIgQRPwqAuOgaXi+JXspfyArIAAAAAAAAAAAAAAAAAAAAAAAAAAAAACV6e5eSaC9tXhACEf7iAtegSfLxC/Dg/1YFgAAAAAAAAAAAAAAAAAAAAAAAAAAAAAASDT/N9ww8ebVqO/S4r9gItsWLjtTScb2va3PvAr+gqtfLNdJWjKi2rbtk47veBaQAAAAAAAAAAAAAAAAAAAAAAAAAAAAAEe0+bHh73fg5bL7NkkBFZyj3Tdb2X2AVnQRty7Uaul3vLZfZ6UQLkAAAAAAAAAAAAAAAAAAAAAAAAAAAAAAhulta+cFRTvJRUVFNuyVovYukCcVaMXWvZe4DcaLXq5y0nG6bqKLs2rp7GmgPQIAAAAAAAAAAAAAAAAAAAAAAAAAAAAACGaVH5xVemPwxAx9HBKcY2VO7jflKvrOztJ7NmzYG10drXUpXERmY/dnv+Pd8Pg0WjjZnPStu7urdFw1l4iLTEer0CGIAAAAAAAAAAAAAAAAAAAAAAAAAAAABC9Kb8463TH4YgZLC1oKMVN1LpJpOMHS3tQvZNtXfPu5iNxtr0ilYvM5j5R2efZ7omcZ9e7k7+jq//ANPSvv74jffv1l6ytTfPanPfmXoIMQAAAAAAAAAAAAAAAAAAAAAAAAAAAACF6Uacnl6vJJuMZQUpW2RbSsn02fuAyuHhJYSLjKu3a6hGvqwavuXJ2euxG+21Lxt62rNpnGcRbEd/R39H1JrL1CbslPEqy232SV9trP8A89aK0d5zaZ+a/hiAAAAAAAAAAAAAAAAAAAAAAAAAAAAARnPusllfHp3blT2JRjJbI+k/rK1962bduwDEU8mYR4dSrYl0pKFKpO8as766vqasaNqe+Np60+fZzAw1GZUXHK+HXc1BLGSVlKTScaltTbtdvW9u/wBYF1AAAAAAAAAAAAAAAAAAAAAAAAAAAAAARDP+u45Xxz2u9qdryUeXdazsmtltl2vYB8sg+HyBGNPFShq0oxmowqQnSnFpt91nFRkrKWxNpKXsA+WZEX/qeHk5OetjZcptNyamryb3u973vba+0LyAAAAAAAAAAAAAAAAAAAAAAAAAAAAAAhOkVv8A1LGWbt3endJySe2drr0X2u/q57Bz8nY3FwyLSaqYiNGMbQevkuNFK75KlVd1tvv2gdHNKSeVqGru7/q2cXKUHHukWnGV7S3794F1AAAAAAAAAAAAAAAAAAAAAA52V8u4fCKPfVWNJSvquV7O3tS2bwPxvO7BKrqvE0E+Zd2p6z/tvrfoB+3JOWsPi1LvarGrqO09W9k9uy/YwOgAAAAIDpHryWW8TFPkyrPWVltcW7bd63sDLQy7UjR1HChJdzjTevTcnKnHV1YvbZ21Y83MBoMwcTKWWKEW1qrERkopJJNyTe4D0OAAAAAAAAAAAAAAAAAAAAABMNNc7Yal+Wf7EkRKFR93385EWrQZLxPE9ZHgWGSpFQAAAIfn1k2FTOSvdzXLu9WW9ttc6dt3MR1G04Tt9fb0vaJiZjkyLyDDuvp1bX9cP+oy+n3f0Pzz/X+NTmfkenTyvRkpVXatBpOatdNfZSuHz1+D7fR0rWjMzET9fBdSuXAAAAAAAAAAAAAAAAAAAAASvTa+TSX3JcSSIpD5ftILVoLfgcUvvx4FhVVKgAAAR3O/6S1+lcZEd1wvytOjPNcsjYNBm385UuthxRXi3/gX6SsZXBAAAAAAAAAAAAAAAAAAAAAJNptl4Sl1X7sCNQ/qO0xFl0Fv+qX3o8IlhZVkqAAABHc8PpNX6VxkR3XC/K06M/8AWI2Dv5t/OVLrYcUV4t/4N+krGVwQAAAAAAAAAAAAAAAAAAAACRabH41T6pcZAR6Hy/aYixaC5eHxS9seESwsq4VAAAAjmeP0nr9nGRHdcK8rTo4VuURsHdzd+cqXWw4orxb/AMG/SfZYyuCAAAAAAAAAAAAAAAAAAAAAR/TU/H4dUuLAkUP6jtIK7oLfj2KXsXCAhZWAqAAABHc8fpRX7OMiS7rhXladHD+sRsHczeXlKl1sOKK8W/8ABv0n2WIrggAAAAAAAAAAAAAAAAAAAAEa00vynHq4/uBJ4fL9pFVrQa/KeJ/Kv4AlYyoAAAEdzx+lFbs4yI7rhXlaOJ9YjYO9kNWyrS62HxIPBvJzoX6T7K+ZOEAAAAAAAAAAAAAAAAAAAAARfTO/LH9kOAEsgvGO0iqroPflrEr7i/iU5LMEAAACOZ5/Smt0LiyO54V5Wjh35RGyaLJHzvS6yHFBrt14F+k+yumThQAAAAAAAAAAAAAAAAAAAAET0yPy6/yw4ICZQXjC6SKqGhN+cNdfhr9inJaQgAAARvPT6VVuhcWR3PCvK0cJ+kRsWiyR870ushxQeDd+BfpPsr5k4QAAAAAAAAAAAAAAAAAAAABD9ME/OCXRD4UBN4PxjtApehWXnNW9tNcGF5LaEAAACNZ6vzsrdC4sjueE+Vo4TfKI2LRZGflil1kOJXh3cfh79J9lgK4MAAAAAAAAAAAAAAAAAAAABG9K+RMTUyxKpTwuIrU3q2lRpSrcyW6F2vcBNo5JxHfCvgsbv3d54m/wgU/RJkXEUstOrUwtejTcGtatSlSb2O2ydn+gVXggAAASjPrBTjlyc5U5qEndVNVuDX5t3YTDs+D6+nbb1pFozHLmyE6sdf0l70MS3GJanNvDTqZXpunCUkpwbkotxSTu23uQa3iGtp00LRa2JxPVXSuGAAAAAAAAAAAAAAAAAAAAAAAAAAAAAP49wHKn8t2lffk6sfRI+Ev6AAAAAAAAAAAP/9k=</t>
  </si>
  <si>
    <t>210 All Access</t>
  </si>
  <si>
    <t>220 Power Stare</t>
  </si>
  <si>
    <t>225 Cheeky</t>
  </si>
  <si>
    <t>230 Exclusive</t>
  </si>
  <si>
    <t>235 Hot &amp; Spicy</t>
  </si>
  <si>
    <t>MAYBELLINE Color Show - Gloss</t>
  </si>
  <si>
    <t>165 Barely There Pink</t>
  </si>
  <si>
    <t>data:image/jpeg;base64,/9j/4AAQSkZJRgABAQAAAQABAAD/2wCEAAkGBxITEhUSEhMWFRUVGBcXFRMXFRUVGBcVGBUXFxgVFRUYHSggGBolGxUVITEhJSkrLi4uFx8zODMtNygtLisBCgoKDg0NFQ8PFS0dFR0rKy0tLSsrKy0rLS03KystLS0tNy0rLS43LS0rLS0rKy0rKy0rKysrKysrKysrKysrK//AABEIAZAASQMBIgACEQEDEQH/xAAcAAAABwEBAAAAAAAAAAAAAAAAAgMEBQYIAQf/xABIEAABAwEEBgUHBwoGAwAAAAABAAIDEQQSITEFBkFRYXETIjOBsQcUIzJykfAkJUJSobLBCDQ1U2Jzs9Hh8RZjgpKiwhVDVP/EABgBAQEBAQEAAAAAAAAAAAAAAAABAwIE/8QAHxEBAAMBAAMBAQEBAAAAAAAAAAECMQMREzIhURIE/9oADAMBAAIRAxEAPwCN1f1ptdsmtD7TaZi2MAiGF/QsFTTEDZRNtNa3zRseY6g1AFXucP8AVXMqN1FHpLaMsG4f6lHay9m72gkOjaXXfSIN5tpe32aADgAncflK0t/9j8N7W/yVVvVQVFtf5S9LkU88d/taPwTV+vmlDnbZf+KriCeETEmtNtOJnJ3kgIrtY7ScC8niKtUSAuhVXvXkE0zNNHaI5Hl7YywtqakXq1Fe5es968Y/J0OFr5x/9l7RdXLlmTUR3p7bXO6PvqN1n7N3tBSOon5zbfY/7qP1mHo3e0Eh0qyCCC6AQQQQAIFBBB7P+Tk7rWwcIj9rgvbqLw38nHtbZxZH95y9wvBcuWZdRh8pttNjMP8AemGtA9G72gpDUb86t3s/91H60dm/mkOlUajBlRXciMR6rocQXRtXEAQQQQevfk5u+UWsb44z/wAnBe59EvC/yc/zm1/uo/vuXu1w71y5Zm1JHyu3eyfvphrV2b+akNRq+dW7P1Ds/wAwDHcUz1pid0cvUd1SL2HqVI9fds96sKp4QTmWwStvXo3i4Gl1WkXQ71S47jsQtVhlYGmSN7A/1S5pbX2d+/vVDcIFOrRo6ZjWvfFI1smDSW0DjubtSTbPIXXAxxfWnRhpvXvpCmeAQJIJWOBxa4gOIYKuIHqgmlXcK4c08g0HanyNibA++5xYGEXeuGB5GP7BDuRQelfk8n5Xaf3LPvOXvWK8B/J9wt1obtEIGGVQ85L3+q5RmzUG1GO3W8gAi64EHb6QU8E60trP0TLRfhY9tqefOA44vBbdjEZ+hdN0120TLUiMm321uAq1+J9UAPBJdwTbXGxjob8TxMx0oZVoLXiQfQdGccfokZqwqEt+s00llhsrnGkRJe8nGVrSDGyQ5lrOtdByvFTGtmvAtsIibE8EyMlJe+8GlkbWXY6Y0N2tXKPdqmWuET7VZ47UafJXF1Q44tY6UdQPxHVrmVHDRE7Yppi270DxFI0mjxK8kUpuwKCb1n1qFtlgc1kjHtfGbr3tczqgN6gGOYrwU/bY2w26W3sDL8DHWidgnbI2Rsx6O7C5mLSASaFeawROe5rGAuc4hrWtxLnHCgG0kqwu1TaJOhda7M205eb1ddD64MM46gd30rggmLbo+KCSSCKaFsVuiILum6YQCMiWkjm7XEUA3lS8Gm7zrNPNarL1WidjHXquDgIXWeQ1zY1t8OO8jYqNYNXbzLQ+eVtmbZ3NY++xz3GR1aNDWZDDPJI6S0IIo2TRytnheS0yNa9tyRuJY9jhWpGRGaI9C8hbmt0ramNcHNLZLjhk9okNHDgRQrQCzl5BG/OZ2Ugkw5lq0VeK5Gb9R8LZpL928cwZQDyStmcXTxwnFk07C+oqawsc9tDzaKpLUUVt+kGbXRyADeekBASxe2EC1PFLtojZC4ktF41bM4jc1pOOVaKwsvPLe6skrjtdIa02lxNa78FetYJb9itEprWZuj3OJNTfaHxl3e1jcOaqelNDTttUln6JxkL3BrQC68HOq1zSMKdZprVWzTsVbLbI4xeEBsMBudar23zJlueXCvBVFe1MIFpdIBjDDPKzg5kZunnXFQLKlprj1SfficeantUgGWtrJKsbO2SC+4FoaZWXWkkjKpCjhoe0CQ2Ywv6a9c6O6a363aVypXGtaILvpWzyWqz2oxsBkkZYJXirW43JATVxA+iKqv6VsT7JYmRTCklolE1GkOa2ONtBV7atLiXHqg1G3NSusD2ebW1kTg5sPmUF+96xja8Ou0zFSR3KAhlro+RmxlpY5o+pfYQS2uVboryCC2eQV1NKc4ZPwWi7wWcfIW751ZxhlrzF2q0bcK5WWevJxAx2lbbfF5jGTPcz64Y4EBL6/aQhtllZaHNZFaGTtidE1xpLAcQWtOGG0prqFLIzSdtliFTG2R5+rcEgvB+8UTvXTR9nnshttmYYeinjbaoDiG3nYSRcCSCrBKK8pGkJrHa32SyyPigEUVI2nFoe0XmseesAd1aJ7p7Rr7LpGy2TRjjZvO4IA+jrwc5xcS5wdXIVKl/KJpzRsVtLLTo02iRsUVZelLagtFOrtT3S8jP8R6NNLrTZ4rjd1Q+6O7JVEfpzWvR8crtGT2d1qgY8R2i1PfSTpagGRt2nqmoIFMkrorRkkek5dEWmaSeCWzv82c51HgFt5tZBQlwAIoDTgvM9dvz23Db5zL/EK9J110n0Gm9GSn6McAfwDzcNe5xQRnki1bhnj0h5wwOujoWB2QkuyG9T6wujFVxujI2aEkmc0GZ9tEIftuMZVzeVV6DaIv8Ax7mUwE2m6+1Ddoa8KvVU8pVmNnsllszxRxtNtnLf2TJRh9yDnkLd87M/dTD/AItWlL4WY/It+lYvZd4LTiiyzx5PJC3SltNy+0sla+MOF50bngEDHF2NRvTzWmWMWR1ksEU8gMrLRapHjr9Ew1FG7WilO5RepMwbpG33sQI5QMNpkFKUyO47E90jpeK/I+eV8Tb8EgcxtXPEANYG0wBdXM96QSr/AJTLQZ7a60NhmZGYrOQ6RhYaUwca7DQ0UnrrpiWXSNjtNiimc+Czwva10LwTcJJNCKllCetliha9PWR8EkXnV8unbbAZGvoWhwd5qM6OaBl6uKEutdmjEx6Q2gzytnawl7eiY53YF+YLM7o6tKKod2qLQlqnGkJJrRFfPTSWPzeRwe9hrIGSAULag1pgNtFUtcdLzW+1SWzopGAgGIXSLsLDRji7LOlTXNXL/GGj45DSV7hB0vRyFnUnFpwnDGU6mJJ4plLrZYLojDpXROhNjLRgY7O31JTh16nrFuBwQN/KVrxFbvMjZi/0AL5Q4XfS9Sjh9b1XY8VFeUjWpmkbRHLGHhkcLY6SUBL6kuIAO3D3KqAZgGoGRyq2uB4ZDBcKKu/kY/SsXGvhitOX1l7yQTXdK2egxJcOFHDHvwWoqqDOGpsQOkdIVrg15w21lAp9uexOdOaBBL2yyjogBIXxtvuc+8GNiayoq8Oe0neKprqfMW6Rt5aaG7JniO0GxKax6wSh757rCGtbGIS30ZZea7rAfSD2tdezwSCURpTUKdpYIXCXpGtwcQxz31PSOib+rb1ak5YqOt2qNpiZLI/orkdalslb9KXjFhU0rtpwTu06/wBrkNZWxPcKhry0gtjdTpIx+y6grtFMF23a6yytmb5vC3pWdEHddxZEABShPXfhg91XDeqiqgE/GzdRHu0x57viqMxtPjauuCqm7Bn8d66AultEVBbPJW4jStkp+soeVCtTVWVPJk8jStjptlA+wrVlFyM16rD5xt/J/wDECY609lLzb4hSGq4+crfyf/ECjtaeyl5t8QkKqQCWAok4hilV0gIIIIEpQkkpMUmgs3k0/Sti/fD7pWq7nFZT8m4+dLH+/b4FavquRmzVj9JW/i2T+IFH60dlLzb4hP8AVl3zjbB+zL98JjrP2Uvd4hIXwqkYRknGlVUBBBBAhNmiApd4CRCosXk7lppKyH/NaPFa0WQ9S8LfZd/TR+K14pJLM+r5A0pbATTCYYg/WGxMdZeyl7uO3evUNNNcZ5HFjCQSA4MAdTOjiM1XLdouF9Q6AEHOmGKy9j0eif68oaae5DpQvQ5NB2X9QOVSEg/Vuyn/ANRHI/zXXtg9FlD6UIdKFef8L2T6j/elo9WbH+pcf9Se2P4nos89e8FJk8l6VFq3YqfmrjjnfKk7Fq5YxlZGmm12Knsg9FnnupAcbfZbrS6k8ZNATQA7VrteXauwBk0YZG2MA4XGgdy9OqeCsW8s70msqFpGMdK/mVHSRN25KW0k30r/AGimJbwXntr31wyngbu70m2BtMhzTxzccEmEdmzbO2nqhKNjGwDJK3UZwyrjuQIxx50GSXs0WOWCLE2m9PIGDMIkj6NZSZntDxXoCoujmelZhtHir0teePH/ANGwpOlO1fzKavzG5OtKdq/mU0LsPFZW16a/MEnDOn2ojxlt4o7jVcujLII7EcOCM6M0ojAbtm/M8keMICQs47MDT7OfFOmNqfxXIAaJeNqOJGsLKSs5q4qn2Q+lbzHirlRbUx5u2wpmlO1f7RTEn3fin2le1fzKjnuosra9NPmBXt9+SB3YIxdXFEA3ZKO3a96WYUi3LLmlGn3BA4gCXYm0LwnDXeCriQsvbM+NquipVmd6ZnL8Vdbq15483bYU3S3bP5lRUw2qY0uPTPPEqLkGaytr0c/mDVhqOSMOOHBciGBByzpv3YoA18KU27xvUaDMPHYlY3Cm/wDmka19yNTA7EB4H5hPIXYKOY4VT6NEmCtnPp2jgrxeVBsp+UM5K91WvOfx5e+wqml+1d7SipcO9S+l+1fzUTILwOFfwWdtbc/iDRoouigy3BHe3jy4IlDTDZnhko1dJxpVdeCdlOKBOQyplhnVdZjUbsx+KAjdwCdxOzTeDM7k5YyuKJOOWY/KGHl4q/3VQrM0dLHj9JXipWtMebtH7CtaawkfzUU52CldO9o7mot6ztrXn8wbyV/tuXGmuz+yMUm9yjV0GorjtzRmNNKe4f1SZaa8PsStN3cP5IBE3DEZYpwz7E3ZXZvz3ncnJbjuRJwIz14/aHirzgqRAOs32h4q7LWmPP22Fa0/2jlEyO347lL6f7QqHkGKztrTn8wRdx7kU5d2exKvG6vNB/HCmSjU2oPjalmO2bsqbkUClPefwXW178xsqgVaM6fHFLAEZpDI7K7+aXjHwUScK2cdYcwrldKp1l9YcwrpRaVx5+2wrOnu0Kh349+FFM6e7Q9yh3D7TmuLa05/MEz8cEQ1p8FKGgqk9ijUKY40rsRx/eu/gk894yRjtx2oDge/BLMz+KJBoxOzwSjXYVx5Ik4dWT1hsxVzVLsg6w5hXNa0x5u2wresA9IeQUM47e6imtYO1PIKFfms7a15/MCEjbXltKK5HJPx41XC5RqK6uQ2IDlmu03n7EMRnlwQHbwpTaEoMsN6TaRl9tEYD+6qHNlPWG+v4q54qmWc9Ycx4q5ruuPN21XNYe1PIeChHHepvWI+lPIeChCVxbWvL4gV26qLXu/FBwHeuDHDPco1Gaf7b11pp34ckWu7HYuxGlUQf3dyMGosbcfgIzM6IHNlzHxtVxvKm2XMfG1W9d1x5+uoLWLtcdw8FBOO5TusvadwVfIGKltacviArv8AjigPePjaiVw2ZIF9MdhoMFw1HBpuOXxxQAy3H7OKFMa9w57EQCmdRv4nZRULFta7QKcCj8Um0ZggnZ+KOBvwRDmzZ94VtvjeqnZfWHMeKs1Quq4x6R+onWY+l7goCvFT2tPadwVepiNxS2uuPxDhbtz3rrX5HnUbtyTBG/f38FxrzTD3LlqUJwpvyojB3jtSTj/bcVwbDTPPuQOb9DSnfwXQ4fbtSDX502+CUacKIH1m9Yc1P1VesmYPEKyUG5d1xh01F61yUlAoTVuFFAPIB3K/6S0c2UCuYyP81D2jRL9rQf2ht7s1bUmXPLrEV8SqpA+iQeeGKKWDbu2Gql59DvP1Rwc0t+0qNm0XKD2Zdyy7lx48N4vEkxGOPD+qLdIz9yVboqbPoXd5oEpHoiU5Re91U8H+oJtNMqBATspnln/RP4dX5j9Fg96mLHoSUChDeBIHhtV/xMuZ61qr1ntfWAaC4kjkrbR/1UtYtBsabzsXcBQV4BSt0LuKML9omfyH/9k=</t>
  </si>
  <si>
    <t>170 Pretty Pink</t>
  </si>
  <si>
    <t>MAYBELLINE Color Elixir - Gloss</t>
  </si>
  <si>
    <t>120 Fushia Flouris</t>
  </si>
  <si>
    <t>data:image/jpeg;base64,/9j/4AAQSkZJRgABAQAAAQABAAD/2wCEAAoHCBQVERcVFBQXFxcYFxgXFxcYFxcXFxcXGRsZGhcXFxcaICwjGhwoIBgYJDUkKC0vMjIyGSI4PTgxPCwxMi8BCwsLDw4PHBERGzEiICA0MTIxMS8xPDExMTExMzEvMTEzMTcxMS8xLzExMTExMTExLzExMTExMTExLzExMS8xL//AABEIAJcBTgMBIgACEQEDEQH/xAAcAAACAwEBAQEAAAAAAAAAAAAGBwAEBQMCAQj/xABSEAABAgMEAgwLAwkHAgcAAAABAgMABBEFBhIhBzETIjJBUWFxcnOxsrMjJCUzNDV0gZGhwRRj0UJSYmSCosLD8BVDg4SjtOEmNkRldZKUpMT/xAAaAQACAwEBAAAAAAAAAAAAAAAAAQMEBQIG/8QALREAAgECBQMDAwQDAAAAAAAAAAECAxEEITJBcRIxMwWxwRNRgTRCYdEiUpH/2gAMAwEAAhEDEQA/AHHEiRIBn2ITEjytIORFRwHVAIqTFqy7Yq4+0gDfU4hIzNBrPDlGdO3wkGqY5psYtzQlRVyYQaxQ0mgCy3KD+8lu/ahXaTvPWefuwf30wAOSSvLLvGjSlrpmfBrT2wI4yl7pNyYVLJdo6CElCgU7YgkJCtyVEAmgMC1xht182FzbWc7Oe0Md27BsG5+j4kBWji33Jhpxp0lS2Nj8Ida0OBeHEd9QKFCu+Kb9YNYAJEiR5WkEUOYgA8OvoSKqWlI/SUB1xnTV5ZJsbebl08rre9ryrGffuXQmyZwpQkeAc1JA3oVGkgeJyBpSqnOpEADmlrxyrhwtvBZ/RStXzCaR4ReaUL4l9mSHSK4FVScyABUilTXIVqYBbjDww5sCN8M7Rm+ja7xMAbn6CiQB6NrxOPBUs8SpTTaVocOalIJKcKzvkGlDrIOeYqTyACRIkSADytwAVJAHGaRQmLclWwS5MsoA14nWxTlqYtCVRWuBNeHCK/GEvNAf2PaGQyec/wByYAGm1euSUdpMoXU0GDE4CeIpBEerQvPKMFAed2MrISjElYxE8GXHrhOXE82zzvrG/pO9JkukPZgAbTbiVAKSQoEAggggg6iCNYjpCa0aXicZdallEqadXgSk/wB2sgkKR+iSKFPHXhq5YAJEiRIAJEJjiuXSrdVPFiVT4VpC9nJZtVuOtqbSpAl2VJSQClKjslSAcqmgz4oAD160mEbt5tPOcQOsx4XazATjLzYRrx4hhA4cWqPznc8DG7kN1llvVOUMq+3qNXMHWIAGVLTKHEJW2tK0KFUrQoKSocIUMiI7QiLs3kckn1FJKmcKC4zvEYE1Uiu5XT46jwh5suhaUrSapUAoHhBFQfgYAOkSJEgAkcXptCN2tCecpKesx6cbCslAEcBFR8IC9JrKEybWFCR42xqSBvqgA35m9Ei2Qlc4wCdSdlQVGuQoAax1lrfl3K7G5jpmcKFmnvwwkdIYpa0tl/4do/vuwe3LG0d5INwC2zrxyj7i2mnkLcQSFIzCgRrAqMyN+lab8bEfm1xakvPLSSlQnnSlSTRSSKUII1HOHRcW8KpuWVsmTjS9jWqgovapWldBqJCsxwgwAFMSJH2AZI+GPsfK6v64YBAnpP8AVTnSS3ftQr9J/nrP6MdtMNDSf6rc6WW79uFdpO89Z3RDtiAA2uRunObC4tPOcnPaGe7ehkXK1uc2FvNCs3Nn9Za+SHYWwbjF0Sjws5zZb+fDKhc6Kh4Sb5Jf+dDGgQ2SPio+x8Xq9464Yge0geqJzoF9UKXSX6FZ/K5/Lhs6QT5JnOgXCm0lehWdyu/y4ACq4w8MOZ9IDr1Z2jN8xofviDO43nRzIC7xGtoTn+CP3hC2DcL9FSfHHfZ095DVhX6Lx4470Ce8hoQICRIkSGB8TCRmfUto9O5/uTDuSchCPmPUlo9Or/dQAVbhebZ531jb0mnxuT5yuzGJcHzbPO+sbGktXj0oOef3IEBi3OT45J9OjqVD9hEXPT43J9Mjsqh7wkNkiRIkMR8EL57/ALhd9mZ/mwwU7/8AW8IXzn/cTvs7PU5AAp7l7p3nD6wyb9GliHmjrELW5GtzlEMjSAaWL+ynrEC3BgC8nzvMHdiP0NZPozXRN9kR+fnE+d5v8Aj9BWX6O10bfZEJDZaiRIkMR8MBulL0Jv2pn+KDI6x/W8YDNKfobXtbPUuABaaRh5XlfZ2u27B3c3zbvJAJpH9cSvs7Pacg7uh5p3k+hg3DYWCs3XfbX+pENPRH5qb9oT3LcKxrNxz2yZ/l/jDW0UDwU17QO5ahbjDyPsSJDESPKhq5foY4zU0ltOJZoP6yA348iZBbC0ArG8E0qd7LEQPid6FdXsPpdr7A3pQ9Vr6WW79uFbpLHh7O6BPeGGjfFl6blSw2wtKlLaWC4toJwtuoWrcrUa0ELi9dnPzkwyEJbbMq0G1BbijjIWTUYUZDOGILrl/3nMhcqFZiZP60jsOwcy7U3JNqWsyxCkakuOKIy15oTWBZ2yFNtCaU4Cl51KykAihUleGnurvwNZBuHWi0+GnBwJlj8dm/CGJC40XEfaJwgggtShBBqCKzOYMMeEhskeV6veOsR5edShJUogAZknIRyRNJU3siDiTr2oJJA4BrrxQXXYLO1zF0hnyROdCr6Qo9JA8Ss3le62oat8FOTEi9LtsuY3W1IQVBCE115lSgQMuCFnfCz35lEtLIawOSwdU5jWmhxFumEpr+b84YgluL5wcyAu2c7QnecyIL7IlZyUGyqaZKMG88sq4stj+sDEzZrig7OqWjA6tBKRiqkIOEb2eZgtkG4X6NMpx0fq6T/qf8wzoWWjmn25dDUGVqCMwaOgGGbCQEiRDFSVn23CpKFBRSaKpvfjDGk2rrYtIGQhGTHqS0T9+f93DjctLCD4J001kIAGXAVKFRCjtOzphqz5iTcaKVzLuJtRW2UAbPsm2wknVlywCKVwR4NnnfWNPSSfKMqP0XT8ERyuvd+daaQQ2yQ2rMl5QJpmaANnrj1bEs9PTWyAttmXSRhqpQJcTh3VPpBYCvdIUmpM/fIHxSqHlCPuyRs8oQQaTLYNN6tRmN6HhCQ2SJEjiZlAWGytIWRUIxDEQNZCddIYjoN/l+gheuf9xu9Az2XIN3p5DaiFFVcjRKFrNKAfkg8BgDnJnY7WdnFNu7AW20BzYliqkpWFCigDkTAArLi63PdDE0jGljDkR2kwF3RsOcRipKuLxAKGFbQy4TiWIKb1rempZuSDJbcNK7ItH5NCdwVCuXDAAOLRk9yK7EPyyz4u10TfZEIpyXWnZ0rACwlZUAQaVTUauIiHlYp8VZ6JvsJhIbLsSJFacnENJxLUEp1VPDwAb8MEm3ZHdWscv0MBelT0Nn2trsuQWuTAwhYBUnIjCCokEGhAHLAlfll2bZabaYXiQ8h04y2gYUpcSaVXrqoQALTSKPK0r7M12nYPbpeZd5v0gLvLIPTs+2802EhltppSXFgEqBWagpBFM/lBG2ubkmHdkbZopJzS6pRGRrUbGOuC2YtgBkhVa/a5nqahsaLPNzftCe5ahdLsZcult1xxBS6444KVFFOBJoa71EcMMXRiKJmx98g+4st5iFuMO4kSJDED9tpWtRTSiU0GI6iTmaDWfyRXlj5dxZS0pKqgJcoKiu6pQCmvbH5xatYZe+OdmjwJPC8jtoiFU11uVyZ1X9PotkYzdoWet4ttuFxSA4FpJeVRSsKilWLLU1kN7DlSBd6RQiYdXsaqLUVJKMOKqnA4o5nKpAMZd087Umz96fml6DJxOcQ1q8oSsi1hcLCpG8get6facbDaGnQQDQrLe/XLJRy2xjxbEk5/ZcukIqaNr2pB2qQsHLXXPVF2elQpWQzz6o1phB+xS9dYaA7cKGJlJNvYkq4OEZRir5v4B7QOTWcB3tg16xVT9R8uuHBAJo0lEJS+4E0W4UBZ/Owqdw1HDtjnyQdxcTurmZJWbRg2+Vr8GkGmGpUck1OQz36CuWesHeirdZZQHUKJCUqSoFWQ22RoeDaj4xrWpuTy/T/gxTs8eDePIPkfxER9H+fUTfWf0+i2XyUJqck1P7H9qK141lTYeWSgrQpOHCncjbKoDqNCMwKCVoyrZm3XAlWBaFYVAqrVQSnJJOW1HBGak1vDNdIntEQQrHUOqI61aUHZFrB4SFaLcm8inak0ypkNpDpVXECpLdArWSN8bYqVyrPFSouSWmx0oCDUlWEDCa4XEkgAGuoHei3MtAkRqoT4g1xKd7ccQxEpXvsiet6fTh0pN5uwLaEln7dNJO82sgcB2RFcuPL4Q64XejuTR9omHabc1QTwp8GRUcII18Z4oYkWou6uZVSPRNx+xmW04oNYUJUpSzhy3gdZJ3hQUrxwMWAy41OpCgaLSsGg2urEOQgpHxgxnNXuMY9nCr6eIKr/XwhPOSJadZxhKFsmcrfnpQbVyawLWgoS2l0pxCtVFKEmuLMjEMx7oFL3fZ3HGlJxLSDVRBXqWpLh4K72rUMhGfpMPj8kOk+alx3fG1TzUd2iFUm49ibB4aFZtSvkQWxKttLCy+SrEKYAU0USRr5yxyLPFSvdAg/a3EJVgAaJJwggahlXgTTLgivPMpKTlGndBopbnRvbGzT/3LhRqN5FuvgKdODabvl7gRdjEi2pVJBFVtgjVXb1FeHhj9HQnbuSaHbTbKxm2UrQd8KSpB+BzFOOHFHcXdXMzEU/p1HFbHCbfCG1LVqSkqNBU0GeQ3zCntR59ubROKStAxtkkpIKhUKUCDmlNKgV/RENt3c/DrEDc6CVEU1qAp79UKavYdCsqd8r3NmeOQOzbEAoKKqo2yQM0nFqBqMxnlATeSYZ+xkGbClYq0Djf5K1KIwp3tuhJ4sPDU/dMCR/ZruQrjZ3hX8r8IClI8Aa/nOfNEpCnLpVzrDUVWn0t2Nqx7XlWwnFOhIDaAQarUTniBKeJRHEQk72dWStBp21WticLmJThFAvWU1NAa5USct7OBGalU4Yv6OEUtaV41Od05HMareRbq+nxhFyu3ZFa+s0Uza1NqIOyJFRzAFJI+IIMfoKwz4ox0LXYTCGtSTQ5aa23BVKnVA7xzUkVB3jnD+s1rAw2itcLaE14cKQK/KJIyuUa1P6ckr3ukyzAjeNpx5ZSlJCU5AnIE61FO+c6D9njgvjHtSuXKesw27IKFX6U+pLMq3XmKSoDhw4VqRt8jQVUBnryPyjNatKSC6Jmi6G0FNdlW7tkOBasRGtQyGe9lqMbUgPAJPCtRHwV+EJq6+bj5+8mPmhuAkpqNevnkm9jVl3Zdt1ypcQcaCkgLUqgUtR3VRrVv8mrKPN5bUlXWghsOqUEqSCtKdSgBSuvcpSnkSN/OPU02CpVRvmMV9rMgb3VA27ZHpafoWGlHu78m1fHEJKVBSQSgLGojDg15E/nJ+Ma+gtZVJvg12rqQOTDUD5xXvUPFJM/qw6kQS6MpFLcqtSBQrcqrgJAGdN45/KGefxWFjSpRqJ928uGG0SJEgKAs9Kt4nZZ2WbaXhxpcWsAJOKhQlGakmlKq1QVXYfLlmSris1LbYWs5CqlKQVKoMszUwuNNg8eluhV3kMO53qiS6KW7SIQ2LW56fKcz0v8AA9BovXAbdI+VJnjdT3b8GLmv4dUZ2K1mxgNJTp4UciuzGhN+iM9GP44z0+dHIrsmNCa9EZ6IfxxxT0y4+Sevrjz8M7aOPNOc4dpyDOA3R0PBOco7TkGUacNKMKpqYC6T7fclGmNiICnXcKqgEltI2wFdRqoZ0MXbjzypiyW3l0xubLjpkCUuLRWnIkQJ6cd1I853tMQQaMPULX+P3zsM52Apof8AUE10qe8MErmv3CB1J8vzPSI7ZgjeGcUcVqRtemaXyVTu08saqvQW+c72xGWPOJ5Y1D6E1zne2Iipfu4LeJ7w5XyetHe7f556m4O4BdHo8I/zj1NwdRo09KPP1/LLlmJe60DLyLzyaBaEEoJFQFnapqN/M6oEtFVuuzi5gu0JbSxhIAHnEqKtXGnLgHDrjZ0q+qJjlZ75uA/QTu53mSnZdjoi2OekoeUZLkX2nItP7lHNR3aI4aSfWEl+31riw/uEcxHYTEVXY1vS9UjPmztTyRv3fFG5zo2etUD83uTyQQ2DuJvo2OtURR7mhi/E/wAe6M66XrNPN+qIbMKi6Y8pJ5PqiGvFiHYwsb5meVjIwq7v3xXNWqiXWhGBTrwBTWtGk40EknMmmYp/w1HNR5DH510XKJtiUJOZU/Xj8XjorbDH0x+rnOka6lwHYfFzxKc7ErBnpg9XO85r+KA9IrLK56+7loiraS/6d5fwYMydr7o1dHyPKMkeFb/yaXGRMbmNu4Hp0l0kx3S4hh3RrYjxy4ZxmfWx6X+NEPmW82nmp6hCImR5W/xT2kQ95bzaeanqEWIbmJjNUeEdYV2lG9L0q+200UgFtbigUgkqwrwGp1CqMxv8WuGjCG0z+tP8qnqmI7ZVQ4JFzFJsLpTG2hZHGtsqPzJhM3UG3e6SY7DcOOy/V8r0LXcwn7s+dfH3s12G4C1gvOjVmDt1cpjMGa18SFHqjTmht1cpjMb3TnRr+kNHu4eO/wDARXq9ElPZx2UQV6O/Qj0iuoQLXqHikp7OnqRBTo+HiZ6RXUIJdzyWP/S0+Ze4WxIkSAxhL6avT5XoFduGFc71RJdFLdpELzTZ6dK9CrvIYd0PVEl0Ut2kQh7C0ul60f6ZPdzP4Qaua/cOoQFXTHlR8/rCe6moNXTn7h1Rn4vWa+A0lJvzo5FdkxozXojPRD+OM5rzw5FdkxpTXorPRD+OI6emXHyT19cefhnfR75tzlT2nIMIENH48G5+z2nYL404aUYdTUxT6cN1I853tMxv6MfULX+P3zsD+nI7aR5zvaZgh0ZjyCzyPd85DOdgKT6/mukR3sE0xuoGR69mj9433sE01uv64TFHFd0bXpml8lQecTyxrH0FrnO94IyU+cTyxrH0JrnO94IipdpcFrE6o8/2e9H/AJx7lPU3BzATcEbd3lPU3BtGjT0I8/X8suWCOlT1PMcrXfNwIaCt3O8yU7LsF2lU+R5jla75uBHQTrnObKdhyOiPY56SPWEjyq7TkWHfNN8xvsJjhpI9YSP7faciwvzLfRt9n/iIqpq+l6pfgzpvUeSCGwNxN9Gx1qgenNUEVhbib6NjrVEUO5o4vxP8e6KF1R5QT7utuGtCruoPHx7utENSLENKMLG+Znleo8hj87aLh5YlOc/3Efoleo8hj876LfXErzpjuI7KyGPpg9XOc9vqXAiyPFnOeruZYwW6Xz5Oc5zXUuBWX9Hd56u4Z/CIa2kven+T8A1NbmNy4Hp0l0kx3SowprcGN64A8dkekmO6VEMe6NbEeOXDPD48rHpD2m4ekt5tPNT1CEa4PKx56u03DxlfNo5ieoRYhuYuM1R4R2hD6ZvWn+VT1TEPiENpn9aj2RPVMRIVUN2zPV8r0LXdQnrr+dd6WZ7tuHDZvq+V6FruoT91vPOdLM923CLOD8yNacG3VyxlNbpzo1dQjVnfOKjKYG2c6NfUIaPdw8T4Ca9Q8UlfZ09SIK7gjxRXSq6hArer0SV9nT1JgsuIPFVdIeoQn3PJY79LT5l7hREjOrimloJOEMtqAqQKlboJpw5D4Qv7wWg6hVrpS64nYkoLVFqGCrLStpnlmSfeYZjmLptPj8t0Cu8MMS53qiS6KW7SIXFzFGaLCpnwxIIJd8IaVOVVVNI53nnHGp+YZaccbablUKbbQtaW0KDrYBQgGicidUIZ9usfKr3tKR/pTUGju9yDqhWyMw4KrC1BW6KgaKxUIrUZ1zOfGeGGBYT6lybClKKlFpGJRNSTTMkxSxUf3Gp6fPNxOzPnhyK7JjSmfRWeiH8cZbK/DDkV2TGi+ayrPRfVcQU9MuPktVtcefhl24Pm3P2e05BbAJctZxtoxEJU0+ogEiqkOtBJqM8g4r4xztu0Xkz020l1aUIkkuoAWrarIdqoGtfyR8I04aUYdTUzA06HwkhyvdpiCTRifILX+P3zsAN2Ztc8GjOKMwQ4oAuUVQEiuHg1J1cAjTvTNOSk4iVlXFssCWfcDTalJQFhLiwQK5bbOGcldZ8uzfSN97BLNbr49Zhcys24pxThWS4o1U5+WojMEq1nOC+700pyVQtaipeJwFR1mjiwPkBFTFRyUjW9Mmupw/JdR5xPLGsfQmuc93gjISfCp5Y1ifE2uc92xFel2lwXsTqhz/ZYuGNs7yq/lwawu7vOqQ0tSSQTMMIJGvCt+XQoe9KiPfGvfCbcZdkw2taQ4+pCwFnbJ2NSgDU5ZiuUaNPQjAr+SXLOWlk+R3+cz3zUCWgg7ed5kp2XYx5215h6fnJV51brKHKJaWcSAEqqnI66EDXwRs3rbEjItOSdZdbrjSXVNEoK0jEAFUyNKmnBWOyLY+aRj5Qkf2+05HZR8A30bfZgPtOdccml7I4pexOOJbKjiKAFKFEk5iNOxZta1OoWsqShLWAH8muyA0+A+ERVFdXNH06oo1On7/Bbm9XugksPcTXRy/aVA5OKyghsM7SaH3cv1mIYdzVxfi/57or3THjw/Z60Q0YV90B497k9aIKLQtR1Nkfa0r8L9mQ7XCkpxKQlR2tNWZyixT0mFjfMwldO1PIY/OmipR/teT4y/X/45P0gyvPfKdampVtt0Bt5rEsFtsmpKgaHDkMhHmxrBYYlVzzKS2+ylwtrCioJJbKTVCqpOWWYjsrG3pf9XO85rqXAlLqqw7z/AP8AO1+EZlr3kmpphpEw4HEOtpcWnAhNVBbiRQoAIyEeG59aSlFRhcKyrLOoaUlNDyJSPdEdRXiW8HUUKivvkUJrcGCC4Hpkj0kx3SoHppW1Mb9wFeOSPSv90qK8e6NnEeOXDPRHlb9tXaRDvlfNo5qeoQkR63HPV1ohvSRKnloKlYUtMFICiACrZKnI7+EfCLFPszFxmqPCNaEJpnPlX/Kp6n4I7zW5MtytorQ+4lTMwlDago7RBdQnCOHIkZxQuoyidcacnEh9amwFKcGJRFDlXXTM5cZiQqDKsrOz5ToWe6hQXXV4Zzppjum4s23bEy1MTjTb7qG2QwGkJWrC2DQEJHBTKMKWmHEIUpCsKqKVUAA4lChPKQB8IVybDzUKik9gpnN2f63ozJfdudGvqi0l7EhCiaktoJPCSkVMVJY7ZfRr6oaPfUs6F/4Ca9Pokr7MnqTBfcUeLK6Q9QgQvQrxSV9mT1JgxuMfFeVX0EJ9zyeO/S0+Ze5ooPjy/Z2+8dhd3lHhbc6JB/8ArMww0+nq9mR8nF/jC8vEPD250CP9q1DMcxtGn9x7+sxWvmfKk57GnvmosaMtTHKrrMVb4+tJz2RPfNQbBuZcinae6DWwF0kmOiTAhIJ2nujTuxeJnYA08tLamypKSo0StAOWf5w1U36VG/SriYOUci9gakYTfU7XRty7p2RbiskISuvGSKBI4zBFbi0ol0HIJS2DxAAOEwsbUvDsrqW2ahlFaGlC44oYS4obwoSAOM14AVaRppabOaSk0x0Qvhw4VkgcFaUPETHNKi+hp92d1sUnUTXZG5cVdXZY/nS0yf8AVlz9Y8W8PKk5x2cn+fHq4w28meGVme8lo+26PK8xx2cnrmItrsZ8nm2L/RvuWukPXGvpA9bJ9jmO6cjH0bblHS/WNa/x8rj2OY7pyGIGrOTlBTdlVJRPPe71cDdlp2saN2rXbSFsOKCClxZQVGiVhSsRFTkFAqOW+OQxWxEW4ZF/0+cYVf8AJ2urBAhZLoOoJ2yjwAAwQTWESbWHVRRHDUlsmvxhcW1eFJcS0waoBxOODUtQBwpSfzQc675HBrKryzi27HQpBoopwV4ApLVSOOhNI4pUn0O/dk+JxcXVVu0WW7AexShWNSpuVIPCDNywB+EbWkDztn+1nuXYHLojyS108l8pqWgk0hbqQP66O5ei1FWVjMnLqk39xXLHlme6Q9cE2ks+TZbpWoGpkeWp7n/hBHpKPk2V6RqOjgEZhPjb3SudtUXrGyee5jXW5FVxPjb3Su9tURm0ENTRS5klxtNVbySkmleI4jnvZccRzV0y1hJqFaMpdjTn3CSEJFSchBpYjSRLPq1qOBKjzCgADizPxhf2xbDbSTsSkrdWMKVAhQbSdaqjLFTUPfyl10Zkmz3lc4gHiU1QRxCO5fx2KWUIvk+3GcxTyx+aEjsH6iNy0jW7JP8A5eg/6STAjojcUt91ajVSl4ieXDq4t73QWzWd2D/6an5MiJYqysZdefXNy+4vL7+m2cfuB2lQXsHyPMc1fZMCN+PSbNP3P8Rgta9UTPNX1GOtyLYWiR4OV6Ad47HedFC0f0ldhUcmh4OV9nHeux2tZQSGydWOmW9UEV+dY4l2JqLUZxb2aM2bfypB1oys7E8y6s+b2RTaeErIRiPFQqpAWllGLG4obGnbEA1K+BKOGvVBto1tBTkxUgDIZDUAXQABxAUiKEbs1cbXSh0p5sz2j5ap+nX44Kw3rOPjTo+4lut/8ITsjU26ququX7mZhw2efHXh+rynamfwiWCsZeIqKck1skhZ3uT4pbHFMNn/AFWTHrRprY6MdUS9g8Xtsfesn95kx50Z/wBx0f0jsgMK8Z8ctH/L9YikyjwR5pi7eH0y0eWX7QjhLo8EeaeqExossO0abH3aOyI72WzjWrFUIw4SeNRAoIzLNnm3GkBS0oUlIBCjQUGWIV1g0rTe+FY3bGN9LbVQ2igBIoVqK0lS1cGogDg5ciXY9jiPU6VPBrod5NWQdaQlJQ01TJKW1AcSRUAfIQX3I9DTy/QQvdKzqthZAOSirFwkBasv64IYlzDSTTx06hAeYr4nrowh/re/LLh9YDjlj8nB+ML+8npNtDhlAfhLtj6QfvZT6FHJJl3E1OQxBxs0rw0JygEvLT7Va9N+RJ/0B+EMqA9oxOTPOV1mK17fWk77Invmo7aMTkzzldZjher1pPeyp75mFsG5ws9G090b1k6LkzUo0+maLanE7JhLQWAVEmlQsZRnWJJOOJAbbUs0/JST8xDeurKLakWG3E4VobAUmoNDrpUZQIYu2NErzZqJlpfK2tH1VBHa1ylzSWm3nAhtteJWAkrUMJGFNRRNanPPkg5iQWFcH0STbM1KNtoCUIZmUpA3hVjf3zlrget0+WXRw2cnrmYK50eOSyt7C+mu9UhsgV/ZPwgWtxPlpXHIDtTEMBd6Njk30sa1+z5WHscx3TkZGjY5I6WNW/Prj/JP907CAyLKTtRGrY2jdc7L/aETCWytx0YFNlVMDhRugoa8FdW/FKxGioJCQVE7wBJ+Ahs3BkltWehDiCheyPqwqyIC3nFJJG9VJB98JDYvkaJptBqHmF+9aD8MB64J7Sue+/KtyylIQkKRjXXFRICAcKcqnab9IP4kOwXBWbsduUs9DLQOFDsrmo1UoiYZJUo8JpvUHAIq6R1UEieCdHcvRv3kSTLKoNS2Ve5LzaifcBWB/SVuJI/rqe5ehiFpO5W5Pc76Jgg0lnyfK9K3GBaPr6d5R2UxuaSvQJTpW/rAAOqT40/0rvbVGhZV0DaD7yQ6Gy020c0YwrZFOfpClNj+cUgPGn+md7aoYujqz3UPzLi0KShaGEoUoUxFBeKqVzyxp+MIYKHRBNJ3MwyunCHEdQVBTZF05pmWWydjKlBYBSs4cygipKQfyeCD+JBYLgvcy6Lcg0Ri2R1ebjhyG9tUJ3k/M/IUpof9NLHBZ5HwZp9INYDZ1P8A046OCRdHwbV+EMQtr7Hw1ln7o/JcFqT5HmeavsmBC+m7srol9uC0+qJnmr7MG4bC7YHg5T2cd67GouyVzTrEu2UpW44cJVUJGBC3DUgE6kEat+M6WG0lfZk967BfdVhRtGTUlJISt0qIBISNhdFVHeFSBnvkQhmQvRTaKdQYWP0XVfxIEEdz7qTkq6VOM0FE0IW2rUtJOpXAIa0SCwXF5d246hPLnJg4c/BtA5nUMbhGoZZJHvO9BVK5WjMezSveTUbMZDCSLRdNMlS0uAd4lLkzUDkxD4iGIWl6D4O3B94ye4Mc9GR8zzPpHe8ycrdHRH9yXMV9GRyZ5h6oAMS3c5y0eWX7QiSyPBHmmPltel2lzpftCLdmyq3EFLaFLVh1JBUflCY0XZLROt2XZdRNoGNttzCppWWMYqVC/wBKmreixKaLZxtYVsjCwCDkpxJyNdRR9YaVgMKbk2ELGFSGWkqB3lJQkEfERowWC4BW1cpc440HVhtpsqK8JqtYKiQlGVE1BzJ1cHAbSkshptKG04UpAAHEOPfjvEhiPKkg6xXliq5ZjCq4mWzUUNW0Go4DlEiQAV0WBKJoUy7SaasCAgjkKaR4F3JTZC4ZdsuEYSpQxFQqDQlVaioBz4BEiQAaiEBIoAAOACg+Aj3EiQASJEiQAeFthQoQCOAgEfAxTXY8sTiLDWKlMWBIVhzyqBWmZy44kSACk1dWRRuJZDedfB4m8+HaEZx5euhJKeDq2cbgSUYluOr2qgQpJClkEEEjMb8SJABrSkk20nC22hA4EJCR8osRIkAErErEiQAfDFN+yZdVMbLaqGoq2k0PDq15nPjj5EgApu3WkisuGWbxq3SwKKPKoZmOc9dOSeQlLrSlpQQUpLr1EkaqDHEiQAaEnZTDRJaaQgkklQSMRJzJKtZPvi9EiQASsSsSJABIoTVlsuoW2tJKVhSVpCloCkqBCgQkgGtT8YkSADInLkSDxaK21nYgQ14Z3agmppVXDwx0XdNgtKYC3QhYIUkKRnXXtikkfGJEgA5WfcaRaCPBFwtoCElxRXRIKlAYcknNR3oI2ZdKBRCQkcCQEj4CPkSADrEiRIAJHN1hK8lJChwEAj5xIkAGe/YMooLCpZk48l+DTtwKUCqDbahr4BHJi7Eo3TY2Q3TVsalt05MChEiQAcEXQkQ4t37OFLXhxla3HAopzSSlaiDTkjcZYSgUSlKRwJASPgI+xIAPcSsSJABKxKxIkAH/2Q==</t>
  </si>
  <si>
    <t>500 Mandarine Rupture</t>
  </si>
  <si>
    <t>505 Signature Scarlet</t>
  </si>
  <si>
    <t>MAYBELLINE Color Sensational Metallic Foil - Gloss</t>
  </si>
  <si>
    <t>100 Psychic</t>
  </si>
  <si>
    <t>data:image/jpeg;base64,/9j/4AAQSkZJRgABAQAAAQABAAD/2wCEAAoHCBUSEhgSEhIYGBUSHBwSGBgZFRIdEhgVGBwZGhgYGRkcJTwlHB4rHxoYJjgmKy8xNTU1GiQ7QDszPy40NTEBDAwMEA8QHhISHzErJSg3NjQ0NDE0NDExNDQ0ND00NDQ0NDQ9NDQ0NDQ0MTQ0ND80PTc2ND8/MTY0NDQ0NDQ/Mf/AABEIAVcAkwMBIgACEQEDEQH/xAAcAAEAAgMBAQEAAAAAAAAAAAAABQYDBAcBAgj/xABIEAABAgMEBggDBAUKBwAAAAABAAIDESEEBRIxBjJBcYGxBxMiM1FhcsE0kbIkQoKhI1Jz0vAUFVNiY4OSlKPRNUOTorPCw//EABkBAQADAQEAAAAAAAAAAAAAAAABAgMEBf/EACIRAQACAgEEAwEBAAAAAAAAAAABAhExAxIyQVETIWGBBP/aAAwDAQACEQMRAD8A7KiLUvG0dXCe+YGEEieU9n5yoiYjP0rGk9+PD+pguLQyRe5p7RJ+6CMgKTlWdN+K470idc0OiOLXnA4EzqaNlPKsvDNVaLic4k5kkmeczWc/GZUjccxaIRMpFwE82kzyltr/AAFnmZl6PxVrxzGPDqCLxerR5oiIgIiICIiAiIgIiICIiAiIg+VCaXOAsjpulMtApOZLhIbtvBTahNLmzsbxKerLOhxDwHDionS/H3Q54+ODmPyM5z8VI3bFabRBbJtXtIrKZBBzNCcpCWY81DOYJhxpI0NaDwpWVfDw8ltXTEDbVZwTQPaJOGITJkKbCJgz8gVlG3pX7ZddXq8Xq2eUIiICIiAiIgIiICIiAiIgIiIPFGaQww6zRAXFoDcUwCdWtQMxTJSa+HtBBBqDuRNZxMS5KWdqoz8qUlLZuptX1d7PtcCn/MbMOlhJn2RMedRQ1VitNwRMTsOANxOkMTphoJw/d8FvXDdDmRw+IGuDGuwkHJxIE5S8J/NZxWcu63NXonErWvURaOAREQEREBERAREQEREBERAREQEREEVF1jvPNZbFr8DzCxxNY7zzWSx6/A+yCQREQEREBERAREQEREBERAREQEREBERBFxNY7zzWSx6/A+yxRNY7zzWSxa/A+yCRREQEREBERAREQEREBERAREQEREBERBFxdY7zzWSx6/A+y+Imsd55r7smvwKCQREQEREBERAREQEREBF8Yx4j5hOsb+sPmEH2i+A8HIj5r7QEREBERBGRNY7zzX1ZNfgV5F1jvPNe2XX4FBIoiICIiAiIgIiIC0bxiFoBGS3lFXs8zAkZCs50M9iDDCvEEyLfzWV8aewqGY5xdtn4zW7KYpip5u96IN1r/Jb9nM2g+PLYohgEv96qXsuo3dJBmREQEREEbE1jvPNe2XvBuK8i6x3nmll1xxQSSIiAiIgIiICIiDxRd6l0wJDDKhnWe32+alFDXsTiEngNAlKQodpP5fJExGWkxssmBx9QX1jfkWAfiC13YyKRG8QRyWNkF39I1DplJ1lmBumpG7sOA4TOpxeTpCh4SUMQ2XbizGRwyH5qYuzDgkyedZ5z8flJDEt5ERECIiCMi6x3nmvbLrjivImsd55pZe8HHkgk0REBERAREQEREGpbbQ1jTN0iQQPGZoK7KkKm2+MXHsvLxPKbccvMy/jitbpJveLZYsN0Jwk5knMc3ExwxOzH+xCqFn0lhxO9gPafFj2u+QfKW6ZVZiW/DNazm0rjaYXVw8WInEZSw79pHko6BEm6UnfxxUTG0jsxbLrIrD+zPJryPyWEaTWYZ2h/+XP+yriXVXkp5mFycyQDiSTsBLpj5iilbpjyc1z4uTpECQEiJAGvjs8VQhpTZnMw4orvNsFs/m54ktZul7IfdQHuOQMR7AB54Wgz+amIllyWpaNu2hwNQV4obQ+3Oj2KFFiaz8c5NdKj3gS4AIruNOoiIIuJrHeea9sveDjySJrHeea8sveDjyKCUREQEREBERAREQcq6YNeH6P/AGK5xZ12jTq64dpwtiAzAo5pk4VPA7iCqEzQ8TPVxzL+uwE/NpHJRlevFa0ZhT7TmtN6uFs0SiA0isPCIPZaDtEov9JD/wBT91Mwn4b+kTZMl9jPirHd+hz3Csdg3MefcLes+hrMX6SO4yP3GNb+ZmnVB8N/TpXR/wD8Ngfj/wDI9FvaPWVsKyw4cMHC0GU3EmriT+ZKKVMJZEREIyLrHeea+bL3g48ivY2sd55ryyd43jyKCVREQEREBERAREQVnSnWb6fcqvWbMqw6U6zfT7lV+zaxVLbd3+fta9szWm5bltNVpuVW6Qu7IrK3WWK78jxWVutxRFtLtdPcs3HmUS6e5ZuPMotXmztvoiIqiousd55pZj+kbx5FfMU9p28815ZT+kbx5FBMIiICIiAiIgIiIK1pRrN9PuVXrMKlWHSjWb6fcqvWbMqltu3g7WvbDX5rTcty25rTcquhIXdtWVussF2OEjKW0ZjOizjWRFtLtdPcs3e5Xi9unuWbvcrxavOnbBfOkNlsTcVqtDIc8gSS90v1WNm48AoA9JViLS+H1r2ikxDDQd3WFpXNOkKOx9siCLDm5jnMD2PDX4Q5xDXBzXNdKZlINPmqn/ImuBcIhkf1mdofJxRR+i4NqEVrYjZhsRoiAGU8LxiE5UnIrDa7yZZgY7w4thjE4NliIPZpMgbfFUa7ukaxwoMOE9sbFDYyGZQ2FpLGhpI7eVFp39pxZbXZ4lnhiM18VuEOdDYGt7QMz257EF1svShdr3YXRnQzl+khuwz9TZtG+clcLHa4cZgiQojXsdVrmODmncRRflyNCZBNXPec+yGMA4nHP5LtHRHGD7PEww2sbNr8LZ6zseJxJzJkPAUEgEHQ0REBERAREQVrSjWb6fcqv2XWVg0o1m+n3Kr1lPaVLbd3B2qxa9JTiIdYbUCCR3VN4nKi1hpETq2O0n+7lymtO87TDgxHQze8fE1xBGGI8NdOrcQMqZSGUpLRfeEI616Wg+lkRvumFJ5LR5XHQyG9sB3WMcxz4kR+FwIcA90xQqaGsd6jNFmNEEYIrorHFzg9xJeZnIk1EjSRqFJjWO9R5bRGKQu109yzd7leL26e5Zu9yvFo4Z24Hp/8bG9b/qKhIXd/NTen/wAbG9b/AKioOHqIojIuay2DXCwxc1msGuEG1fGtwHuux9DR+zRN0Pk9ccvnX4D3XY+hj4eJuh//AEQdJREQEREBERBWdKdZvp9yoCyHtKf0p1m+n3KgLHrKltu3g7VIgW3+RNNmjWWK57HPPWMhtc2I1zi5r8RImZEDbKQyMwPsaRs+7ZLQT4dUyvlQnkl26SwIcMQ40d3WMdEDptiuMuseWjEAZjDLbRfFg0pg9U3r4v6XtYpMfKWJ2HVEtXCp/h1RERGYT2iFndBs56wBhLnxXNmMMNrjiDScgAPkpiG8OOJpBDqgioIORCjbmtbLRBc+ESWuxNBAAdiFKB1M/Gi27A1wxNe4kh51iwkYpO+40DbPbnn4VafUViI0v109yzd7leJdXct48yi0cM7cD0/+Njet/wBRUHC7tTen4+3RvW/6ioSEewiiLi5rPYNcLDEzWWwa4Qbd863Ae67F0MfDRP7vk9cdvrWG4e67H0Mj7NE/Byeg6QiIgIiICIiCs6U6zfT7lV+y6xVg0p1m+n3Kr9j1lS23bwdqItVpgOidW0sc8EtIDJycNZpcBIESMxOhWCPFhQyA4AEidIbjTL7rSvt8Z0JrYT4cScObMTGF8N4GTwW5EipBkQSc6E4/5d4Qo3/ScOch81DSNJS7YrHQy8PGAgnE00AGZBG0SPELNZA0F2HHMu7WMxC/FJueOo7OGmS0bthu6qIXNLXRMcTCD2mzAkMTWu7VATJrqkyDtu1djy4Oc6eIuOKZiYp4WgTxsYRSX3AJV2oTLoF09yzd7leL26e5ZuPMrxaOGduB9IHx0b1v+oqChainekD46N63/UVBQu7+aKIuJmVnsGuFgiZrNYNcINy+dbgPddj6Gvhon4OTlxu+tbgPddl6GfhX/g5PQdHREQEREBERBV9Ln4cJpQDOcqulsVfsLw4ktMxUT8xmp3TLKrQ7s6pZjBrlh2/wdir110zEqmkqZ0wzFW7AZCgVLOzg0i7ddUPFOcWsz8RapcBioNy1v5rh/wBrxtFpPNy27ddkPFOcWszS02qXAY6cFp/zXD8Yv+ZtX7yjLXH5CSughkN4biAhue0ScXPnISILyZmZ20W1YcYc8RAcbXyc7E1wd2WkESY2QkQJYRUHOczq3NDaIcRgADQ57TjL3gzAm55e6bhWoJyC2rA5s3hr2vDXyLmkGZLWmpmZmozJOXkiJ1C/3T3LN3uV4vbp7lm73K8WjinbgXSB8dG9b/qKg4WopzT/AOOjet/1FQcLu/miiLiZlZrBrhYYmazWDXCDcvrWG4e67F0M/CxPwcnrj19Zjcuw9DPwsT8HJ6DpKIiAiIgIiIKvpZKbZkgYakTmK+VVW7sdOoEpzNczMzxcc+KsmljpFpmB2ds5Z7VW7sYQTOUyS6bdpO2fiqS7ODUIK8mWZryOueXVJay02p7xP+oxxI3SWi6C0lrWQrQcc8JfaLQxhIBdXE/EKD9RTFpsUPXhFzA+buw97GEk1cWapM/Fq1H2SJNpbHmWEkY4bTmC01YW7CdiNMT6SVzw+qhOJY0YcTy3rHublPtPeMWypIoNlFIsfOI9tOw7DQ+LWur4GuW7xpqXbiwO6whpAd2mTIAlrAPGY8CCN6yWANGJrMWBrpCbAzMAmTQ1olM7B4qEz9Rhf7p7lm73K8Xt09yzjzKLVwTtwHT/AOOjet/1FQcPu1Oaf/HRvW/6ioSHqKFUVEzWawa4WGJms1g1wg3b5zG5di6GPhYm9nJy45fOY3LsnQv8I/ezk5B0dERAREQEREFT0zPZBLcQw5TInXxAmPGY8FBXcQcMspCVSaSEq7d6n9LzKXaDezrEyDTPM7vDbltUDYXTcDMGdZjI+YzpxVLOzg0hX2EhjZxYgNaB7CwdomTaZcSsIsf9rF/xj2CzujuY1rHQI024hMMaWntEgg4qgrUs9qeGydAjOdNx1YeRc4irn+ElDWMJm7pQ4bz1lGBzi97i8NkJkuqDICspings1gc5xc9xnidQ4CyYb2Z4C4kVBzM/ILSutz2w4z8DmOJfEYH4MQkxgaThJAq3zUhZmBrnABg7RcQwSbM5z8TMGshkhK9XT3LOPMol0dwzjzKLRwztwLT/AOOjet/1FQkPUU1p98dG9b/qKhIWoiiLiZrNYNcLDFzWawa4Qbl8Zjcux9DHwj97ORXHL5zG5dk6GPhH+pvIoOjoiICIiAiIgqmmLgACQ0gNMw5wa0ieRcct6gbCaiU8ga55bZ7VY9KtZvm2X5lV2yCTpACQoBsAGwDwVLO3g7UFeNxgOc6HEf2iXEPdEewE54cLmuA8p0UQSxpI6tkUihEONaHxJ+BZUN4uUteNxNLy50eM/E4uk/qIjWkmYDREYcIGwbFjZY3CQ/lMWWwBtlA4Shplbp/EldEEGA9rILoeMOGElgdMtlOYLgJ0qZylUeOxdgPbxAh+Ih03BxxVJGNrQ01J1aAzHkl2QOw5jnPcHTBLnDHIiRE2gS4SK2IEBsM4WCQFJTcZAUFSZqFpqvF0dwzjzKJdHcM48yi0cM7cA09+Oj/tH/UVCw+7U1p58dG/aP8AqKhIfdoojImazWDXCwxM1msWuEG3fOY3Ls3Qz8G/1N+krjF8Zhdo6Gvg3+pv0oOioiICIiAiIgrOlOs3d7qu2bWVi0qzbuPNV2zaypbbt4O1r2/P5rQC37wzHFaAzVXQk7v/AI/JbH3isF3LOR2kRbS6XR3DOPMol0dwzjzKLV507fn/AE9P26P+0f8AWVCw+7Uxp4ft0f8AaP8ArKhofdoojImazWDXCwxM1msGuEG1e+sNy7R0Mn7G/wAnN+lcavMTeNy7L0Mj7JE9bfpQdGREQEREBERBWdKs27jzVNZDite50Pa4vkBDOKgHamMuM6ZykFctKzVu481XLMe2qW27OGM1RN4RX9WCA7E1jZzYcRfUOEiK1aBTY+fgVrB7y817Ic6QDaFmBhEyazxu8to2KYvE1Cj2qG/T+vq64j+rLX4y/FDJwtdPqz1ZiYXta0TljoJHYKyW3dcN7SesZJ5kHuLmEvcwNaHDCTMGT3TMjN0pLNd5WxPtHemUTHldLo7hnHmUXl0dwzjzKLRwTtU9MOjeFbohjwopgxnVd2cUJ58S2YLT5gy2yJVHj9Ft4MBDOoiDYWxXNJ4OaJfNeoiiDidG16z+D/17J++s1i6N70DgTZJDxMeyy/JxP5IiCfs/RTbIzgY0WDCZ5F8R/wDhAaP+5dR0auGHd9nECEXOqXuc6WNzqAkyoKACQ8OKIgm0REBERAREQQ193O20hpxFj4cw1wnKTpTa4TqKBVS3XBb4dbO2C87QXuEx+KUiiKE1vaNMf802l5lFY2GQf6pxCVdV5w+G1fZ0dfsfX0j95ETENJ5r+30247Y0gQ4bSDUue5gaBuDiZrPY9FLa6Jij2qExsz2YUMufKdDifQOl4hw8kRMQrPLadyuNkswhMbDYeywSE5lx8STOpJmURFKj/9k=</t>
  </si>
  <si>
    <t>105  Scorpion</t>
  </si>
  <si>
    <t>110 Calypso Bronze</t>
  </si>
  <si>
    <t>120 Nemesis</t>
  </si>
  <si>
    <t>LIP PENCIL</t>
  </si>
  <si>
    <t>MAYBELLINE Color Sensational Shaping - LipPencil</t>
  </si>
  <si>
    <t>120  Clear</t>
  </si>
  <si>
    <t>80 Red Escape</t>
  </si>
  <si>
    <t>92 Divine Wine</t>
  </si>
  <si>
    <t>MAYBELLINE Color Sensational - LipPencil</t>
  </si>
  <si>
    <t>540 Hollywood Red</t>
  </si>
  <si>
    <t>40 Raisin</t>
  </si>
  <si>
    <t>6 Beige Babe</t>
  </si>
  <si>
    <t>MAYBELLINE Superstay - Lip Pencil</t>
  </si>
  <si>
    <t>43 BORDEAUX</t>
  </si>
  <si>
    <t>data:image/jpeg;base64,/9j/4AAQSkZJRgABAQAAAQABAAD/2wCEAAkGBxAHBhMQEBANFQ8REhAPEA4QEBUPDxAOFRYiFhcRFRUYHSggGCYlGxUVIjEjJSkrLjMuFx8zODMsNyktLisBCgoKDg0OFxANFywlFRk3LS0rKzg3OC0rLS0tLTcxLTctKy43NzI3KystNysrNy0rNy0tLSstLSsrKystKys3Lf/AABEIAOEA4QMBIgACEQEDEQH/xAAcAAEAAQUBAQAAAAAAAAAAAAAABQIDBAYHAQj/xABBEAEAAQIDAggMBAILAAAAAAAAAQIDBAURIbIHEjEyNXFycwYiJTNBUYGDobHBwhM0NmEjQhQVJCZEY3R1gpGz/8QAGAEBAQEBAQAAAAAAAAAAAAAAAAECBAP/xAAfEQEAAQQCAwEAAAAAAAAAAAAAAQIDEUFR8BIyMyH/2gAMAwEAAhEDEQA/AO4gAAAAAAAAAAApruU241qmIiZimJmdNapnSI9sqnNuG29NvKsNEVTETeqr2TxfHop1pq9kzrDePBzFVY7IMPdrmJruWLNyqqNkTVVREzPxTLU04pieUiArIAAAAAAAAAAAAAAAAAAAAAAAAACJzeZm5EeqPnLIyerXBaeqqqPr9VjMtt2eqF3Jtlirtz8oESAAoAAAAAAAAAAAAAAAAAAAAAAAAACLzDzk+xcyfzNXb+2FGYc+fYryfzNXb+2BNpAAUAAAAAAAAAAAAAAAAAAAAAAAAABGZhz59i5k/mau39IUZhzp9ivKPNVdv7YE2zwBQAAAAAAAAAAAAAAAAAAAAAAAAAEdj+dPsVZT5urt/bCjHc6r2Ksp5tfa+giQAFAAAAAAAAAAAAAAAAAAAAAAAAAARmOnxqtkzt9Gn1l7k868frp2enkU4qrXjbJ5TKqojEVx6ZimY6o5fmglAFAAAAAAAAAAAAAAAAAAAAAAAAAAEXiObPXKnLfz3/D6wrxHMnrlRlv56ex9YSESwCqAAAAAAAAAAAAAAAAAAAAAAAAAAisZVxbMzs5fTOnpeZd+f93r8XmPjjYaY1jnUzt2/wAyrAbMw91ry6+khEqIDwq8JP6g/CpptTdu36qooo48W6YimNZmatJ9cehqFHCxV+JXFWAni2vOTTiYmYiJ0mYiaI1/7TL0i3VMZiPx04W8PejEWKa6ebXTTXGvLpMawuKwAAAAAAAAAAAAAAAAAAAAAAAAi8R41mfT407J61GXzrmXutPjCvETpanZr43J6eX91rLp8p+7n5wg1jhMnyxgOvE7tLlcbasb1Vb7qXCZPl7L4/bFT8KHLaedjuqrfTbtteneX0Pku3J7Hc2dyGawsl6GsdzZ3IZrTikAAAAAAAAAAAAAAAAAAAAAAABF39tievl1W8ujyn7ufnC7d8z6eVay7pP3U/OEGqcJnT2A6sV9jl1HLjuqredR4S+n8B2cV9jltE6VY3qq3mdu618+8vojJOhrHc2dyGawsk6FsdxZ3IZrbikAEAAAAAAAAAAAAAAAAAAAAAAReInS1PXMfFby3pKe7+sLl+P4ft1W8t6Snu/rCDU+EyfL+B7OKnccut7asb1Vbzp/CX+pcD3eI+dLmFqduN6qt6Gdu618+8vofJOhbHcWdyGcwcjnXJMP3FnchnNuGQAAAAAAAAAAAAAAAAAAAAAAAEXf5ntW8s6Snu/rCu/zJ61vLJ1zOe7+sJCNR4S/1Lgu6xHzpcws8uM6qt503hNnTwlwfdYifjS5lZn852at6Gdu+36d5fQ+Q9B4fuLO5DPYGQdBYfuLO5DPbcUgAgAAAAAAAAAAAAAAAAAAAADyQa3iM6wtFnWcThojXTWb1ERr6uV7keY2MVnE0271mur8Hj8WiumqeJxojjaRPI4n4QR5Kq7+rebbwS/rSv8A26j/ANYZirLorsRTTnKX4TKtPCrCR/kX96HM8NOsYvs1bzo3CfP98sH/AKbEb0ObYX/FdVW8m3tb+feX0XkHQWH7izuQkEf4P9A4fuLO5CQbcUgAgAAAAAAAAAAAAAAAAAAAA8l6A+es+yzEVZfVTFjETP49U6Rarn+bl2Q2vgqwF6z4WXLldq7TR/QbdvjV0VUeP+JE6bY/Z1GrA2q40miOXX08quzhaLNetNMROnF1/b1MxTh713vKnGHOOEvB3bvhZhblNu5VbjD3qJqoomuIqmrXSeLGrnWEy3EROJ/s+J8eKop/g3NvjdT6Nu4ei7XFVVMTMbIn1QtRl9qNfEp28vKeJTexTjC3kVE2slsU1RMVU2bMTE8sTFERMM55TTxadI5I2R1PWngAAAAAAAAAAAAAAAAAAAAAAAAAAAAAAAAAAAAAAAAAA//Z</t>
  </si>
  <si>
    <t>MAYBELLINE Color Drama - LipPencil</t>
  </si>
  <si>
    <t>110 Pink So Chic</t>
  </si>
  <si>
    <t>data:image/jpeg;base64,/9j/4AAQSkZJRgABAQAAAQABAAD/2wCEAAkGBxMTExYTExAWFhYWGRsWGBgXGBcWFxgZFhobGBgWGRYbHykhGRsmHBkWIj8iJiosLy8vGCA1OjUwOSkvLywBCgoKDg0OGxAQHC4nISYuLi4sLC4uOSwxLi4uLi4uMC4uOTAsLjAuLjAuLiwuLi4uMC8uLi4wLi4uLi43Li4uLP/AABEIAMkA+wMBIgACEQEDEQH/xAAcAAACAgMBAQAAAAAAAAAAAAAGBwAFAwQIAgH/xABMEAACAQICBQUNBAgGAAYDAAABAgMAEQQSBQYHITETIjVBswgyMzRRYXFyc3SBsbIUI3WRJCVCUqHBwsMVYoKDktFTY2Si0vGj4fD/xAAaAQEAAwEBAQAAAAAAAAAAAAAAAQIDBAUG/8QAJxEBAAICAgICAQMFAAAAAAAAAAECAxEEEiExE0FRInGhBRQyYZH/2gAMAwEAAhEDEQA/AHjUqVKD5XhXB4EH0GtDT+IyQuQbEjKPLdt274XPwoU0FNybgjcARf1SbH+Bv8Kztk1OmtMM3rMj2pUrU0pieTid+sKbek7l/iRWjOI3OmcSC9ri46r1kpeaJlKSZhxHO85tvP5gEfGmCpvvFGmXF009Vj5Rb5cwv5Li/wCVeMVMERpG4KpY+hRc/Kk7o6VjNyhP3jkuW687b738x+VVtbS/H485d+daOmpWtgMQJI0cftKG/MXtWyTVmExqdMbSqCAWAJ4C4ufQKyUk8XjOVxZlY3DyXHmS9lHwW1NvQeIMkCMTdrZWP+ZCUY/mDU6dGbjTirFpn2sqwyTqCAzAE8ASBf0eWstc26+4/wC0aQxEh5wVzCl99ki5lh5iwdv9VKxtljp3nTpKpQts40mZ8DGWYs6XjYk3PMPNJPWShQ/GimkxqdK3rNbTWfpikmVbBmAvuFyBf0X41lvXNm0TSH2jSM8hOZUfkY77wqxcxgPMXDt/qpzbMNJmfAR5mLPGWiYk3PMPNufUKU142tOOYr2FteJJAouSAB1k2H517pO7cdIZ5YcNfmohmdeos5yRk+cBZP8AlVZnSMdJvbRvo4IuCCOq2+vdKvYtpLdJhyd1hIgvwscslh1cYz8TTVpE7hOXF8d5q8M1uPCvEcisLqwI8oII/MUvts+Py4eKAG3KuWYeVIhex82doz8KHdkOkOTxJivZJVYZerOgDKbeXKJP4VSb6tpvThzfDOXfr6OipUoF2t6QMeEEQJBmcIbfuKC7fA2Cn1qvM6jbDFjnJeKR9jZJAeBB9BvWQUldleO5PEBOCyEoQOFypZSR5boV/wBdOmorbtDXl8aePeKzO9xt6qVKlWcyVKlSgGNb8Rvjjv5XP0r82/Kq7RuAvvLWzAgi17X3f/ug7XbaFDFi5UEbycm3JG1lAy8QCePOvXvQW0vDyNGgilDu3J2IWwLGwJa/DfXPaszbenVTJFa6iTfwwORbm5sLnykcTVJrhPZEjv37XPoQX+eWs+runYsSJVja7QyNDKp75XRipuPIcpseul7tI16iw+KaLI8jRKqkCwAzbybnid4/KtbTPXwxpqL7kR6LwPOzFusi1r7gKL9HRlY1Um5UZb8L23D+FqTuiNqOGNrwyq2a2WykWNt+a/DdTP0BpyKZ5YFb72AqJEPEZ1DKw8qkEb6ik2+2mW/aPaa4t+jMgbKZCqXtfcTdt3qgj40HaL1fBYNypFiLc0de/wAvpr7tS1xiwsscRVncIZMo3DnG29j6P/dQzovajh7HNBKpFrAZWv1eUW41W8WmfC+HN8dNRPs4NAYYxx5S2YBmKm1tzHNb4EkVNY5ymHkINiVKg8bF+aDbzXv8KrdXtZYJpOQBKymJZ1RrXMb3sVPXbgfJVHtU1pjwixIwZmYl8q9eXctzwA77/jV9z1Yb3fcqjBarhj4Ui3Cyjy28vmpg6AwhiEgzZgzl13WtcAMOO/nAn/VSf0VtQw+8PBKptcWytc8bcRamRq5rbBK0Mdyj4iMyxK1hnCkhgLHvhYnL5PQaitr78t82acldTIl0jNkid72IUkX377bt3ptSZwGzYP3+LYm3ERjed173bz0fbS9Yo8JAgkzEyNYKo3sE3nzDfl/Ol9ovaph8xEmHlS4O8ZX3+S1waWteJ/SzxWisezH1G1bbBCVeX5RHKsAUyFWVcrE84g3ATycKIsfPycbv+6pIv5QN38bUK6A12w8ow5OaP7SzxxZ7AF48oKEgmzG4t5fTavW0zWGPB4dc9yZGsFUbyF3nzDfkHxq02mY3PtS89r7kusFs7z+ExbFuJYRje24kkFuu96YuoGrTYLlV5flEkyMBkyFWUWJ743uCvk72lvozafh81pMPKoN94Kt/C4NH+r2u+HkEDNmjGIdoo89rGRMoyEgmxNxby+m1Ura/qWt7x1mIkd0ntZNWftmMmmbEEBmCqAnepGAgsS2+5BPD9qmfp/SK4bDyzsbCNSfjwUfFiB8aSEO0yBHAOHlKj9oFbkeXKTU5O30phtFdzsdao6lnCzxSpiSwXOGUx2zK62tmDbrHK3DqpjUsdB7Q8O6TSBZBHAokdio3K7BSQoNyASPPYGmKmOjMQmDgxlOUDg3UplzZgRxFt9Kb15M15vMTMl1r5oc4vF35bKsaBAoW+/e7HNfruB/prHoTUTkpY5UxRukiOAYxY5blluG3XUsL+ehTGbTIhKx5CR7szE3Vd5JuLHqH8qKtW9oOHnfJHHLcRtKbhRYRrdgOdvaw9G+spraZ3p0V5Fq06Vn60alLnaHoo4rEIvK5ViQi2W/Ok5x33FtypRroTSsWJgjnhcPG4uG9G4gjqIIII6iKTOl9qGHE0jLFJICx5wso3bgADvta2+tcm5jUMePbpfvvWhJofUYoQyYk3Bjdbx7gyMHHBvNb400VpW6r7Q8NiZY4Y0lzuOBCixUXIvfjZeqmBq5pqHFwJPA+dHHHrBHFWHUw8lVxRMe1uVmtlmJtO9LWpUqVs5UqVKlBybr349i/eJPqNaurB/SYfap9Qrb188exfvEn1Vp6seMw+1T6hQO/ZD43pn3xu0mpX7W+k8T6U+kUz9kPjemffG7Saljtc6TxXpT6RQCmjjzx6R86fGz8/rnSfssN2a0htHd+PSPnT42f9NaS9lhuzSgCtu/SA9iPnS3w/GmTt26QHsR86W2H40Dr1NP65w34Yv1Vo90F4xh/Z/zkrc1N6Zwv4Yv1GtTugfDwez/nJQKCDjTY1YP6boL2OI+mWlPDxFNfVnx3QXssR8pKC87oLweF9aT+3SNTvqefdA+DwvrSf26Rad98aBk6JP3ehff3+uKivugfBYb0yfOKhPRfg9C+/t9cNFvdAeCw3pk+cVAiV4/GmFow/caH/Ev64aXo4/GmDozwGiPxL+uGgc203o3E+hO0SuWJOr0CuqNpvRuI9CdolcsTcfgKAt1YP6FpL3YdqlPPQXQkPuC9gKRerPiWkfdR2qU9NX+hIfcV7Cg5jxvfH1m+o0V7Mz+kn2E/ZNQrju+PrN9Rop2aeMH2E/ZNRJxbFOhoP97tpK5sxnH4muk9iXQ0Hpm7V65tx3H4n50QK9lJ/T8P6x+k03dgXRS+1k+YpQ7KfH8P6x+k03tgPRS+2k/lRJk1KlSiEqVKlBydr349i/eJPqrU1Y8Yh9qn1CtrXrx7F+8yfUa1dWfGIfap9QoHbsh8b0z743aTUsdrXSeK9KfSKZ+yLxvTPvjdpNSv2s9J4r0p9AoBXR3fD0j5099n/TWk/ZYfs0pEaO74ekfOnts96Z0n7PD9mtAGbdukP9hfmaW2G40yduvSP+wvzNLfDcaB06m9M4b8MX6q0tv/AIxh/Z/zetzUvpnDfhi/VWn3QPjGH9kfqagUMHfU19WfHdBeyxHylpUwcaa2rHjugvZYj5S0F53QHeYT1pflHSNTvqeXdA95hPWl+SUjo++oGNorwehff27SGi3ugfBYX1pP7dCWifB6F9/b64aLO6B8FhfWk/t0CLXvvjTB0Z4DRH4j/XDS+TvqYGjPA6I/Ef64aBy7TujMT6q9olctTcR6BXUu1DozE+qvaJXLc3EegUBXqz4npH3Ze1Snpq90JD7ivYCkZq14npH3Ze1Snnq90JD7ivYCg5kxvfH0t8zRVs18Yb2E/ZNQpjOPxPzor2beMH2E/ZNRJw7EehoPTN2r1zbi+r0n510lsS6Gw/pm7aSubMTwHpPzogWbKvH8P6x+k03dgPRS+2k/lSi2V+P4f1j9Jpu7Aeil9rJ8xRJk1KlSiEqVKlBybrz47i/eZPqNa2q/h4fap9Qqy1ogV9IYzOXCLPM7ZAGfKrbwoJAvv4ncBc9Vq86MwkazYWWEycnLLuEoUOpidA3OXmuvOFmFt4YW3bwbmyHxvTPvjdpNSv2s9J4v1k+haaGx/wAb0x723aTUttpEAk0viVJYDMpOVczWWIOcq3F2sCAL8bUAfo7vh6RT32fdM6T9nh+zWk2MJDlSfDtJyZk5IrKFzBgqvdWTmstjv3AqbcbinJs9P650n7PDdmtAFbdekf8AYT5mlxheNMvbXDn0oqA2LwxrfjbM5F7dfGgo4KAxvLh2m+6ZEkWdUF+UzWKlDzTdDdDc2ub7jQNPUzpnDfhi/VWl3QHjGH9kfqatzUs/rnDfhi/VWn3QA/ScP7I/U1AosPxpras+PaC9jiPlLQGdGwWmETTcphwDJyioI2+8WIhbHMhzOCA17gHgaPNWD+naC9jiPlLQXfdA95hPWl+SUj4++p4d0F3mE9aX5JSoj0ZBdow03LpG0zEqnIkJHyrKN+YDLuDncSRuAN6Au0V4PQvv7/XDRX3QPg8L60n9uhTRXeaF9+f64aKu6C8HhfWk+SUCMTvvjTB0b4HQ/wCI/wBcFC8WjYDmjDTcukTzk5U5CyRmYqN+cAqLB+BJG6xvRPow/c6H/Ef64KBy7UejMT6q9olctz8fgK6j2pdF4r1V7RK5thw+HCh5zPzyVQQqhtltctnPON2HMFvTvFBd6teJ6R92XtUp6av9CQe4p2ApI6Lwxiw+lYiQTHEYyRuBMeIVSQOoG1O/V/oSD3FOwFBzBiuP5/OizZt4w3sJ+yaqGGGGzSTmXIpCgRBMxZsxF2fcosp6iSaKdTcIIcY6BiynDSOpYZWyy4blFDLc2YBgDv6qJNfYl0Nh/TN20lc1YjgPj866V2JdDYf0zdtJXPGAw8TKZJzLyaWuIgpclyQu9tyruO8332Ft9ECDZV4/h/Sfpam5sB6KX2snzFLDUPBrFpLC5GZkkUSpnXK4Vw4AdQSL3U7xuIseuwZ+wLopfbSfMUDJqVKlBKlSpQcvaXYjSmKZbGRcRMYwXMQaTMQqlwykcTuDC5AF99jAhGIwueNIpswV4kcsqIrqYuaWbkic0nMvbmg2Gbf80yzDSWMKFVblp7O+XJHzt7tmBFgLjgTvAAJNYoHlOJw7yTRTKXHJvEFC7nXOtgiMGF13Mo74dRok2Nj/AI1pj3xu0mpda/kf4zPe26RCt35MF1iBjBkBBQFwozXFr8Rxpi7IT+l6ZH/q2P5yTf8AVLrX8sNM4krbNmFi2XKp5Cwdi3NCqecb9SmiFbpZWtEZokhm5RrRo7MDG1mMjIXfk2L9dxnuTY5b01NnnTOk/Z4fs1pR41p25N5MRDPHnKhoQoCvuJVhyaMCRvFxYi9juNNzZ63650l54sMf/wAaf90AdtrVTpVQ5shhiDHhZS5zG/VuvQ7pflGiLYiKOF+URogkzSGa4YSMwaV84ChPvdx4C5vuJdsvS8Zy5vu4ebu51pDzd+7fw3+WhLSD4ho7vioJ0VlD8iE5jG+UsRGpKmxGZSVvuvvFwZGpfTOG/DF+qtHugPGcNf8A8I+f9o9VbupZ/XOF8+jF+o/9Vp90B4zh/ZH6jQB+kFYxScrHGkQVOQlWZ3eYo6rGpvKwlAiMh70ZLbsvekq1Z8f0H7LEfKWg/Sb4hllH2iBkUgvDGI+UiQuAoYiMXysUU5Hax47r0X6s+PaDP/lYgfwl/wC6C77oPvMJ60vySl4ykwkNHH9nEGVJ+WYyMyrnjisZbG81gYcgC3JsCM1MLug+9wfrS/JKXGIknZCqTwBeSDHDgR8sIwgLknk7E5QXKh84HVcUF/onvNC+/N9cFFXdCeDwnryfJKFNFtaPQp/9ew/N4BRX3Qng8J68nySgXKoxhN4k+ziBgmI5ZuULhDIkVjLbfOFBhyWF72BGerTRngtD/iP9cFU00k7RlUngC8lmOHtHy4jWO7m/J8coZ7Z89uq+6rnRp+50QfJpH+uA/wAqBx7U+i8V6q9olIHQfKcn9zDHMc+aQSSvHyeUDk3CiWMLxf73eRvAI639tT6LxXqr2iVz9oueVYgI8RBhxnIvME+8JC2CkxuQF62Nl5w38bBY6OjQQaVEbZoxEQjXvmQYhAjX67rY366d2gOhIfcU7AUj9Do4w+lFkFpBCc43bnWdM45u7iDw3eSnfq8f1JD7ivYCg580GJCJOSiSaQ2UxO7KrRkkscgdOVswTcSQONusEOrAH26SxBJw8jPZzKBIcPeVRIWYuA5YXLHha5tcjuiZZFV+Tmih3reSUKy25/MAyOxYmx5q8FN7Vf6npL9ukEzKzmCU5ly5GVoCUZSoAKlSp3D0770Sa2xPobD/AO920lITVkPzuTjWWUplWJ3ZFdGP3nNV1MtrLzL2IYmxtT62In9TQembtXpCauyuqOUkiiNlvLKFZFF2utirEs26wVSeaeoUQK9VAP8AFsOdwcqplVZDKscoVg0YcsxIChDYscpJW/NsGRsC6KX2snzFLHUzlv8AFMOZXR2axV48uR0KsFZcoAtcMN4BBBB3imZsB6KX2snzFAyalSpQSpUqUHLGsM6JpLFmS5Q4iZWUJymYMxGXJnQnfbeHUggEGtzHYRYp8NGlgiTyxZBC0VpIniEkl3llaTNdBcsLCMCwrJJhTLpfFqrSh+XnZFhkEUsjKxPJJIQcrEX6q+6R0UY5cJOk88uHlYJH9pJ5WB42AfDyA7gRxFrAi9huuSTH2R+O6Z96/uT0tto84TS+JdjZQ6ZuYJLqY1DKULKGBBItmHHjTI2ReO6Z96/uT0B63YbldOzx52QtIgUo2Rs3JDKqyEHISd2axteiFXpvBpGiCLmIJULR8i8V3lhWVXLSTysxEbBbXAFza9ySzNnnTOkfY4bskpdayaIZY4sSkuJaLlWhkixTFpsNOecyE8Cr2uGAF9199MXZ30zpH2OH7NKAP22yZdKBgcpWGNswAJFmJvY7jbjY1S6TwsQw5eACMSCGZ1EDxZ1d5EQZnxMtgGRmyqADuPUAL7bEgbS8as+QGKIF+teed++q3WbQL8hJKs2K/RpFGJgxMhlyFubHiYnsA8bDdfLcA+SgKtSumMJ+Gj62rV7oHxjD+yP1NW1qV0xhPw0fU1au30A4rDAmw5I3PkGZrmgE5Yo2wrTREK8sRkduQZDIsc8ccgznEuiXkZW5iC9rbgbUSas+O6D9TEfJ6rNNavu0ExjnxefDqs0kU8hkixGH3FcTAwCrZRYlCDl4A3G+y1XION0Hb9zEfKSgve6C73CetL8o6X2EWN4DMm6VkniMv2drnkIM8i5/tBRc0R5PlBFm4mwO+mB3QneYT1pflHQs+rjywmODEYvleQWaJXkL4bFwqMzRxBQBG6nNaM5u989wHjR3gtDfiP8Acgov7oPweF9aT+3QfoxgYtDEb/1j/cgou7oPweF9aT5R0C9wKRvhjMptMY54uUOHa55HDmR15T7TkGaK8ecRZuJtffW/o3wGivxIfVFWxHq680HJQYjFiUwcrCGkLYXFxKLvDGFCiORTmGQlgbXPfXGtopwYNEkG/wCsh9UNA59qXReK9Ve0SufdA8gySiZc/IJywBheWy3RGsUxMXElTlYEc0ndc36B2p9F4r1V7RKSeqmj1eEM2IxcStLybS4d7R4eQgCJ5ogLsjC/OzLa1uug9YVGVdMK753WOVWewXOy4gAtlG5bkE5RwvanPq90JD7ivYUlsJo+TDx6Wgm8LHAVffe5MiEPc7yGBDXO/fTp1e6Eh9xXsKDn7VyOOWXkJBmEmZlUxNKM0YZs3MmiZTlzDcSDm3jcCCPVvx+4a6thsyczkgsbYUNGnJ53y5VIHfNe1ySTVTqlhFZJpGbFZUy8ouEfJIsZJHLZcpMqq1ubu4k33Vd6H0VJhtJskkxnzwSSxzEkmaJ4mySc4k33FSCdxXyWokyNiPQ0Hpm7V6Q+qiRySx4eQZlnKxhTE0ozlrKxyyxsuW53q3AncafGxHoaD0zdq9JPUfCCQSknEHJHmaPCyCOZ4ybSMLg5woIOTdfrNEL3VgD/ABPBFD920atEvJ8jyaXlUJkMkh75XbMXJOe5pjbAOih7aT+mgLQ+ing0vhi2IeeOcCaGaQtnkjKkAOG3h1tYjq3cL2B7sA6KHtpP6aBk1KlSglSpUoOZuXyacd+SeXLjZOYgzOecwzIP3lvnHq9XGjDSOsGlMBNFhp54MVBKwEckkYMjJcAh1BBVwGXvgfSd9hvRTL/j0qPGHSTEzxMpAYZWLFrqdzCykW6wTU1kweBXGYV8FLCxkb75MObxKyuojZR+xnUkmO5ylfiSR7sh8c0z72e0npea8y5NOTPyRlyzwNyYFy9hGcoHWT5KYeyHxzTPvZ7SegbWOULrDISuYHERIRu38pGqde79qiBDrHrBpXR7AmeLEYWdzyYxEYM0ea7cjIgKtcC4zc4buq4FW2z9r6a0kbAXiw5sBYC8abgOoUEbR9HaPSRHwr4cTGR0kig3IEUnK7x8IZAQEKjid9hvANtng/XWkvZYfs0oArbp0kd1/wBHTd5ec27dRFp/TulMHGMXDIv2WTJfD4lF5XDswA5PLdWZL8MpNgeAsTVHtmn5PS6Pa+SKFreXK7G38KzbT9G6OVTJG0CYpZFHJQ812VgC/KxjcrKbsJN2YG2+4NBeas4oy6cw8rKql9HBiEGVQS5vlXqFVndBeMYf2LfU1bupY/XOF/DF+o1pd0A1sThj5IifyY0GdtK6Tw+DhxuEcRwLDGsuFxCKOTKKE5SEGxaNgA1gwO/gSd3zAaTfEaS0LNIqKzpOWEa5EvaQXAufnWpr1gtHPg1mZoIcXyUMqKthO7SAF0lRd0ilSCJOog77Xv8ANWR+m6C9niPlJQXXdB97g/Wl+UdVmgcXpGPR0GJwMnIrBEUlgnVRFMqs7/aYS1rlsxvvUkjr3Xs+6E73B+tN8o6qdLYXR0+jopMQ2HgxBwoljO4YkyKSsYsPDRMFK2O9cv8AxDxjtNyYw6HnlWNXOPAPJrkU2eDeQSTf41d90J4PCevJ8koT0aPutDfiB+uCivuhPB4T15fklBU6uYjSKaOhxGAk5IQIyywTKghnVXd/tELNa7HMb71vl4+XW0hp2XGDRU8yxK50goPJIUBs0O8gkkn41lxuE0dPouGTEGCCc4cvG24YkyRkrGBbw0bZSuU713cD3tPo0fcaJ/Eh9UNA5NqnReK9Ve0SlDsxXEPHiYsJI8E+aOVMRlBhJRWH2eYkGykMWG479/ku3tqvReK9Ve0SlVs7jwkuDnTGJhxGkqLnxBCi0qnMElHOikstwevKB6Az6Q1oxmJwukcPjEg5SCEgtGgzXEiAjOGKkeimXq90JD7ivYUldH4eOOHSqQycpCkLLG9rZ0EyBW4Dq67WPEU6tXuhIfcV7CgS2zMyNiJYojJHJLCypiI1zHDsHVwz/wDlsVCn0+mjDBazaS+0vgMf9nkKxSHlERSx+6Yq6spAF/JlB8woZ2XGFjio50hMfJcpmnAaJSr5Rn61HO74d7cn05tDYPCxaUmTBSiSARSlCpLKpMLFlEh78KbjN5PKQTRJkbEehoPTN2r0mtlzN9qVEEgaSGVFljXM8BYC09v3QRY+ZrddOXYj0NB6Zu1elJskaEyyxzpEY2gd2MyCSJOSNw0iG11BYHcRbLe44ggcaP1l0nFj4tH45sPMDvEiorMy2OVwVICNdTxUHd6CbrYB0UPbSf00B6LweEi01CMFIjxMA5EbGSOOQq2eNJCBnUWBB/zW6qO9gHRY9tJ/KgZVSpUoJUqVKDmNkDabYE5b49hfOY7HlTYhwDlN7dW/h11s60NH/jT8nByKieMFcrRlmupaQo3DMSTcWBFm6yT70Z0+4sTfFzKLXuCS4BuN6+nqvX3WfR5h0nh2Z5S0whmaOeTlpomLZTEznewGXcesGgYGyHx3TPvZ7SelptEA/wAYxFzYcvDvLGMDmx7+UAJT1gDbjTK2ReOaZ98btJ6AtaGA1gkJFx9ph3AX/Yj3283H4UHnavyY0mypCUKpHnYqymV995Tfc/ADOAL2PG1H2oHTek/ZYfs0oC2naLMWJhlZ5s0yuDHNKZnj5GQoCjsb8i98y3/zegHmz7prSXssP2aUANt46Sb3ZPm9fdqojVsEqxc/7MhaYl35QWXKomIAmCj9q1948tqybbGtpUEjMBBEbDeTz23W678Kz7WdGkCLEM8wJkMKxSyGRCpjWUTwK29F3hGXgGAHULhdam9M4T8MT5mtDugvGcN7FvqNb2pfTOF/DF+o1od0H4zh/Yt9RoKbXXk10ZooCEl2iLcsSz5UtcQCWwB3knkyDktYWHG21a8d0F7LEf3axbQMBmwME5aaMIMPkjeRjDIJoyp5OJvBSoUN1A703/aNZdWvHdBezxH92gue6E73B+tN8o6EtLrGugsH90XkaZ8sl3kEIzNyih7ARlioHJG4NyRvFwWd0J3uD9ab5R1Saa0cZdDQS5polighdbysIJW5UxvE0J3CQAq6sO+zea9Bp6N8FoX8QPaQUU90J4PCevL8koV0Z4LQv4g31wUVd0J4PCevL8koA/HckNAYYmEu7YiTLIc7iCzNn59gIi5A+7Nwb5uO8fNHeA0R+Jf1Q1Y6Q0fyuhYpC00SxQo4+8YYeV0mMbRPCdwkOZXVhva/+Wq7RvgNEfiX9UNA4tq3ReK9Ve0Sk/s1EQw+k3lhM6rh0vCMz597FLxKLkKwB5QEFOO7eacG1bovFeqvaJSs2W4IzYfExAzoGljV5YJGiaNZIygc23SKrWuh4Bs3VQDmrHiWkfdR2qU9NX+hIfcV7Ckbq6mXCaSUEHLh7XXvTaVBdfMaeWr/AEJD7ivYUCb2Pohx/PUsow8xZASc67g0fJAHlrg955r8QKwaguDjZCsfJqY8TaPfzByb2SzEkW4byeFbWypSXxIVJWbkQ33LtFLZZAWCOvB7G4X9rLbheveruAGH0piYBKZeTGJXlCbl/u3N2PW++xPlBokzdiPQ0Hpm7V6T+x1FOkYM3DJKbZipayklQADylxcZOsX8lOHYj0NB6Zu1elFsiBM7hY5Hb7PKVEbtE5KlWyLIu9Ga1gb8aIZ9TWQ6aBjh5FOXlCx5WTIBnAUoxJU7t69RuN1rUy9gHRY9tJ/KgDQ2jhBp4wrK8oWUnPI2aQ8pHyhEjdbgsVJ8qmmBsB6LX20n8qBk1KlSglSpUoOWdM48Q6QxzMGs0uJjuhAdS5YBlvbeDbrrQ0TOHxEDc4tmjzsxLFnzb2zEkndYb/JXzXPx3Ge9TfWa19XD+kQ+0T6hQO/ZF45pn3xu0npc6745YNN4mVgWVZFzBbZrNCqnLfrsaY2yI/pmmffG7SelXtT6Uxvrp2SUFEmIz8mSXZxcO7ksWF+ZvJJ3LutTu2e9M6S9lhuzSkPgjvHpp8bPumtJeyw/ZpQB22bEcnpdZLXyQwtby5Xc2/hQNjscsrM33hJlZkMhuViJusffG1ieA3UZbdOlD7tH9T0u8Od9A6NS+mcL+GL9RrR2/NbFYY+SIn8nNbupPTGF/DF+o1o90F41hvYt9ZoF5pPSizvI1pOcytGHa4juv3qgXsLt5Oob7Uf6seO6C9nif7tKmA76auq/jmgvZ4j+7QXXdC97g/Wm+UdKrSWl1nJ3SeDjAVmuiSoAruq3tYqLA2vvO6mp3QvDBetN8o6SSHnfGgY2ivBaG/EG+uCinuhfB4T15fklCuij91ob8Qb64BRT3QveYP15fklAqNIaWWY7xJbkkUKWuiypzS6re1igte17k7qJ9F+A0T+JD6oaAFO/40f6L8Bon8S/qhoHFtW6KxXqr2iVztHpVVijhYSWWQs4RrLJE6jMjC4ubgbjutXRO1forFeqvaJXL8x3/AUBXq0f0TSXu391Kemr/QkPuK9hSK1Z8U0j7qO1SnpoDoOH3FewoOc8LpTkoJI1Lq7lGR0bLYq1mDEEGxUtw66IdQXQ4xjGuVDFPlB4gck1gd9BcnBaLdm3jP8Asz9k1EnHsS6Gg9M3avXPei9J8jDKgLq0qKEdDlKvG4YXPHKRmG7zV0HsS6Gg9M3avXNB7xfjRA42eSq2k4WRSqltwO895vub7yTc389NbYD0UvtpP5UoNlx/WGG9Y/S1N/YD0WvtpP5USZNSpUohKlSpQKDTGqeDlnmZ8OCWkdmIZ1uSxJO5uNa+jdTMEkgKwEEEEHlJTYjhxaiHG+Fk9d/qNecJ3w9Ncfa2/b0q4669Qu9TNHxRSYlo4wrSuryEXJdiXJYk9dyfzoV1q1aws2LleSAMzMMxzOpNlUC9iOoCjXVbvpvSv9VUGnPGZfT/AEiumk/pY0rHyzGvoJ4XUrBB90B4/wDiS/8Ayo81U0dFHiZpFQB3RQ7XJZgtgtyT1ACqOHvqKNXfDy+qPnV2malYpOoAu0rRMUuOzSRhjySC92G67btxoVj1XwocWiP/ADk/+VG+0Hxz/bT5tVAnfisZmduzj4cdsVZmI/4J9U8BGuOicJzlgaMMSSQi2su88N5rR2t4COXEQF0DERkA3I3Fju3GrfVjxyP2b/yrS2o+Hi9mfqNa0c3Sv9xEajWi6OrmGDC0X/vf/ujjV3R8a4vAEJ4MOEJJOUMjkgXPWSaHG4ii3QPjOC/1dm1aOvNhxxSdRHqfr/TU2+RgjCXHAzfKOlG2CS98v8TTf288MJ6ZflHSnaprEaeZirE18wvtXJCZ8DGTdI8TGyKeCs0iXI699h+VHG31AUwl/wB+X6UoE1b8awnvMPapR7t87zCevJ8kqckREw05dK1yViI+idfCIDfL/E0QaBkJnwcRN0TFQuqngrNLGGYddyAPyqlfqq30F41hPeYO2SkRHlbHSsxbx9HltQUHRmJB4FV7RK52bARkXK/xP/ddF7TejcT6q/Wtc+jhXPZTiUras7hnwAyRyKu5ZFyOOIZbg2N/OBT60Kg/weIW3fYwLf7NIfD96fRT50L0RF7mOxqtZny35uOtaU6xEOeho2Igcz+Lf91u6KTkXzRXU5WF7k7iLEb/ADE15TgKyw8fgaxm1te3q4ePimY3WPX4g6Nk8YXRkQUWAabd/uvSJg0XCyC8Y4eUj+dPnZV0ZH603avSSwvej0D5Ve8zEQ5OFix2zZYtWJiJ/H7tjVzCJFKrxgqy3IIJuN3ppwbIIlTA5VUKOVk3D4UptE9/+fypt7J/Ej7V/wCVMVpm3lp/U8OOnGia1iPMeo/cb1KlSuh84lSpUoB7H6to7M6yFSxLEEXW53k9Vq1sNq2Q1zOvwFz8/OPzq80syiJg98rc0kdQO6/oHE+YGqjBPhlkjKyuWa2W43XKgKDZdxtIPz38Kp8dd701jNeI1tb6P0esV8tyW3sT124ejia0NJ6vLK5kDlGPHdmU2Fr23W/Oryq3FaWjjfI2a5IG5Se+Btw+A+I8tW0rGS0T235U0eq5DC86+bm7z1+XzGr3A6NSMlgSWbcSfIOoDqqmSfBplkEjAAIoFjYiOwUC43bwvCw/Or7B4xJQShuAcpNiN9gev01KbZb2jUypdYNVY8S4kzsjgBb7ipAuRdfLv6iKok1EYML4lbeob8bcM3lo5xc6xoXbvRa9hfibcPjVBOmFjIu8lxdgtrtZyzMblb7yxub3vbrqs1iV6cnLSOsT4bmitXo4WEmYs4GUE7gAeNgP53rFrJqxHi8rMzI6AhWW3A9TKeI/KryNwQCOB/8A7hWPFYgRrmIJ3gWUXJLMFFh6SKtHhT5b9u2/IAfZ4wPjS286EH8s1EmitVo4mjdnZ3iFlPeqLixOUHebE8TXzFSYVmLcow35iVS4BKx8eaeP3e7y26xVxo/FxyJeJsyrZevyA238dxFTte/Jy3jUyp9cNU4dIRosrOjRklHS1xmsCCCCCDYflxoBn2Oy35uOTL/miINvg9NyeUIrMeCgsbcbAXNVEk8Ej2bOrtzbFbEFVYeQi+WQ/Ajy70WmGdclq+IDWruzCCB0llmeZ42DpYcnGCpDK1gSTYgHvrear7XHVKHSEapKzoYyWR0IuCRYggggg7t3mFWmi8RG6ARtmAA3kEcb+YdYO4cLVv0m0z7L5L3ndpJufY3JmsuPjsP3oiGA6rgPRDq9sughdJZp3mZGWRQByceZSGVrAljYgHvreUGiLF4nDs7iRnBIK971C6MVygk9YuatsAVyDKSQCRcixvc3FrCxBuLW3Wt1U7SmMt4iYifbxpjRseJheGQEpIuVrGx8oIPUQbH4UtMdsfsfusbZfJJHc/8AJWAP5CmzVfpnLk54Yi47wAtfqtfycb9VqrMbKZbU/wAZL/RWydV3TYsuOtY0CbvOzFvIeoUw8No+NIVw6r92qCMKSTzQMtrned1amiXhZi0TE3BPCyjMVJtuB/d3cPzq4pERBkzZMmu0+ivx+yRb3gxZVf3ZUz2HrAr/ABBrxgdk1m+9xtxY81I7Nbr5zMflTH0oitE6sGKkWIXviDusPLfyddaWBeFpTybHMtyVtYXuSd9uN5Duv+0DvqvSv4b152evq38Qz6E0THhYVgiBCLe1yWJLEsxJPlJJoI0lspjJJgxLRDjldRIo8wIKkD03pkGtTSZURsG71rIeG4SEJc33WGa++rTWJ9ssfIy47TatvM+y90VswyNeTGBh5Ejsd4vxLHq81HWhNDx4WIRQghbkm5LEk8Sb/wArCqvBNAHRlaRmBCglU4vlQAmwI4X6r7+N95PaoisR6WzcvLmjre24/D1UqVKs50qVKlBVzYefOSkyhCRzStyqgAHKfL33HzeesKYbEgC8kZIPEC1x1g807733+jcbG91UoNbBrIF+8ZWbyqLDgN353/hWxavtSg8ZB5BX0C1eqlBimUlSFNiQbEi4B6jbr31WywYqxyvGN27Nzj1cTlHn6vJ5N9vUoPgrHOpKsFNmsbHyHqP51lqUFMMLid45SPKfKLsBe9ibDN+QqxwSOEAkKl99yosDv3bvRatipQSqvEwTlmKSKB+yGFx+zxGW4sA37W8kcKtKlBhgUhRe17b7f/Q+QrNUqUFP9mxIZyHQqTzQRYgZi17heOU5OvvVO/ffewMbqtnIJ8oFuIBPUP2s38K2qlBKqpocTmYpJHYndmubDdYWA9b86talBTHD4sC4ljvb92w4+i//ANn4WsQNhc3Nhc+U9dZKlBo4yOUkGNwB139O/dY3uPOLWvv4VomHGC1niub5mtuFr23Wub830HN5qvKlBK18WjshCNlY8Dxtv/6rYqUFZyEwkurIELXbynhe4y8dxHHrv1WNnUqUEqVKlB//2Q==</t>
  </si>
  <si>
    <t>130 Love Me Pink</t>
  </si>
  <si>
    <t>140 Minimalist</t>
  </si>
  <si>
    <t>150 Fuschia Desire</t>
  </si>
  <si>
    <t>420 In With Coral</t>
  </si>
  <si>
    <t>525 Pink Life</t>
  </si>
  <si>
    <t>DEMAQUILLANT</t>
  </si>
  <si>
    <t>MAYBELLINE Démaquillant Spécial Yeux - Démaquillant</t>
  </si>
  <si>
    <t>Face</t>
  </si>
  <si>
    <t>data:image/jpeg;base64,/9j/4AAQSkZJRgABAQAAAQABAAD/2wCEAAkGBxISEhISDxIVEBUWEhgQFhAXFRgVFRUVFRcWGBUVFxcYHiggGBolHRcVIjEhJSkrLi4uFx8zODMsNygtLysBCgoKDg0OGxAQGi4lHyUtLS0tLS8uLS0tLS0tKzAtLi0tLS0tLS0tLzUtLS0tLS0tLS0tLS8vLS0tLS0tLS0tLf/AABEIAOEA4QMBIgACEQEDEQH/xAAcAAEAAgMBAQEAAAAAAAAAAAAABQYCAwQBBwj/xABFEAACAQIDAwUNBgQEBwAAAAAAAQIDEQQSIQUxUQYTQWGRFCIyM1JxcoGSobHB0SNCU2Lh8AcVgqIWQ8LSJERzg5Sy8f/EABoBAQADAQEBAAAAAAAAAAAAAAACBAUDAQb/xAA3EQACAQICBQoFAwUBAAAAAAAAAQIDEQQhMUFRgbESFCIyUmFxkaHRBRMzwfAj0uEVQrLC8WL/2gAMAwEAAhEDEQA/APuIAAAAAAAAAAAAAAABrqVYxV5SUVxbS+IBsBF4jlBg4eMxeHh6VamvizSuVez3/wA9hf8AyKX+4WewE0CGXKrAN2WOwrfDuil/uJDD4+lU8XVp1PRnGXwYzWkHSAAAAAAAAAAAAAAAAAAAAAAAAAAAAAAAAAAcu08RzdGrU8inKfsxbAPifKnlZiqtaqo4ipCmpyUYQk4LKnp4Nr6cSj46vKbvNuT4yd32s78ZPf1kRXlvNGCtoIs0ZjLMa0bCbImTZlQevvNbMqT1B6WXZW38VStzWIqw6lUll9m9j7T/AA723UxeGlKtLPUhUdNysk2rKUW0rK+rXqPgOGkfWf4NYnvsTT4xhUXqck/jErVo9Fskj6gACoegAAAAAAAAAAAAAAAAAAAAAAAAAAAgeXNbJgcS+MMvtNR+ZPFP/inWy4FryqkY/GXyJQXSQPhWLkRldnbiXvOCszQiQua0ZGKMyR4DyLMjFAEhQZ9D/hFiMuNy+XRnD1pxn/pZ83oPcXX+HFbLj8M/zuPtQlH5nKorxZJH3wAFAkAAAAAAAAAAAAAAAAAAAAAAAAAAACgfxhq2w1KPGq32Rt/qL3UqRiryaiuLdl7z5l/FbFwrqhCjJVHHO5b7K+S2trPc9x2oU5TmuSjlVrU6SvOSXifI8QzhqbydqbHqPyF639DGPJ2be/sTZprD1NhTfxLC9tevsQSPSwPk9bfKS7DB7CXly7Ee83mef1LDdr0fsQh4id/kPCT7F9TJcmp707+pfUfImF8Rwz/u9H7ERQZZeSNXLi8K+GIp/wDvFHBHYkl0vs/UkNm4GUKlOV497OMr66Wkn0eYjLDVLaD2PxLCt9deq4o/RoOHCbVo1bc3UjK/Re0vZep3GQ007MvxkpK8XcAA8JAAAAAAAAAAAAAAAAAAAAAGmvVyxlLfaLlbzIgJbQqVF4binrZaeq+/3k3tHxVT0X8CsUHoixRirXKmIk1JK+Vvue4pNu6ip+du/bqc8lP8OHazpnOxhFOclFSy6N3tfdb6ljlcmN2iioOc7J2v+bGczhN74Q7Gz3m5+TT7Du7hl+K/ZierAS/Fl7Mfoc+cR7PD9x25pPt+r/aRzwvGnS9gx7m/JS9hEn3BL8SXZH6GPcD/ABZdkfoOcLsv09zzmc+36v2I9YX8lL2EZRoSW6FP2P1O+WCaTbqtJK7bUbK3SYUcPnWanXU15SUZLtQ5wuzw9xzSfb9ZexyOnU8mn7J6o1PIp+9Hb3DP8Vewvqaq1OdPK5ShJOWXwGvut78z4HqrxbtyeHuJYWolfl8f2mqMZdNOPad1KtOKWWTj1J6dj0OZVTdGROWeo503np/N1iU2VtCU5OE9XbMna2610+1EuV3Yj+2foP4xLEU6qSlkaVCTlHN6wADmdgAAAAAAAAAAAAAAAAADmx/ip+hL4MqlB6ItmO8XU9CXwZUKD0Rbw/VfiZ+L668DOUjPAeMXov4o1ysbMFbnNPJfxROr1Hu4o4Yf6q38GcfK3lH3JCEacedr1XkpUuLbSzO3RdpW6W/O1y4PkvVqpT2jiq1Sb1dGnUdKjC/3UoWcmuOnzIqXf7fSqf5dH7NPjzd9Pbm/UX5EJ/pxio6Wrt+Oruy02tmX1m8yuVOS/N99gsTXoTWqUqkq1KXVOFRvTrTTOjbu0XRwmavWhg6soxhziTqxhVau1FWvJaS1t0XJoonLf/isdgcCtYp89UXVrv8A6IT9oUr1JpS1XbeuyV/y9w8lkdXK3HVMPsu1Wrz1WrFUedy5M+e7k8vR3if6ElsupQ2dgsPDEVI0bQV775VJd9NKK1bu3uITlau6tpYLCLWMP+IqLo8qz/phb/uHfyw2NiJ4jDYzDRjXlQ34eTtmV27xb0za+6L1tYnaLjGMna95P/VbF4955rbJTDcqMJOUYc44OTtFVKc6Sk3uUXOKTfUdW1d1P0/9MiJwe38Njs+ExFOdGpKLUsNWi4yel24Ppa3rc9L9BLbSjaNNcJ211+5LecZR5MoqzWa0569Ik+hLwfA5k/3Y2QZqSPU0W2jLiyR2B46Xoy+MCyFb5O+Ol6D+MSyFKv1zUwvU3sAA4lkAAAAAAAAAAAAAAAAAA0YzwJ+jL4FOo7i54jwJei/gUuj8/mW8N1XuM/G5Sj4P7G1o24Ffaf0P4o53HzG/Z6+0/ofxR0rdQr4d/qrfwZGcqeS7xE6eJw1TmMTS8GpbvZJXaUu162ejaaYobQ2pFZamBpVZfiU8RGEH15Zao82tSvia7qU61SLwlONPm1U8ZmrZssoaQlrDVtdGpw4+lWjLBPFvM44ScK0nSnXg616O+NNq8tJ99u0fEgm2lF2ey/heys0/Zl/RmTmzqeNnUVTEyp0YK9sNS79ybVr1Kkl0b7RS16egjtj7BrR2hicZiMlpLJRSk5NRukm1ZWeWEfakRm29vVY4iFbDRk4UqKjzTVlUVVvMsr3SjlptX3arpImhtfExhXU5SqzdXPG98rlUjG9uFOM7+ZI7Qw9Rp2srq2jvK1TF0oa770WPY2zpUsdi8XipQ+07ykoyc2oX6Ul3rywp9rPKO3MThk6cqXdsIu0KyqRhVcehVIz3yW7Mnra5VcJVqqFWlUdXwXKFW+aVp3zar76ldpcGuBroyqqnWjTik1SWSpGMqWaVnfvan3vzdaO/Nk3eTvoWzRkis8c79G3/AHX+Z6ciXxFSvisZQxVWlHDRoeDDMpzk021drS13u8/Esyx0qkoJu/fN20X3WUbB1k61NUXJJU3zsZOXTbJdS/zL3185admz7+Pr+DI16SUVlotbzEcROU7PWnwZMr96nq/epruZL96EDkmSfJvxs/R+cSyFc5NL7Sr5l72/oWMo4jr7ka+E+lvfEAA4lkAAAAAAAAAAAAAAAAAAxmtH5ijUfmXsoq0cl1lvDaJbjPxyzjv+xskbcB4x+g/jE5Zm7B11Cd5aLK1ub1uuHmOtZdDyKuHl+qt/Ak8RXUIuUtyKHtrbmZtp5n7kuC6i6TxtJ6NXXBxb+Rw7VwuGxEXGpGzaUecjBqaS6E7ec54epCnK8lcsYulOrG0ZW/Nt8j5hitqtvVnL/Musse2eR6c33M7RS0zZszfDd72/Mit4rk3ioXvSdkruSaS9WbebVOtSn1WY8sJyOut+rzNn8z4GS2s+hsi+5KmbJzcs3k2d+wn9mcjcRUf2rjh48ZXlL1Rj82jpUnCmrzdjyGEjN2grnJLaTdrpO25tXt5if5IY5zrWbvvf9pNbO5GYGnZ1ZVK7/NnjH2Yq/a2TVahQhGMcPCELSu1GGXTK9+mpm18bTmuRBaWs963l6l8PdO9RvQpf4syjJPoMrmhRMokGjnGRM8l139bzQ+M/oWEr/JZeOfXFdmb6lgKGI+o93BGxhPorfxYABxLIAAAAAAAAAAAAAAAAAAKTXVqlRcJP4l2KZj1atV9JvtbLWG0so45dGPj9jTKJujh9z6H7+Hm6DTKRHbX2nzCi3FzzNrfa1vUXFGUskZbnCGclkTDoxV9NbLS+6/QZujHh/VdaWvZW7O0qcOVF2kqLbbskpXbb6ErG7+ezs33NLR2ffbna+7Lw17D10Ki0v1/kjHE0noj6fwWSrSir2fT2b7nvMQu+p6a/vgir/wCJH+BLSyevFXX3elariey5RSTs8PJPhfXRX3ZeGo5vU0X9V7nvOaV78n0ff3flizQwsU09L2ebsbR66C6+l5r6Pp3WKtLlNbwqEla17vitOgzXKLo5iV72tfW61a3bxzerpvw9zznNHRbj7FmdBWvdvdr0a633COEV++bWr7O9Se4rFXlCou06M4vfZys/ejdgNrRry5uMZRds1201pbTQOjUSvc95xRvbkq+zRn5XJWTs3ru0MonOqL6uxm6EbL1B2seRu3oLByVXeTf57diT+ZOELyXX2LfGbfuivkTRm1/qSN3C/Rj4AAHI7gAAAAAAAAAAAAAAAAAAqG11bEVPU+2KfzLeVTlDG1fzpP5fIsYZ9PcU8cv00+9fc4it8s/BpeeXwLIQ/KTAurGFnlyt9F73t9DSoNKab/MjDxSbpvdxRUsPVySjK18rUrcbO9iQw20ZNxjTgk1eMHfVXVvCevXvOaWzmvve46MJsureM6d9Ho1FtXXrsy7NQau/UzqNdp8mLe5Xeru8DrliK2t4RlezvdXk4xSunfXRerM+k1zqSVstOMY080Yt1F3raamm9L31t5uCPe5sS767l+H4KaSeXydLbrcTGWHxE77pJWbXNpq73O27Nre/XwOPIX/nzZb5xF9ru6P8d2rWk9QruV+/opuTjK2fRulFvVcLN3Qxu0KkJuNWCzWebW6cpxUVJW3NJeu74m6GGxEum+9J5NztZ2fQ7aM2VeT9aq885xu97yu/HXX9pI8Sgn07eb99mQ+ZKSbpcq/gl37M889/eQOIrZ5OT03K3mSXyJXkmvt3/wBOXxibv8L1PxI9j+p37F2JOhUc5SUllcbK99WuPmJ1KsOQ0nqOVOlU+YpNaybSMau4zRrrPQoI09CLLybjbD0+tyf9zJU4djRtQpegn26/M7jOqO85eL4m3QVqcV3LgAAQOoAAAAAAAAAAAAAAAAAAK1ynj9pTfFW7G/qWUr/KmPin1yXbY7Yd2qIrYxXovdxIc5NpeB6zrRxbRfees0afWRh1+o/Ar9fed+z3WlG0XeKdsulnfW9undvOGrDrMFF8bF+S5SsYNOo6c+VnudvUmm8TxTzJ3aSvbTf12sYwnW13cG9zvBKKv0vR2utDjw04qLzttvoXDjc8pVKVln1fS9bebwt27Qr8jVZeX8mgsQnZ8prxno1bN/mSGBVXfHdmu+i7ejt6mS8JSUe+tus/cvp2EJGVO3e3vZW13dT4kphn3q8xyqxvnb0LOGnZcm98tt1wM7L5meQ9gv8A6Onfd2vY43LagrXNSaNeJdkbc6b10dr29ZqxEb2jxaj8icdKIS6rsXfCQywhHhFLsRvAMk+itbIAAAAAAAAAAAAAAAAAAAAAENynX2SfCa+D/QmSN29C9CfVZ9klf3XOlJ2qRfeccQr0pLuZWInJtDwfWdlPcc+Pj3vrNKHWMGt1GV2pFcCYnhFzkadFRUWrqbWZTbWrb1t06K244HQO6OEpp2TVnv1l1W0zb3cs1ZaM9uq+/d3mdhabTeS1a7PXdXtoeu1tC8HoqYGCpQk43k3JPfbvXZftmNbZ8MsZKXg2VTdpfwbLpvu86OilhY6aJXvfqt9TGeBjpZX3re+jc9/Tb3kVN36z0++RN0E45QjoS060lnktunuy13Ov+Xwjzm95ZRy+aW7idWGiubT1TWjXn3EfRpWs7W0fTuetl7veStKCst276FebaWbv+fnmXqKi3eMUsn6u62aMl4GFOZqbUHmNrR44HmRPOxodXPZ7mmkdGFjmrUl+dPsaZjCkkdGyIXxNPqu+yLEmknbYz2nFuSvpbXEuIAMs+gAAAAAAAAAAAAAAAAAAAAABzY+GanUXGEvhodJ49dAnbM8aurFHo7jZKJjVpSpScJqzT0fFdDRw4raWVPKuri2/N0LrZqxi5vonz1WpCkum7HdkPVTICO3ZrfFPtRsXKGXkL3nV4arsKq+IYbtejJ9UxzZBx5SPpp/3fobFyiW/mv7v0IPD1dh0WPwz/u9H7E2oHjiRH+IVuVP3/oJbcl+F7zzm1XZwJc+w/a9H7ErKJjYhqm3peQu01w23JvwV72TWHqbDl/UMN2vRk60dfJ2F67fCL97RFUsYpXXv6CxcncLKKlUmrZrJJ77Lp+BWrdCDTNLCtVKkXHPWTgAM82QAAAAAAAAAAAAAAAAAAAAAa6srRb4JvsNhjKN1ZgFdlTcruXfN77nHidmJ+Db9/Etfc8eB53PHgeqTWhkXGMtKTKV/JW9+Ts/QLYL4x7C69zR4Hnc0eBL5s+0/NkPkUuwvJexTo7C649iNq2O+MfYRbe5o8B3NHgPmT2vzY+TT7K8l7FUWyH5X9qEtlPjH2S19zR4Hjw0Tzly2vzZ78qn2V5L2KfLYvXHsPaeyLPVpot3ckT1YWPAcuW1+bHyqfZXkiApYRR3Evsqq3FqWtno+pnV3PHgZQppbiJNK2gzAAPQAAAAAAAAAAAAAAAAAAAAAAAAAAAAAAAAAAAAAAAAAAAAAAAAAAAAAAAAD/9k=</t>
  </si>
  <si>
    <t>VERNIS</t>
  </si>
  <si>
    <t>MAYBELLINE Superstay 7 Days - NailPolish</t>
  </si>
  <si>
    <t>Hand &amp; Nail Care</t>
  </si>
  <si>
    <t>Nail care</t>
  </si>
  <si>
    <t>255 MAUVE ON</t>
  </si>
  <si>
    <t>data:image/jpeg;base64,/9j/4AAQSkZJRgABAQAAAQABAAD/2wCEAAoHCBIVFRgUEhUSGRIYGBgYGRgSGBgYGBIYGBoaGRgYGhgcIS4lHB4rIRgZJjomKy8xNTU1GiQ7QDszPy40NTEBDAwMEA8QHhISHDQrISs0NDQ0MTQ0MTQ0NDQ0NDE0NDQ0NDQ0NDQ0NDQ0NDQ0MTQ0NDQ0NDQ0NDQ0MTU0NDQxNP/AABEIAN0A5AMBIgACEQEDEQH/xAAcAAABBQEBAQAAAAAAAAAAAAAEAAECAwUGBwj/xABBEAACAQIEAwUFBQYFAwUAAAABAgADEQQSITEFQVEGImFxkRMygaGxFEJSwfAHI2KSstEWcsLS4TNDghVjk6Lx/8QAGQEBAQEBAQEAAAAAAAAAAAAAAAECAwQF/8QAJhEBAQACAQMEAgIDAAAAAAAAAAECEQMSITEEQVFhE3EUoTKBkf/aAAwDAQACEQMRAD8A9gzRs0heNKizNG9pIRQJipHzSuPAlniDyEeUTzxF5CKQTzRs8jFAnmizSEeA7NGijQp4oo0B4rxooD5os0aNCJZos0jFAkHj3kIoEs0V5GKUSzRSMUBRwIo4MinZbSCOCbc5a40gNQkajeNoLIilFOoTvLc0okBJKsrvLKfOSiFZiNola4BksQNIEp1kBkaQBkgZRMCSyyu8tTaSqqZ7G0kZTiRrI03J3iIvikAZK8qpqI5QSCHWWyUUK9yRHlDkg6SatLETijAx7wJhY5SRpk3lslqhw2to8pZ7MZMNLETikbxQLIoojCrDAsSN4ZU2geIMgjQ2l8Hw+0ImkPLKXOVyyhzkUquxgX3obWECI70gIWOIyyQlDQhdoMYSu0lA2IldGTryFGIiyPFEZVSp7y+U0t5c0gCr+98Y6xqu8ksRDiK8eRaVVlHcy5pTh+fnLHOkgCqe8ZMSv70tiIaKPFKLpF2AFzYDxjsZwHaR1qYH2tRsjZqZdguY6nIwt0vcyW6VfxntrWpt3EoshViMivUYZXZCHCsuX3R6+EysN+0V2rClUp0chy2cM6Nqbaowax+M5P7eGUKuJKNa3eoogW17AuuvIC/jKa1TLep9sVqiB8g5t0ynNpfy08ZnZXt+DqhhdSCPDWGifOFLjeKVgy1qgNxsxvp47z3/AIZjS9NCRqUU363AmpltB7uBe/IX01NhzgGIxRIBUuF55SFJ6b6/SX+0u1jzQ/UA/wBUySANLfOV6uHjmXeoYgHKe9WLEbCq4IP81pfw+o6Dv5yP4nDkfEm5g7kdD8P+ZRUtyBH6Emnq/HMp0ulwuJR75SbjcEEWv5wic7wdiCZtmtpDw8uExyuMWOw8ILWxrgaZeeigsdPO0higQwy21G9h06+sod3se985xyzt7JMdd0RjKjEai38S2v6GaVAzNps9t4zVDpe1yNTbWTHPp8rcd+G1aM0qStoPKU1rPa4GlyPPad3JKtiCB3Cubx1t42G8ArV8QTZKun+RBf12hIFttNeWl45c+PrM3u1OwbBVqgv7ZwR1KhbfEaGadN1Yd0g+RvAXbxb1leGazj4/Qyy+xZ7tUyuo1pGpXtsJ41224rWNbuvUF3qEAMbBQwQAeAKP6xctGOPVdO9472z+zv7NEpHuli9WoUXQE2ACnMdNrzCf9ptce9QS2W/uVB8822+vhOCpVMVUBymo+wOrG19Bz5mJaWKCaI+S17Ad23c5bffX+YTHVXb8eMj2vsxxj7XQWvkCFiQVBvax62E2p89PjsXTXOoqU1W6gquQX0BGgALajxnrn7OuJ1sTgxUxDZnzuoPVV2PnNY32cs8envHUxR4ptzTacl9mU4SstRAwVq5ysyqCEqM63LGwAuNTppOtac5xAlKWJAy7VGsRzKHfre0lVxHGuEKlNmp4SnnR1YhyMqK60wEYggsxL6am5B3IsOT41wxvtLilTAp3sgRhbuWRrAm4797A9YbiO1eIdga2Rhnpu2VACfZ1HqINCBoXYeVrnnAhxlQysBU0Lk3CEtmd3HPcFgfhM3VTvAH2KolRKdRcrMV0uDoxsDoT0M934Jb2SW2yJbyyi08dwTDE10emrBaVMA5gAcwLZToTzYH4Ge08IolaaDoiD0URjF2uJtWTxVx6ZT/f0kXQliF5ltNfAdNN19ZPFoQyP+Fx6MCv5iC4095tTYm+58D+Q9Jp6OKb7MrjpsEa9ySGGW9wou1/PQj4RhiFI5+kuxCq+5B5a62ve+/mfWVigNALSPVN4zsN4ae/b+En5gD8/Salb3Tbex+kzOFYdg7s3gB5D9fObDpcWiPHzZbztQYZgh6qra+V/wA5XVVeZAGuwG2n94qbH2dM8wuU/DT8pS7m1r/O047krNlsVUwDta3K1tvhtIO2tzsNfgJNHIGuUnnufgDf9WlFUE90fe0PlOdm72al1GxTGkgrd8L1B+RH95ci6QLEsVdG6NY+TT1uMFuLX8jyPPTl+tZRjB3HzNYAXJUkEeR+B2j5+eb6dbynEKGUqTcEWNze410PqZGmfhcUq01zls1gTe7Hva2udTa9vhCMNVDOtuYY69BYfUiV1MMDrpeWcNod+/JVIH/k1z9IiW0bVniXalD7VSeaO382Iqn6ET2+sJ432xw7KKTn/wB1D4Farsv/ANW+UmXhvivfSHZjgSYhajVUJpqAEJLqC3eLd5SNBZb+Y8jpL2YpIC4RFdQHIp16udDkDFVKg3O4vprYbG8w+Edp2w9NaeS65yxbMAddD3SpuQNrmaOO4muLN1IdUYsyth0ypnyorOzZmYqiElhlB9nawuJJrTWVy39OOxuJr6pUetqRdKjPvuLqx8jPdf2f4bJgaA6oGPm288celRxT00oJXSqxRWNR1dFREymwCgggKu5Ox5me+8KoBKSKosFRQB0FtpYxnRsUUU2wm0zMdQRldXDEOpBKjqpUzTIlT0b84HB/4UwC/wDbc9cwf+4lL8B4XsU9C3+6dvV4YG+98oIez6/i+UnTE3WZwrh2ApIUpJYtroNyNszEkmdXh8MoUEE2sLTKTgqrz+U3UWygdAB6CNaAGPYBTfb6eMxMVjQGzFEYnmARb4Xm7i0BBB2Mop4OmRqohuXTDbii7ZLHyv8A6pPC48k6KT8SAPnNs8Lo/gX5yxcFTGygRper6PhWz8lBAF7fKEOhA5RYSkFvYW2k60MVz+LrhbqToGY6HXvW0t5g+sF+1UuZb5fnNKrw5XYkncytuAIdnYfATFxXaihicPzJ9B+U01aidV9SOfxgacBQfeJ+EKXAqOZlmJtoU1uAdNZn8WptkazAEbG17HkbGayCwA6CBY6mHUqdjNI58YqmN83jqCP6ZP7ZQ6D4rCzwOmebDykR2fp/jf5QiNHF4e+3oAPrNLh4Q3NMEAnUnW/KBDg9NdiZr4GiEUAeP1gQxGH03+X/ADOFx64V2enXt7O5a51BJtfpbYG89AxB0nJYvsxTqkkmxPSBzS9muDMNXH/ysP8AVG/wXwh/dqNf+F2Nv5gZoVewLH3aq2/iU/lD+E9kPYtmLhj8RJr6Xqvyp4H2OweHJNN2aowsWc3bLe+UWUAD4chOyQSijhiNyISBLIm7fJRR7RSiUUaPClHEaOJUIy07SkmXHaSqDrxqO0evIYdtIiCIoojCraPONWioc4q0gFXcy4Shd5fKhRoowOsKLgeIhZgdcyCSyUgkmZUQMKpbDygjGGJsIqxViNoNThOI2g1OSJUzEIowlFgEe0SyUCFopKKBGKKKFPFeKQaVHI8T7c00zCmqMykqQzFSLcyCAPQmcrj+0lZxda6IxJuFrVVHeIygZH5DfQc95RjeE1Xq1HpOFdamUb3GZxTzXA/i9L+F6a/DsYocfaKJyo7NZm0VO433LLbXpOsmLvrGBTxjE51Y4olQO9mq1MlxrYBna/np5TreGftCo3VKi94kC9O5GvPWcA/GayEMopDMCe4pt717kH+K8ysGSXB55gfnGsaz0yvpSlVVhcSbOP8A8mdgz3R5CSqvYzhldRjGbul1XFlTpcX8L3PKCnFVT99dOQUX8ecmrnne8rOXoAfITlcq7TGJ4fEHdrnxtb6Q6nWVr2vcbgi0x8XUNhYm/wBBJ8NJ71+suOV3oywmttWrVVQWY2AFzMjE8aSxCBi2tjyBlnFf+k/+UziFtzv8LTPJncbqPX6L0uPLjcsvat5u0GJA3IIGuZV+WguI2H45iC49pcpuQEA5dR8Jggr+JxrzFwNtd79fQSNQJY983toADrp1nLry+f7fR/icV7an/HoOD4nSchQ1mOwYWJhzOBuRPNOAC9dPP6TvXOh8p3487lN18j1vp8eDOY4322sNcN7oPxBH1EretUUbufEEaD+Uygi6/D8o6C67WG3pN7fMuVRq1qv4nP8AL/shdLE6d4EeMFdNNhp+W8FcxtOqxuhr6iISqiNB5Syad1qyUrUycBRRooCjxo4gPIuJYoiZhA804viqeHqP7RCc9VWBCI+iVO+pL7AoToBrm3GszDx7BhVGS+Uu7goEWoz5qikBLWyutNOV1Zt9Z2naTs4MSrhGVXvmGa9r2ty1AM4ut+znG/jw9v8AO/8AsnSdNnd2xmNne93IYbBVSbvRqHQ7U9NdrCwsLk6CEYbhlT2iZ6dRAWYjOhQFVybXGu9vMjrO1xHCuOi2fF07AaXZFsNtP3YmtwHglRgWxuJFWsDmUB8601FtBtqTa9hyEz477Y8Xe3T4ZNB5SFc2dR1B+RH94bTBG6n0gnEUJKW0YEkeNhr+U55eExuqsK9LXvzv0vMPtDVKohDujs6IuRit7kZywHvWVXNj0M0izcsx8rnp08h6QPG4FqhRmVroSy3QmxYMCR0Nmb1M511n7Bni1N2yjOW593Qa21N/1YzX4d963IgfHczMwvA7MWy62F+6ovY3FzbXebmAoFARub6+ekY46pll20F40P3LnoAfRgfymA1KygmxIpsRcHUnILCw3BZbbe8TzBPU49M6MLGxUjUW5TlsZwvEAgpmYAAAqTsCCLeFwD5iM57vT6TKf43LX7CcYw2VKmYU1K5SzL3StwmULpc3IfUdGFucwPtAuFJNzf5eM2a/DcUy5WRyvd0Yg6KWK7nkS3rBk7PVywPs2vrqQOfjecMsbb4r6WGfR3mcv+x/Zmj++U22v9Cf15ztHTQ+UzOCcNNNu8O9lO3ja82nv0PxE9PHj04vj+s5vy8m/pmYOpmRTztY+Y0PzEvzEDS3W17cvKB4Sk6s6hSe8TYWuvw6Qls4HuVPQQ+fqo1WJPO2vPx2g1Ui1x9LS9kqN9yoemix04e91Liyggm510O0d77HTbWmi6RzLAfA+hlbTo7HSWCQWTgKKNFAlHiigSXeRrySbxq8isPE4dy91crfe3OQfh1Zhb22nRlUj0tDqg1EJpyoxBwWraxqpl6CmgG99rdYRh+FFSLsNxewAvY35ATWiQajzEqaFPtMfiNNmK5dwT9JrvtM+vuJloB7HED3bHzdx9GjBcX+Bf53/wB01kko0MlKWItr/Ux+Za81eG02VO8bsSSYjCKW0AfGagjwM56hTxSqFSxA5FnX+lgJ0WIlNGTSy6YwxGOGnsj5+0J/qvCFxOKPvIR5Pf8AKa0g8ujf0p4YKjMXew0sAOU0K20hhhofOSrGEc3iMDWLs9MrqxOp/MERLSxi7Knnnf6Z5s095bGmelmLUxdu8KXqx+rS7D+2dwKhXKNbKPSFPLMKupPlBIJbaAOe9D32gB94wtSBjgxopROKNeKBbHjSLuFFzsIFi7xq0ycTx2mmuVjbwMy+IdtaKEKEZmOlu8DfXT3dDpzkti6bFc6/GEUjOH/xazvb2dkG+4N/M7zpMBxhHsCrKTtfn5SyppsxKe8POUHEra8FrY1l72U6HxMmWUnlrHG5eG1UOkzq51mfi+0YUG6a3A5a3IHXxgv/AKnUciyG3PQ6HpMXPFr8eV9m+hk4BQxZ+8pH66Qj24m5ZfDFlnlazQqmdBOR4n2np02K5WJBIvsCRuB1tM2n+0RVB9pSugawZG1y2vqN5i8mM7benH0nNlj1THs7fEGVUDOFxv7SKZH7qixPVmsF89NZp8M7YYd7AnKfEgiJyY33TL0vNJu4utJlbtKjiVte85LjfbmhSd6YV2qISCBc2IAJ2HiPWdHm27rDHu384q5nk+D/AGm1lLsaSPRBXIozBwSe8MwvsLn3SfKEP+1yiw7uHYvbY1LDbqUHlIm49GpmWzjeFdusJUAztkbS4JFgees6oYpSAQQQRcEcwdiJTa12l+E5nxmPXx975VJtofCBUePmmxDiyHXUEjpa/I+svTWpK6qodIEN5nP2jS1yFA8GJ/02+cjg+NUn2NvnJ00srVikQ4Oo2j3hFkUjeKBbAeLrejUA3yN8hDbynFrdGA3KsPUGB5suPrC376wB2ck3G/Q/oyqpWqMbqUY21y5L7X106tbzvNmtw6nlViga6rYBshbM6qDe4ue8OurCc12ww3saYemApDMhJuysxJCKtzqe61+mm4IMx0tXJTxDE10AYVgAdMtNgD1voAf0Jf2PqscSMzMSQ2rEk+6es5k49LDM3e8Af1ynSdikvXVuVm/pP6+MRLdvRXPcPlM9kfQi9iCAAba78jvYH0huJNqTkakIxA6kC9vlK6dZMq8/ePPYqxUg7DWw/wDIzGc7zbtxZXVkZ2JeylqvdRSGZ3JAQAg3JOw8ZFOIoyZqTh0OgZGuulwbEab/AEl3EqypSdgzOVp3sLE1HU2t13KtpyVvOcHh8XiKaCmPZ6AEtZfeYZ33PN2J2nLKfDrjl37x2nC6pNQXJOh38jOhQ6TkOz1Ri6ZtSVYknoBYfMj0nWIe78J14prFx5cpcnknHgxxVfKGJ9o/ugk6E9PCBtiUICvVrjbMGswB2cjvC48J0lOip4k6sbBnqb8yQSB47jQX8oaEJR8hJprReq4C94u1R2IRgzZr+yrnyyDW9xwnHu39vuX1UxwxmtzUchTemq9zEMqX93IwJ90kgAkWuW5/d8YDxKvckLUd1ynVrjXXkeW0I7VHJiXGZCSiF8l8ouFK2Lam6hGude/a5tBMJhs4Qi5LEXHQEka+nzEtwrH8rH519PckbQDwH0ngXaRXq43EezV3f2r2CAs3cJF7Lrpae7o/et0nk/D8Kg4rUFRgqs9ci7Kgds2ikty1uQNSNNbkT1vgVzK4tAmVmxavqHHcyswuLakHw1ud+ktw1emhZ6WKdTe/7ymbsbsAQFzDNltqebeF56FRV3Qii3dFHEVWCqgNSrUqVQq06mdu8zUarAgWAdZxPbLXECzIzMit3FOVVcs9P3tSSjIxB93NYGwAFSsniroW/d1GcZe8zLk71zYAf5cvxJn0NgUy06a/hRB6KBPBKHCO+ihszNURbWsLG9+fh8x8Pf3YC/gISVzONqHMxBIOY7G0jh8VUBbNVfkArXIAsTfY6k3HpK8FUz1SpIBWo4N9gASwJ8LfTlvNFsOhcAIGL1CmUEoUCJd9wP4W5e8Bfr13NOvVNQC+puDTJ/yja/Qi0GxGMqqQ6uBcW7oUH0AgXaKoaa0mpnLna3IipcKdM1zYAte1rWsbGDUqysQAdzbn8YlNvT+E5vYpmJLFASTuSdT9YbmlFEWUDoAPQSWacqwuzRSq8UAm8YmKIiUclxXC1rr7AnMhKhTbSzAgrm03RT8BOb41wXHV1C1KTnK+f7urZUS5sddEX08Z6HW4XRZy5Qe0NrtYXNtBuDKqnCEOzOv+XKD9JnQ8jfsbiwf+kR5lR/U07vgfCqWFw6NUscR3lYIysVJ1toemUTeXg6KcwZif4rH8ojwxCbkseesnSK8K91tMlaqr3CyBwSLM6jmTznRpQUbQevwyk5zMgzHmLgnztvJlj1NY5XG7jDKMSLeyIvszoQ3gRfUS5cPULXBwlO/NQptbmANJqnhdM21fTazEfTfbnLKfD1W+UtrvqP7SY8ci5cmV8hMWlNFVlOeo2hcW71gLnQWHLaPTY2hX2JNzc26mSNETcmmLduA7T8AqVajvTClmyMqsyrm0IcAsQAdAZzLdn8cDpTcW2y1E0Oo5P4n1M9cxPDab2zi9tQeY8jB04DSAOUsM17kZb69LjSc8uKW7ezh9bycePTJLPt57gezjMn7/AAOKq1yT31roqlRYKPfvoBaddwfszRSlmqYYUXF3VRUNRhl1QO5Nuewvy1h9Ps3TWxZ6jkbe0yn6KLy+lwakrlwLMwCkiw0GtrDT4zWOOnHk5rnbaBo1DcnxnF9q+y74g1Go5DUBWpldlQEMWUrmawBOhFzynpX2JPGDYng9N/eFza3w3+M1p53h47F8TXUYdxY3BV6e42IIbfxm1wzs8y07YrhuKq4gE99a4VcotlXKG5AWnqI7P0suQFwL37pAP0jL2cpDcs1ubBSfprHcYPZ7s7TKCpVwYwpRw6L7Q1alTLqpck90XtpvoZsV8QRcw7D8Hoo2dVGfLlzWANr3tppLqmARusq6cg2FYVGanclhn7pAKsD53vvtIe1xK6gVQdTmCsTdipY5rcyi38p01TgiG3eOm36BEiOz1PKQr2J5hEJ+YM1LpZlZ7OB4nSeoyNUHuFyvdItnZnbQWG7Ny5zR7M8JzuWbRVt7wtmJ3A6mwPrOl/wzb/usepsQT8FYD5Q/CcLCNfPUOlsrO7Lf8VmY2Pl1kuSX9DRUMY1DJBIxSRDh48QWKGh1VyBceG+wuQCfhvBjiztkJNt9QL68rX5X+MLilalnvAqYosQMhAN9enyjU8UWIGQi+9+Wh/t9YWYxg3PgGmKYqe7ZgAfDU28Oh9JEYs21Rr/8Qy0Rg3PgGMSfwHa/wtfpvI/aj+A/U6GxhsRg3PhVSa4Bta/KWRGNIhESJEeKEQKx7R4oCtIlZKKBErI5ZZGlEQI8eKA1pTWYrsL+HpL40ECNibaFTy+N+Q08ZJq5FjlNiAfG5vpCTFDW8fgPUqsNAvxvpewP5yP2k75G/X6+sKig3PgMtYkgZTr8pE4g7lTa1z9Tyhd48ibnwgm29vDpFLIoR//Z</t>
  </si>
  <si>
    <t>874 Red Hot Gateway</t>
  </si>
  <si>
    <t>919 Coral Daze</t>
  </si>
  <si>
    <t>78 Porcelaine</t>
  </si>
  <si>
    <t xml:space="preserve">287 Rouge couture </t>
  </si>
  <si>
    <t>170  Flamand Rose</t>
  </si>
  <si>
    <t>493 Blood</t>
  </si>
  <si>
    <t>890 GREIGE STEEL</t>
  </si>
  <si>
    <t>901 Visionary Gemey</t>
  </si>
  <si>
    <t>909 Urban Steel</t>
  </si>
  <si>
    <t>913 Lilac Oasis</t>
  </si>
  <si>
    <t>912 Roof Top Shade</t>
  </si>
  <si>
    <t>920 Acid Grapefruit</t>
  </si>
  <si>
    <t>280 Graphite Purple</t>
  </si>
  <si>
    <t>815 Carbon Grey</t>
  </si>
  <si>
    <t>861 Gold Emeralds</t>
  </si>
  <si>
    <t>862 Violet Temptation</t>
  </si>
  <si>
    <t>915  Turquoise &amp; Tango</t>
  </si>
  <si>
    <t>917  Citrus Cherry</t>
  </si>
  <si>
    <t>920  Acid Grapefruit</t>
  </si>
  <si>
    <t>922 Suit up</t>
  </si>
  <si>
    <t>923 Ruby threads</t>
  </si>
  <si>
    <t>921 EXCESS BUBBLES</t>
  </si>
  <si>
    <t>922 Suit Up</t>
  </si>
  <si>
    <t>923 Ruby Threads</t>
  </si>
  <si>
    <t>921 Excess bubbles</t>
  </si>
  <si>
    <t>MAYBELLINE Tenue Strong &amp; Pro Technologie Gel - NailPolish</t>
  </si>
  <si>
    <t>180 Rosy Pink</t>
  </si>
  <si>
    <t>https://imabeautygeek.com/.image/t_share/MTQ4OTEzMDY4NjYxODEwMjMx/maybelline-tenue-strong-pro-swatches-review-nail-polish-vernis-super-impact.jpg</t>
  </si>
  <si>
    <t>19 Gold Bronze</t>
  </si>
  <si>
    <t>270 Ever Burgundy</t>
  </si>
  <si>
    <t>873 Sun Kissed</t>
  </si>
  <si>
    <t>874 Sea Sky</t>
  </si>
  <si>
    <t xml:space="preserve">897 driver </t>
  </si>
  <si>
    <t>202 Vrai Rose</t>
  </si>
  <si>
    <t>170 Flamingo Pink</t>
  </si>
  <si>
    <t>505 Forever Red</t>
  </si>
  <si>
    <t>275 Social Berry</t>
  </si>
  <si>
    <t>735 Uper Gold</t>
  </si>
  <si>
    <t>125 enduring pink</t>
  </si>
  <si>
    <t>720 Golden Owl</t>
  </si>
  <si>
    <t>788 Cacao</t>
  </si>
  <si>
    <t>630 Dark Denim</t>
  </si>
  <si>
    <t>881 Silver Satin</t>
  </si>
  <si>
    <t>886 Fuschia</t>
  </si>
  <si>
    <t>896 Believer</t>
  </si>
  <si>
    <t>620 Moss Forever</t>
  </si>
  <si>
    <t>22 Lookout Lemon</t>
  </si>
  <si>
    <t>660 Lime Me Up</t>
  </si>
  <si>
    <t>75 Ivoire Rosé</t>
  </si>
  <si>
    <t>460 Orange Couture</t>
  </si>
  <si>
    <t>765 Gold All Night</t>
  </si>
  <si>
    <t>877 Beige Touche</t>
  </si>
  <si>
    <t>140 Rose Raptur</t>
  </si>
  <si>
    <t>885 Pink Goes</t>
  </si>
  <si>
    <t>884 Non Stop Orange</t>
  </si>
  <si>
    <t>889 Dark Roast</t>
  </si>
  <si>
    <t>899 Fighter</t>
  </si>
  <si>
    <t>900 Huntrees</t>
  </si>
  <si>
    <t>898 poet</t>
  </si>
  <si>
    <t>901  Visionary</t>
  </si>
  <si>
    <t>98 Globe Trotter</t>
  </si>
  <si>
    <t>905  Founder</t>
  </si>
  <si>
    <t>8 Rouge passion</t>
  </si>
  <si>
    <t>135 nude rose</t>
  </si>
  <si>
    <t>255 Mauve On</t>
  </si>
  <si>
    <t>914 Blush Skyline</t>
  </si>
  <si>
    <t>911 Street Gred</t>
  </si>
  <si>
    <t>897 Driver</t>
  </si>
  <si>
    <t>COLORSHOW</t>
  </si>
  <si>
    <t>MAYBELLINE Color Show - NailPolish</t>
  </si>
  <si>
    <t>262 Pink Boom</t>
  </si>
  <si>
    <t>data:image/jpeg;base64,/9j/4AAQSkZJRgABAQAAAQABAAD/2wCEAAkGBxAQEhASEhASEg8PEhAQFRURFRAQEBYPFRYWFhcVFRUYHSggGBolGxMXITEhJSkrLi4uFx8zODMtNygtLi0BCgoKDg0OGhAQGi0iHx0tLS0tKzUtLS0tLS0tKy0tLS0tLS0tLS0tLS0tLS0tKy0tLS0tLS0tLS0tLS0tLSstLf/AABEIAOEA4QMBIgACEQEDEQH/xAAcAAEAAQUBAQAAAAAAAAAAAAAABwEDBAUGAgj/xABHEAACAgEBAwYICAwGAwAAAAAAAQIDEQQFEiEGBxMxQVEiM2Fxc5GhshQjJDKBsdLhQ1JTYmNygpKTwcLRFyVCRKLwFRY0/8QAGgEBAAIDAQAAAAAAAAAAAAAAAAMEAQIFBv/EAC4RAQABAwEFBgYDAQAAAAAAAAABAgMRBAUhMTIzEhMiI1FSQWFxkaHwQmLhJP/aAAwDAQACEQMRAD8AnEAAAAAAAAAACzqdVXVFysnGEV2zaivWy8RpzwzfxKy8bsnjszkDp9Vy72XV87Vw/ZjZP3YswLOdHZC/3Mn5qdR9g+ftS+JjsM4fQj519kfl7P4Go+yef8Wtj/lrf4Go+yfPgZgw+hFzs7H/AC1v8C/7J6XOtsj8vZ/Bv+yfPMUVBh9Ew50NkP8A3El56b/smdpeXuy7OEdXHP50LYe9FHzXEydPLiZMPqnSauu2O9XZGce+DUl7C+RjzRWPesWXjc/miTgwAAAAAAAAAAAAAAAAAAAAAAAAEZc8P4H9R/WSaRlzvfOq9H/UzWqrsxlLYt95XFKGNRF5fAsOD7vajNuNdm2dnR1wlOcnuxhCLnOTxnCiuLf9iKm5VVO507uis2aYqrmfwubr/wCtFN3/ALlFbdBrY3R0709y1M8btTrkrZJ5eVFrLXB8erg+4x9bs7aFVkqp0WwsjXO5xlDD6GEXKU0+pxSTeV3M38fyVZjSR7vwyNx+T1o9dG/J60YOxa9Xq59HTXO6eHLdhFNqK65SfVFcVxfejbUbF2hK2dEdNc76oqc69zw4weEpNdzysMeP5GNJ/b8LMa3/ANaMiiDz96MW6N9VnRXQlXYpJShZFwms+R/WZ9HWR1XKqeK1Z0di9TM0zO76JZ5o1ic/1H9aJRIv5pl4cu/cf8v7EoE1FXajLm6i3FuuaYAAbIQAAAAAAAAAAAAAAAAAAAAAIu53peHUv0X9UiUSLOd/xlXoV78iO7yyt6HrQiS7rLnJ6bhLak4tqdezr91rhJOd2mqbT7Hu2SX0s8XFzk3FTt11KlFWarRXUVb0owjK/fptjDek0k5dE0svrwQ2eLrbU6MfVsdjbW39BqYJTV2h2dq6+kb669Rq6MRj2pKLkv2mZfJGKns+vPHc/wDP0xzl7sJ7PU3FdycsvHfkrpdJCnTrQ2OmnX6rQ6+DUp0x+NnqKbNPXbYnuqUo0zwpPhvRXDJ75N0fBIaXRXzqjqrrNrXOHS0vo67NA6YKySluxlOSeFnqXYWXAlyvJt/5XtbHBu3ZkZeWtzt8F+TKT+hHabG0Fmr2bVXCPSX3bN1dMVmKlJafaVMqoZk0sLfaSyc5sLYl1Wm1+itdMNTrFpLqIu/TONnwayTnBTjNxjPFmUpNZwzf6PV/A9L8H6euOs0uztdY9yyuzcvt1lFtVakm4ysShlxTeMoSQ5/lVHdls6uUoy1FGkqpuUZxt3JRutcISnFtbyhKOUnw4GPS+I5Rqueoq1NW6q9co6lwjJPotS5Yvqa61ixSazjwZrBWrrK1/jDu7K5KvqlXmns+Na/Ml5+wlUiTmpfyheWufZ5vUS2S2eVzdfHnSAAlUgAAAAAAAAAAAAAAAAAAAAAIt53vGV+hXvTJSIs53vG1+hXvzI7vLK3outCJbjc811NM9qbtka5SdF7ojck63qkouGU+vwd9/Qaa4zOQ2x69ZtDoZ2WVy6O2yqVU1XZ8IrUZQ3ZNPuk+/gQ2eLq7T6UfVIPJjX0araWmhdpI1bSq0msq1sOhjCrpFKpwa61LhnEu6XXjBrOTuwIT2Vo6NRp93O2KoTVle5OVTs6uKT3Wng63Y1dktRse/V1xq2pbp9ZTdHwVOVcEmpSS8qT8nSNGh2Vtu67Z8btVc5vT7d00HOzC3aYairrfclJlpwHrautjqo8odLPTaeNeyKo26V11xhOE4Vzmnnz1rgscG11G61Wxq7dVtWargo6rZemVfgxxv2R1Od3y4pi/oNXqdl3ae3lTqLoOGm1OmXR2PG7N9DNNR73mSXnZmaXbSjpeTtra39VbpNNY+9Rovqx+/Y/WBHHL6tVW7L06S+T7O0Kk0km7Zbzk36ka2lcTZc59ie1r4r5tPwWleRRqreP+Rr6utFW/xh3dl9OpJnNdF/CIPs3LE+KWeHd2ktkTc1+Onhnr3bMdf4vElkls8rm6/rSAAlUwAAAAAAAAAAAAAAAAAAAAAIr53n8bX6GPvzJUIq53n8dX6CPv2EV7lW9DHnQii5cTo9DzdTup02rWtVT1UvAjCmydkZRUm3vRmmsKuTyvrOdsZ3eh5VaH4FotNb0sbNJJyb6GNsctWRzDw04zSsypdjXUyC1VETvdnaFquu1EURnewv8ADzVSldb/AOYfSaWM3O2UdWrI1RdkZOM99ycd6q1cH/pffxwP8MdTKLrW08VTVt84Sq1ca06pOM52xfBPMet9eFjJ2Oh5cbPreqkr7lK+M4QfwfPR5t1Fyck5NTalqmuxNQXeY+m5V7OSgnfLdjRqtPhUXLcqtm5QjUt5+DCOIJPsSxjqLPeU+rizpL/sn7OcjyC1dkKarNsSnVOW7CqyGtlCDjOFa3oSeIeFbWllf6l2cT3HkBbKFX+a71UJ4go16mUaprLcox31uYaeWu06OfLHRydEp6mblU0pY09mOjjdp7oqGXwfybHHPjH3ccenlFs6uMlXfdiyzpJJ0SaSdKqmoLfW621v54rLfB5HeU+pGkv+yfs0+r5tLFVqtW9e7XpemnLfpmpWOlPOLJWNvjBxy+rHUczSuJI2u5b6OWn2hVF3TnrVfu/FRrjGVkHFb3hvL4rMklnGcZzngtmVqdtcX81yW937nXJ+pMrXqomYw7GzrVdu3V24wkTmul8oivzLMcE+zv7CWSMubquMdQlGPzYyi3lvOYqTz2LD4Emk9nlcnXTm6AAlUwAAAAAAAAAAAAAAAAAAAAAIq53o/Gwf6GPv2EqkWc7nja/Qx96ZFe5VvQ9aET2ltyLl3WWpFN6qmTJTeKM8szhtld3j0pFlM9RkMGV9SNtsHSznJuMXJ+DXwTbXSvdbfk3d/j347zTRZlaKzdnCWM7soy9TyYR3MzTiEsc3EZdNlxUXvW73fmSTw/N5CSyMubO/esit3D3Xl5zlqOM+T5q9pJpdtcry2sz3s5AASKoAAAAAAAAAAAAAAAAAAAAAEV870sW1+hj3/jTJUIq540pSqSluTUFmWN7ei3LwWm8LHr4mtWMb0tmKpriKJxKJL7uPUvaWXf5PaUvrln5+f2cfzLLhL8Zfu/eQ+D0dPGsj+S67/J7fuPLv8nt+4tOufevV95To5969T/uZ8v0O1rfd+/Zd6fye37iq1Pk9v3Fjop969T/uV6KfevU/7jyzta33fv2ZUdT5Pb9xk6a/j1L2mtjXPvXq+8vUqafzl6vvMeX6H/ZP8kyc1U829XVGXVnuJVIk5orVGzdl4Upp4k+G7hN4SXDs7SWyaiYmNzm36a6a8V8QAGyEAAAAAAAAAAAAAAAAAAAAACKOdx/HRX6KD/5TJXIm53vHx9DH3pEV7lXNB1oRVe+JZbPd/WWmVIespxgyMlAZZVyCiKgeomRUuJjRMirrMSwk3mtfyivzT91kwEPc1v8A9Ffmn7jJhLVnleW2l15AATKAAAAAAAAAAAAAAAAAAAAAAES87/j4+hh70iWiJeeDx0fRR96RFe5VzQdeET39ZbLl/WW2VXrI4BQqAyoioAFYmTT1mNEyqes1kSXzXr5RV5p+6yYCIea9fKKvNZ7rJeLdnleV2j15AATKAAAAAAAAAAAAAAAAAAAAAAETc8Hjo+ij70iWSJud/wAdH0UfekRXuVc0HXhE1/WWy7f1loqvWRwAAGQAAeomVR1oxIGXR1o1llJ3NgvlFfmn7rJcRE3Ngvjofte4yWS3Y5Xk9o9eQAEyiAAAAAAAAAAAAAAAAAAAAABE3O946PoY+9Mlkibne8fD0MfekRXuVc0HXhFF6LLL95YZUh6yOAADLIAAPUTK0/WjFgZen60ayylPmvj8bF9297rJWIz5q6uLl3cPWmSYXLPK8jr5zfkABKpgAAAAAAAAAAAAAAAAAAAAARRzvx+Ng/0UV/ykSuRzzpaN2Za6664v9nMskd2PDK1o6uzeplDF5jsydQjGZTh6+OCgAMgAAPcDL0y4oxIG12PpZW2QhFZlJpJGssVTEUzMpf5sq92pN/654X0RZ35x+wYQruoog8xpjJSfY7HHidgXqIxTEPG6ivt3Jq9QAG6EAAAAAAAAAAAAAAAAAAAAADj+V3jov8yP1yOwNLtnZcbpZcnGSSXY1jL7PpMTGW1M4lE22uSELczonu2OXGuzEa8N9cJJcMdz+jJyWs5N6yt4emteXhbkXan5nDJOM+Tb7LvXD7yxLk1NPhbH1STIJsupZ2nXRGJnMIBtqlBtSjKLTw1JOLT7mn1HjeXeie58nrm+NsX5cyl9ZalyYs/KQz+qa91KzG14+NP5/wAQXXBy+anL9VN/UbDR7C1drxDT2vyuLhH96eF7SZ6+T1y/DRXm3kepcn7e25Pz7zHdSxVtefhTCNNHyHvxm2yqp/i56SS/Wx/TvHXaHQ6fTJLTwanu7srZ+MlnrwuqP1m8q5Nz7bIpeRNmRXyafbavoj95vFvHCFK9ra7u6qrd6PPJSPx0f2vdZ25oNk7LhTOLUnJ8Vxwl1PsN+TRGFCqcyAAy1AAAAAAAAAAAAAAAAAAAAAA5jlqrVVOUOlTSjiVUpxaafHO72Y7TpwYmMsxOJyg2PLO7Tvx9zw+MZyjPPkXSL+Z1ezOWd16bhQ+jju7s7XFysi1899HwXFPgl/ZdxrNjaa7xlFc2+1xWfWuJhw5K6WCxXGdS68VzmlnzNtGkU1R8Viq7bqp5d7ULbNm6pThXx7ISlKXqwW7eUsI9dc8+VLGO9cTcS5MVv8Nf66pe9Blp8kq/y1n7un+wZ3ofC0//ALTDsrk/O0j1Vyj3njcSfnl/JG2jySrX4az92hf0F6HJmC/D6hfqyhH6ojxM+Brbddq/B6HT12N8ZN2yjGPmzBb3sL/wnU7uZwqpfls38eXGEvaZ3/rND+dO+f611nH1NF2nk7pIcVRBvvnmz32zbe13MLYcbLLN939LGOfmxUa8tNYT7es6IpGKSwlhLsXBFTLWQAAAAAAAAAAAAAAAAAAAAAAAAAAAAAAAAAAAAAAAAAAAAAAAAAAAAB//2Q==</t>
  </si>
  <si>
    <t>110 Urban coral</t>
  </si>
  <si>
    <t>749  Electric Yellow</t>
  </si>
  <si>
    <t>349 Power Red</t>
  </si>
  <si>
    <t>214 Green With Envy</t>
  </si>
  <si>
    <t>11 FROM NY WITH LOVE</t>
  </si>
  <si>
    <t>12 SUNSET</t>
  </si>
  <si>
    <t>654 Superpwer Blue</t>
  </si>
  <si>
    <t>73 City Smoke</t>
  </si>
  <si>
    <t>24 Very Violet</t>
  </si>
  <si>
    <t>244 Chic Chartreuse</t>
  </si>
  <si>
    <t>243 Trop Pink</t>
  </si>
  <si>
    <t>95 Bling Bling</t>
  </si>
  <si>
    <t>30 Fire Island</t>
  </si>
  <si>
    <t>536 LIFE OF THE PARTY</t>
  </si>
  <si>
    <t>352 Downtown Red</t>
  </si>
  <si>
    <t>6 Bubbliciok</t>
  </si>
  <si>
    <t>43 Red Apple</t>
  </si>
  <si>
    <t>649 Clear Shine</t>
  </si>
  <si>
    <t>70 Ballerina</t>
  </si>
  <si>
    <t>150 Mauve Kiss</t>
  </si>
  <si>
    <t>329 Canal Street Coral</t>
  </si>
  <si>
    <t>1 Go Bare</t>
  </si>
  <si>
    <t>431 Vanilla Venom</t>
  </si>
  <si>
    <t>12 Sunset Cosmo</t>
  </si>
  <si>
    <t>77 Neblina</t>
  </si>
  <si>
    <t>MAYBELLINE Color Show Top Coat - NailPolish</t>
  </si>
  <si>
    <t>424 Ny Lover</t>
  </si>
  <si>
    <t>data:image/jpeg;base64,/9j/4AAQSkZJRgABAQAAAQABAAD/2wCEAAoGBxQTExYUFBMWGBYWGh0cGhkaGB8ZGRwZIBocGxkZGhkbICsiGhwoHSIaIzQjKCwuMTExHCI3PDcwOyswMS4BCwsLDw4PHRERHDAiIiguMDAwMDAwMC4uMTAwMDAwMDAwMDAuMDAwMDAwMDAwMDAwMDAuMDAuMDAwMDswMDAuMP/AABEIAOEA4QMBIgACEQEDEQH/xAAcAAACAgMBAQAAAAAAAAAAAAAABgUHAQMECAL/xABSEAACAQIEAwUCCAoFCQcFAAABAgMAEQQFEiEGMUEHEyJRYTJxFCNzgZGhsbIkMzVCUmJys8HRFSU0gvBDU2ODkpPC0+EIF1WUoqPxFjZEVGT/xAAaAQEAAwEBAQAAAAAAAAAAAAAAAQIDBAUG/8QAKhEAAwACAQMCBQQDAAAAAAAAAAECAxExBBIhMlETFCJBcQUzYaEVI4H/2gAMAwEAAhEDEQA/ALM40zh8Jgp8RGql4k1ANfSTcDexB61GdmPF7ZnhTM6osqOyOqX0jkVIuSd1I68wa2dq35Jxnyf/ABLVf8LZoMplEr7Q4zLop16AzxRC6D1bxH++KAaIO0R3zv8Ao1I4zCCyl99etYi7W3tYMNPLoake03jB8ugjMKLJPK+mNCCQQBd2spBNhYbfpCkLg7K2hzHKXk/G4iKeeQ2sS0gkYX9dOn666s+zyWbO2lhwcuMiwCmILGbKJWBDsTY9dS2/UFAOrcTTz5UuNwUcbylA5jbUQSu0qLpIOoENbzt61v4c41gxOX/DmZUVFJmF7926i7L5npbzBHnSf2M5i8GIxOXTQvDcmeGOT2lRjZlv120H5mNR/E/CKjOI8EkjJhceRNLEuylo9bEDyBIJ9NXoKAYE4+xn9GYjMmw8SKGX4OjBrtGZQhaTxb7Ha1uRPIitJ4uzxMOMW+BwrQd2JTochu706y27m1l35GpXtigVMlxCIoVVEIVRsABNEAAOgApaHB+azZats1vE+HUiExBBoMYIjLje2na9AMXE/aA0WVRZjh41PelAEkuQLkhgdJFyCCL1pXNeIiAfgeCsf9If+ZSjxFmaz8MQssQjCSJHpUkrdSwuCd9+e99ydzTbHwhnFhbOyBYf/jr5e+gOziPizFYRcuEkcPe4qVIphuVQkqG0EN69b07VWfajGyNkyu+p1xUQZ7W1MDGGa3S5ubetWXegFThLimXFY3MMO6Iq4SRVQrfUwYuDquSL+Ecrc6lOMM1fC4OfERhS8SFgGvpJHnYg2pQ7NPyrnXysf2zUxdqH5LxnyLfwoCA4p7Qp8LleDxyxRM+IMetTq0DVGznTZrjcdb0y4PiZJ8vbGwWI7p5Ap6OqElGt1DCxqvOKh/U2S/LYb901Zz1Tkk+Ji3+AZhHL3e20U5QjT6A7D3EfomgJrMe0TER5Nh8wWKEyzSBCpDd2BqkW48V/zR16mt/9KcRf/pYL/eH/AJlJee//AGtgvlh+8npzHCGc2/LZ/wDLL/OgHXKnlaGMzqqzFR3iqbqHt4gp32vXZWjBxsqIrtqYKAzWtqYDdrdLnet9AFFFFAFFFFAFFFFAFYNZrDUBD/0g9ZrmooDt4myZcZhpcMzFVlXSWAuRuDsD7qX+IezeDF4bCYd5HAwgVVcAamQKqlT5atKnbyp0ooBdzDhRJMbh8YJGVsNG8aoANJDKy3N/K/1V9cF8KJl8TxrI0rSSNI8j21MxAG9vd9ZpgrF6AXc54QSfG4fHCRo5YAV8IBDob+Br9LFh/er7zDhVJcfBjjIweBGQIANLBgwJJ5/nfVU7rHnQrXqvcvcETxdkC4/CyYZ3ZFk03ZQCRpdX2B25rb56U/8AunYp3bZrjjFbT3feWXTa2m24tba1qsQGs1YCjnHZ/h5svTL0ZookYMCtma4JJJvzJJJJqNHZlN/4zmH+8P8AOrAqs0zibC47HTySFsG04hkBJIhcxRGOUdFQsxVuVrqaAmM87PxicPhoZMXPrwrFlm2MjNzBLHkRtv6Vryvs/mhljlOa42QRuGMbyEowBvpYX5GlvBGSZcrVo58RqwUjskeIaFiweMCRn7xNVrkWJ61NYt/gAweJaObDxJLLHNHJOZvBIh0OzF2B8aJbfbV60B947sx1YifERZhiYGxD63ER0jrYEg3IFzz8678LwMy4XE4aTHYiYYhQuuU62jAvfTc9f4UoYHFYgRnByyyd7mLYaZCXOpEmdmxCIeahEj6ctVWBxhlkssOvDyGOeA95EbkKzLzjkAPiRhdTfzB6UBxZlwLHLhMJhTK4XCPG6sALsY1KgMOl79Kk+LeHosfhnw8wOltww9pGG6uvqPrBI60l4jM8Q+BmzQu0bziOOFAxKQQNKqGS3IyG7OWPKyjoakc5ylMubCTYaWbW+IiidXmkkEySNZ9SuxBcC7hha1vKgOjG9nMUmWw5cZ5AkT6w4A1k3drEcvzj9Fcf/dnP/wCM4/8A3h/nStmE9osW7x4zW2LnijxYxbpBExmZYy6rL4EU2uSlqleIs7xmGxGIRS7AYbC99OviWFLyLLMkZPic3uLdFJPKgLFyTAmCGOJpXlKLYvIbu2/Nj1Nd9R2QYSOKCNYnLppBV2cyMwO+oud2vzqRoAooooAooooAooooArDVmsNQC/RRRQDDRRRQGuRwBvUVicczEqguRz3so95862ZtiCLKvNjYfxPzC9QuJbVL3KFlREBZgylDcizXB1d4GFgpuCNWoeIGvLy3ee3CepXLNZXak9bb4PubFcy06Cyh7gHTpZtKnVuDc7c6zDLKjEq6uEJU6WBIPUW5A387Vqiy6EqQYkKMN9W5IBbSLCwUAsxAAHnz3r5xcYQB05w3sCdQCM2qQqbE8rXvqIVTbc3rFY8FPtimn7m3dcr6kmiey/NFksp5nlz3sN77bVJCq/xGP2SZDYMDfQ3JlNnUMOoO21/LpTvluJ7yNZLAagDYHVb0uOddvS5ae4vlGWWEkqnhnXUW2QwFZ1MYK4klpQSSGJRUOx5eFRy8qlKK7TEXZOCcKVhUCVBAhjjMc0kbBCQSpZGBYXA5+VbJ+EcNJhnwsglkhkYMweaSRrgqRZ2Ysouo2Btz8zU9RQEZiMjgeaHENGDJArLG1z4QwsRbkdvPlvUg63Fj12qq+2jPp4ZGhjmdFOGDAIxXxmZgWuu97ACq/wCBuIp1eUtPK3h21SMbc9xc7GgPQuFyOBMMMKIwYAmjQ12BT9E6tz89cGWcF4WGRJVErNECI+9mklWIEWPdq7ELttfnavns7x7z4GGSRi7HWCx3JCyMoueuwqI7WM8mwyQCKRkEhlDadibRErvzFjvtQDKnD8Ahlg7u8UzO0ikk6mkJMhuTcXJvty6VjLuH4YSxRTdo0iYszPeOPUEU6ib2DHfmeteeOD+KcX8JUvisQ4sdmldh9Bars7Ls2lxEEplcvolKqWNyF0g2vzPPrQDDkuURYWJYYQVjW+lSzNpBN7AsSQL8h0qQpQ7T83lw2HheJyhadUYjmVKSEi/TcDl5VRGTcRYn4UpbETsNZuDK5B52uCd6A9TUUh9lucyTtileRmVDGVDG+nVrva/IbDapbtMzSXDZdPNC+iRAmlrA21SKpNjtyJoBmorzBFxLjHkUvjsXctYnvSF6GxVX228vMVdnCmNlOJEZlZkMOrSxJ8QKbgm9uZ+mgHOio/iHENHhp5ENmSKRlPOzBCQbdd681TcSYyU63xuKJNuUpUC+2yhrAX8rcqA9S1hqrng3HyasGO/dhIp1BmJD+EkE3J32586sU8qAgKKKKAYawazWDQEBjZPj05e1089vr51wcUZUow0/co0bMrfiyQzFQ5S2nlck8t97eVSGe4U6g4ubb8trjpf13qHxU+h2n8ciMPGNvABYWA525kbGxFvCCzHycaau8W9N+V/J1PXbNL7cipivhIL7Yjmer273VN3ZG/saTDuPDyvyrv4daVMWieN0ZmAY3FlF9ZP7RHnvsRzNSrY2OQNaVBYAEOp1KzKXsNFwzAK4+b3X5o17wExDvQ/tSBlTUgbTIIuarpbQTqtqB5WuDOOMnd9U6RLuO3w9s68+wCpFFHHH3Y1uLX1Ei1tRa5Jv4eZvTLwrDow6L4dr+yLdev63nUDDAzsiank0bam3Y73/AJf7I86b8PFpULzsLVp07789UuOCMv045l88m6iiivROUKKKKApbt6jvib+WEH756r7guAs0tv0f51YnbljkXElDctJhAq26HvXIJ9NjSX2fqY2mumq8Z5EC1r/pEXqNo0nFVcIu/sqS2WwjyaT969L3bmhK4QD9OX91TN2bn8AittvJt/rGqP7TsseY4XSAdLS3BNj4oiot89qko009FA8JRasQAP0T/Cr37GIyuHxAP+fP3FpC4J7M8bFiFlkWMAA7d4L7+VgRVp8BZTJho5lkUAtKWFiDcWG+1NoNMiu2pL4WAf8A9Kfu5aoTJY74pV/XP8a9BdrBAw+HJ5LiUJ8yNEnLzNVHw3wfifhSylVC6ybFxexJ8r71HckSpb4LH7GoSsuMv5RfbLU52uqDleIB5Hu7/wC+jrX2fYB4pcSWUANotY35GT+dffbAD/RWJta/xdr/AC0dTyVa0Uxg8Fhrg3D6W8Vm2A7sElCLd54/DyHM7eG4t7hlVGPUK2r8Ha5/vRD/AK/PVP5E+P1BUgVw23jXmupDsSwt7PMWIubG9XDwkZ/hZM0em8R3uDcjul6E1OgMnFf9jxPyEv7tq885fgsOQovc2juLnQBdy13U+0q2NuhsLte1ehOLjbBYre3xEu/+ravMeWZ9iIz8WVO22oagLqRsGNup+qoBc/DKoJcv0XsVJseg7tiBv77e9TVkHlVU8EZ3JJiMIrxhbrp6WsEkYAWckcjzq1jyoCAooooBhooooDTPEGFmFxSnnGXTQ3dLkAC7LzuTa2m9z0pxNYtXPm6eMvnh+5pGRzwVoMS7PpMMZZX/ADorESXvfwkDXfe/Pf1qYwODlkAUAKp3soCg2sPdfkLm5pv7lfIc78uvK/vr7VQOQrnfR3XirbRr8xK8qUmcOWZasQ8z9nmPWpCiiuzHjnHOpRhVOntmaKKK0KhRRRQFKdt2HZsehCagMOtzYbfGSW3IPM7el/WoLIsLIveEw7FDY6LdOWwsfFccqnO2vMpIcwUqBYwJZiCbHvJL23sDy35i586Wst4sk8eoJqZCLgG5tqKg79CzEW8+tqz+7PS6ffatF1dmRvl8J8y/7xq6eKFu0H7TfZXN2aOWy+FmFiTIbWt/lH6V3cRLcxeYYn6rVZ8HDfrf5DC867cv9k73399ceGNdWWRhVIBvZj1vYne1VkiuBZ7Voi2HhsLnvl2t+qw61EZNGbr4eXp6/wDzU72nOVw8TAA2mU2O49luY6j0qDyjHMdN7enpe/Lf1NRXJpj9I18K+1N71/4q4+1VL5bPbzjP0Soa6uE3Baax3upI8rlunStXaYpOXzAc/B+8W9aSZX6hE4c1EL6U6cNsTirHpE/3oqRsgzFE0gsOlO3CeJEmJJH+ab7yVrXBQluOPyfi/kJf3bV5dyiO5r1JxqhOAxYHMwS/u2ry3l0ndtuQKzJLK7ORbMMKP1m/cy1eB5VRXZpixJmOGtvYty+Skq9TyoCAooooBhr4kawJ8hX3WnFHwP8Asn7KAoHNO07MZZTacxKTssaqLC+w1EFvrrowua4mWNnbFYkkf6ZwPoBtSrgstklDSKVshFwTZiTyCi25pyweWlIpFZ0uCq3BuDqAIYEbEWvv6e6oAt5lxXiydPfyAD9ElT9K2Jrs4fzKeUNqxGI25WmkH2NUfm2RlZJvjkPdqG23LXZhYC+1tN/cQetd/CuBZdW4N41kBHUMqmw9RqsfcalrwEap+K8bCfBi8QLecrN9TE1YfY/xlicXLJFiJBIFj1qxUBhZgCCVAuN6rHNMuY3IZeabX38em3ToWANNvYRdcdIt/wDJOD5bOlQC8KKKKkBRRRQEHmnDMU0wnJIcIE23BUEsNj1uTW85KO7ZNXtKRfSLi4tcetI/brm88CYVYJpIu8eTUY2szWVbDmPM9aSODc5xT/CdWMxLFcOzrrkc2bezLZyDa1CdsvTIsqXDQJAhJVL2J5m7Fjf5ya055kKYkxszMrRFipX9a1wfoFaeCMQ0mDiZ3Lt4wWY3JtIyi5O/ICoTtXzmXDR4cxSMmuVlbTsSO6kYC/MeIA7eVCBmw2WaBYOT7x/1rXw/kaYVZFVmbvJDIxbnqIAPLptXnLhLiPEfCVL4mZhYmzSuwv63O9Xd2V5rJiIZjJIz6JSq6jchdINrne29AMGf5JHilRZCRocOpH6QBHzixNYweSiMWDX94FRHapmsuGy6WWB9EgZAGABIDOqm19r2J3qnOF+I8ZLjIVkxuKYO9iDKdBtzGkNtvagL5yXIUw8k8isWadgzXAAFr2AA6bmtnEGUrioHgdioe26kggqwYEEEHmB1qL4SxcjT4mNpGdUKFA25W+sEXO5Gw6128Y5o+Gwc88enXFGWXUCVv0uBuRQBlvDscQAvqt5qp+sgn66+cHw6seLfFBzdo+7CAWVRdSSN+ZK+VU3he1HM3lQNiEAZraRAALbXszLcbefpVtcLZxLNLLHIysEClTazbgXBtt18qAncfhVljeJvZkVkPuYEH6qh8m4Ujw6hVYkDzAP033qec7GqL4i7ZMcrR9yIUVowxBQsQSTcXJ36dKAtqfhqNsVDitVmhDBVAAU6gQSfWxqaPKkDg7jqXETwQyBG7xCSQNJDBS21trbWtT+eVAQFFFFAMNaMZ+Lf9lvsNb60Y/8AFyfsN9hoDyxDGt9b3I1BQFIBvYkm5B2A6db9KesDh0SBlJJuA2obWU7qdNt/DY8+tvWlPI8olxN0hQsUZXJsSACCLbfnbCw5mxtyp1w2H1wqdLKrgIoI8TaD3Y09L7Abkb3oBB4gwXdzaBuSoP8AeJI29LimbhjHtqaJXY6LIrHTvo1BfDp2W5IG5NiL+VcWZ5LPiZ5JIwFMFlkDnQElDN4NbAITfkL12ZDlzxSzuysvdv40ZSHR2BZUbaxH6wO4F+tqPgEZnuJ0GVEJ8B/OCOD4rH80afaPn5eVMHYVLfMWJt4opOQsPaQ8ulQfFiz65kdXsAJNLD2VJXS1ug3Av61L9g5/rH/VSfatQwX5RRRUgKKKKAqvt1w4kkwCb7vKRbzCxkc9vr9KWeDspRGnUPcHDONQFwFA8juTdj9Bpo7b8Isr4RWLAASm6mx37sHp5VCcKcLRKshSSUa42U6mVhYixIGkWNutZVnia7XydcdFlvH8RLwWdwGtsHGPJpR9E0gpZ7b01RYQec7fuZKZ+CYO7wka3LWL7nmbyMbm3vqE7VY7rhTceGZjY33vFIvO227A71ontbOZy1Xb9yheEYi2IVfQ1evYzCVgxIP+fP3FFInBfZ1PFOszyRbX8I1b39bbfRVpcCZW0CTBip1SahpJO1h5gVOyaipXlHL2vxq2WyK/sl477gf5QW3JHW3UVV/COXQfCIWUE2dbsQwsxI3TowvvuOg2FWf2wYcyZbKoYKdUZvvtaRTtbrVU8H5Xie/hfvV0qxKhhYkE772JB8vL0qylvgtjwXa7pW0W9wlb4XjNPK0X03lv9HL5q3dpS3yzFg8jER68xWrhGB1mxDMV8WkgKSd9UlybgeY+itvaUpOWYsC1+6PPccx0qGmjOpcvTKUy7KIC66XLkOA2lh4BoU35ePxBV5Dn6Grd4LAGKxABv4Ev79vL0tVXcG55mOHcCJISXspLKSStxsPEAPoq2OE8ZLJPP30aq1lN16iyr0J8vrqXLSIGh+R91eSM7W3desY+0162kOx91eZcfkc2J7juIy2mMKx2A1aidrncWtvVdFpl1why7MYSMfhSf0H/AHT1dR5VXXCeQTQ4jCu8ekKhBOpTv3cg6H1qxTyqWtENNckBRRRUEDDXPmP4qT9hvumuiuTNj8TL8m/3TQHnbhdwVEciSd3JiYdEsbDvIsQFcRnQfbXSWNtuWxvViYFUjiw6ShpXE0o1h9ILDEsCxFje5351XHC2cRYdJg0mIjlksEMTsq20mxcBhex5e+nbJcfhRh9xMdANib7EtqBTx+G31kXoEQfHy68LJoF9OY4jvLC9iy2jLD1GoCp/K4zJOcK3418DhRID7QljAYhvXuzvSviuJsLFie8hXFR6vxpSYoX8bsSwDXc2ItuLEE73qTyPO8C0ryxRzrISTr1NqNy1yTruTYgetvWjB8cdziTDTYkHeVhCPcuIeT92Ern7Cz/WS/JSfwqFmxUYSRJ2coDqSMXtr5FtiADaw5cqYuxkw/0ind6rlJed+W5HP9W30VDCL2oooqQFFFFAVr2wD43Dfsyfalc3Cx8DfsmpLtOwbSz4dEF2KyW3t1XateScPzojakC7Hm6np6E152bHbybSPoOn6jGukUOlv2/6NvCf9mT3v99qiO0aIsuHt0lPptpN6l+Ej+DJ73++1RfaHKFSDxAMZDpuQCfCb2v1ruhalI8VtPK2vdnzlsTAi4qZyA+FrfpfwqGytZNiQ30fP9tSnDOJjdZO7YNpkKtY3s1gSPfUo0zP6eSO7UVvgJPev3hVe8HSkSoLgC4IBAF7fnWHX1vVj9oiasFILgXta5sL32BPS/K9JPDOQYiJlLQOOVxYEbHY31bnly229xrpxtaO/obxrA1TW9se+F2vJL833nrPaH+TsT8mftFa+Ez8ZOtxqUrqHUG72v61t4//ACfieQ+LPM2HMdazt7o8zO07eipeHIyXFqsfge/wmcHoq/bVfZLgsShV1w8zDzEbEfMQN6eezvEM8+I1qVYKl1Isw5kXB3Fa5Gu0xHWb2W9x+yqk4JwjhR4fPoOhHkNtiKtub2W9x+yqm4VxOICjSruovbSupSCfNRbpWEnR075H3Ck9/EL9Dt/cbpU+eVK+X40NiY1YaXKmytsxFmvYHmKaDyoymX1EBRRRUGYw1x5v+Im+Tf7prsrjzZgIZSTYaGuedhpO9CDyontinTKXHwdxccqWjlLa/C6mx26XHuPKpzCRyrGwELkfpAbVXuRv8vk9hUzIfGGpbhVrFr1zZhl7XDX3P5uliw9Tta3z105Hh5ATpjZ/mt9tHSJ+WyLzo5s5PtUy9iJ/rOL9iT7hqFlyuSZiAAp3PiYLy9T19OdM3Y5ge7zCNmffS4UAXuSp2v02ufmpvZR4rS3ovmisCs1YyCiiigObFYON7F1BK3sT0vz3r4SOK2kaLHawPPz5Heqt/wC0LiGBwketwjLMWUMVVrd3bUB7Vhf/AAaTuzaJBiH8Fvi25Em/hB3vyO4oD0Th4VRQqABRyArVjsvjl094gbSbrzFjy6VHcEOWwkZJJ3cXJubCRgB8wFqgu2jHyw5fqileMmZFLIxVtJ1XGobi5A5UA4QYKNPZRR7hXxl+XRQhhEgUMxZrXN2PM71514NxrtjIQ0srXP50rOGN2G6keh+j1q8uBJ2eGTU7NplYDUbkDSp0i/S5P00BPYnDrIulwCD0NfKYZF5ACoHtNxTxZZipI2ZGVNmUlWF2UGxG4Nid6885biS08Zd5Gu41EyMxO67G435igPUeGwqIWKLYubsd9z89fWKw6SKUdQysLEHkRSxwTIe+xCam0gRkKT4QbEXUdL2qe4gNsNOfKKT7hoD7w+XQx+yii21+Z+k70YbLoo3eREAeS2trkk22HXb5q88PGSqEud3XnfrfmfKrA7HVK4mcar3iBtvt49jQFpkVH4XI4I7aIgLctybe652qQrzvxhmMrnGapp2042RVHe20quvwrubKFHLbkKAvxsri70TaPjFUqGudlN7gC9up+mus8q88dm+LkGNwgE8+lpQCpc2YFWJVgGty33r0OeVAQFFFFAMFR/Ef9mn+Tf7pqQqP4iH4NP8AJv8AdNQy0epfkpHCqmsfFr9B/nTVAVERsopVwvtimWP8UaxZ9vkiXM+BfxYj1boPpP8AOuzJmQE2UD6aj8Z7X+POunKjzqHwdOSJ+HwaM702PhH0mt/Zkf6wgt5t9xq5c55GunsyH9YQ/tN9xqQeN1kr4NePsXqKzRRXQfLBRRRQFTduuMjilwbSKWGmXYKCTvFtvyHn19R1WOBs+geYgREARvtpWw5cjckgjUd+RtT52r8NR42XDLIzrpElipHXRzBBvyHlXFw/2X4aAsyyzFipF7qNj6WNc19Xjx120/JdY6a2OfAR/A4/2pf3r1Adt0irgFZ/ZE0d9r9H5A8z/jbmGrh7AiCFY1JIBY3PPxOzHl6mk/t9W+Wgec0f2PW80qW0UK54UzrDNiYlSIg62Nio8yVOq9/IW9fSrh7PHBinK8u/a3u7uO1UBwnhQuIjNyDf+HlV6dksurCSMeffN9SRipVJg6+1IgZXiieWgX/21qjcrzvDCWMCI/jF30KdQ0hfPweLxbfo+tXh2s/krF/sD76157yjLFMiHUfaFvprXHiq+C0w64L84ImV8TiSosNEX0+In66YeJP7LiPkpPuGlTszHx2K3vbQL2t+lThmkIeKRDyZGU252IINqrcuXpkNNPTKN04fu490vqj5uLX31db3tex5XPlTh2W938Nm7s+HuQPaubhwL2ufDaxHvrE/ZbhyFtPMAGBt4T9dqYeD+EYcHKzxvIzOmklyLW1A7AAeVU2QNprz/wAQ4zDKcQZELAY2QOAD7V5L3vbVddtrdNzXoGqzj4RwUuHnklh1tJiJXa8jga9bi4AIttcVKAk8B4vDvi8GFW0nepYhSFJCWYhb2AJMnTYRryvXoA8qqjJuG8JDLhJYYNDicAHvHP51jszEHa9WueVSyCAoooqCRgrhz/8As83yb/dNd1cOf/2eb5N/umhaPUijsIfGKZYz8WaWsIPGKZY/xRrnZ9xXpkW8Xz/x511ZSNzWjGDf/HnXTlXM0fB1Zf2zjzkbGuzsyH4fB+033GrkzrkakOzFPw2E+RP3WpB43W/s1+C7RWawKzXQfKBRRRQCzxbHebDny1/8NdOGrk4tnYSwKInZTrJcWspGmwIO+4vyvyrekmmNnsfCpNrWJsOQB5mvF6rpct5XUrwdUXKjTZM4L2R8/wBtIvbz+Tl+XT7r038OYszQJI0ZjLXOg8wNRAv7xY/PUB2s5Q+KwaxRhie9QkqNVhZhqI6jcV6uOWoSfsczfko7h78ch/xyq7Oxo/gT/LP9yOk7JOyeZWDnEAW6GJh08y1PPZdlzQYV0dWB75yNS6Sw0oNQU8gbVaUw2be1f8lYr9gffWqIyP2094+2r+7RsI0uXYiNQSWUAAC59pfMj386rLIezTEEq3fRi1jur/ba31139NkmE9s1xUlyOXZe95sV70/4qd8X7De4/ZSf2e5e0M+LRrmxj8VrKfaPh87U346/dvYXOk2Hmbcq581KrbRS2nW0R0h2H7QrowR8fzVD4LMxIp1Ax2b86+5HQAgV0ZFmDSzOvdkKo9o3sTccjasFyVGGk/BrbCTfLS/fam80lYrNIsPDNHKWVjK9lEbvsWYg+BTtarkHLl6eLDfL3/8AVT8eVIWV4gSNhtCuT3oY3Rlst73OoC1Pp5UBAUUUUAwVxZ4Pweb5N/umu2ubMlvFIPNG+6aEzyii4BaQUxRn4s1ASpaa3kR9lTsPsGsKPuE9xLILGc/8edb8s5mtGMHirdl/M1V8HVkf+s5c6OxqX7Ml/CYz+vb/ANLVD5wdjTD2axfGQt/pbf8AtvV8Z4fX1rEy3hWaxWa2PmAooooCMznPcNhQGxE8cQblrYAnz0jmfmrgy7jfATkrFikYqLm2rYeZJFgKrv8A7QaEz4Wy6rRyHkDbxLzuNqguAMO6SYjUhsY2sSgF+e2wHrQF/wAThgGUgg7gg3BHoa14zFxxIZJXVEUXZnYKoHmSdhXFwp/ZYv2T940u9to/qmewudcW3n8am1AScfH+WswRcZEzE2AUlrn0sN6m8HjY5QTG6sAbGxvY+R8jXmjhbCv8JhbuzpDi/wAWLDewOoDyufmq9OAz48TtbxL96WgGXFYhI0Z3dURQSzMQFAHMknYClp+0zKw2j4ZGT+qrsD7iqkGt3aiP6rxnyR+0V54y7Cya0tGxswuugWtYHey7bkD6KA9P4HNIpiRHIGIAJG4YA8iVNjauwnzpL4Ob8KfYfiv4xU2Zp+Jl+Tf7poCCxXaNlcbFWxsVx+iS4+lARUtl2dQTWEcoYldQG4JXzAYA2ry5gcHIwFo25A20A3G/Pa9rC/01ePBR+Pw91APcjpb817imgWFUFmPGeCgkaKWcK6e0ulzba+5VSOVT1Ubxhh1fMMVcm5kttb9EAdfOgLRwfG+BlZEjxClnICjS4uTsALqOdT55VQvC2ETvcKysdpYSAR5sNib+VX0eVAQFFFFAMNcmb37iW3Pu3+6a66iM176RmhjZUXRdnK6mOrUAqLyHLcm/MbUBSkeNWQiS9mJ3BB0/Mwv9YFMmUYOaZWESiQra+lhtflztUVjcHi4mZRE7rGxUssWpbjn4gKb+zHMJDJIkqlfCCNSaOvTYXqnamegv1HPKU73oXcVwnjybjDN/tL/Os4XhfHLcth2A9Sv86uHWPT6aiM+bEAMYnUKFNxo1E/OTtt6U7Ebf5bqKXb4KZxeknxPYXHsjUefTpepzgXFscbh4lVliDs3iG5Pdva55fNXDjvhcjeDDyb/6E/ZamLs/yDF/CEmnjZEjufGNNyQRYLsevlRSlwcubqMmRapotCs1gVmrnGFFFFAVF24YwRYnDElReKUXIva7KLgefP0871HcJ45fwh1nhZmiZiFO/ebpuC+3hRSLX578xc7YpfhGKw+pR3WmVU8yqOFZr+rA29APOozhbKYEWRtLezYkMwNvLY2rox9PVraJS2XdwzHpw0S3vYHcdfEaXu2afRlcz2vpeI28/jU2qe4Tt8Egty0D+NRnafGrYCQOoZS0fhO4Pxi9Kw150QUbw9xXK2JhBRNnAGx2BN2HPe9gKuzs/n7x8S56sv1NIP4UlcMcN4cSK5hjO/6O1yfzfIDlfrc1Y3C+Djj73QgXUwvb3t/M/TWl4nM7J0aO057ZXiz5RH7RXn+Dity6Du1FmutibqSui9/zrAnn1Ppar/7UPyXi/kj9orz/AJZl0ezso3O38/QVOLA8i2jOrSei7eC8b3uMdrAWhsAOXOI/xpvzT8TL+w33TVe9mZIxUtiSoj3ubnnHyPzfZT/mzgQykkAaG58vZPOqXDmu1lt+Nnl5OJpAgQImgaNje5KHUGJBG+qxPu99XPwRmDS4iDVbaEcvMq9z9lIuS5PAyAtEpbr4f4VY/CeEjTEIURVtGOXuaunJ0dRHftM8+P1GLyfD0096HmqnzvAE4rEsY76pGKnUq7bC9yb9Dt7+XM2xVZYxY5J8VfUbSMF0s4uTt+YRte+5251yJHonFlWTtbDyrh7KJoyGBQAASjYqGvcJty5j1vVsnlVW4eAKMMQWuXjvd3b84fpMbVZD5jFr7vvF18tN7kE8gfIn1o1pgiqKxesVAGOo3iBgIZDvcjSCt9QLEKCCviAuQTbyrvLgcyKO8HmPpoCCOW9xETCru6KSoeRzdzuSVLWvckm1R5R1ngYq7L4i0jJqkkYABVAI+JjJJsNvZ39WtSo6j6awwU9R9NAKEnfSprlWRFnnBKrqLLEo2uF3AIQC3m5J6W7hMZpZDPG+hSFihANm8IJkcjwk3Nhc2W3nvTAFTzH01qxbhEZlGoqCQoO5NthQCpmGOnWGQkyJLO3dgeK0Y1FUSJfzm03dnHTrysw4CBxEkas0YQAD2WbSBYaiwI1ddqjsDhdc/wAIkJOhSsZbwksfbdUPsJayqOfMm971PYfSBzH00BAY1MQ802ktpjjEaEnQHdvE24/u3YDYAgbkkc+Dmnw6zIokkaKNUiUqdBsmppL/AJ12NrXJ8PrTWxU9R9NYIXzH00BA5ThmWUPqaR7WeQggG9id258hZVAVRfrz7s2zUxo4CNrsFQkWRnawUBvefqNd4C+Y+mvieJHtq0m17XNxuLHbly2+c0BT3alhTDPg4mYELEw2FtlI2udzc7k/VUZgpbRsB+dYe4cz/KnnjbgdsVNCY2+LRWG7i6XINlub6T5b2t0rRJ2bxiFykkhlCHSveJoL28IPhG17dfnrrxZZmdPZZM7OE8RKmHZ40cyMI0XUGKJGAPjADswuzHSu5sK5+M4CY7aW8K6yz7yudaopb9FSSxCCwFht0Dfw1hDFhoY3Kh0jUNYgi9t+tc3F2UHEQkRaO9uti36GoFl5jnbz51zbXfv+SogYUOqkRqxLAKD1LE2LkncWHWmnhgss0rWZmCrGntd3Y+J2vysNh5mx867Ms4e0gawNvJwfq/612cN4OWMzd8UAMh7oAjaPe19zvyrXJkmlpE7NHaeb5Xi/kj9oqisLuwt7OwHutV/ca4I4jBTwpZmkSwGq19x13+w0gZR2WDYvLKvXklh6b7/VW3S5Zxp9xlctvwZ4LBbEOpLCJh8YVB1FQFITw7gM1h7tutNeO/EMkoEYXXIkRAa4ue7QKvNRe9ueq3Ra1cHZC2FxU9wTGUULIxA1HwkgD0sfoppxkQZGUFblWAJ8yLCsM+RXkdLgnT7dFIZYrAbdB7rmmvhjESxTHSrSMkXgTozaWYm/v286kMl4H0qBMAT1KuFF/RfF9tS+XZM8WLDLpGHEVrlgXMlz68reldObqMdRpN7PMw9LmnLukteP6OTERyiNpAWlm0EFtDWBcaW2PNVBNo1Ftrm53pXihEeJlWNW0JcKLEFja12vy2ud/OrWAXzH00nYvhl2xMrkERuSdSSKGPppbka4Uz1hTw0gAgYk69am5B0oAwsAOW311Y+RgWeNVvHGfDLb8YxuWb9ZgebDY39KXP8A6TdZYSit3asCe8kS62PkvOnk6eeofTRvYIHTRWaKgHfnPMVH0UUAUUUUAUUUUBpbnW0UUUBmiiigCiiigMGsCiigPqiiioBg0UUVIM0UUUAUUUU+wCiiioJCiiipICiiigN1FFFAf//Z</t>
  </si>
  <si>
    <t>SOINS VERNIS</t>
  </si>
  <si>
    <t>MAYBELLINE Dr Rescue Top Coat - NailCare</t>
  </si>
  <si>
    <t xml:space="preserve">  Gel Effect</t>
  </si>
  <si>
    <t>data:image/jpeg;base64,/9j/4AAQSkZJRgABAQAAAQABAAD/2wCEAAkGBxAQDxAQEA8QEA8PEBAPDQ4QEBAPDw8PFREXFhURFRMYHSggGBsoGxUVITEhJSsrLi4wGR81ODM4NygtLisBCgoKDg0OFw8QGzclHSUtLy0rKy4rMi0uNystLS0rLS0tLS0rLS0rLS0tNy4vLS0tNzcrLSstLS8rKy0tLS0rK//AABEIAOAA4AMBIgACEQEDEQH/xAAbAAEAAgMBAQAAAAAAAAAAAAAAAQIDBAYFB//EADwQAAIBAgQDBgQEAgoDAAAAAAABAgMRBBIhMQUTIgZBUWGRsTJxcoEUM1KhI9EkQlNikrLBw+HwBxU0/8QAGgEBAAMBAQEAAAAAAAAAAAAAAAECAwUEBv/EAC0RAQACAgADBQcFAQAAAAAAAAABAgMREiExBBMyQVEiYYGRwdHwFBUjUqEF/9oADAMBAAIRAxEAPwD7iAAAAAAAAAAAAAiTsRnRhrPq+xZEC/M8vYjP/wB0MdyGBl5qI5y8DEzHJgbHPj4mSE09mmeZUZPD59a+TuB6gAJAAAAAAAAAAAAAAAAAAAAAAAIuBgq7th1VfLdX10ur6bkz3NVcPpqTms2Z5r9Tt1fF66eiEImZ8l/xMNOuPVfLqurVLT1KPGU+rrXQ7T12d8tvVNCng6cUlGKSjJyju8smrNr1ZjeCp9XT8bzS1erzZr+XU2xyRzZVXjq8y0WZ/TZu/wCzE68Vq5K1s17r4fH5ar1NWrgpOTadk4xi08zuk9db/pckV/BPLaTjLSUbtO3KeuXfxURyRM2hs1KsbbrW6Wq1a0aX3IwiWeLPJw/LlOEIVqUpUm3ljJ5up3qWvvrl+R6dCpGNSCcoqUtotq7fl4jkvEW6TD1wVuWAAAAAAAAAAAAAAAAAAAAAAIZEmSyJAeOuO0JYmeGz5a0GrxkrZrpPpffozzsV22wlOcoPmuUZ8uWWndXTs3e+qv8AfTY5vtdy6mK5VGDeMdfWcd0skci89r+VmbPZfhsKmKx8K1NVHHoakrXcpty+V7J3PTGKsV4p9HJt2rNbJ3dPXrpu9oO0ddV6FLBOnJVqSqxlJLrcm7LV6K0f3Nrsz2hniJ1KFeCp16Wt46xktn37q6+xzvHeHVauIwlPkPDKdLkxik6kKeWpK2q/u2e6LcHp1eHV5Ua1C/4m1GGIjdpSlpGz2tdq+zJ7uk015soz5659zvh38Onoy0+0XEMVUqLCKmqcZtQzZF065buT10V9Eb/F+088NTjh5xjWxkoWruDlGlFvZXSu3Z+Rx/CatGhKNSrCrKvRnDl0IuNOKlHfNK17p3VlvZdzOs7TYjAVK9OliaVSFSdNSeIj0OnGS6U97+jSJtSsWiNclcOfLOO1+LVt+f5yeVGjWjHPUovDzhllSkn0zv3K8nqt9Hte62M/BqsqmNozm80nUWrt4M87hWapKth6cpVqVPqw7kndPMkn5Jru8vI9Pg9CdLHUYTTjKNTVeKs9V3M8eanDfUdH1X/M7T33ZJm07tG4nf0fSUWKosS8QAAAAAAAAAAAAAAAAAAAAAhlZFyrA8+nwyhCtOtGlBVp/HVt1PRLfu0RuKmt7a+Pew92XG1YpEdIcn2v4xWoSo0MPl51Z6SklLKrqK0fe23v4FuGcRxcIYmOLpXnhqbqwrpWp1FlbWqsm9O75GHtxwmtUlRxNCOapQ3gtZOOdSTS77NGlSx/EMdUjTVGVDD6xxDlBxjKD+JXkr3s3ojeKxNI/wBcvJe9c9onfu9Na+7y8TxWboYfFOnh/wATKtONWryaeaagk1unl3tpqZe0XFpYnEyo2w0IUlZSxEYy10b65Xtvt5GnjOzmOpwlB0nOlQcnFwcZZszScoxTzN2V7WMmL4ZVpuniJYWdWlVprmU7SU6c7JO6Wq2vs9z0RFI1MS502zzE1tExHLf1e72Jx8W6uH5VGE4dfMoW5dVLS97tO2m3idNTw8JVIylCLlBvJJxTlF+TOU7EYapz69X8M6NGUIqGdTzuSe15av2Oxw6tJfc8mfXG7nYJt3Mb9/ybqJIRJm9YAAAAAAAAAAAAAAAAAAAAAhlZlmVmCXK8R7S4ilWqU44GU4wby1OZZSirdVsum5px7ZYmUpxWCV6duYnVfTm+G/T3+Rp8e4lhudi6cqi5tSPKtKFRxi1GKs0nZ7XTWqPNlxLDudd82LVWWGnFyhKVnTfUrd0vB+Z6qUjXRxM+fJF9Rfl8Ps6B9psdf/4obtfmrdfEvsRHtNjmk1g6dmnK7qaZVrd6+GvyZ4cOOUXKL6VFzxkm+U2lzFFU9E9U7NteJhnxPD2bVSTlPDOk4pNQUlQjTVo+bje/gW7uP6sv1Vv7/nye3g+2eLrKTp4SlJRsnack7t2Ss/nb5mSr2qxsVKTwULQ0k1OT8Hpbdara+5y3CuJ06edzt8WFcVCKs1RxMajbt32j92beO47S5UadJqTTlGc5RcXy5QhfKm7XbSWqdrCccROohXF2u9sfFa/P4fZ71TtVjVfNgVpHO/4j0jr5b6PRa6M2eC9pK9atThLBuEJWcqnMuoxlDNGVnHvRzdXjGF6/4k3nlOrqpZby53RFf1WlVi29m7m/wnjGHrY2iqblmlPKoySXRTdbLa2yySjp9ilqx6PTjz2mY/kfRUyxRFzzOyAAAAAAAAAAAAAAAAAAAAAIZDRZlWBrSjTbaag333s2XdGn4R9Ec9xfFylKUUkkpWulq/uaMqcv1P5ZmVnJMPVXsHFETOnWuFP9MPREKNPwj47RONVOX6repdUna2l/G8vYjvJX/bojzj5OwyU/CHoiuWmu6P7HH8mX6vcrKlU7psd5Kf22vrHyddNUlr0L/CiMO6bkksnlbL+xyMOanrK671qj1+EV7VIWjfM7NveJMX2pk7BwRvk6exJBJZ5AAAAAAAAAAAAAAAAAAAAAAZVlirCHKY5/xJfW/cxszY/45fW/cxzMp6u1jn2Ia01qXuVkXnSu0VbeiCUhTpWuSFdwxyRvcKXXD6l7mmzf4Z8UPqXuWjqzzz7EulRJBJq4wAAAAAAAAAAAAAAAAAAAAAFWWKyCHM8QXXP6n/mMMjPxD8yf1P3MEjK3V2MXhhryNyFsqNKobdJWgivm1v0WmlY17GepsjCEVUsb/Dfih9S9zSsb3Dvih9S9y1erPN4JdGSQSauQAAAAAAAAAAAAAAAAAAAAABVliGBzPEfzJ/U/cwMz8R/Mn9RgMrdXXxeGGvM24/CjVtr9za7irW5PYxIyy2MaCIVRvYDeP1L3NI3sBvH6l7lq9WebwS6JAA1cgAAAAAAAAAAAAAAAAAAAAACAwwOa4l8c/mYGjZ4h+ZU+Zha0+xlbq62OfYhqwWpss19Uy3MfkVbTG2ZlLFFNl0EINzA7x+pe5qmajK2RfqqRX2zK5avVlm8MunBBJq5IAAAAAAAAAAAAAAAAAAAAAEMkhgctxuapOpVbeS8uYt7W1cvQ18HxKhWinSqwmmk04tPfuMna9f0evru5/uv+TgP/ABrCyXdovYrMPVTNaId+yLHSYNLKtvQz8teC9ERwL/rJ9HKIsdTyl4L0QcUhwIntnucnXqZIuUk7Jb2I4PXVaNOum7TayJ9yzW/0NztHH+HL5Hl9kl/RMP8AP/cZMV0pfPa0O4JALPMAAAAAAAAAAAAAAAAAAAAABDJIYHPcfwqqRqQb6JXu1ZOL799/scL2Z4RXw0rQyVIp2i8zu0vFZdz6HxaneEvnI83g9DLYLRL0MJi8Qo/kX+TN2GKq99GX7fzNmitDIFWr+Jn/AGUv2/mauOx1eMb08K6jv8Lq06Wn1O56hDA4fjOOx042/wDXJJ7yli6Nkr76RbNzs3gJU6VCGZNJ5nLuu5N5V62ue1xCPSzFw2naFP7BZ7CJACoAAAAAAAAAAAAAAAAAAAAAEMkAaGKp5rx8bmGlhVHY3pR1ZGUheIhiU5LZjmS8fYvkGUL8lVUl4k8yROUnKEcmCsnJE4eFlFeBlyF4RJVnXkzgAKAAAAAAAAAAAAAAAAAAAAAAAAKNEWMgAx5SbFgE7VsMpcA2plFi4CAAAAAAAAAAAAAB/9k=</t>
  </si>
  <si>
    <t>MAYBELLINE Dr Rescue Base Coat - NailCare</t>
  </si>
  <si>
    <t>Peel Off</t>
  </si>
  <si>
    <t>data:image/jpeg;base64,/9j/4AAQSkZJRgABAQAAAQABAAD/2wCEAAkGBw8QEA8ODw4QDw0PDxAQDw4PEA8PDw0NFREXFhURFhUYHSggGBolHRUVIjEhJSorMC4uGSEzOzMsNygtLisBCgoKDg0OGBAQFy8dHR8uLy8tLS0vLS0rLS0tLS0tLS0tLS0tLS0rKy0tLS0tLS0tKy0tKy0rLS0tKy0rLSstLf/AABEIAN0A5AMBEQACEQEDEQH/xAAbAAEAAgMBAQAAAAAAAAAAAAAAAQYDBAUCB//EADkQAAIBAgQCBwYEBQUAAAAAAAABAgMRBBIhMQVRBhMiQWGBsTJxcpGhwRQkNHMVI0JS4TNDY4KS/8QAGgEBAQADAQEAAAAAAAAAAAAAAAECBAUDBv/EACkRAQACAgEDBAEDBQAAAAAAAAABAgMRBBIhMQUTQVFhIjJDFBUkQnH/2gAMAwEAAhEDEQA/APuIAAAAAAAAAAAAAAAAAAAAAAAAAAAAAAAAAAAACLgLgLgAAC4EgAAAAAAAAAAAAAAAAAAAAAAIQEgAIAALALALAAJAhyQHnrY818wHXR5oB1seaAKrHmvmB6UlzAkAAAAAAAAAAAAAACEBIACAAAAAAAa+Ik80Y3snq7AFBcgJsAYEICbLkBGRcgPNKbU1G+jvpy0A2wAAAAAAAAAAAAAQBIACAAAAAAAa1Zdte77gYK+KUJxp5ZNytZrZXdtSxDOtNxt4ji5SV40pf6mTtNrsvafuGiax9sdTG1F11qLfVxk4e1/Ma2W3eXUMuiO3dlo4m+TNHLmi232rKSaVvD/A6Umn0RxfZjLI7vNmjreLUW7fSxNHR3RQxuZwjklFzz6S/pcbXX1GiaaZoq1SHvfoyPNvAAAAAAAAAAAAAAgCQIAAAJAiwCwEgatZ9te77ge7lENoLEb8IbGhr18PSnrUjF2Tjd90WrNDuyr1fBDCUtWoLtOLk13uOzG5jyTa0eWpQdKNRJKUbOybnKzautV5s5v9yrGT27Rr8spmZhsYfFRnUsr9mVte9Wep64ObjzWtWv8Aq85rp1DcQAAAAAAAAAAAACAJAgAAAkAAAAVXplxLEYaeGqUbOMqrhUptXdROEmku9eyzOkb26HAwY803rft2aGO6W1pSpxwtKM89FTtJSlKMryzKyfcomUUbOH02kRM5La1Lm9JMe8R+ClVzUYThKU0lJ5Xns5KPftp7zKtdNjhYK09yKx1THhsdD8bVWJlQhUnWwzi3mmpLLbZ2e3KwvHZj6hgr7MXmvTb6cHEYuOJxWInXqyp0utko2i52jF5V2b8le5lrUN2mL2OPWaVi06WHjDqcPw8KOGc8lVuc8S903bspbRujDtLncaK8rNNsmo18HR+MnCVR4v8AERkleEs2elV8cz2t8zjesVpGKJ1328+dMRPT0dKwcIh/McvFRt5XNH0XH3vfbmXn4WA+heYAAAAAAAAAAAAEASBAAABIAAAAqXTupKCw1SMXJ08VTlbX+ypv52PTHOpdH06K2vatp1uGl0e4LXpYjD1pQeWVGcqktOxOUpNRa52aMptGnvyuXS2O1InxLPxzgGIrVKEpTVeCqzz6Kk4UJSTS31sk9SVtqGHF5tMVb67bjt/1q4ngGLwdRVsBJ1YtpSpScU3G+zvo147osWifL2jnYs9JrnjUx4lxVw7EYSvWj+G6yUpydKo6cqkYpybUo92bW2vIz3tvRmw58Vd31rzCz8T4hjaNDDSlQjVur4ns5v8Ao0ttO/meeu7lYMOHJlvEW19Ob0aw0q2JrVoUeow8lbLZqKbaaS57N+Zrc3D7uLobHOtWmCtJt1W+1j4fSlCvJNOytr3N91vqcX07j5MOe8T4ca0w76O8wAAAAAAAAAAAAAAAIAAAJAAAAGrUXb8kIWJZCiqdO8XOMaFGE3BVZPO02rxVlbTu7X0M6Q6npmOsze8xvTZ4RwyvhKk113WYR07xU288a3JLluWdTOnnnz488R+nVt/HjSk4DiNSpga/WVZylLFU5JOTb7Sk5L3abeBn06dq/GpXkU1Xt0tjiHFalRYaE6tSNKFGnmyN5nLW8nqrvRbjUMcHGrXrtFYmd9tu90J4hOVWrQVSdWgoqcJVF2ou9rbvnz7jDJHZz/U8MVpW8xq34Wv+uPvPJxm6gAAAAAAAAAAAAAAAACAAEgAAADVn7fkgPdyrtxek/BPxdOKjLLVptyg37LvvF/TXwMq202+FyvYv3jcSr8+jvEMTKnHFV8tGk004yTlpyypa+LM+qIdCebxccTOKneU1+gsusm6VaMaMnKcYSi7xk79ne1rvfkPchcfrH6Ii1e/2iHRbFKjTqRyRxVGUlGOZSjOne6V7Wvdy8mOqCfUcU5LRP7bOn0Y4di4VqtfE5YKcFBU45Um097R0X+SWtGmrzs+G1Ipj+Fhl7UfejycxugAAAAAAAAAAAAAAAAEAAJAAAIYR8/6SdKsVS4ksDRVGMXCHbqKTeaUW+dltyPWtImNy7fD4GLJxpzX32RiOKcRWa+JoqUb3hGF3dU+sau4229SxWFpi4s6/TMvEMdxCVPrXjVGOTPJKkpSirNrRR1uk9uRdQyvTjUtNfb20eJcW4hCpGisZNyl1aclSilBzslutVqtSxENnBx+Nek3mnj8tmnX4lHrU8c59VCM3JwjDNmnKNrNaWyt+4kxDX/xJiJ9vyyYnHY+nf88pNVI0lHqld1W32X2dNr3e6a5jUJSnHvOvbZY4/iV7RxVKpeWVdha6pN+zpZySJqGPRxJ80mGph+l+LWOwuFqdRONWdJScFJSipq61vvZruFqRrbPJ6dhnjWzU3Gn0tHi4KQAAAAAAAAAAAAAAAEAAJAAAIZB8f6ZVMvHM9s2SNCVrXv2X3GxT9r6n02ItwbVmdbl0/wAfKSWaniJyaWbLZRb6pwdkltq2vEQ1/wCmis9rQ8069dUuqjhqyk6fVuaVRaJSUWrR3tJ3KythxzfqnJDUxtHFTqdd+Hr6Om8mWo01DLaO2119StrHbBXHNOqPl0IY3ESUr4CpaSkpKoqs5yi1OyzZVtnfloSdNGeLhj+WHnF160lGKwleGScJx9tp5G2oy7OqSdlysgzx4sdZ37kfT3Sx+Ru2EqLWTSd17Vm27Ja3RJYzxur+SFZhO/F8HJRcU8Th0k99FGP2MrftdDLEV4Fqb3On29Gs+PSAAAAAAAAAAAAAAAAgABIAAAA0XSj1spZVmajd2V3pzDLrtrW+zOgx3IwIYBNeAE3HYANXEU4uVNuKbU42uk7O+43LLrtrW3RQYgAAAAAAAAAAAAAAACAAEgAAACqccquWK6rPUilCOlOeTNfvbRfhG5S4dorJv46s5X+ZBiq8Jq3vGnS89X9SjUeFqRulk08AEMPVaXZptu2lnuQZ4cKqt3lh6K9z19S9hhqYare34aUVf2lU0tzVmOyMGFnOGLoRTnaU8rjKUpRtZ62b32B8rqRkAAAAAAAAAAAAAAAAIAASAAAAKjxT9e/gp+jHwiw0NgrYiByK27AUN4+9AdiQGGqBWav63DfufZhFwQUAAAAAAAAAAAACAJAARcABIAAAAqXE/wBfL4KfoJ8IsNDbyJCs8SjlVI3vy1EBSjs/FAdaQGCqBWq363DfufZgXAAAAAAAAAAAAAAEASAAgABIAAAAqfEF+fl8EPQIsFHYQrPEDnzptNp7vUQFKDbSXdqB0WBgqgVqt+tw37n2YhFwCgAAAAAAAAAAAAQBIAAAAAAAACrY5fn5fBD0CO/S2CsqA08S+2/IojBvteTA3WQYa2wFZq/rcN+4vRhFxQUAAAAAAAAAAAACAJAAAAAAAAEFZxa/PT+CHoVPl3KWwVkQGliH235CBGDfaXmUb7IMNUCtYj9bhv3F6MJK4IKAAAAAAAAAAAABAEgAAAAAAAAK7iY/nZ/BD0A7FMDIgNCu9WAwntRKOgyDFUArmJj+bwz/AOVDaLagoAAAAAAAAAAAAEASAAAAAAAAA4laj+ZqS8IegR0KYhWQDQqRd3o/kwFCLTTs9HyYHQYGOYHDxFJ/iKE+5VYfV2AsyAAAAAAAAAAAAABAEgAAAAAAAAKx0oxs6FSjOFu1KUJXV7rIrPyaRfhGxhOMxsutTg+97x7tdNUtSaNujRxlKfsVIS90lcis9ygmBEpW3BtqV8dSjvUjfknmfyQTbm4bHxrV1SjHSnKFRyb37SVreaLo2sqIoAAAAAAAAAAAAEASAAAAAAAAAp/Tj/Z8Kv0yFjwjo4CjGUYNpXUdH3rzIM9ThNKTvlSfwxf2Kp/C4pOzitP7X9pERFHhVoqLmnZf2yXrJg0l8Ip7uz98YsppirYOEYtJWXelZX+RFcjo0vzVXwjHb9xFRdCKAAAAAAAAAAAABAEgAAAAAAAAKl0tw05TUpu1COWSks14zV0727jKPDGds/DMV2YpRlLRapXXzMViXbhLyCvd/EDw60UtZJLn3fMDUhxOnNuNJ9Y475b5b8r7BNtHiPEOrX83LTu7K8ty6NtPoxTvVlUg80ZSV3bRRSbVvmJFwIoAAAAAAAAAAAAAAAAAAAAAAA8yimrNJrk9QNb+GUL3VKEXzisvoBlWHitr/wDqQHrqV4/NgQ6Cej9QMUcBSW1OK9yt6AP4fRvfq4t82r+oGxCmlokkuSVgPQAAAAAAAAAAAAAAAAAAAAIuAuAuAuAuAuAuAAXAXAASAAAAAAAAAAAAAAAAAAAAAAAAAAAAAAAAAAAAAAAAAAAAAAAAAAAAAAAAAAAAAAAAAAAAAAAAAAAAAAAAAP/Z</t>
  </si>
  <si>
    <t>MAYBELLINE Dr Rescue Baume SOS - NailCare</t>
  </si>
  <si>
    <t>data:image/jpeg;base64,/9j/4AAQSkZJRgABAQAAAQABAAD/2wCEAAkGBw8PEBAPDw0NEA8PEg8PDw8NDw8ODQ0NFRIXFhURFRUYHSggGBolGxUVIT0hJSsrLjovFx8zODMuNygtLysBCgoKDg0OGxAQGislICArLTcrKysrNysrLS0rKy0tLS0tKy0rLS01LS0tMDcrLy0vLS0uLS0yKy0rLSstKystLf/AABEIASMArQMBIgACEQEDEQH/xAAbAAEAAgMBAQAAAAAAAAAAAAAAAwQBAgUGB//EADoQAAIBAgQCCAQFAwMFAAAAAAABAgMRBBIhMTJxBQYTIkFRscFhcoGRFDNCUrIjocIHJII0YtHh8P/EABkBAQADAQEAAAAAAAAAAAAAAAABAgMEBf/EACgRAQACAgEDAwMFAQAAAAAAAAABAgMRBBIhMRNBUTJhkSIjM4GhFP/aAAwDAQACEQMRAD8A+4AAAAAAAAAAAAAMMp4vpKlS0nNJ/tV5S+yLjPM9JYZTrVL+cf4omI3OmeS01jcJa3Wqkn3aVWXx7sTFLrVTe9GovjeLOfLov4iPRqRfohzetd6rBYyFaOaDutn4NPyaLJx+rsEo1Ev3/wCKOwUmNS6qTuNgAIXAAAAAAAAAAAAAAAAAABhnBxP59TnH+KO8zhYn8+pzj/FFqeWObwzY0qIlI6hpDmWegOGp8/8AijrHK6BWlT5/8UdUyt5deL6YAAQ0AAAAAAAAAAAAAAAAAABhnCxP59TnH+CO5OVld7LV8jzjxCqVZyWzatf4JL2LUjuwzT2WbkdRm2YjqSNHOudAbVPnX8UdY8/0HjIxnKk95u8X4bWt/Y9AjK3l14p/TAACGgAAAAAAAAAAAAAAAAAAIsTwvkcJ9FSg26bTTd8rdmvgd3E8LI4ExMwpakW8uM6VVb05eppLD1XtTf1skd5o1sW65Z+jHy42D6LdOaqTknLSyjstT0KKVXw5r1LqKz3a1rFY1DIAIWAAAAAAAAAAAAAAAAAABHiOF8iOGxJX4ZciOGwGzNTLMAQ1fDmvUuopVPDmvUuoSMgAAAAAAAAAAAAAAAAAAAAI8Rwy5EVPYlxHC+RHDYgZZg2MMkQVfDmvUuopVfDmvUvISAAAAAAAAAAAAAAAAAAAAACPEcL5EVPZEuI4XyIqeyIG7NWbmrJENTw5r1LiKVXw5r1LqAyAAAAAAAAAAAAAAAAAAAAA0r8L5MipklfhfJmlLYgZbMM2ZqyRDV8Oa9S4inU8Oa9S4gMgAAAAAAAAAAAAAAGwABGwABIjrcL5M0pbDESfCra31NYp+a+xAkZhow0/NGGn5okRVfDmvUuIp1IPTVFjD1cyd1azt8AJQAAAAAAAAAAIcRJq1na79iYr4l6x+vsBlX82bfVmEZAw7+bMNvzZm681rt8TBAihUkppXbTvo7eX/ouFH9cefsy8BXr8S5M2RFWmsy1XjckUl5okZZgXRhtfADEjOD/Vz9kaSkjGDqRvJXV29F4tWAuAAAAAAAAAAAV8RxR5S9iwVq/EuT9UBujmdYquJhRcsLBTqJptNZmoeNl4s6aK88QpqcKc4uooyyrwUktL/C9itvC1O1onTw2MxNfFSwWIxPZ0KMKlpWm4tVIyu209VeyXwuz38ZppNNNPVNO6aPlmMwtXDKVPF4dyzyhPOm2r5nnalHdvyZ7rqhn/AAdFThkazpJpxeTM8rs9roxxWnqmJd/LxRFK2rrXtp05cUfmRdKVR6x+aPqXkby85Upbvm/UmsQwWr5v1JiQMBgDWRCuOPN+jJmRw44/8vQC4AAAAAAAAAABWrca5e5ZK1Xj/wCPuBuc7BU32s5dy15ruKyWqte1lfffU6JRpSbrt3m0oyV3GUYrVaLwfMiUx7vMddKM6lX/AKOvUjCHdqQq5aa3bdvC3mdrqlRqQwdJVJ55PNJNSzpRcnZZvE5nWSs6NapWpYinmjSiq9CvndPJJ2ja2zfkdDqWoLBUsk1JXqN5bpRk5tuKT2sZVj9yXZkmZ48R7OtV3XzL1LzKFf3XqXzVxKkeJ82Soi/U+fsSokGAzABkVLjXJkjI6PH9H7AXAAAAAAAAAAAK1bj+nuyyVavH9F7gSlHoyopdp3qkrTcf6iWnwVvAvFXBTvn703acl31lt8Et7a+JB7S8v01SwtTHZqlV0nQ7DtVJXhXu707fFN21Op1SjSVCTpVZVM1WrKblDs2puXDl8NLHE66fgu2/qwxDq5IupOg0lCN7QzX03O51QwvZ4SneGRzcqjTblLvPRyb8bWMafW7sv8FZ3LpYnZnQOfi+FnQvobuFV/W/p6EiI58b+hvEDLMGWYbA1ZrhuJ8vc2ZjDbv6AWgAAAAAAAAAAK1Tj+i9yyVanH9EBJcrYSnOOfPK95tx7zlaGllqkWEZIHletnRmETWIrxrOVSVOllpTyqbvpe+it7Ha6Goxp0lThwwclG9TtZNZm03Lzd9jz/8AqBj6ahTw0st6jzuclKSpRX6sq1be33J+oEovDSy04xtUlGUoJpVbbT1200+hlGvU07L1tPHi0zLvYrhZfjsuSKOJ2f1L1PZcl6GzjV6vH9F7m6NK/GuX/k3iAZgzIwBhmcJvL6GGzOE/Vz9gLAAAAAAAAAAAHN6SbSqtOSapyacFmmnZ6xXizpHO6QqKKqScnHLTcsyjmcbJu6XjyEpjy4XR2Mr/AO1U61S8+OnUpTzu0nrmslHTwfluz1B5Lo2cqlWhLPUlGX9STnBZqnfllfcTULa+K3PWlKNM0alA8NBydTJHO1lzWWbKtbX8jx9LpGvT/Ff1qsXBxdPt4q6g6lm3FK1uWp7U8G6dWm8TkpOn2iUlCVruUasbu8rXXfa38Piit+2tNMHeJifs7HRWOqVJ1YTqOdqVCf6csJShqtF477nqaPDHkvQ8l0U4dvVjDwoUE9XolFWS7z01/sesoPuR+VehavhlliIt2RYnijyZlGMV+nm/Qyi7MBhhAazZJhNnzZFImwnCvr6gTAAAAAAAAAAAc3pHPar2fH2bybcdnbfTc6Ry+lJWjWallapvva93uvXTUifCY8uDgaFSM8MqtNQmpN2VKClK8pNtSgrRS0bV9bnb6O6Zo4iTjSbbUVKW3dvbR2e+v9mcnAY6Efw0J1as603UtFucbpu0s6lrdW2Y6rOaq1ozqUpyio/lVI1FHXVStFa3829LL4mdZ1qHReu4mZelPn9RupPFxbjJpKKj2rrU1Ht1mvKU9Nlp3fE9+jwVSVO2MUaM4uMJqTlWqSyyVSGlnZJOy2/Y90Tc43v/AEv9Aq1eok00sNh7Ws9cq3+y+H319lheCHyx9Dy3RGJTkqSTvHD0W25XTslltFLKuJ6p+B6nCcEPlj6E18KZ/qaYvZP4+zNYkmLXd+q9SKOxdi2ZgGANZljCrur/AO8StU2LVBd2PJASAAAAAAAAAAAzk9KtZa102uzldRbTayvZrY6rPm3XPrXisHj5UqXZun2dKWWcE9Xe+t7+BS94rG5bcfBbNfpr5dDCVG6uD1nmbqylGrUTcnd3m1aN5a7fDbS5e6syp9pNUrJOnCVSEZylCjVztZGnwu1tOehxMD1tx1WOaNDCSs7PNLI08rl4y2tF/Zkr61Y+Msv4LD58kqriprNkjvJ6/Ayi9fLsycfJ3r2/L3CPAzrNPE2SSpxqKE1BKbl+IhKXaavNJO1ubuWI9aOkpWtgsO72tlqZlrBzW0v2psjl1l6Rd/8AbYNWajJ5rqM2rpSebexNr1lTFx71+PyudBX7d6afhaT8F3nbf4tJeVrHscH+XD5Y+h8j6W684+LlBPDxabi3CnmV0/C7Pp/VivKpg8LUm7znRpSk9FeTirvQtjvW3aEczjZMcRe3uv4ld18ivB6Fqsu6+T9CnSeiNHClNWZMMkR1di9T2X0KFU6EQMgAAAAAAAAADDPkv+o3ReIqY+VWGHrTpulSWeEHKN1e605n1s0lBPdXM8lOqNOji8iePk64jb430RiqmFvnwteXeUrOlLK7U5xs01/3r7F9dNQVVVXRxMmqcaTUoRi8vaZpPMneV1pZ+59T7GP7UOyj5IzjFMRrbpvz63tNpr3n7vlGA6e7LMo0K7TVKPBqskIwb+yl9zMul5vtFDC4qSquEmnStllHIla2/A9d+8fVuxj5IdjHyRPpz8q/9mPe+j/XwjF9D4utOThhMQ80pSSdOStd33dkfZ+rFCdLB4WnUi4zhRpRnF7xkopNHSUF5L7G6LY8fSryudbkVisxrTDKFPax0DR0ovdL7GriVzDLHYx/ah2Mf2oCjPVpLe69TpI1UEtklyNgAAAAAAAAAAAAAAAAAAAAAAAAAAAAAAAAAAAAAD//2Q==</t>
  </si>
  <si>
    <t>STICKERS</t>
  </si>
  <si>
    <t xml:space="preserve">MAYBELLINE Colorshow Nail Sticker </t>
  </si>
  <si>
    <t>18 Silver City</t>
  </si>
  <si>
    <t>https://media.s-bol.com/gvyP4n8y4rD/550x641.jpg</t>
  </si>
  <si>
    <t>7 Pastel</t>
  </si>
  <si>
    <t>20 Glass Slipper</t>
  </si>
  <si>
    <t>{
  "Formulas": {
    "=RIK_AC(\"INF12__;INF06@E=1,S=14,G=0,T=0,P=0:@R=A,S=1,V=ELLE COSMETIQUE:R=B,S=26,V=Par dépôt:R=C,S=1|1001,V={0}:\";$C3)": 1,
    "=RIK_AC(\"INF12__;INF06@E=1,S=14,G=0,T=0,P=0:@R=A,S=1,V=ELLE COSMETIQUE:R=B,S=26,V=Par dépôt:R=C,S=1|1001,V={0}:\";C3)": 2,
    "=RIK_AC(\"INF12__;INF06@E=1,S=14,G=0,T=0,P=0:@R=A,S=1,V=ELLE COSMETIQUE:R=B,S=26,V=Par dépôt:R=C,S=1|1001,V={0}:\";C4)": 3,
    "=RIK_AC(\"INF12__;INF06@E=1,S=14,G=0,T=0,P=0:@R=A,S=1,V=ELLE COSMETIQUE:R=B,S=26,V=Par dépôt:R=C,S=1|1001,V={0}:\";C6)": 4,
    "=RIK_AC(\"INF12__;INF06@E=1,S=14,G=0,T=0,P=0:@R=A,S=1,V=ELLE COSMETIQUE:R=B,S=26,V=Par dépôt:R=C,S=1|1001,V={0}:\";C8)": 5,
    "=RIK_AC(\"INF12__;INF06@E=1,S=14,G=0,T=0,P=0:@R=A,S=1,V=ELLE COSMETIQUE:R=B,S=26,V=Par dépôt:R=C,S=1|1001,V={0}:\";C10)": 6,
    "=RIK_AC(\"INF12__;INF06@E=1,S=14,G=0,T=0,P=0:@R=A,S=1,V=ELLE COSMETIQUE:R=B,S=26,V=Par dépôt:R=C,S=1|1001,V={0}:\";C12)": 7,
    "=RIK_AC(\"INF12__;INF06@E=1,S=14,G=0,T=0,P=0:@R=A,S=1,V=ELLE COSMETIQUE:R=B,S=26,V=Par dépôt:R=C,S=1|1001,V={0}:\";C14)": 8,
    "=RIK_AC(\"INF12__;INF06@E=1,S=14,G=0,T=0,P=0:@R=A,S=1,V=ELLE COSMETIQUE:R=B,S=26,V=Par dépôt:R=C,S=1|1001,V={0}:\";C16)": 9,
    "=RIK_AC(\"INF12__;INF06@E=1,S=14,G=0,T=0,P=0:@R=A,S=1,V=ELLE COSMETIQUE:R=B,S=26,V=Par dépôt:R=C,S=1|1001,V={0}:\";C18)": 10,
    "=RIK_AC(\"INF12__;INF06@E=1,S=14,G=0,T=0,P=0:@R=A,S=1,V=ELLE COSMETIQUE:R=B,S=26,V=Par dépôt:R=C,S=1|1001,V={0}:\";C20)": 11,
    "=RIK_AC(\"INF12__;INF06@E=1,S=14,G=0,T=0,P=0:@R=A,S=1,V=ELLE COSMETIQUE:R=B,S=26,V=Par dépôt:R=C,S=1|1001,V={0}:\";C22)": 12,
    "=RIK_AC(\"INF12__;INF06@E=1,S=14,G=0,T=0,P=0:@R=A,S=1,V=ELLE COSMETIQUE:R=B,S=26,V=Par dépôt:R=C,S=1|1001,V={0}:\";C24)": 13,
    "=RIK_AC(\"INF12__;INF06@E=1,S=14,G=0,T=0,P=0:@R=A,S=1,V=ELLE COSMETIQUE:R=B,S=26,V=Par dépôt:R=C,S=1|1001,V={0}:\";C26)": 14,
    "=RIK_AC(\"INF12__;INF06@E=1,S=14,G=0,T=0,P=0:@R=A,S=1,V=ELLE COSMETIQUE:R=B,S=26,V=Par dépôt:R=C,S=1|1001,V={0}:\";C28)": 15,
    "=RIK_AC(\"INF12__;INF06@E=1,S=14,G=0,T=0,P=0:@R=A,S=1,V=ELLE COSMETIQUE:R=B,S=26,V=Par dépôt:R=C,S=1|1001,V={0}:\";C30)": 16,
    "=RIK_AC(\"INF12__;INF06@E=1,S=14,G=0,T=0,P=0:@R=A,S=1,V=ELLE COSMETIQUE:R=B,S=26,V=Par dépôt:R=C,S=1|1001,V={0}:\";C32)": 17,
    "=RIK_AC(\"INF12__;INF06@E=1,S=14,G=0,T=0,P=0:@R=A,S=1,V=ELLE COSMETIQUE:R=B,S=26,V=Par dépôt:R=C,S=1|1001,V={0}:\";C34)": 18,
    "=RIK_AC(\"INF12__;INF06@E=1,S=14,G=0,T=0,P=0:@R=A,S=1,V=ELLE COSMETIQUE:R=B,S=26,V=Par dépôt:R=C,S=1|1001,V={0}:\";C36)": 19,
    "=RIK_AC(\"INF12__;INF06@E=1,S=14,G=0,T=0,P=0:@R=A,S=1,V=ELLE COSMETIQUE:R=B,S=26,V=Par dépôt:R=C,S=1|1001,V={0}:\";C38)": 20,
    "=RIK_AC(\"INF12__;INF06@E=1,S=14,G=0,T=0,P=0:@R=A,S=1,V=ELLE COSMETIQUE:R=B,S=26,V=Par dépôt:R=C,S=1|1001,V={0}:\";C40)": 21,
    "=RIK_AC(\"INF12__;INF06@E=1,S=14,G=0,T=0,P=0:@R=A,S=1,V=ELLE COSMETIQUE:R=B,S=26,V=Par dépôt:R=C,S=1|1001,V={0}:\";C42)": 22,
    "=RIK_AC(\"INF12__;INF06@E=1,S=14,G=0,T=0,P=0:@R=A,S=1,V=ELLE COSMETIQUE:R=B,S=26,V=Par dépôt:R=C,S=1|1001,V={0}:\";C44)": 23,
    "=RIK_AC(\"INF12__;INF06@E=1,S=14,G=0,T=0,P=0:@R=A,S=1,V=ELLE COSMETIQUE:R=B,S=26,V=Par dépôt:R=C,S=1|1001,V={0}:\";C46)": 24,
    "=RIK_AC(\"INF12__;INF06@E=1,S=14,G=0,T=0,P=0:@R=A,S=1,V=ELLE COSMETIQUE:R=B,S=26,V=Par dépôt:R=C,S=1|1001,V={0}:\";C48)": 25,
    "=RIK_AC(\"INF12__;INF06@E=1,S=14,G=0,T=0,P=0:@R=A,S=1,V=ELLE COSMETIQUE:R=B,S=26,V=Par dépôt:R=C,S=1|1001,V={0}:\";C50)": 26,
    "=RIK_AC(\"INF12__;INF06@E=1,S=14,G=0,T=0,P=0:@R=A,S=1,V=ELLE COSMETIQUE:R=B,S=26,V=Par dépôt:R=C,S=1|1001,V={0}:\";C5)": 27,
    "=RIK_AC(\"INF12__;INF06@E=1,S=14,G=0,T=0,P=0:@R=A,S=1,V=ELLE COSMETIQUE:R=B,S=26,V=Par dépôt:R=C,S=1|1001,V={0}:\";C7)": 28,
    "=RIK_AC(\"INF12__;INF06@E=1,S=14,G=0,T=0,P=0:@R=A,S=1,V=ELLE COSMETIQUE:R=B,S=26,V=Par dépôt:R=C,S=1|1001,V={0}:\";C9)": 29,
    "=RIK_AC(\"INF12__;INF06@E=1,S=14,G=0,T=0,P=0:@R=A,S=1,V=ELLE COSMETIQUE:R=B,S=26,V=Par dépôt:R=C,S=1|1001,V={0}:\";C11)": 30,
    "=RIK_AC(\"INF12__;INF06@E=1,S=14,G=0,T=0,P=0:@R=A,S=1,V=ELLE COSMETIQUE:R=B,S=26,V=Par dépôt:R=C,S=1|1001,V={0}:\";C13)": 31,
    "=RIK_AC(\"INF12__;INF06@E=1,S=14,G=0,T=0,P=0:@R=A,S=1,V=ELLE COSMETIQUE:R=B,S=26,V=Par dépôt:R=C,S=1|1001,V={0}:\";C15)": 32,
    "=RIK_AC(\"INF12__;INF06@E=1,S=14,G=0,T=0,P=0:@R=A,S=1,V=ELLE COSMETIQUE:R=B,S=26,V=Par dépôt:R=C,S=1|1001,V={0}:\";C17)": 33,
    "=RIK_AC(\"INF12__;INF06@E=1,S=14,G=0,T=0,P=0:@R=A,S=1,V=ELLE COSMETIQUE:R=B,S=26,V=Par dépôt:R=C,S=1|1001,V={0}:\";C19)": 34,
    "=RIK_AC(\"INF12__;INF06@E=1,S=14,G=0,T=0,P=0:@R=A,S=1,V=ELLE COSMETIQUE:R=B,S=26,V=Par dépôt:R=C,S=1|1001,V={0}:\";C21)": 35,
    "=RIK_AC(\"INF12__;INF06@E=1,S=14,G=0,T=0,P=0:@R=A,S=1,V=ELLE COSMETIQUE:R=B,S=26,V=Par dépôt:R=C,S=1|1001,V={0}:\";C23)": 36,
    "=RIK_AC(\"INF12__;INF06@E=1,S=14,G=0,T=0,P=0:@R=A,S=1,V=ELLE COSMETIQUE:R=B,S=26,V=Par dépôt:R=C,S=1|1001,V={0}:\";C25)": 37,
    "=RIK_AC(\"INF12__;INF06@E=1,S=14,G=0,T=0,P=0:@R=A,S=1,V=ELLE COSMETIQUE:R=B,S=26,V=Par dépôt:R=C,S=1|1001,V={0}:\";C27)": 38,
    "=RIK_AC(\"INF12__;INF06@E=1,S=14,G=0,T=0,P=0:@R=A,S=1,V=ELLE COSMETIQUE:R=B,S=26,V=Par dépôt:R=C,S=1|1001,V={0}:\";C29)": 39,
    "=RIK_AC(\"INF12__;INF06@E=1,S=14,G=0,T=0,P=0:@R=A,S=1,V=ELLE COSMETIQUE:R=B,S=26,V=Par dépôt:R=C,S=1|1001,V={0}:\";C31)": 40,
    "=RIK_AC(\"INF12__;INF06@E=1,S=14,G=0,T=0,P=0:@R=A,S=1,V=ELLE COSMETIQUE:R=B,S=26,V=Par dépôt:R=C,S=1|1001,V={0}:\";C33)": 41,
    "=RIK_AC(\"INF12__;INF06@E=1,S=14,G=0,T=0,P=0:@R=A,S=1,V=ELLE COSMETIQUE:R=B,S=26,V=Par dépôt:R=C,S=1|1001,V={0}:\";C35)": 42,
    "=RIK_AC(\"INF12__;INF06@E=1,S=14,G=0,T=0,P=0:@R=A,S=1,V=ELLE COSMETIQUE:R=B,S=26,V=Par dépôt:R=C,S=1|1001,V={0}:\";C37)": 43,
    "=RIK_AC(\"INF12__;INF06@E=1,S=14,G=0,T=0,P=0:@R=A,S=1,V=ELLE COSMETIQUE:R=B,S=26,V=Par dépôt:R=C,S=1|1001,V={0}:\";C39)": 44,
    "=RIK_AC(\"INF12__;INF06@E=1,S=14,G=0,T=0,P=0:@R=A,S=1,V=ELLE COSMETIQUE:R=B,S=26,V=Par dépôt:R=C,S=1|1001,V={0}:\";C41)": 45,
    "=RIK_AC(\"INF12__;INF06@E=1,S=14,G=0,T=0,P=0:@R=A,S=1,V=ELLE COSMETIQUE:R=B,S=26,V=Par dépôt:R=C,S=1|1001,V={0}:\";C43)": 46,
    "=RIK_AC(\"INF12__;INF06@E=1,S=14,G=0,T=0,P=0:@R=A,S=1,V=ELLE COSMETIQUE:R=B,S=26,V=Par dépôt:R=C,S=1|1001,V={0}:\";C45)": 47,
    "=RIK_AC(\"INF12__;INF06@E=1,S=14,G=0,T=0,P=0:@R=A,S=1,V=ELLE COSMETIQUE:R=B,S=26,V=Par dépôt:R=C,S=1|1001,V={0}:\";C47)": 48,
    "=RIK_AC(\"INF12__;INF06@E=1,S=14,G=0,T=0,P=0:@R=A,S=1,V=ELLE COSMETIQUE:R=B,S=26,V=Par dépôt:R=C,S=1|1001,V={0}:\";C49)": 49,
    "=RIK_AC(\"INF12__;INF06@E=1,S=14,G=0,T=0,P=0:@R=A,S=1,V=ELLE COSMETIQUE:R=B,S=26,V=Par dépôt:R=C,S=1|1001,V={0}:\";C51)": 50,
    "=RIK_AC(\"INF12__;INF06@E=1,S=14,G=0,T=0,P=0:@R=A,S=1,V=ELLE COSMETIQUE:R=B,S=26,V=Par dépôt:R=C,S=1|1001,V={0}:\";C54)": 51,
    "=RIK_AC(\"INF12__;INF06@E=1,S=14,G=0,T=0,P=0:@R=A,S=1,V=ELLE COSMETIQUE:R=B,S=26,V=Par dépôt:R=C,S=1|1001,V={0}:\";C55)": 52,
    "=RIK_AC(\"INF12__;INF06@E=1,S=14,G=0,T=0,P=0:@R=A,S=1,V=ELLE COSMETIQUE:R=B,S=26,V=Par dépôt:R=C,S=1|1001,V={0}:\";C57)": 53,
    "=RIK_AC(\"INF12__;INF06@E=1,S=14,G=0,T=0,P=0:@R=A,S=1,V=ELLE COSMETIQUE:R=B,S=26,V=Par dépôt:R=C,S=1|1001,V={0}:\";C59)": 54,
    "=RIK_AC(\"INF12__;INF06@E=1,S=14,G=0,T=0,P=0:@R=A,S=1,V=ELLE COSMETIQUE:R=B,S=26,V=Par dépôt:R=C,S=1|1001,V={0}:\";C61)": 55,
    "=RIK_AC(\"INF12__;INF06@E=1,S=14,G=0,T=0,P=0:@R=A,S=1,V=ELLE COSMETIQUE:R=B,S=26,V=Par dépôt:R=C,S=1|1001,V={0}:\";C63)": 56,
    "=RIK_AC(\"INF12__;INF06@E=1,S=14,G=0,T=0,P=0:@R=A,S=1,V=ELLE COSMETIQUE:R=B,S=26,V=Par dépôt:R=C,S=1|1001,V={0}:\";C65)": 57,
    "=RIK_AC(\"INF12__;INF06@E=1,S=14,G=0,T=0,P=0:@R=A,S=1,V=ELLE COSMETIQUE:R=B,S=26,V=Par dépôt:R=C,S=1|1001,V={0}:\";C67)": 58,
    "=RIK_AC(\"INF12__;INF06@E=1,S=14,G=0,T=0,P=0:@R=A,S=1,V=ELLE COSMETIQUE:R=B,S=26,V=Par dépôt:R=C,S=1|1001,V={0}:\";C69)": 59,
    "=RIK_AC(\"INF12__;INF06@E=1,S=14,G=0,T=0,P=0:@R=A,S=1,V=ELLE COSMETIQUE:R=B,S=26,V=Par dépôt:R=C,S=1|1001,V={0}:\";C71)": 60,
    "=RIK_AC(\"INF12__;INF06@E=1,S=14,G=0,T=0,P=0:@R=A,S=1,V=ELLE COSMETIQUE:R=B,S=26,V=Par dépôt:R=C,S=1|1001,V={0}:\";C73)": 61,
    "=RIK_AC(\"INF12__;INF06@E=1,S=14,G=0,T=0,P=0:@R=A,S=1,V=ELLE COSMETIQUE:R=B,S=26,V=Par dépôt:R=C,S=1|1001,V={0}:\";C56)": 62,
    "=RIK_AC(\"INF12__;INF06@E=1,S=14,G=0,T=0,P=0:@R=A,S=1,V=ELLE COSMETIQUE:R=B,S=26,V=Par dépôt:R=C,S=1|1001,V={0}:\";C58)": 63,
    "=RIK_AC(\"INF12__;INF06@E=1,S=14,G=0,T=0,P=0:@R=A,S=1,V=ELLE COSMETIQUE:R=B,S=26,V=Par dépôt:R=C,S=1|1001,V={0}:\";C60)": 64,
    "=RIK_AC(\"INF12__;INF06@E=1,S=14,G=0,T=0,P=0:@R=A,S=1,V=ELLE COSMETIQUE:R=B,S=26,V=Par dépôt:R=C,S=1|1001,V={0}:\";C62)": 65,
    "=RIK_AC(\"INF12__;INF06@E=1,S=14,G=0,T=0,P=0:@R=A,S=1,V=ELLE COSMETIQUE:R=B,S=26,V=Par dépôt:R=C,S=1|1001,V={0}:\";C64)": 66,
    "=RIK_AC(\"INF12__;INF06@E=1,S=14,G=0,T=0,P=0:@R=A,S=1,V=ELLE COSMETIQUE:R=B,S=26,V=Par dépôt:R=C,S=1|1001,V={0}:\";C66)": 67,
    "=RIK_AC(\"INF12__;INF06@E=1,S=14,G=0,T=0,P=0:@R=A,S=1,V=ELLE COSMETIQUE:R=B,S=26,V=Par dépôt:R=C,S=1|1001,V={0}:\";C68)": 68,
    "=RIK_AC(\"INF12__;INF06@E=1,S=14,G=0,T=0,P=0:@R=A,S=1,V=ELLE COSMETIQUE:R=B,S=26,V=Par dépôt:R=C,S=1|1001,V={0}:\";C70)": 69,
    "=RIK_AC(\"INF12__;INF06@E=1,S=14,G=0,T=0,P=0:@R=A,S=1,V=ELLE COSMETIQUE:R=B,S=26,V=Par dépôt:R=C,S=1|1001,V={0}:\";C72)": 70,
    "=RIK_AC(\"INF12__;INF06@E=1,S=14,G=0,T=0,P=0:@R=A,S=1,V=ELLE COSMETIQUE:R=B,S=26,V=Par dépôt:R=C,S=1|1001,V={0}:\";C74)": 71,
    "=RIK_AC(\"INF12__;INF06@E=1,S=14,G=0,T=0,P=0:@R=A,S=1,V=ELLE COSMETIQUE:R=B,S=26,V=Par dépôt:R=C,S=1|1001,V={0}:\";C76)": 72,
    "=RIK_AC(\"INF12__;INF06@E=1,S=14,G=0,T=0,P=0:@R=A,S=1,V=ELLE COSMETIQUE:R=B,S=26,V=Par dépôt:R=C,S=1|1001,V={0}:\";C77)": 73,
    "=RIK_AC(\"INF12__;INF06@E=1,S=14,G=0,T=0,P=0:@R=A,S=1,V=ELLE COSMETIQUE:R=B,S=26,V=Par dépôt:R=C,S=1|1001,V={0}:\";C79)": 74,
    "=RIK_AC(\"INF12__;INF06@E=1,S=14,G=0,T=0,P=0:@R=A,S=1,V=ELLE COSMETIQUE:R=B,S=26,V=Par dépôt:R=C,S=1|1001,V={0}:\";C81)": 75,
    "=RIK_AC(\"INF12__;INF06@E=1,S=14,G=0,T=0,P=0:@R=A,S=1,V=ELLE COSMETIQUE:R=B,S=26,V=Par dépôt:R=C,S=1|1001,V={0}:\";C83)": 76,
    "=RIK_AC(\"INF12__;INF06@E=1,S=14,G=0,T=0,P=0:@R=A,S=1,V=ELLE COSMETIQUE:R=B,S=26,V=Par dépôt:R=C,S=1|1001,V={0}:\";C85)": 77,
    "=RIK_AC(\"INF12__;INF06@E=1,S=14,G=0,T=0,P=0:@R=A,S=1,V=ELLE COSMETIQUE:R=B,S=26,V=Par dépôt:R=C,S=1|1001,V={0}:\";C87)": 78,
    "=RIK_AC(\"INF12__;INF06@E=1,S=14,G=0,T=0,P=0:@R=A,S=1,V=ELLE COSMETIQUE:R=B,S=26,V=Par dépôt:R=C,S=1|1001,V={0}:\";C89)": 79,
    "=RIK_AC(\"INF12__;INF06@E=1,S=14,G=0,T=0,P=0:@R=A,S=1,V=ELLE COSMETIQUE:R=B,S=26,V=Par dépôt:R=C,S=1|1001,V={0}:\";C91)": 80,
    "=RIK_AC(\"INF12__;INF06@E=1,S=14,G=0,T=0,P=0:@R=A,S=1,V=ELLE COSMETIQUE:R=B,S=26,V=Par dépôt:R=C,S=1|1001,V={0}:\";C93)": 81,
    "=RIK_AC(\"INF12__;INF06@E=1,S=14,G=0,T=0,P=0:@R=A,S=1,V=ELLE COSMETIQUE:R=B,S=26,V=Par dépôt:R=C,S=1|1001,V={0}:\";C95)": 82,
    "=RIK_AC(\"INF12__;INF06@E=1,S=14,G=0,T=0,P=0:@R=A,S=1,V=ELLE COSMETIQUE:R=B,S=26,V=Par dépôt:R=C,S=1|1001,V={0}:\";C97)": 83,
    "=RIK_AC(\"INF12__;INF06@E=1,S=14,G=0,T=0,P=0:@R=A,S=1,V=ELLE COSMETIQUE:R=B,S=26,V=Par dépôt:R=C,S=1|1001,V={0}:\";C99)": 84,
    "=RIK_AC(\"INF12__;INF06@E=1,S=14,G=0,T=0,P=0:@R=A,S=1,V=ELLE COSMETIQUE:R=B,S=26,V=Par dépôt:R=C,S=1|1001,V={0}:\";C101)": 85,
    "=RIK_AC(\"INF12__;INF06@E=1,S=14,G=0,T=0,P=0:@R=A,S=1,V=ELLE COSMETIQUE:R=B,S=26,V=Par dépôt:R=C,S=1|1001,V={0}:\";C78)": 86,
    "=RIK_AC(\"INF12__;INF06@E=1,S=14,G=0,T=0,P=0:@R=A,S=1,V=ELLE COSMETIQUE:R=B,S=26,V=Par dépôt:R=C,S=1|1001,V={0}:\";C80)": 87,
    "=RIK_AC(\"INF12__;INF06@E=1,S=14,G=0,T=0,P=0:@R=A,S=1,V=ELLE COSMETIQUE:R=B,S=26,V=Par dépôt:R=C,S=1|1001,V={0}:\";C82)": 88,
    "=RIK_AC(\"INF12__;INF06@E=1,S=14,G=0,T=0,P=0:@R=A,S=1,V=ELLE COSMETIQUE:R=B,S=26,V=Par dépôt:R=C,S=1|1001,V={0}:\";C84)": 89,
    "=RIK_AC(\"INF12__;INF06@E=1,S=14,G=0,T=0,P=0:@R=A,S=1,V=ELLE COSMETIQUE:R=B,S=26,V=Par dépôt:R=C,S=1|1001,V={0}:\";C86)": 90,
    "=RIK_AC(\"INF12__;INF06@E=1,S=14,G=0,T=0,P=0:@R=A,S=1,V=ELLE COSMETIQUE:R=B,S=26,V=Par dépôt:R=C,S=1|1001,V={0}:\";C88)": 91,
    "=RIK_AC(\"INF12__;INF06@E=1,S=14,G=0,T=0,P=0:@R=A,S=1,V=ELLE COSMETIQUE:R=B,S=26,V=Par dépôt:R=C,S=1|1001,V={0}:\";C90)": 92,
    "=RIK_AC(\"INF12__;INF06@E=1,S=14,G=0,T=0,P=0:@R=A,S=1,V=ELLE COSMETIQUE:R=B,S=26,V=Par dépôt:R=C,S=1|1001,V={0}:\";C92)": 93,
    "=RIK_AC(\"INF12__;INF06@E=1,S=14,G=0,T=0,P=0:@R=A,S=1,V=ELLE COSMETIQUE:R=B,S=26,V=Par dépôt:R=C,S=1|1001,V={0}:\";C94)": 94,
    "=RIK_AC(\"INF12__;INF06@E=1,S=14,G=0,T=0,P=0:@R=A,S=1,V=ELLE COSMETIQUE:R=B,S=26,V=Par dépôt:R=C,S=1|1001,V={0}:\";C96)": 95,
    "=RIK_AC(\"INF12__;INF06@E=1,S=14,G=0,T=0,P=0:@R=A,S=1,V=ELLE COSMETIQUE:R=B,S=26,V=Par dépôt:R=C,S=1|1001,V={0}:\";C98)": 96,
    "=RIK_AC(\"INF12__;INF06@E=1,S=14,G=0,T=0,P=0:@R=A,S=1,V=ELLE COSMETIQUE:R=B,S=26,V=Par dépôt:R=C,S=1|1001,V={0}:\";C100)": 97,
    "=RIK_AC(\"INF12__;INF06@E=1,S=14,G=0,T=0,P=0:@R=A,S=1,V=ELLE COSMETIQUE:R=B,S=26,V=Par dépôt:R=C,S=1|1001,V={0}:\";C102)": 98,
    "=RIK_AC(\"INF12__;INF06@E=1,S=14,G=0,T=0,P=0:@R=A,S=1,V=ELLE COSMETIQUE:R=B,S=26,V=Par dépôt:R=C,S=1|1001,V={0}:\";C105)": 99,
    "=RIK_AC(\"INF12__;INF06@E=1,S=14,G=0,T=0,P=0:@R=A,S=1,V=ELLE COSMETIQUE:R=B,S=26,V=Par dépôt:R=C,S=1|1001,V={0}:\";C106)": 100,
    "=RIK_AC(\"INF12__;INF06@E=1,S=14,G=0,T=0,P=0:@R=A,S=1,V=ELLE COSMETIQUE:R=B,S=26,V=Par dépôt:R=C,S=1|1001,V={0}:\";C108)": 101,
    "=RIK_AC(\"INF12__;INF06@E=1,S=14,G=0,T=0,P=0:@R=A,S=1,V=ELLE COSMETIQUE:R=B,S=26,V=Par dépôt:R=C,S=1|1001,V={0}:\";C110)": 102,
    "=RIK_AC(\"INF12__;INF06@E=1,S=14,G=0,T=0,P=0:@R=A,S=1,V=ELLE COSMETIQUE:R=B,S=26,V=Par dépôt:R=C,S=1|1001,V={0}:\";C107)": 103,
    "=RIK_AC(\"INF12__;INF06@E=1,S=14,G=0,T=0,P=0:@R=A,S=1,V=ELLE COSMETIQUE:R=B,S=26,V=Par dépôt:R=C,S=1|1001,V={0}:\";C109)": 104,
    "=RIK_AC(\"INF12__;INF06@E=1,S=14,G=0,T=0,P=0:@R=A,S=1,V=ELLE COSMETIQUE:R=B,S=26,V=Par dépôt:R=C,S=1|1001,V={0}:\";C113)": 105,
    "=RIK_AC(\"INF12__;INF06@E=1,S=14,G=0,T=0,P=0:@R=A,S=1,V=ELLE COSMETIQUE:R=B,S=26,V=Par dépôt:R=C,S=1|1001,V={0}:\";C114)": 106,
    "=RIK_AC(\"INF12__;INF06@E=1,S=14,G=0,T=0,P=0:@R=A,S=1,V=ELLE COSMETIQUE:R=B,S=26,V=Par dépôt:R=C,S=1|1001,V={0}:\";C116)": 107,
    "=RIK_AC(\"INF12__;INF06@E=1,S=14,G=0,T=0,P=0:@R=A,S=1,V=ELLE COSMETIQUE:R=B,S=26,V=Par dépôt:R=C,S=1|1001,V={0}:\";C118)": 108,
    "=RIK_AC(\"INF12__;INF06@E=1,S=14,G=0,T=0,P=0:@R=A,S=1,V=ELLE COSMETIQUE:R=B,S=26,V=Par dépôt:R=C,S=1|1001,V={0}:\";C120)": 109,
    "=RIK_AC(\"INF12__;INF06@E=1,S=14,G=0,T=0,P=0:@R=A,S=1,V=ELLE COSMETIQUE:R=B,S=26,V=Par dépôt:R=C,S=1|1001,V={0}:\";C122)": 110,
    "=RIK_AC(\"INF12__;INF06@E=1,S=14,G=0,T=0,P=0:@R=A,S=1,V=ELLE COSMETIQUE:R=B,S=26,V=Par dépôt:R=C,S=1|1001,V={0}:\";C124)": 111,
    "=RIK_AC(\"INF12__;INF06@E=1,S=14,G=0,T=0,P=0:@R=A,S=1,V=ELLE COSMETIQUE:R=B,S=26,V=Par dépôt:R=C,S=1|1001,V={0}:\";C126)": 112,
    "=RIK_AC(\"INF12__;INF06@E=1,S=14,G=0,T=0,P=0:@R=A,S=1,V=ELLE COSMETIQUE:R=B,S=26,V=Par dépôt:R=C,S=1|1001,V={0}:\";C128)": 113,
    "=RIK_AC(\"INF12__;INF06@E=1,S=14,G=0,T=0,P=0:@R=A,S=1,V=ELLE COSMETIQUE:R=B,S=26,V=Par dépôt:R=C,S=1|1001,V={0}:\";C130)": 114,
    "=RIK_AC(\"INF12__;INF06@E=1,S=14,G=0,T=0,P=0:@R=A,S=1,V=ELLE COSMETIQUE:R=B,S=26,V=Par dépôt:R=C,S=1|1001,V={0}:\";C132)": 115,
    "=RIK_AC(\"INF12__;INF06@E=1,S=14,G=0,T=0,P=0:@R=A,S=1,V=ELLE COSMETIQUE:R=B,S=26,V=Par dépôt:R=C,S=1|1001,V={0}:\";C134)": 116,
    "=RIK_AC(\"INF12__;INF06@E=1,S=14,G=0,T=0,P=0:@R=A,S=1,V=ELLE COSMETIQUE:R=B,S=26,V=Par dépôt:R=C,S=1|1001,V={0}:\";C136)": 117,
    "=RIK_AC(\"INF12__;INF06@E=1,S=14,G=0,T=0,P=0:@R=A,S=1,V=ELLE COSMETIQUE:R=B,S=26,V=Par dépôt:R=C,S=1|1001,V={0}:\";C138)": 118,
    "=RIK_AC(\"INF12__;INF06@E=1,S=14,G=0,T=0,P=0:@R=A,S=1,V=ELLE COSMETIQUE:R=B,S=26,V=Par dépôt:R=C,S=1|1001,V={0}:\";C140)": 119,
    "=RIK_AC(\"INF12__;INF06@E=1,S=14,G=0,T=0,P=0:@R=A,S=1,V=ELLE COSMETIQUE:R=B,S=26,V=Par dépôt:R=C,S=1|1001,V={0}:\";C142)": 120,
    "=RIK_AC(\"INF12__;INF06@E=1,S=14,G=0,T=0,P=0:@R=A,S=1,V=ELLE COSMETIQUE:R=B,S=26,V=Par dépôt:R=C,S=1|1001,V={0}:\";C144)": 121,
    "=RIK_AC(\"INF12__;INF06@E=1,S=14,G=0,T=0,P=0:@R=A,S=1,V=ELLE COSMETIQUE:R=B,S=26,V=Par dépôt:R=C,S=1|1001,V={0}:\";C146)": 122,
    "=RIK_AC(\"INF12__;INF06@E=1,S=14,G=0,T=0,P=0:@R=A,S=1,V=ELLE COSMETIQUE:R=B,S=26,V=Par dépôt:R=C,S=1|1001,V={0}:\";C148)": 123,
    "=RIK_AC(\"INF12__;INF06@E=1,S=14,G=0,T=0,P=0:@R=A,S=1,V=ELLE COSMETIQUE:R=B,S=26,V=Par dépôt:R=C,S=1|1001,V={0}:\";C150)": 124,
    "=RIK_AC(\"INF12__;INF06@E=1,S=14,G=0,T=0,P=0:@R=A,S=1,V=ELLE COSMETIQUE:R=B,S=26,V=Par dépôt:R=C,S=1|1001,V={0}:\";C152)": 125,
    "=RIK_AC(\"INF12__;INF06@E=1,S=14,G=0,T=0,P=0:@R=A,S=1,V=ELLE COSMETIQUE:R=B,S=26,V=Par dépôt:R=C,S=1|1001,V={0}:\";C154)": 126,
    "=RIK_AC(\"INF12__;INF06@E=1,S=14,G=0,T=0,P=0:@R=A,S=1,V=ELLE COSMETIQUE:R=B,S=26,V=Par dépôt:R=C,S=1|1001,V={0}:\";C156)": 127,
    "=RIK_AC(\"INF12__;INF06@E=1,S=14,G=0,T=0,P=0:@R=A,S=1,V=ELLE COSMETIQUE:R=B,S=26,V=Par dépôt:R=C,S=1|1001,V={0}:\";C158)": 128,
    "=RIK_AC(\"INF12__;INF06@E=1,S=14,G=0,T=0,P=0:@R=A,S=1,V=ELLE COSMETIQUE:R=B,S=26,V=Par dépôt:R=C,S=1|1001,V={0}:\";C160)": 129,
    "=RIK_AC(\"INF12__;INF06@E=1,S=14,G=0,T=0,P=0:@R=A,S=1,V=ELLE COSMETIQUE:R=B,S=26,V=Par dépôt:R=C,S=1|1001,V={0}:\";C162)": 130,
    "=RIK_AC(\"INF12__;INF06@E=1,S=14,G=0,T=0,P=0:@R=A,S=1,V=ELLE COSMETIQUE:R=B,S=26,V=Par dépôt:R=C,S=1|1001,V={0}:\";C164)": 131,
    "=RIK_AC(\"INF12__;INF06@E=1,S=14,G=0,T=0,P=0:@R=A,S=1,V=ELLE COSMETIQUE:R=B,S=26,V=Par dépôt:R=C,S=1|1001,V={0}:\";C166)": 132,
    "=RIK_AC(\"INF12__;INF06@E=1,S=14,G=0,T=0,P=0:@R=A,S=1,V=ELLE COSMETIQUE:R=B,S=26,V=Par dépôt:R=C,S=1|1001,V={0}:\";C168)": 133,
    "=RIK_AC(\"INF12__;INF06@E=1,S=14,G=0,T=0,P=0:@R=A,S=1,V=ELLE COSMETIQUE:R=B,S=26,V=Par dépôt:R=C,S=1|1001,V={0}:\";C170)": 134,
    "=RIK_AC(\"INF12__;INF06@E=1,S=14,G=0,T=0,P=0:@R=A,S=1,V=ELLE COSMETIQUE:R=B,S=26,V=Par dépôt:R=C,S=1|1001,V={0}:\";C115)": 135,
    "=RIK_AC(\"INF12__;INF06@E=1,S=14,G=0,T=0,P=0:@R=A,S=1,V=ELLE COSMETIQUE:R=B,S=26,V=Par dépôt:R=C,S=1|1001,V={0}:\";C117)": 136,
    "=RIK_AC(\"INF12__;INF06@E=1,S=14,G=0,T=0,P=0:@R=A,S=1,V=ELLE COSMETIQUE:R=B,S=26,V=Par dépôt:R=C,S=1|1001,V={0}:\";C119)": 137,
    "=RIK_AC(\"INF12__;INF06@E=1,S=14,G=0,T=0,P=0:@R=A,S=1,V=ELLE COSMETIQUE:R=B,S=26,V=Par dépôt:R=C,S=1|1001,V={0}:\";C121)": 138,
    "=RIK_AC(\"INF12__;INF06@E=1,S=14,G=0,T=0,P=0:@R=A,S=1,V=ELLE COSMETIQUE:R=B,S=26,V=Par dépôt:R=C,S=1|1001,V={0}:\";C123)": 139,
    "=RIK_AC(\"INF12__;INF06@E=1,S=14,G=0,T=0,P=0:@R=A,S=1,V=ELLE COSMETIQUE:R=B,S=26,V=Par dépôt:R=C,S=1|1001,V={0}:\";C125)": 140,
    "=RIK_AC(\"INF12__;INF06@E=1,S=14,G=0,T=0,P=0:@R=A,S=1,V=ELLE COSMETIQUE:R=B,S=26,V=Par dépôt:R=C,S=1|1001,V={0}:\";C127)": 141,
    "=RIK_AC(\"INF12__;INF06@E=1,S=14,G=0,T=0,P=0:@R=A,S=1,V=ELLE COSMETIQUE:R=B,S=26,V=Par dépôt:R=C,S=1|1001,V={0}:\";C129)": 142,
    "=RIK_AC(\"INF12__;INF06@E=1,S=14,G=0,T=0,P=0:@R=A,S=1,V=ELLE COSMETIQUE:R=B,S=26,V=Par dépôt:R=C,S=1|1001,V={0}:\";C131)": 143,
    "=RIK_AC(\"INF12__;INF06@E=1,S=14,G=0,T=0,P=0:@R=A,S=1,V=ELLE COSMETIQUE:R=B,S=26,V=Par dépôt:R=C,S=1|1001,V={0}:\";C133)": 144,
    "=RIK_AC(\"INF12__;INF06@E=1,S=14,G=0,T=0,P=0:@R=A,S=1,V=ELLE COSMETIQUE:R=B,S=26,V=Par dépôt:R=C,S=1|1001,V={0}:\";C135)": 145,
    "=RIK_AC(\"INF12__;INF06@E=1,S=14,G=0,T=0,P=0:@R=A,S=1,V=ELLE COSMETIQUE:R=B,S=26,V=Par dépôt:R=C,S=1|1001,V={0}:\";C137)": 146,
    "=RIK_AC(\"INF12__;INF06@E=1,S=14,G=0,T=0,P=0:@R=A,S=1,V=ELLE COSMETIQUE:R=B,S=26,V=Par dépôt:R=C,S=1|1001,V={0}:\";C139)": 147,
    "=RIK_AC(\"INF12__;INF06@E=1,S=14,G=0,T=0,P=0:@R=A,S=1,V=ELLE COSMETIQUE:R=B,S=26,V=Par dépôt:R=C,S=1|1001,V={0}:\";C141)": 148,
    "=RIK_AC(\"INF12__;INF06@E=1,S=14,G=0,T=0,P=0:@R=A,S=1,V=ELLE COSMETIQUE:R=B,S=26,V=Par dépôt:R=C,S=1|1001,V={0}:\";C143)": 149,
    "=RIK_AC(\"INF12__;INF06@E=1,S=14,G=0,T=0,P=0:@R=A,S=1,V=ELLE COSMETIQUE:R=B,S=26,V=Par dépôt:R=C,S=1|1001,V={0}:\";C145)": 150,
    "=RIK_AC(\"INF12__;INF06@E=1,S=14,G=0,T=0,P=0:@R=A,S=1,V=ELLE COSMETIQUE:R=B,S=26,V=Par dépôt:R=C,S=1|1001,V={0}:\";C147)": 151,
    "=RIK_AC(\"INF12__;INF06@E=1,S=14,G=0,T=0,P=0:@R=A,S=1,V=ELLE COSMETIQUE:R=B,S=26,V=Par dépôt:R=C,S=1|1001,V={0}:\";C149)": 152,
    "=RIK_AC(\"INF12__;INF06@E=1,S=14,G=0,T=0,P=0:@R=A,S=1,V=ELLE COSMETIQUE:R=B,S=26,V=Par dépôt:R=C,S=1|1001,V={0}:\";C151)": 153,
    "=RIK_AC(\"INF12__;INF06@E=1,S=14,G=0,T=0,P=0:@R=A,S=1,V=ELLE COSMETIQUE:R=B,S=26,V=Par dépôt:R=C,S=1|1001,V={0}:\";C153)": 154,
    "=RIK_AC(\"INF12__;INF06@E=1,S=14,G=0,T=0,P=0:@R=A,S=1,V=ELLE COSMETIQUE:R=B,S=26,V=Par dépôt:R=C,S=1|1001,V={0}:\";C155)": 155,
    "=RIK_AC(\"INF12__;INF06@E=1,S=14,G=0,T=0,P=0:@R=A,S=1,V=ELLE COSMETIQUE:R=B,S=26,V=Par dépôt:R=C,S=1|1001,V={0}:\";C157)": 156,
    "=RIK_AC(\"INF12__;INF06@E=1,S=14,G=0,T=0,P=0:@R=A,S=1,V=ELLE COSMETIQUE:R=B,S=26,V=Par dépôt:R=C,S=1|1001,V={0}:\";C159)": 157,
    "=RIK_AC(\"INF12__;INF06@E=1,S=14,G=0,T=0,P=0:@R=A,S=1,V=ELLE COSMETIQUE:R=B,S=26,V=Par dépôt:R=C,S=1|1001,V={0}:\";C161)": 158,
    "=RIK_AC(\"INF12__;INF06@E=1,S=14,G=0,T=0,P=0:@R=A,S=1,V=ELLE COSMETIQUE:R=B,S=26,V=Par dépôt:R=C,S=1|1001,V={0}:\";C163)": 159,
    "=RIK_AC(\"INF12__;INF06@E=1,S=14,G=0,T=0,P=0:@R=A,S=1,V=ELLE COSMETIQUE:R=B,S=26,V=Par dépôt:R=C,S=1|1001,V={0}:\";C165)": 160,
    "=RIK_AC(\"INF12__;INF06@E=1,S=14,G=0,T=0,P=0:@R=A,S=1,V=ELLE COSMETIQUE:R=B,S=26,V=Par dépôt:R=C,S=1|1001,V={0}:\";C167)": 161,
    "=RIK_AC(\"INF12__;INF06@E=1,S=14,G=0,T=0,P=0:@R=A,S=1,V=ELLE COSMETIQUE:R=B,S=26,V=Par dépôt:R=C,S=1|1001,V={0}:\";C169)": 162,
    "=RIK_AC(\"INF12__;INF06@E=1,S=14,G=0,T=0,P=0:@R=A,S=1,V=ELLE COSMETIQUE:R=B,S=26,V=Par dépôt:R=C,S=1|1001,V={0}:\";C171)": 163,
    "=RIK_AC(\"INF12__;INF06@E=1,S=14,G=0,T=0,P=0:@R=A,S=1,V=ELLE COSMETIQUE:R=B,S=26,V=Par dépôt:R=C,S=1|1001,V={0}:\";C174)": 164,
    "=RIK_AC(\"INF12__;INF06@E=1,S=14,G=0,T=0,P=0:@R=A,S=1,V=ELLE COSMETIQUE:R=B,S=26,V=Par dépôt:R=C,S=1|1001,V={0}:\";C175)": 165,
    "=RIK_AC(\"INF12__;INF06@E=1,S=14,G=0,T=0,P=0:@R=A,S=1,V=ELLE COSMETIQUE:R=B,S=26,V=Par dépôt:R=C,S=1|1001,V={0}:\";C177)": 166,
    "=RIK_AC(\"INF12__;INF06@E=1,S=14,G=0,T=0,P=0:@R=A,S=1,V=ELLE COSMETIQUE:R=B,S=26,V=Par dépôt:R=C,S=1|1001,V={0}:\";C179)": 167,
    "=RIK_AC(\"INF12__;INF06@E=1,S=14,G=0,T=0,P=0:@R=A,S=1,V=ELLE COSMETIQUE:R=B,S=26,V=Par dépôt:R=C,S=1|1001,V={0}:\";C181)": 168,
    "=RIK_AC(\"INF12__;INF06@E=1,S=14,G=0,T=0,P=0:@R=A,S=1,V=ELLE COSMETIQUE:R=B,S=26,V=Par dépôt:R=C,S=1|1001,V={0}:\";C183)": 169,
    "=RIK_AC(\"INF12__;INF06@E=1,S=14,G=0,T=0,P=0:@R=A,S=1,V=ELLE COSMETIQUE:R=B,S=26,V=Par dépôt:R=C,S=1|1001,V={0}:\";C185)": 170,
    "=RIK_AC(\"INF12__;INF06@E=1,S=14,G=0,T=0,P=0:@R=A,S=1,V=ELLE COSMETIQUE:R=B,S=26,V=Par dépôt:R=C,S=1|1001,V={0}:\";C187)": 171,
    "=RIK_AC(\"INF12__;INF06@E=1,S=14,G=0,T=0,P=0:@R=A,S=1,V=ELLE COSMETIQUE:R=B,S=26,V=Par dépôt:R=C,S=1|1001,V={0}:\";C189)": 172,
    "=RIK_AC(\"INF12__;INF06@E=1,S=14,G=0,T=0,P=0:@R=A,S=1,V=ELLE COSMETIQUE:R=B,S=26,V=Par dépôt:R=C,S=1|1001,V={0}:\";C191)": 173,
    "=RIK_AC(\"INF12__;INF06@E=1,S=14,G=0,T=0,P=0:@R=A,S=1,V=ELLE COSMETIQUE:R=B,S=26,V=Par dépôt:R=C,S=1|1001,V={0}:\";C193)": 174,
    "=RIK_AC(\"INF12__;INF06@E=1,S=14,G=0,T=0,P=0:@R=A,S=1,V=ELLE COSMETIQUE:R=B,S=26,V=Par dépôt:R=C,S=1|1001,V={0}:\";C195)": 175,
    "=RIK_AC(\"INF12__;INF06@E=1,S=14,G=0,T=0,P=0:@R=A,S=1,V=ELLE COSMETIQUE:R=B,S=26,V=Par dépôt:R=C,S=1|1001,V={0}:\";C197)": 176,
    "=RIK_AC(\"INF12__;INF06@E=1,S=14,G=0,T=0,P=0:@R=A,S=1,V=ELLE COSMETIQUE:R=B,S=26,V=Par dépôt:R=C,S=1|1001,V={0}:\";C199)": 177,
    "=RIK_AC(\"INF12__;INF06@E=1,S=14,G=0,T=0,P=0:@R=A,S=1,V=ELLE COSMETIQUE:R=B,S=26,V=Par dépôt:R=C,S=1|1001,V={0}:\";C201)": 178,
    "=RIK_AC(\"INF12__;INF06@E=1,S=14,G=0,T=0,P=0:@R=A,S=1,V=ELLE COSMETIQUE:R=B,S=26,V=Par dépôt:R=C,S=1|1001,V={0}:\";C203)": 179,
    "=RIK_AC(\"INF12__;INF06@E=1,S=14,G=0,T=0,P=0:@R=A,S=1,V=ELLE COSMETIQUE:R=B,S=26,V=Par dépôt:R=C,S=1|1001,V={0}:\";C205)": 180,
    "=RIK_AC(\"INF12__;INF06@E=1,S=14,G=0,T=0,P=0:@R=A,S=1,V=ELLE COSMETIQUE:R=B,S=26,V=Par dépôt:R=C,S=1|1001,V={0}:\";C207)": 181,
    "=RIK_AC(\"INF12__;INF06@E=1,S=14,G=0,T=0,P=0:@R=A,S=1,V=ELLE COSMETIQUE:R=B,S=26,V=Par dépôt:R=C,S=1|1001,V={0}:\";C209)": 182,
    "=RIK_AC(\"INF12__;INF06@E=1,S=14,G=0,T=0,P=0:@R=A,S=1,V=ELLE COSMETIQUE:R=B,S=26,V=Par dépôt:R=C,S=1|1001,V={0}:\";C211)": 183,
    "=RIK_AC(\"INF12__;INF06@E=1,S=14,G=0,T=0,P=0:@R=A,S=1,V=ELLE COSMETIQUE:R=B,S=26,V=Par dépôt:R=C,S=1|1001,V={0}:\";C213)": 184,
    "=RIK_AC(\"INF12__;INF06@E=1,S=14,G=0,T=0,P=0:@R=A,S=1,V=ELLE COSMETIQUE:R=B,S=26,V=Par dépôt:R=C,S=1|1001,V={0}:\";C215)": 185,
    "=RIK_AC(\"INF12__;INF06@E=1,S=14,G=0,T=0,P=0:@R=A,S=1,V=ELLE COSMETIQUE:R=B,S=26,V=Par dépôt:R=C,S=1|1001,V={0}:\";C217)": 186,
    "=RIK_AC(\"INF12__;INF06@E=1,S=14,G=0,T=0,P=0:@R=A,S=1,V=ELLE COSMETIQUE:R=B,S=26,V=Par dépôt:R=C,S=1|1001,V={0}:\";C219)": 187,
    "=RIK_AC(\"INF12__;INF06@E=1,S=14,G=0,T=0,P=0:@R=A,S=1,V=ELLE COSMETIQUE:R=B,S=26,V=Par dépôt:R=C,S=1|1001,V={0}:\";C221)": 188,
    "=RIK_AC(\"INF12__;INF06@E=1,S=14,G=0,T=0,P=0:@R=A,S=1,V=ELLE COSMETIQUE:R=B,S=26,V=Par dépôt:R=C,S=1|1001,V={0}:\";C223)": 189,
    "=RIK_AC(\"INF12__;INF06@E=1,S=14,G=0,T=0,P=0:@R=A,S=1,V=ELLE COSMETIQUE:R=B,S=26,V=Par dépôt:R=C,S=1|1001,V={0}:\";C225)": 190,
    "=RIK_AC(\"INF12__;INF06@E=1,S=14,G=0,T=0,P=0:@R=A,S=1,V=ELLE COSMETIQUE:R=B,S=26,V=Par dépôt:R=C,S=1|1001,V={0}:\";C227)": 191,
    "=RIK_AC(\"INF12__;INF06@E=1,S=14,G=0,T=0,P=0:@R=A,S=1,V=ELLE COSMETIQUE:R=B,S=26,V=Par dépôt:R=C,S=1|1001,V={0}:\";C229)": 192,
    "=RIK_AC(\"INF12__;INF06@E=1,S=14,G=0,T=0,P=0:@R=A,S=1,V=ELLE COSMETIQUE:R=B,S=26,V=Par dépôt:R=C,S=1|1001,V={0}:\";C231)": 193,
    "=RIK_AC(\"INF12__;INF06@E=1,S=14,G=0,T=0,P=0:@R=A,S=1,V=ELLE COSMETIQUE:R=B,S=26,V=Par dépôt:R=C,S=1|1001,V={0}:\";C233)": 194,
    "=RIK_AC(\"INF12__;INF06@E=1,S=14,G=0,T=0,P=0:@R=A,S=1,V=ELLE COSMETIQUE:R=B,S=26,V=Par dépôt:R=C,S=1|1001,V={0}:\";C235)": 195,
    "=RIK_AC(\"INF12__;INF06@E=1,S=14,G=0,T=0,P=0:@R=A,S=1,V=ELLE COSMETIQUE:R=B,S=26,V=Par dépôt:R=C,S=1|1001,V={0}:\";C237)": 196,
    "=RIK_AC(\"INF12__;INF06@E=1,S=14,G=0,T=0,P=0:@R=A,S=1,V=ELLE COSMETIQUE:R=B,S=26,V=Par dépôt:R=C,S=1|1001,V={0}:\";C239)": 197,
    "=RIK_AC(\"INF12__;INF06@E=1,S=14,G=0,T=0,P=0:@R=A,S=1,V=ELLE COSMETIQUE:R=B,S=26,V=Par dépôt:R=C,S=1|1001,V={0}:\";C241)": 198,
    "=RIK_AC(\"INF12__;INF06@E=1,S=14,G=0,T=0,P=0:@R=A,S=1,V=ELLE COSMETIQUE:R=B,S=26,V=Par dépôt:R=C,S=1|1001,V={0}:\";C243)": 199,
    "=RIK_AC(\"INF12__;INF06@E=1,S=14,G=0,T=0,P=0:@R=A,S=1,V=ELLE COSMETIQUE:R=B,S=26,V=Par dépôt:R=C,S=1|1001,V={0}:\";C245)": 200,
    "=RIK_AC(\"INF12__;INF06@E=1,S=14,G=0,T=0,P=0:@R=A,S=1,V=ELLE COSMETIQUE:R=B,S=26,V=Par dépôt:R=C,S=1|1001,V={0}:\";C247)": 201,
    "=RIK_AC(\"INF12__;INF06@E=1,S=14,G=0,T=0,P=0:@R=A,S=1,V=ELLE COSMETIQUE:R=B,S=26,V=Par dépôt:R=C,S=1|1001,V={0}:\";C249)": 202,
    "=RIK_AC(\"INF12__;INF06@E=1,S=14,G=0,T=0,P=0:@R=A,S=1,V=ELLE COSMETIQUE:R=B,S=26,V=Par dépôt:R=C,S=1|1001,V={0}:\";C251)": 203,
    "=RIK_AC(\"INF12__;INF06@E=1,S=14,G=0,T=0,P=0:@R=A,S=1,V=ELLE COSMETIQUE:R=B,S=26,V=Par dépôt:R=C,S=1|1001,V={0}:\";C253)": 204,
    "=RIK_AC(\"INF12__;INF06@E=1,S=14,G=0,T=0,P=0:@R=A,S=1,V=ELLE COSMETIQUE:R=B,S=26,V=Par dépôt:R=C,S=1|1001,V={0}:\";C255)": 205,
    "=RIK_AC(\"INF12__;INF06@E=1,S=14,G=0,T=0,P=0:@R=A,S=1,V=ELLE COSMETIQUE:R=B,S=26,V=Par dépôt:R=C,S=1|1001,V={0}:\";C176)": 206,
    "=RIK_AC(\"INF12__;INF06@E=1,S=14,G=0,T=0,P=0:@R=A,S=1,V=ELLE COSMETIQUE:R=B,S=26,V=Par dépôt:R=C,S=1|1001,V={0}:\";C178)": 207,
    "=RIK_AC(\"INF12__;INF06@E=1,S=14,G=0,T=0,P=0:@R=A,S=1,V=ELLE COSMETIQUE:R=B,S=26,V=Par dépôt:R=C,S=1|1001,V={0}:\";C180)": 208,
    "=RIK_AC(\"INF12__;INF06@E=1,S=14,G=0,T=0,P=0:@R=A,S=1,V=ELLE COSMETIQUE:R=B,S=26,V=Par dépôt:R=C,S=1|1001,V={0}:\";C182)": 209,
    "=RIK_AC(\"INF12__;INF06@E=1,S=14,G=0,T=0,P=0:@R=A,S=1,V=ELLE COSMETIQUE:R=B,S=26,V=Par dépôt:R=C,S=1|1001,V={0}:\";C184)": 210,
    "=RIK_AC(\"INF12__;INF06@E=1,S=14,G=0,T=0,P=0:@R=A,S=1,V=ELLE COSMETIQUE:R=B,S=26,V=Par dépôt:R=C,S=1|1001,V={0}:\";C186)": 211,
    "=RIK_AC(\"INF12__;INF06@E=1,S=14,G=0,T=0,P=0:@R=A,S=1,V=ELLE COSMETIQUE:R=B,S=26,V=Par dépôt:R=C,S=1|1001,V={0}:\";C188)": 212,
    "=RIK_AC(\"INF12__;INF06@E=1,S=14,G=0,T=0,P=0:@R=A,S=1,V=ELLE COSMETIQUE:R=B,S=26,V=Par dépôt:R=C,S=1|1001,V={0}:\";C190)": 213,
    "=RIK_AC(\"INF12__;INF06@E=1,S=14,G=0,T=0,P=0:@R=A,S=1,V=ELLE COSMETIQUE:R=B,S=26,V=Par dépôt:R=C,S=1|1001,V={0}:\";C192)": 214,
    "=RIK_AC(\"INF12__;INF06@E=1,S=14,G=0,T=0,P=0:@R=A,S=1,V=ELLE COSMETIQUE:R=B,S=26,V=Par dépôt:R=C,S=1|1001,V={0}:\";C194)": 215,
    "=RIK_AC(\"INF12__;INF06@E=1,S=14,G=0,T=0,P=0:@R=A,S=1,V=ELLE COSMETIQUE:R=B,S=26,V=Par dépôt:R=C,S=1|1001,V={0}:\";C196)": 216,
    "=RIK_AC(\"INF12__;INF06@E=1,S=14,G=0,T=0,P=0:@R=A,S=1,V=ELLE COSMETIQUE:R=B,S=26,V=Par dépôt:R=C,S=1|1001,V={0}:\";C198)": 217,
    "=RIK_AC(\"INF12__;INF06@E=1,S=14,G=0,T=0,P=0:@R=A,S=1,V=ELLE COSMETIQUE:R=B,S=26,V=Par dépôt:R=C,S=1|1001,V={0}:\";C200)": 218,
    "=RIK_AC(\"INF12__;INF06@E=1,S=14,G=0,T=0,P=0:@R=A,S=1,V=ELLE COSMETIQUE:R=B,S=26,V=Par dépôt:R=C,S=1|1001,V={0}:\";C202)": 219,
    "=RIK_AC(\"INF12__;INF06@E=1,S=14,G=0,T=0,P=0:@R=A,S=1,V=ELLE COSMETIQUE:R=B,S=26,V=Par dépôt:R=C,S=1|1001,V={0}:\";C204)": 220,
    "=RIK_AC(\"INF12__;INF06@E=1,S=14,G=0,T=0,P=0:@R=A,S=1,V=ELLE COSMETIQUE:R=B,S=26,V=Par dépôt:R=C,S=1|1001,V={0}:\";C206)": 221,
    "=RIK_AC(\"INF12__;INF06@E=1,S=14,G=0,T=0,P=0:@R=A,S=1,V=ELLE COSMETIQUE:R=B,S=26,V=Par dépôt:R=C,S=1|1001,V={0}:\";C208)": 222,
    "=RIK_AC(\"INF12__;INF06@E=1,S=14,G=0,T=0,P=0:@R=A,S=1,V=ELLE COSMETIQUE:R=B,S=26,V=Par dépôt:R=C,S=1|1001,V={0}:\";C210)": 223,
    "=RIK_AC(\"INF12__;INF06@E=1,S=14,G=0,T=0,P=0:@R=A,S=1,V=ELLE COSMETIQUE:R=B,S=26,V=Par dépôt:R=C,S=1|1001,V={0}:\";C212)": 224,
    "=RIK_AC(\"INF12__;INF06@E=1,S=14,G=0,T=0,P=0:@R=A,S=1,V=ELLE COSMETIQUE:R=B,S=26,V=Par dépôt:R=C,S=1|1001,V={0}:\";C214)": 225,
    "=RIK_AC(\"INF12__;INF06@E=1,S=14,G=0,T=0,P=0:@R=A,S=1,V=ELLE COSMETIQUE:R=B,S=26,V=Par dépôt:R=C,S=1|1001,V={0}:\";C216)": 226,
    "=RIK_AC(\"INF12__;INF06@E=1,S=14,G=0,T=0,P=0:@R=A,S=1,V=ELLE COSMETIQUE:R=B,S=26,V=Par dépôt:R=C,S=1|1001,V={0}:\";C218)": 227,
    "=RIK_AC(\"INF12__;INF06@E=1,S=14,G=0,T=0,P=0:@R=A,S=1,V=ELLE COSMETIQUE:R=B,S=26,V=Par dépôt:R=C,S=1|1001,V={0}:\";C220)": 228,
    "=RIK_AC(\"INF12__;INF06@E=1,S=14,G=0,T=0,P=0:@R=A,S=1,V=ELLE COSMETIQUE:R=B,S=26,V=Par dépôt:R=C,S=1|1001,V={0}:\";C222)": 229,
    "=RIK_AC(\"INF12__;INF06@E=1,S=14,G=0,T=0,P=0:@R=A,S=1,V=ELLE COSMETIQUE:R=B,S=26,V=Par dépôt:R=C,S=1|1001,V={0}:\";C224)": 230,
    "=RIK_AC(\"INF12__;INF06@E=1,S=14,G=0,T=0,P=0:@R=A,S=1,V=ELLE COSMETIQUE:R=B,S=26,V=Par dépôt:R=C,S=1|1001,V={0}:\";C226)": 231,
    "=RIK_AC(\"INF12__;INF06@E=1,S=14,G=0,T=0,P=0:@R=A,S=1,V=ELLE COSMETIQUE:R=B,S=26,V=Par dépôt:R=C,S=1|1001,V={0}:\";C228)": 232,
    "=RIK_AC(\"INF12__;INF06@E=1,S=14,G=0,T=0,P=0:@R=A,S=1,V=ELLE COSMETIQUE:R=B,S=26,V=Par dépôt:R=C,S=1|1001,V={0}:\";C230)": 233,
    "=RIK_AC(\"INF12__;INF06@E=1,S=14,G=0,T=0,P=0:@R=A,S=1,V=ELLE COSMETIQUE:R=B,S=26,V=Par dépôt:R=C,S=1|1001,V={0}:\";C232)": 234,
    "=RIK_AC(\"INF12__;INF06@E=1,S=14,G=0,T=0,P=0:@R=A,S=1,V=ELLE COSMETIQUE:R=B,S=26,V=Par dépôt:R=C,S=1|1001,V={0}:\";C234)": 235,
    "=RIK_AC(\"INF12__;INF06@E=1,S=14,G=0,T=0,P=0:@R=A,S=1,V=ELLE COSMETIQUE:R=B,S=26,V=Par dépôt:R=C,S=1|1001,V={0}:\";C236)": 236,
    "=RIK_AC(\"INF12__;INF06@E=1,S=14,G=0,T=0,P=0:@R=A,S=1,V=ELLE COSMETIQUE:R=B,S=26,V=Par dépôt:R=C,S=1|1001,V={0}:\";C238)": 237,
    "=RIK_AC(\"INF12__;INF06@E=1,S=14,G=0,T=0,P=0:@R=A,S=1,V=ELLE COSMETIQUE:R=B,S=26,V=Par dépôt:R=C,S=1|1001,V={0}:\";C240)": 238,
    "=RIK_AC(\"INF12__;INF06@E=1,S=14,G=0,T=0,P=0:@R=A,S=1,V=ELLE COSMETIQUE:R=B,S=26,V=Par dépôt:R=C,S=1|1001,V={0}:\";C242)": 239,
    "=RIK_AC(\"INF12__;INF06@E=1,S=14,G=0,T=0,P=0:@R=A,S=1,V=ELLE COSMETIQUE:R=B,S=26,V=Par dépôt:R=C,S=1|1001,V={0}:\";C244)": 240,
    "=RIK_AC(\"INF12__;INF06@E=1,S=14,G=0,T=0,P=0:@R=A,S=1,V=ELLE COSMETIQUE:R=B,S=26,V=Par dépôt:R=C,S=1|1001,V={0}:\";C246)": 241,
    "=RIK_AC(\"INF12__;INF06@E=1,S=14,G=0,T=0,P=0:@R=A,S=1,V=ELLE COSMETIQUE:R=B,S=26,V=Par dépôt:R=C,S=1|1001,V={0}:\";C248)": 242,
    "=RIK_AC(\"INF12__;INF06@E=1,S=14,G=0,T=0,P=0:@R=A,S=1,V=ELLE COSMETIQUE:R=B,S=26,V=Par dépôt:R=C,S=1|1001,V={0}:\";C250)": 243,
    "=RIK_AC(\"INF12__;INF06@E=1,S=14,G=0,T=0,P=0:@R=A,S=1,V=ELLE COSMETIQUE:R=B,S=26,V=Par dépôt:R=C,S=1|1001,V={0}:\";C252)": 244,
    "=RIK_AC(\"INF12__;INF06@E=1,S=14,G=0,T=0,P=0:@R=A,S=1,V=ELLE COSMETIQUE:R=B,S=26,V=Par dépôt:R=C,S=1|1001,V={0}:\";C254)": 245,
    "=RIK_AC(\"INF12__;INF06@E=1,S=14,G=0,T=0,P=0:@R=A,S=1,V=ELLE COSMETIQUE:R=B,S=26,V=Par dépôt:R=C,S=1|1001,V={0}:\";C256)":</t>
  </si>
  <si>
    <t>{
  "Name": "CacheManager_MAYBELLINE",
  "Column": 3,
  "Length": 81,
  "IsEncrypted": false
}</t>
  </si>
  <si>
    <t xml:space="preserve"> 246,
    "=RIK_AC(\"INF12__;INF06@E=1,S=14,G=0,T=0,P=0:@R=A,S=1,V=ELLE COSMETIQUE:R=B,S=26,V=Par dépôt:R=C,S=1|1001,V={0}:\";C259)": 247,
    "=RIK_AC(\"INF12__;INF06@E=1,S=14,G=0,T=0,P=0:@R=A,S=1,V=ELLE COSMETIQUE:R=B,S=26,V=Par dépôt:R=C,S=1|1001,V={0}:\";C260)": 248,
    "=RIK_AC(\"INF12__;INF06@E=1,S=14,G=0,T=0,P=0:@R=A,S=1,V=ELLE COSMETIQUE:R=B,S=26,V=Par dépôt:R=C,S=1|1001,V={0}:\";C262)": 249,
    "=RIK_AC(\"INF12__;INF06@E=1,S=14,G=0,T=0,P=0:@R=A,S=1,V=ELLE COSMETIQUE:R=B,S=26,V=Par dépôt:R=C,S=1|1001,V={0}:\";C264)": 250,
    "=RIK_AC(\"INF12__;INF06@E=1,S=14,G=0,T=0,P=0:@R=A,S=1,V=ELLE COSMETIQUE:R=B,S=26,V=Par dépôt:R=C,S=1|1001,V={0}:\";C266)": 251,
    "=RIK_AC(\"INF12__;INF06@E=1,S=14,G=0,T=0,P=0:@R=A,S=1,V=ELLE COSMETIQUE:R=B,S=26,V=Par dépôt:R=C,S=1|1001,V={0}:\";C268)": 252,
    "=RIK_AC(\"INF12__;INF06@E=1,S=14,G=0,T=0,P=0:@R=A,S=1,V=ELLE COSMETIQUE:R=B,S=26,V=Par dépôt:R=C,S=1|1001,V={0}:\";C270)": 253,
    "=RIK_AC(\"INF12__;INF06@E=1,S=14,G=0,T=0,P=0:@R=A,S=1,V=ELLE COSMETIQUE:R=B,S=26,V=Par dépôt:R=C,S=1|1001,V={0}:\";C272)": 254,
    "=RIK_AC(\"INF12__;INF06@E=1,S=14,G=0,T=0,P=0:@R=A,S=1,V=ELLE COSMETIQUE:R=B,S=26,V=Par dépôt:R=C,S=1|1001,V={0}:\";C274)": 255,
    "=RIK_AC(\"INF12__;INF06@E=1,S=14,G=0,T=0,P=0:@R=A,S=1,V=ELLE COSMETIQUE:R=B,S=26,V=Par dépôt:R=C,S=1|1001,V={0}:\";C276)": 256,
    "=RIK_AC(\"INF12__;INF06@E=1,S=14,G=0,T=0,P=0:@R=A,S=1,V=ELLE COSMETIQUE:R=B,S=26,V=Par dépôt:R=C,S=1|1001,V={0}:\";C278)": 257,
    "=RIK_AC(\"INF12__;INF06@E=1,S=14,G=0,T=0,P=0:@R=A,S=1,V=ELLE COSMETIQUE:R=B,S=26,V=Par dépôt:R=C,S=1|1001,V={0}:\";C280)": 258,
    "=RIK_AC(\"INF12__;INF06@E=1,S=14,G=0,T=0,P=0:@R=A,S=1,V=ELLE COSMETIQUE:R=B,S=26,V=Par dépôt:R=C,S=1|1001,V={0}:\";C282)": 259,
    "=RIK_AC(\"INF12__;INF06@E=1,S=14,G=0,T=0,P=0:@R=A,S=1,V=ELLE COSMETIQUE:R=B,S=26,V=Par dépôt:R=C,S=1|1001,V={0}:\";C284)": 260,
    "=RIK_AC(\"INF12__;INF06@E=1,S=14,G=0,T=0,P=0:@R=A,S=1,V=ELLE COSMETIQUE:R=B,S=26,V=Par dépôt:R=C,S=1|1001,V={0}:\";C286)": 261,
    "=RIK_AC(\"INF12__;INF06@E=1,S=14,G=0,T=0,P=0:@R=A,S=1,V=ELLE COSMETIQUE:R=B,S=26,V=Par dépôt:R=C,S=1|1001,V={0}:\";C288)": 262,
    "=RIK_AC(\"INF12__;INF06@E=1,S=14,G=0,T=0,P=0:@R=A,S=1,V=ELLE COSMETIQUE:R=B,S=26,V=Par dépôt:R=C,S=1|1001,V={0}:\";C290)": 263,
    "=RIK_AC(\"INF12__;INF06@E=1,S=14,G=0,T=0,P=0:@R=A,S=1,V=ELLE COSMETIQUE:R=B,S=26,V=Par dépôt:R=C,S=1|1001,V={0}:\";C292)": 264,
    "=RIK_AC(\"INF12__;INF06@E=1,S=14,G=0,T=0,P=0:@R=A,S=1,V=ELLE COSMETIQUE:R=B,S=26,V=Par dépôt:R=C,S=1|1001,V={0}:\";C294)": 265,
    "=RIK_AC(\"INF12__;INF06@E=1,S=14,G=0,T=0,P=0:@R=A,S=1,V=ELLE COSMETIQUE:R=B,S=26,V=Par dépôt:R=C,S=1|1001,V={0}:\";C296)": 266,
    "=RIK_AC(\"INF12__;INF06@E=1,S=14,G=0,T=0,P=0:@R=A,S=1,V=ELLE COSMETIQUE:R=B,S=26,V=Par dépôt:R=C,S=1|1001,V={0}:\";C298)": 267,
    "=RIK_AC(\"INF12__;INF06@E=1,S=14,G=0,T=0,P=0:@R=A,S=1,V=ELLE COSMETIQUE:R=B,S=26,V=Par dépôt:R=C,S=1|1001,V={0}:\";C261)": 268,
    "=RIK_AC(\"INF12__;INF06@E=1,S=14,G=0,T=0,P=0:@R=A,S=1,V=ELLE COSMETIQUE:R=B,S=26,V=Par dépôt:R=C,S=1|1001,V={0}:\";C263)": 269,
    "=RIK_AC(\"INF12__;INF06@E=1,S=14,G=0,T=0,P=0:@R=A,S=1,V=ELLE COSMETIQUE:R=B,S=26,V=Par dépôt:R=C,S=1|1001,V={0}:\";C265)": 270,
    "=RIK_AC(\"INF12__;INF06@E=1,S=14,G=0,T=0,P=0:@R=A,S=1,V=ELLE COSMETIQUE:R=B,S=26,V=Par dépôt:R=C,S=1|1001,V={0}:\";C267)": 271,
    "=RIK_AC(\"INF12__;INF06@E=1,S=14,G=0,T=0,P=0:@R=A,S=1,V=ELLE COSMETIQUE:R=B,S=26,V=Par dépôt:R=C,S=1|1001,V={0}:\";C269)": 272,
    "=RIK_AC(\"INF12__;INF06@E=1,S=14,G=0,T=0,P=0:@R=A,S=1,V=ELLE COSMETIQUE:R=B,S=26,V=Par dépôt:R=C,S=1|1001,V={0}:\";C271)": 273,
    "=RIK_AC(\"INF12__;INF06@E=1,S=14,G=0,T=0,P=0:@R=A,S=1,V=ELLE COSMETIQUE:R=B,S=26,V=Par dépôt:R=C,S=1|1001,V={0}:\";C273)": 274,
    "=RIK_AC(\"INF12__;INF06@E=1,S=14,G=0,T=0,P=0:@R=A,S=1,V=ELLE COSMETIQUE:R=B,S=26,V=Par dépôt:R=C,S=1|1001,V={0}:\";C275)": 275,
    "=RIK_AC(\"INF12__;INF06@E=1,S=14,G=0,T=0,P=0:@R=A,S=1,V=ELLE COSMETIQUE:R=B,S=26,V=Par dépôt:R=C,S=1|1001,V={0}:\";C277)": 276,
    "=RIK_AC(\"INF12__;INF06@E=1,S=14,G=0,T=0,P=0:@R=A,S=1,V=ELLE COSMETIQUE:R=B,S=26,V=Par dépôt:R=C,S=1|1001,V={0}:\";C279)": 277,
    "=RIK_AC(\"INF12__;INF06@E=1,S=14,G=0,T=0,P=0:@R=A,S=1,V=ELLE COSMETIQUE:R=B,S=26,V=Par dépôt:R=C,S=1|1001,V={0}:\";C281)": 278,
    "=RIK_AC(\"INF12__;INF06@E=1,S=14,G=0,T=0,P=0:@R=A,S=1,V=ELLE COSMETIQUE:R=B,S=26,V=Par dépôt:R=C,S=1|1001,V={0}:\";C283)": 279,
    "=RIK_AC(\"INF12__;INF06@E=1,S=14,G=0,T=0,P=0:@R=A,S=1,V=ELLE COSMETIQUE:R=B,S=26,V=Par dépôt:R=C,S=1|1001,V={0}:\";C285)": 280,
    "=RIK_AC(\"INF12__;INF06@E=1,S=14,G=0,T=0,P=0:@R=A,S=1,V=ELLE COSMETIQUE:R=B,S=26,V=Par dépôt:R=C,S=1|1001,V={0}:\";C287)": 281,
    "=RIK_AC(\"INF12__;INF06@E=1,S=14,G=0,T=0,P=0:@R=A,S=1,V=ELLE COSMETIQUE:R=B,S=26,V=Par dépôt:R=C,S=1|1001,V={0}:\";C289)": 282,
    "=RIK_AC(\"INF12__;INF06@E=1,S=14,G=0,T=0,P=0:@R=A,S=1,V=ELLE COSMETIQUE:R=B,S=26,V=Par dépôt:R=C,S=1|1001,V={0}:\";C291)": 283,
    "=RIK_AC(\"INF12__;INF06@E=1,S=14,G=0,T=0,P=0:@R=A,S=1,V=ELLE COSMETIQUE:R=B,S=26,V=Par dépôt:R=C,S=1|1001,V={0}:\";C293)": 284,
    "=RIK_AC(\"INF12__;INF06@E=1,S=14,G=0,T=0,P=0:@R=A,S=1,V=ELLE COSMETIQUE:R=B,S=26,V=Par dépôt:R=C,S=1|1001,V={0}:\";C295)": 285,
    "=RIK_AC(\"INF12__;INF06@E=1,S=14,G=0,T=0,P=0:@R=A,S=1,V=ELLE COSMETIQUE:R=B,S=26,V=Par dépôt:R=C,S=1|1001,V={0}:\";C297)": 286,
    "=RIK_AC(\"INF12__;INF06@E=1,S=14,G=0,T=0,P=0:@R=A,S=1,V=ELLE COSMETIQUE:R=B,S=26,V=Par dépôt:R=C,S=1|1001,V={0}:\";C299)": 287,
    "=RIK_AC(\"INF12__;INF06@E=1,S=14,G=0,T=0,P=0:@R=A,S=1,V=ELLE COSMETIQUE:R=B,S=26,V=Par dépôt:R=C,S=1|1001,V={0}:\";C302)": 288,
    "=RIK_AC(\"INF12__;INF06@E=1,S=14,G=0,T=0,P=0:@R=A,S=1,V=ELLE COSMETIQUE:R=B,S=26,V=Par dépôt:R=C,S=1|1001,V={0}:\";C303)": 289,
    "=RIK_AC(\"INF12__;INF06@E=1,S=14,G=0,T=0,P=0:@R=A,S=1,V=ELLE COSMETIQUE:R=B,S=26,V=Par dépôt:R=C,S=1|1001,V={0}:\";C305)": 290,
    "=RIK_AC(\"INF12__;INF06@E=1,S=14,G=0,T=0,P=0:@R=A,S=1,V=ELLE COSMETIQUE:R=B,S=26,V=Par dépôt:R=C,S=1|1001,V={0}:\";C307)": 291,
    "=RIK_AC(\"INF12__;INF06@E=1,S=14,G=0,T=0,P=0:@R=A,S=1,V=ELLE COSMETIQUE:R=B,S=26,V=Par dépôt:R=C,S=1|1001,V={0}:\";C309)": 292,
    "=RIK_AC(\"INF12__;INF06@E=1,S=14,G=0,T=0,P=0:@R=A,S=1,V=ELLE COSMETIQUE:R=B,S=26,V=Par dépôt:R=C,S=1|1001,V={0}:\";C311)": 293,
    "=RIK_AC(\"INF12__;INF06@E=1,S=14,G=0,T=0,P=0:@R=A,S=1,V=ELLE COSMETIQUE:R=B,S=26,V=Par dépôt:R=C,S=1|1001,V={0}:\";C304)": 294,
    "=RIK_AC(\"INF12__;INF06@E=1,S=14,G=0,T=0,P=0:@R=A,S=1,V=ELLE COSMETIQUE:R=B,S=26,V=Par dépôt:R=C,S=1|1001,V={0}:\";C306)": 295,
    "=RIK_AC(\"INF12__;INF06@E=1,S=14,G=0,T=0,P=0:@R=A,S=1,V=ELLE COSMETIQUE:R=B,S=26,V=Par dépôt:R=C,S=1|1001,V={0}:\";C308)": 296,
    "=RIK_AC(\"INF12__;INF06@E=1,S=14,G=0,T=0,P=0:@R=A,S=1,V=ELLE COSMETIQUE:R=B,S=26,V=Par dépôt:R=C,S=1|1001,V={0}:\";C310)": 297,
    "=RIK_AC(\"INF12__;INF06@E=1,S=14,G=0,T=0,P=0:@R=A,S=1,V=ELLE COSMETIQUE:R=B,S=26,V=Par dépôt:R=C,S=1|1001,V={0}:\";C314)": 298,
    "=RIK_AC(\"INF12__;INF06@E=1,S=14,G=0,T=0,P=0:@R=A,S=1,V=ELLE COSMETIQUE:R=B,S=26,V=Par dépôt:R=C,S=1|1001,V={0}:\";C315)": 299,
    "=RIK_AC(\"INF12__;INF06@E=1,S=14,G=0,T=0,P=0:@R=A,S=1,V=ELLE COSMETIQUE:R=B,S=26,V=Par dépôt:R=C,S=1|1001,V={0}:\";C317)": 300,
    "=RIK_AC(\"INF12__;INF06@E=1,S=14,G=0,T=0,P=0:@R=A,S=1,V=ELLE COSMETIQUE:R=B,S=26,V=Par dépôt:R=C,S=1|1001,V={0}:\";C319)": 301,
    "=RIK_AC(\"INF12__;INF06@E=1,S=14,G=0,T=0,P=0:@R=A,S=1,V=ELLE COSMETIQUE:R=B,S=26,V=Par dépôt:R=C,S=1|1001,V={0}:\";C321)": 302,
    "=RIK_AC(\"INF12__;INF06@E=1,S=14,G=0,T=0,P=0:@R=A,S=1,V=ELLE COSMETIQUE:R=B,S=26,V=Par dépôt:R=C,S=1|1001,V={0}:\";C323)": 303,
    "=RIK_AC(\"INF12__;INF06@E=1,S=14,G=0,T=0,P=0:@R=A,S=1,V=ELLE COSMETIQUE:R=B,S=26,V=Par dépôt:R=C,S=1|1001,V={0}:\";C325)": 304,
    "=RIK_AC(\"INF12__;INF06@E=1,S=14,G=0,T=0,P=0:@R=A,S=1,V=ELLE COSMETIQUE:R=B,S=26,V=Par dépôt:R=C,S=1|1001,V={0}:\";C327)": 305,
    "=RIK_AC(\"INF12__;INF06@E=1,S=14,G=0,T=0,P=0:@R=A,S=1,V=ELLE COSMETIQUE:R=B,S=26,V=Par dépôt:R=C,S=1|1001,V={0}:\";C316)": 306,
    "=RIK_AC(\"INF12__;INF06@E=1,S=14,G=0,T=0,P=0:@R=A,S=1,V=ELLE COSMETIQUE:R=B,S=26,V=Par dépôt:R=C,S=1|1001,V={0}:\";C318)": 307,
    "=RIK_AC(\"INF12__;INF06@E=1,S=14,G=0,T=0,P=0:@R=A,S=1,V=ELLE COSMETIQUE:R=B,S=26,V=Par dépôt:R=C,S=1|1001,V={0}:\";C320)": 308,
    "=RIK_AC(\"INF12__;INF06@E=1,S=14,G=0,T=0,P=0:@R=A,S=1,V=ELLE COSMETIQUE:R=B,S=26,V=Par dépôt:R=C,S=1|1001,V={0}:\";C322)": 309,
    "=RIK_AC(\"INF12__;INF06@E=1,S=14,G=0,T=0,P=0:@R=A,S=1,V=ELLE COSMETIQUE:R=B,S=26,V=Par dépôt:R=C,S=1|1001,V={0}:\";C324)": 310,
    "=RIK_AC(\"INF12__;INF06@E=1,S=14,G=0,T=0,P=0:@R=A,S=1,V=ELLE COSMETIQUE:R=B,S=26,V=Par dépôt:R=C,S=1|1001,V={0}:\";C326)": 311,
    "=RIK_AC(\"INF12__;INF06@E=1,S=14,G=0,T=0,P=0:@R=A,S=1,V=ELLE COSMETIQUE:R=B,S=26,V=Par dépôt:R=C,S=1|1001,V={0}:\";C328)": 312,
    "=RIK_AC(\"INF12__;INF06@E=1,S=14,G=0,T=0,P=0:@R=A,S=1,V=ELLE COSMETIQUE:R=B,S=26,V=Par dépôt:R=C,S=1|1001,V={0}:\";C331)": 313,
    "=RIK_AC(\"INF12__;INF06@E=1,S=14,G=0,T=0,P=0:@R=A,S=1,V=ELLE COSMETIQUE:R=B,S=26,V=Par dépôt:R=C,S=1|1001,V={0}:\";C332)": 314,
    "=RIK_AC(\"INF12__;INF06@E=1,S=14,G=0,T=0,P=0:@R=A,S=1,V=ELLE COSMETIQUE:R=B,S=26,V=Par dépôt:R=C,S=1|1001,V={0}:\";C334)": 315,
    "=RIK_AC(\"INF12__;INF06@E=1,S=14,G=0,T=0,P=0:@R=A,S=1,V=ELLE COSMETIQUE:R=B,S=26,V=Par dépôt:R=C,S=1|1001,V={0}:\";C336)": 316,
    "=RIK_AC(\"INF12__;INF06@E=1,S=14,G=0,T=0,P=0:@R=A,S=1,V=ELLE COSMETIQUE:R=B,S=26,V=Par dépôt:R=C,S=1|1001,V={0}:\";C333)": 317,
    "=RIK_AC(\"INF12__;INF06@E=1,S=14,G=0,T=0,P=0:@R=A,S=1,V=ELLE COSMETIQUE:R=B,S=26,V=Par dépôt:R=C,S=1|1001,V={0}:\";C335)": 318,
    "=RIK_AC(\"INF12__;INF06@E=1,S=14,G=0,T=0,P=0:@R=A,S=1,V=ELLE COSMETIQUE:R=B,S=26,V=Par dépôt:R=C,S=1|1001,V={0}:\";C339)": 319,
    "=RIK_AC(\"INF12__;INF06@E=1,S=14,G=0,T=0,P=0:@R=A,S=1,V=ELLE COSMETIQUE:R=B,S=26,V=Par dépôt:R=C,S=1|1001,V={0}:\";C340)": 320,
    "=RIK_AC(\"INF12__;INF06@E=1,S=14,G=0,T=0,P=0:@R=A,S=1,V=ELLE COSMETIQUE:R=B,S=26,V=Par dépôt:R=C,S=1|1001,V={0}:\";C342)": 321,
    "=RIK_AC(\"INF12__;INF06@E=1,S=14,G=0,T=0,P=0:@R=A,S=1,V=ELLE COSMETIQUE:R=B,S=26,V=Par dépôt:R=C,S=1|1001,V={0}:\";C344)": 322,
    "=RIK_AC(\"INF12__;INF06@E=1,S=14,G=0,T=0,P=0:@R=A,S=1,V=ELLE COSMETIQUE:R=B,S=26,V=Par dépôt:R=C,S=1|1001,V={0}:\";C346)": 323,
    "=RIK_AC(\"INF12__;INF06@E=1,S=14,G=0,T=0,P=0:@R=A,S=1,V=ELLE COSMETIQUE:R=B,S=26,V=Par dépôt:R=C,S=1|1001,V={0}:\";C348)": 324,
    "=RIK_AC(\"INF12__;INF06@E=1,S=14,G=0,T=0,P=0:@R=A,S=1,V=ELLE COSMETIQUE:R=B,S=26,V=Par dépôt:R=C,S=1|1001,V={0}:\";C350)": 325,
    "=RIK_AC(\"INF12__;INF06@E=1,S=14,G=0,T=0,P=0:@R=A,S=1,V=ELLE COSMETIQUE:R=B,S=26,V=Par dépôt:R=C,S=1|1001,V={0}:\";C352)": 326,
    "=RIK_AC(\"INF12__;INF06@E=1,S=14,G=0,T=0,P=0:@R=A,S=1,V=ELLE COSMETIQUE:R=B,S=26,V=Par dépôt:R=C,S=1|1001,V={0}:\";C354)": 327,
    "=RIK_AC(\"INF12__;INF06@E=1,S=14,G=0,T=0,P=0:@R=A,S=1,V=ELLE COSMETIQUE:R=B,S=26,V=Par dépôt:R=C,S=1|1001,V={0}:\";C356)": 328,
    "=RIK_AC(\"INF12__;INF06@E=1,S=14,G=0,T=0,P=0:@R=A,S=1,V=ELLE COSMETIQUE:R=B,S=26,V=Par dépôt:R=C,S=1|1001,V={0}:\";C358)": 329,
    "=RIK_AC(\"INF12__;INF06@E=1,S=14,G=0,T=0,P=0:@R=A,S=1,V=ELLE COSMETIQUE:R=B,S=26,V=Par dépôt:R=C,S=1|1001,V={0}:\";C360)": 330,
    "=RIK_AC(\"INF12__;INF06@E=1,S=14,G=0,T=0,P=0:@R=A,S=1,V=ELLE COSMETIQUE:R=B,S=26,V=Par dépôt:R=C,S=1|1001,V={0}:\";C362)": 331,
    "=RIK_AC(\"INF12__;INF06@E=1,S=14,G=0,T=0,P=0:@R=A,S=1,V=ELLE COSMETIQUE:R=B,S=26,V=Par dépôt:R=C,S=1|1001,V={0}:\";C364)": 332,
    "=RIK_AC(\"INF12__;INF06@E=1,S=14,G=0,T=0,P=0:@R=A,S=1,V=ELLE COSMETIQUE:R=B,S=26,V=Par dépôt:R=C,S=1|1001,V={0}:\";C366)": 333,
    "=RIK_AC(\"INF12__;INF06@E=1,S=14,G=0,T=0,P=0:@R=A,S=1,V=ELLE COSMETIQUE:R=B,S=26,V=Par dépôt:R=C,S=1|1001,V={0}:\";C368)": 334,
    "=RIK_AC(\"INF12__;INF06@E=1,S=14,G=0,T=0,P=0:@R=A,S=1,V=ELLE COSMETIQUE:R=B,S=26,V=Par dépôt:R=C,S=1|1001,V={0}:\";C370)": 335,
    "=RIK_AC(\"INF12__;INF06@E=1,S=14,G=0,T=0,P=0:@R=A,S=1,V=ELLE COSMETIQUE:R=B,S=26,V=Par dépôt:R=C,S=1|1001,V={0}:\";C372)": 336,
    "=RIK_AC(\"INF12__;INF06@E=1,S=14,G=0,T=0,P=0:@R=A,S=1,V=ELLE COSMETIQUE:R=B,S=26,V=Par dépôt:R=C,S=1|1001,V={0}:\";C374)": 337,
    "=RIK_AC(\"INF12__;INF06@E=1,S=14,G=0,T=0,P=0:@R=A,S=1,V=ELLE COSMETIQUE:R=B,S=26,V=Par dépôt:R=C,S=1|1001,V={0}:\";C376)": 338,
    "=RIK_AC(\"INF12__;INF06@E=1,S=14,G=0,T=0,P=0:@R=A,S=1,V=ELLE COSMETIQUE:R=B,S=26,V=Par dépôt:R=C,S=1|1001,V={0}:\";C378)": 339,
    "=RIK_AC(\"INF12__;INF06@E=1,S=14,G=0,T=0,P=0:@R=A,S=1,V=ELLE COSMETIQUE:R=B,S=26,V=Par dépôt:R=C,S=1|1001,V={0}:\";C380)": 340,
    "=RIK_AC(\"INF12__;INF06@E=1,S=14,G=0,T=0,P=0:@R=A,S=1,V=ELLE COSMETIQUE:R=B,S=26,V=Par dépôt:R=C,S=1|1001,V={0}:\";C382)": 341,
    "=RIK_AC(\"INF12__;INF06@E=1,S=14,G=0,T=0,P=0:@R=A,S=1,V=ELLE COSMETIQUE:R=B,S=26,V=Par dépôt:R=C,S=1|1001,V={0}:\";C384)": 342,
    "=RIK_AC(\"INF12__;INF06@E=1,S=14,G=0,T=0,P=0:@R=A,S=1,V=ELLE COSMETIQUE:R=B,S=26,V=Par dépôt:R=C,S=1|1001,V={0}:\";C386)": 343,
    "=RIK_AC(\"INF12__;INF06@E=1,S=14,G=0,T=0,P=0:@R=A,S=1,V=ELLE COSMETIQUE:R=B,S=26,V=Par dépôt:R=C,S=1|1001,V={0}:\";C388)": 344,
    "=RIK_AC(\"INF12__;INF06@E=1,S=14,G=0,T=0,P=0:@R=A,S=1,V=ELLE COSMETIQUE:R=B,S=26,V=Par dépôt:R=C,S=1|1001,V={0}:\";C390)": 345,
    "=RIK_AC(\"INF12__;INF06@E=1,S=14,G=0,T=0,P=0:@R=A,S=1,V=ELLE COSMETIQUE:R=B,S=26,V=Par dépôt:R=C,S=1|1001,V={0}:\";C392)": 346,
    "=RIK_AC(\"INF12__;INF06@E=1,S=14,G=0,T=0,P=0:@R=A,S=1,V=ELLE COSMETIQUE:R=B,S=26,V=Par dépôt:R=C,S=1|1001,V={0}:\";C394)": 347,
    "=RIK_AC(\"INF12__;INF06@E=1,S=14,G=0,T=0,P=0:@R=A,S=1,V=ELLE COSMETIQUE:R=B,S=26,V=Par dépôt:R=C,S=1|1001,V={0}:\";C396)": 348,
    "=RIK_AC(\"INF12__;INF06@E=1,S=14,G=0,T=0,P=0:@R=A,S=1,V=ELLE COSMETIQUE:R=B,S=26,V=Par dépôt:R=C,S=1|1001,V={0}:\";C398)": 349,
    "=RIK_AC(\"INF12__;INF06@E=1,S=14,G=0,T=0,P=0:@R=A,S=1,V=ELLE COSMETIQUE:R=B,S=26,V=Par dépôt:R=C,S=1|1001,V={0}:\";C400)": 350,
    "=RIK_AC(\"INF12__;INF06@E=1,S=14,G=0,T=0,P=0:@R=A,S=1,V=ELLE COSMETIQUE:R=B,S=26,V=Par dépôt:R=C,S=1|1001,V={0}:\";C402)": 351,
    "=RIK_AC(\"INF12__;INF06@E=1,S=14,G=0,T=0,P=0:@R=A,S=1,V=ELLE COSMETIQUE:R=B,S=26,V=Par dépôt:R=C,S=1|1001,V={0}:\";C404)": 352,
    "=RIK_AC(\"INF12__;INF06@E=1,S=14,G=0,T=0,P=0:@R=A,S=1,V=ELLE COSMETIQUE:R=B,S=26,V=Par dépôt:R=C,S=1|1001,V={0}:\";C406)": 353,
    "=RIK_AC(\"INF12__;INF06@E=1,S=14,G=0,T=0,P=0:@R=A,S=1,V=ELLE COSMETIQUE:R=B,S=26,V=Par dépôt:R=C,S=1|1001,V={0}:\";C408)": 354,
    "=RIK_AC(\"INF12__;INF06@E=1,S=14,G=0,T=0,P=0:@R=A,S=1,V=ELLE COSMETIQUE:R=B,S=26,V=Par dépôt:R=C,S=1|1001,V={0}:\";C410)": 355,
    "=RIK_AC(\"INF12__;INF06@E=1,S=14,G=0,T=0,P=0:@R=A,S=1,V=ELLE COSMETIQUE:R=B,S=26,V=Par dépôt:R=C,S=1|1001,V={0}:\";C412)": 356,
    "=RIK_AC(\"INF12__;INF06@E=1,S=14,G=0,T=0,P=0:@R=A,S=1,V=ELLE COSMETIQUE:R=B,S=26,V=Par dépôt:R=C,S=1|1001,V={0}:\";C414)": 357,
    "=RIK_AC(\"INF12__;INF06@E=1,S=14,G=0,T=0,P=0:@R=A,S=1,V=ELLE COSMETIQUE:R=B,S=26,V=Par dépôt:R=C,S=1|1001,V={0}:\";C416)": 358,
    "=RIK_AC(\"INF12__;INF06@E=1,S=14,G=0,T=0,P=0:@R=A,S=1,V=ELLE COSMETIQUE:R=B,S=26,V=Par dépôt:R=C,S=1|1001,V={0}:\";C418)": 359,
    "=RIK_AC(\"INF12__;INF06@E=1,S=14,G=0,T=0,P=0:@R=A,S=1,V=ELLE COSMETIQUE:R=B,S=26,V=Par dépôt:R=C,S=1|1001,V={0}:\";C420)": 360,
    "=RIK_AC(\"INF12__;INF06@E=1,S=14,G=0,T=0,P=0:@R=A,S=1,V=ELLE COSMETIQUE:R=B,S=26,V=Par dépôt:R=C,S=1|1001,V={0}:\";C422)": 361,
    "=RIK_AC(\"INF12__;INF06@E=1,S=14,G=0,T=0,P=0:@R=A,S=1,V=ELLE COSMETIQUE:R=B,S=26,V=Par dépôt:R=C,S=1|1001,V={0}:\";C424)": 362,
    "=RIK_AC(\"INF12__;INF06@E=1,S=14,G=0,T=0,P=0:@R=A,S=1,V=ELLE COSMETIQUE:R=B,S=26,V=Par dépôt:R=C,S=1|1001,V={0}:\";C426)": 363,
    "=RIK_AC(\"INF12__;INF06@E=1,S=14,G=0,T=0,P=0:@R=A,S=1,V=ELLE COSMETIQUE:R=B,S=26,V=Par dépôt:R=C,S=1|1001,V={0}:\";C428)": 364,
    "=RIK_AC(\"INF12__;INF06@E=1,S=14,G=0,T=0,P=0:@R=A,S=1,V=ELLE COSMETIQUE:R=B,S=26,V=Par dépôt:R=C,S=1|1001,V={0}:\";C430)": 365,
    "=RIK_AC(\"INF12__;INF06@E=1,S=14,G=0,T=0,P=0:@R=A,S=1,V=ELLE COSMETIQUE:R=B,S=26,V=Par dépôt:R=C,S=1|1001,V={0}:\";C432)": 366,
    "=RIK_AC(\"INF12__;INF06@E=1,S=14,G=0,T=0,P=0:@R=A,S=1,V=ELLE COSMETIQUE:R=B,S=26,V=Par dépôt:R=C,S=1|1001,V={0}:\";C434)": 367,
    "=RIK_AC(\"INF12__;INF06@E=1,S=14,G=0,T=0,P=0:@R=A,S=1,V=ELLE COSMETIQUE:R=B,S=26,V=Par dépôt:R=C,S=1|1001,V={0}:\";C436)": 368,
    "=RIK_AC(\"INF12__;INF06@E=1,S=14,G=0,T=0,P=0:@R=A,S=1,V=ELLE COSMETIQUE:R=B,S=26,V=Par dépôt:R=C,S=1|1001,V={0}:\";C438)": 369,
    "=RIK_AC(\"INF12__;INF06@E=1,S=14,G=0,T=0,P=0:@R=A,S=1,V=ELLE COSMETIQUE:R=B,S=26,V=Par dépôt:R=C,S=1|1001,V={0}:\";C440)": 370,
    "=RIK_AC(\"INF12__;INF06@E=1,S=14,G=0,T=0,P=0:@R=A,S=1,V=ELLE COSMETIQUE:R=B,S=26,V=Par dépôt:R=C,S=1|1001,V={0}:\";C442)": 371,
    "=RIK_AC(\"INF12__;INF06@E=1,S=14,G=0,T=0,P=0:@R=A,S=1,V=ELLE COSMETIQUE:R=B,S=26,V=Par dépôt:R=C,S=1|1001,V={0}:\";C444)": 372,
    "=RIK_AC(\"INF12__;INF06@E=1,S=14,G=0,T=0,P=0:@R=A,S=1,V=ELLE COSMETIQUE:R=B,S=26,V=Par dépôt:R=C,S=1|1001,V={0}:\";C446)": 373,
    "=RIK_AC(\"INF12__;INF06@E=1,S=14,G=0,T=0,P=0:@R=A,S=1,V=ELLE COSMETIQUE:R=B,S=26,V=Par dépôt:R=C,S=1|1001,V={0}:\";C448)": 374,
    "=RIK_AC(\"INF12__;INF06@E=1,S=14,G=0,T=0,P=0:@R=A,S=1,V=ELLE COSMETIQUE:R=B,S=26,V=Par dépôt:R=C,S=1|1001,V={0}:\";C450)": 375,
    "=RIK_AC(\"INF12__;INF06@E=1,S=14,G=0,T=0,P=0:@R=A,S=1,V=ELLE COSMETIQUE:R=B,S=26,V=Par dépôt:R=C,S=1|1001,V={0}:\";C452)": 376,
    "=RIK_AC(\"INF12__;INF06@E=1,S=14,G=0,T=0,P=0:@R=A,S=1,V=ELLE COSMETIQUE:R=B,S=26,V=Par dépôt:R=C,S=1|1001,V={0}:\";C454)": 377,
    "=RIK_AC(\"INF12__;INF06@E=1,S=14,G=0,T=0,P=0:@R=A,S=1,V=ELLE COSMETIQUE:R=B,S=26,V=Par dépôt:R=C,S=1|1001,V={0}:\";C456)": 378,
    "=RIK_AC(\"INF12__;INF06@E=1,S=14,G=0,T=0,P=0:@R=A,S=1,V=ELLE COSMETIQUE:R=B,S=26,V=Par dépôt:R=C,S=1|1001,V={0}:\";C458)": 379,
    "=RIK_AC(\"INF12__;INF06@E=1,S=14,G=0,T=0,P=0:@R=A,S=1,V=ELLE COSMETIQUE:R=B,S=26,V=Par dépôt:R=C,S=1|1001,V={0}:\";C460)": 380,
    "=RIK_AC(\"INF12__;INF06@E=1,S=14,G=0,T=0,P=0:@R=A,S=1,V=ELLE COSMETIQUE:R=B,S=26,V=Par dépôt:R=C,S=1|1001,V={0}:\";C462)": 381,
    "=RIK_AC(\"INF12__;INF06@E=1,S=14,G=0,T=0,P=0:@R=A,S=1,V=ELLE COSMETIQUE:R=B,S=26,V=Par dépôt:R=C,S=1|1001,V={0}:\";C464)": 382,
    "=RIK_AC(\"INF12__;INF06@E=1,S=14,G=0,T=0,P=0:@R=A,S=1,V=ELLE COSMETIQUE:R=B,S=26,V=Par dépôt:R=C,S=1|1001,V={0}:\";C466)": 383,
    "=RIK_AC(\"INF12__;INF06@E=1,S=14,G=0,T=0,P=0:@R=A,S=1,V=ELLE COSMETIQUE:R=B,S=26,V=Par dépôt:R=C,S=1|1001,V={0}:\";C468)": 384,
    "=RIK_AC(\"INF12__;INF06@E=1,S=14,G=0,T=0,P=0:@R=A,S=1,V=ELLE COSMETIQUE:R=B,S=26,V=Par dépôt:R=C,S=1|1001,V={0}:\";C470)": 385,
    "=RIK_AC(\"INF12__;INF06@E=1,S=14,G=0,T=0,P=0:@R=A,S=1,V=ELLE COSMETIQUE:R=B,S=26,V=Par dépôt:R=C,S=1|1001,V={0}:\";C472)": 386,
    "=RIK_AC(\"INF12__;INF06@E=1,S=14,G=0,T=0,P=0:@R=A,S=1,V=ELLE COSMETIQUE:R=B,S=26,V=Par dépôt:R=C,S=1|1001,V={0}:\";C474)": 387,
    "=RIK_AC(\"INF12__;INF06@E=1,S=14,G=0,T=0,P=0:@R=A,S=1,V=ELLE COSMETIQUE:R=B,S=26,V=Par dépôt:R=C,S=1|1001,V={0}:\";C476)": 388,
    "=RIK_AC(\"INF12__;INF06@E=1,S=14,G=0,T=0,P=0:@R=A,S=1,V=ELLE COSMETIQUE:R=B,S=26,V=Par dépôt:R=C,S=1|1001,V={0}:\";C478)": 389,
    "=RIK_AC(\"INF12__;INF06@E=1,S=14,G=0,T=0,P=0:@R=A,S=1,V=ELLE COSMETIQUE:R=B,S=26,V=Par dépôt:R=C,S=1|1001,V={0}:\";C480)": 390,
    "=RIK_AC(\"INF12__;INF06@E=1,S=14,G=0,T=0,P=0:@R=A,S=1,V=ELLE COSMETIQUE:R=B,S=26,V=Par dépôt:R=C,S=1|1001,V={0}:\";C482)": 391,
    "=RIK_AC(\"INF12__;INF06@E=1,S=14,G=0,T=0,P=0:@R=A,S=1,V=ELLE COSMETIQUE:R=B,S=26,V=Par dépôt:R=C,S=1|1001,V={0}:\";C484)": 392,
    "=RIK_AC(\"INF12__;INF06@E=1,S=14,G=0,T=0,P=0:@R=A,S=1,V=ELLE COSMETIQUE:R=B,S=26,V=Par dépôt:R=C,S=1|1001,V={0}:\";C486)": 393,
    "=RIK_AC(\"INF12__;INF06@E=1,S=14,G=0,T=0,P=0:@R=A,S=1,V=ELLE COSMETIQUE:R=B,S=26,V=Par dépôt:R=C,S=1|1001,V={0}:\";C488)": 394,
    "=RIK_AC(\"INF12__;INF06@E=1,S=14,G=0,T=0,P=0:@R=A,S=1,V=ELLE COSMETIQUE:R=B,S=26,V=Par dépôt:R=C,S=1|1001,V={0}:\";C490)": 395,
    "=RIK_AC(\"INF12__;INF06@E=1,S=14,G=0,T=0,P=0:@R=A,S=1,V=ELLE COSMETIQUE:R=B,S=26,V=Par dépôt:R=C,S=1|1001,V={0}:\";C492)": 396,
    "=RIK_AC(\"INF12__;INF06@E=1,S=14,G=0,T=0,P=0:@R=A,S=1,V=ELLE COSMETIQUE:R=B,S=26,V=Par dépôt:R=C,S=1|1001,V={0}:\";C494)": 397,
    "=RIK_AC(\"INF12__;INF06@E=1,S=14,G=0,T=0,P=0:@R=A,S=1,V=ELLE COSMETIQUE:R=B,S=26,V=Par dépôt:R=C,S=1|1001,V={0}:\";C496)": 398,
    "=RIK_AC(\"INF12__;INF06@E=1,S=14,G=0,T=0,P=0:@R=A,S=1,V=ELLE COSMETIQUE:R=B,S=26,V=Par dépôt:R=C,S=1|1001,V={0}:\";C498)": 399,
    "=RIK_AC(\"INF12__;INF06@E=1,S=14,G=0,T=0,P=0:@R=A,S=1,V=ELLE COSMETIQUE:R=B,S=26,V=Par dépôt:R=C,S=1|1001,V={0}:\";C500)": 400,
    "=RIK_AC(\"INF12__;INF06@E=1,S=14,G=0,T=0,P=0:@R=A,S=1,V=ELLE COSMETIQUE:R=B,S=26,V=Par dépôt:R=C,S=1|1001,V={0}:\";C502)": 401,
    "=RIK_AC(\"INF12__;INF06@E=1,S=14,G=0,T=0,P=0:@R=A,S=1,V=ELLE COSMETIQUE:R=B,S=26,V=Par dépôt:R=C,S=1|1001,V={0}:\";C504)": 402,
    "=RIK_AC(\"INF12__;INF06@E=1,S=14,G=0,T=0,P=0:@R=A,S=1,V=ELLE COSMETIQUE:R=B,S=26,V=Par dépôt:R=C,S=1|1001,V={0}:\";C506)": 403,
    "=RIK_AC(\"INF12__;INF06@E=1,S=14,G=0,T=0,P=0:@R=A,S=1,V=ELLE COSMETIQUE:R=B,S=26,V=Par dépôt:R=C,S=1|1001,V={0}:\";C508)": 404,
    "=RIK_AC(\"INF12__;INF06@E=1,S=14,G=0,T=0,P=0:@R=A,S=1,V=ELLE COSMETIQUE:R=B,S=26,V=Par dépôt:R=C,S=1|1001,V={0}:\";C510)": 405,
    "=RIK_AC(\"INF12__;INF06@E=1,S=14,G=0,T=0,P=0:@R=A,S=1,V=ELLE COSMETIQUE:R=B,S=26,V=Par dépôt:R=C,S=1|1001,V={0}:\";C512)": 406,
    "=RIK_AC(\"INF12__;INF06@E=1,S=14,G=0,T=0,P=0:@R=A,S=1,V=ELLE COSMETIQUE:R=B,S=26,V=Par dépôt:R=C,S=1|1001,V={0}:\";C514)": 407,
    "=RIK_AC(\"INF12__;INF06@E=1,S=14,G=0,T=0,P=0:@R=A,S=1,V=ELLE COSMETIQUE:R=B,S=26,V=Par dépôt:R=C,S=1|1001,V={0}:\";C516)": 408,
    "=RIK_AC(\"INF12__;INF06@E=1,S=14,G=0,T=0,P=0:@R=A,S=1,V=ELLE COSMETIQUE:R=B,S=26,V=Par dépôt:R=C,S=1|1001,V={0}:\";C518)": 409,
    "=RIK_AC(\"INF12__;INF06@E=1,S=14,G=0,T=0,P=0:@R=A,S=1,V=ELLE COSMETIQUE:R=B,S=26,V=Par dépôt:R=C,S=1|1001,V={0}:\";C520)": 410,
    "=RIK_AC(\"INF12__;INF06@E=1,S=14,G=0,T=0,P=0:@R=A,S=1,V=ELLE COSMETIQUE:R=B,S=26,V=Par dépôt:R=C,S=1|1001,V={0}:\";C522)": 411,
    "=RIK_AC(\"INF12__;INF06@E=1,S=14,G=0,T=0,P=0:@R=A,S=1,V=ELLE COSMETIQUE:R=B,S=26,V=Par dépôt:R=C,S=1|1001,V={0}:\";C524)": 412,
    "=RIK_AC(\"INF12__;INF06@E=1,S=14,G=0,T=0,P=0:@R=A,S=1,V=ELLE COSMETIQUE:R=B,S=26,V=Par dépôt:R=C,S=1|1001,V={0}:\";C526)": 413,
    "=RIK_AC(\"INF12__;INF06@E=1,S=14,G=0,T=0,P=0:@R=A,S=1,V=ELLE COSMETIQUE:R=B,S=26,V=Par dépôt:R=C,S=1|1001,V={0}:\";C528)": 414,
    "=RIK_AC(\"INF12__;INF06@E=1,S=14,G=0,T=0,P=0:@R=A,S=1,V=ELLE COSMETIQUE:R=B,S=26,V=Par dépôt:R=C,S=1|1001,V={0}:\";C530)": 415,
    "=RIK_AC(\"INF12__;INF06@E=1,S=14,G=0,T=0,P=0:@R=A,S=1,V=ELLE COSMETIQUE:R=B,S=26,V=Par dépôt:R=C,S=1|1001,V={0}:\";C532)": 416,
    "=RIK_AC(\"INF12__;INF06@E=1,S=14,G=0,T=0,P=0:@R=A,S=1,V=ELLE COSMETIQUE:R=B,S=26,V=Par dépôt:R=C,S=1|1001,V={0}:\";C534)": 417,
    "=RIK_AC(\"INF12__;INF06@E=1,S=14,G=0,T=0,P=0:@R=A,S=1,V=ELLE COSMETIQUE:R=B,S=26,V=Par dépôt:R=C,S=1|1001,V={0}:\";C536)": 418,
    "=RIK_AC(\"INF12__;INF06@E=1,S=14,G=0,T=0,P=0:@R=A,S=1,V=ELLE COSMETIQUE:R=B,S=26,V=Par dépôt:R=C,S=1|1001,V={0}:\";C538)": 419,
    "=RIK_AC(\"INF12__;INF06@E=1,S=14,G=0,T=0,P=0:@R=A,S=1,V=ELLE COSMETIQUE:R=B,S=26,V=Par dépôt:R=C,S=1|1001,V={0}:\";C540)": 420,
    "=RIK_AC(\"INF12__;INF06@E=1,S=14,G=0,T=0,P=0:@R=A,S=1,V=ELLE COSMETIQUE:R=B,S=26,V=Par dépôt:R=C,S=1|1001,V={0}:\";C542)": 421,
    "=RIK_AC(\"INF12__;INF06@E=1,S=14,G=0,T=0,P=0:@R=A,S=1,V=ELLE COSMETIQUE:R=B,S=26,V=Par dépôt:R=C,S=1|1001,V={0}:\";C544)": 422,
    "=RIK_AC(\"INF12__;INF06@E=1,S=14,G=0,T=0,P=0:@R=A,S=1,V=ELLE COSMETIQUE:R=B,S=26,V=Par dépôt:R=C,S=1|1001,V={0}:\";C546)": 423,
    "=RIK_AC(\"INF12__;INF06@E=1,S=14,G=0,T=0,P=0:@R=A,S=1,V=ELLE COSMETIQUE:R=B,S=26,V=Par dépôt:R=C,S=1|1001,V={0}:\";C548)": 424,
    "=RIK_AC(\"INF12__;INF06@E=1,S=14,G=0,T=0,P=0:@R=A,S=1,V=ELLE COSMETIQUE:R=B,S=26,V=Par dépôt:R=C,S=1|1001,V={0}:\";C550)": 425,
    "=RIK_AC(\"INF12__;INF06@E=1,S=14,G=0,T=0,P=0:@R=A,S=1,V=ELLE COSMETIQUE:R=B,S=26,V=Par dépôt:R=C,S=1|1001,V={0}:\";C552)": 426,
    "=RIK_AC(\"INF12__;INF06@E=1,S=14,G=0,T=0,P=0:@R=A,S=1,V=ELLE COSMETIQUE:R=B,S=26,V=Par dépôt:R=C,S=1|1001,V={0}:\";C554)": 427,
    "=RIK_AC(\"INF12__;INF06@E=1,S=14,G=0,T=0,P=0:@R=A,S=1,V=ELLE COSMETIQUE:R=B,S=26,V=Par dépôt:R=C,S=1|1001,V={0}:\";C556)": 428,
    "=RIK_AC(\"INF12__;INF06@E=1,S=14,G=0,T=0,P=0:@R=A,S=1,V=ELLE COSMETIQUE:R=B,S=26,V=Par dépôt:R=C,S=1|1001,V={0}:\";C558)": 429,
    "=RIK_AC(\"INF12__;INF06@E=1,S=14,G=0,T=0,P=0:@R=A,S=1,V=ELLE COSMETIQUE:R=B,S=26,V=Par dépôt:R=C,S=1|1001,V={0}:\";C560)": 430,
    "=RIK_AC(\"INF12__;INF06@E=1,S=14,G=0,T=0,P=0:@R=A,S=1,V=ELLE COSMETIQUE:R=B,S=26,V=Par dépôt:R=C,S=1|1001,V={0}:\";C562)": 431,
    "=RIK_AC(\"INF12__;INF06@E=1,S=14,G=0,T=0,P=0:@R=A,S=1,V=ELLE COSMETIQUE:R=B,S=26,V=Par dépôt:R=C,S=1|1001,V={0}:\";C564)": 432,
    "=RIK_AC(\"INF12__;INF06@E=1,S=14,G=0,T=0,P=0:@R=A,S=1,V=ELLE COSMETIQUE:R=B,S=26,V=Par dépôt:R=C,S=1|1001,V={0}:\";C566)": 433,
    "=RIK_AC(\"INF12__;INF06@E=1,S=14,G=0,T=0,P=0:@R=A,S=1,V=ELLE COSMETIQUE:R=B,S=26,V=Par dépôt:R=C,S=1|1001,V={0}:\";C568)": 434,
    "=RIK_AC(\"INF12__;INF06@E=1,S=14,G=0,T=0,P=0:@R=A,S=1,V=ELLE COSMETIQUE:R=B,S=26,V=Par dépôt:R=C,S=1|1001,V={0}:\";C570)": 435,
    "=RIK_AC(\"INF12__;INF06@E=1,S=14,G=0,T=0,P=0:@R=A,S=1,V=ELLE COSMETIQUE:R=B,S=26,V=Par dépôt:R=C,S=1|1001,V={0}:\";C572)": 436,
    "=RIK_AC(\"INF12__;INF06@E=1,S=14,G=0,T=0,P=0:@R=A,S=1,V=ELLE COSMETIQUE:R=B,S=26,V=Par dépôt:R=C,S=1|1001,V={0}:\";C574)": 437,
    "=RIK_AC(\"INF12__;INF06@E=1,S=14,G=0,T=0,P=0:@R=A,S=1,V=ELLE COSMETIQUE:R=B,S=26,V=Par dépôt:R=C,S=1|1001,V={0}:\";C576)": 438,
    "=RIK_AC(\"INF12__;INF06@E=1,S=14,G=0,T=0,P=0:@R=A,S=1,V=ELLE COSMETIQUE:R=B,S=26,V=Par dépôt:R=C,S=1|1001,V={0}:\";C578)": 439,
    "=RIK_AC(\"INF12__;INF06@E=1,S=14,G=0,T=0,P=0:@R=A,S=1,V=ELLE COSMETIQUE:R=B,S=26,V=Par dépôt:R=C,S=1|1001,V={0}:\";C580)": 440,
    "=RIK_AC(\"INF12__;INF06@E=1,S=14,G=0,T=0,P=0:@R=A,S=1,V=ELLE COSMETIQUE:R=B,S=26,V=Par dépôt:R=C,S=1|1001,V={0}:\";C582)": 441,
    "=RIK_AC(\"INF12__;INF06@E=1,S=14,G=0,T=0,P=0:@R=A,S=1,V=ELLE COSMETIQUE:R=B,S=26,V=Par dépôt:R=C,S=1|1001,V={0}:\";C584)": 442,
    "=RIK_AC(\"INF12__;INF06@E=1,S=14,G=0,T=0,P=0:@R=A,S=1,V=ELLE COSMETIQUE:R=B,S=26,V=Par dépôt:R=C,S=1|1001,V={0}:\";C586)": 443,
    "=RIK_AC(\"INF12__;INF06@E=1,S=14,G=0,T=0,P=0:@R=A,S=1,V=ELLE COSMETIQUE:R=B,S=26,V=Par dépôt:R=C,S=1|1001,V={0}:\";C588)": 444,
    "=RIK_AC(\"INF12__;INF06@E=1,S=14,G=0,T=0,P=0:@R=A,S=1,V=ELLE COSMETIQUE:R=B,S=26,V=Par dépôt:R=C,S=1|1001,V={0}:\";C590)": 445,
    "=RIK_AC(\"INF12__;INF06@E=1,S=14,G=0,T=0,P=0:@R=A,S=1,V=ELLE COSMETIQUE:R=B,S=26,V=Par dépôt:R=C,S=1|1001,V={0}:\";C592)": 446,
    "=RIK_AC(\"INF12__;INF06@E=1,S=14,G=0,T=0,P=0:@R=A,S=1,V=ELLE COSMETIQUE:R=B,S=26,V=Par dépôt:R=C,S=1|1001,V={0}:\";C341)": 447,
    "=RIK_AC(\"INF12__;INF06@E=1,S=14,G=0,T=0,P=0:@R=A,S=1,V=ELLE COSMETIQUE:R=B,S=26,V=Par dépôt:R=C,S=1|1001,V={0}:\";C343)": 448,
    "=RIK_AC(\"INF12__;INF06@E=1,S=14,G=0,T=0,P=0:@R=A,S=1,V=ELLE COSMETIQUE:R=B,S=26,V=Par dépôt:R=C,S=1|1001,V={0}:\";C345)": 449,
    "=RIK_AC(\"INF12__;INF06@E=1,S=14,G=0,T=0,P=0:@R=A,S=1,V=ELLE COSMETIQUE:R=B,S=26,V=Par dépôt:R=C,S=1|1001,V={0}:\";C347)": 450,
    "=RIK_AC(\"INF12__;INF06@E=1,S=14,G=0,T=0,P=0:@R=A,S=1,V=ELLE COSMETIQUE:R=B,S=26,V=Par dépôt:R=C,S=1|1001,V={0}:\";C349)": 451,
    "=RIK_AC(\"INF12__;INF06@E=1,S=14,G=0,T=0,P=0:@R=A,S=1,V=ELLE COSMETIQUE:R=B,S=26,V=Par dépôt:R=C,S=1|1001,V={0}:\";C351)": 452,
    "=RIK_AC(\"INF12__;INF06@E=1,S=14,G=0,T=0,P=0:@R=A,S=1,V=ELLE COSMETIQUE:R=B,S=26,V=Par dépôt:R=C,S=1|1001,V={0}:\";C353)": 453,
    "=RIK_AC(\"INF12__;INF06@E=1,S=14,G=0,T=0,P=0:@R=A,S=1,V=ELLE COSMETIQUE:R=B,S=26,V=Par dépôt:R=C,S=1|1001,V={0}:\";C355)": 454,
    "=RIK_AC(\"INF12__;INF06@E=1,S=14,G=0,T=0,P=0:@R=A,S=1,V=ELLE COSMETIQUE:R=B,S=26,V=Par dépôt:R=C,S=1|1001,V={0}:\";C357)": 455,
    "=RIK_AC(\"INF12__;INF06@E=1,S=14,G=0,T=0,P=0:@R=A,S=1,V=ELLE COSMETIQUE:R=B,S=26,V=Par dépôt:R=C,S=1|1001,V={0}:\";C359)": 456,
    "=RIK_AC(\"INF12__;INF06@E=1,S=14,G=0,T=0,P=0:@R=A,S=1,V=ELLE COSMETIQUE:R=B,S=26,V=Par dépôt:R=C,S=1|1001,V={0}:\";C361)": 457,
    "=RIK_AC(\"INF12__;INF06@E=1,S=14,G=0,T=0,P=0:@R=A,S=1,V=ELLE COSMETIQUE:R=B,S=26,V=Par dépôt:R=C,S=1|1001,V={0}:\";C363)": 458,
    "=RIK_AC(\"INF12__;INF06@E=1,S=14,G=0,T=0,P=0:@R=A,S=1,V=ELLE COSMETIQUE:R=B,S=26,V=Par dépôt:R=C,S=1|1001,V={0}:\";C365)": 459,
    "=RIK_AC(\"INF12__;INF06@E=1,S=14,G=0,T=0,P=0:@R=A,S=1,V=ELLE COSMETIQUE:R=B,S=26,V=Par dépôt:R=C,S=1|1001,V={0}:\";C367)": 460,
    "=RIK_AC(\"INF12__;INF06@E=1,S=14,G=0,T=0,P=0:@R=A,S=1,V=ELLE COSMETIQUE:R=B,S=26,V=Par dépôt:R=C,S=1|1001,V={0}:\";C369)": 461,
    "=RIK_AC(\"INF12__;INF06@E=1,S=14,G=0,T=0,P=0:@R=A,S=1,V=ELLE COSMETIQUE:R=B,S=26,V=Par dépôt:R=C,S=1|1001,V={0}:\";C371)": 462,
    "=RIK_AC(\"INF12__;INF06@E=1,S=14,G=0,T=0,P=0:@R=A,S=1,V=ELLE COSMETIQUE:R=B,S=26,V=Par dépôt:R=C,S=1|1001,V={0}:\";C373)": 463,
    "=RIK_AC(\"INF12__;INF06@E=1,S=14,G=0,T=0,P=0:@R=A,S=1,V=ELLE COSMETIQUE:R=B,S=26,V=Par dépôt:R=C,S=1|1001,V={0}:\";C375)": 464,
    "=RIK_AC(\"INF12__;INF06@E=1,S=14,G=0,T=0,P=0:@R=A,S=1,V=ELLE COSMETIQUE:R=B,S=26,V=Par dépôt:R=C,S=1|1001,V={0}:\";C377)": 465,
    "=RIK_AC(\"INF12__;INF06@E=1,S=14,G=0,T=0,P=0:@R=A,S=1,V=ELLE COSMETIQUE:R=B,S=26,V=Par dépôt:R=C,S=1|1001,V={0}:\";C379)": 466,
    "=RIK_AC(\"INF12__;INF06@E=1,S=14,G=0,T=0,P=0:@R=A,S=1,V=ELLE COSMETIQUE:R=B,S=26,V=Par dépôt:R=C,S=1|1001,V={0}:\";C381)": 467,
    "=RIK_AC(\"INF12__;INF06@E=1,S=14,G=0,T=0,P=0:@R=A,S=1,V=ELLE COSMETIQUE:R=B,S=26,V=Par dépôt:R=C,S=1|1001,V={0}:\";C383)": 468,
    "=RIK_AC(\"INF12__;INF06@E=1,S=14,G=0,T=0,P=0:@R=A,S=1,V=ELLE COSMETIQUE:R=B,S=26,V=Par dépôt:R=C,S=1|1001,V={0}:\";C385)": 469,
    "=RIK_AC(\"INF12__;INF06@E=1,S=14,G=0,T=0,P=0:@R=A,S=1,V=ELLE COSMETIQUE:R=B,S=26,V=Par dépôt:R=C,S=1|1001,V={0}:\";C387)": 470,
    "=RIK_AC(\"INF12__;INF06@E=1,S=14,G=0,T=0,P=0:@R=A,S=1,V=ELLE COSMETIQUE:R=B,S=26,V=Par dépôt:R=C,S=1|1001,V={0}:\";C389)": 471,
    "=RIK_AC(\"INF12__;INF06@E=1,S=14,G=0,T=0,P=0:@R=A,S=1,V=ELLE COSMETIQUE:R=B,S=26,V=Par dépôt:R=C,S=1|1001,V={0}:\";C391)": 472,
    "=RIK_AC(\"INF12__;INF06@E=1,S=14,G=0,T=0,P=0:@R=A,S=1,V=ELLE COSMETIQUE:R=B,S=26,V=Par dépôt:R=C,S=1|1001,V={0}:\";C393)": 473,
    "=RIK_AC(\"INF12__;INF06@E=1,S=14,G=0,T=0,P=0:@R=A,S=1,V=ELLE COSMETIQUE:R=B,S=26,V=Par dépôt:R=C,S=1|1001,V={0}:\";C395)": 474,
    "=RIK_AC(\"INF12__;INF06@E=1,S=14,G=0,T=0,P=0:@R=A,S=1,V=ELLE COSMETIQUE:R=B,S=26,V=Par dépôt:R=C,S=1|1001,V={0}:\";C397)": 475,
    "=RIK_AC(\"INF12__;INF06@E=1,S=14,G=0,T=0,P=0:@R=A,S=1,V=ELLE COSMETIQUE:R=B,S=26,V=Par dépôt:R=C,S=1|1001,V={0}:\";C399)": 476,
    "=RIK_AC(\"INF12__;INF06@E=1,S=14,G=0,T=0,P=0:@R=A,S=1,V=ELLE COSMETIQUE:R=B,S=26,V=Par dépôt:R=C,S=1|1001,V={0}:\";C401)": 477,
    "=RIK_AC(\"INF12__;INF06@E=1,S=14,G=0,T=0,P=0:@R=A,S=1,V=ELLE COSMETIQUE:R=B,S=26,V=Par dépôt:R=C,S=1|1001,V={0}:\";C403)": 478,
    "=RIK_AC(\"INF12__;INF06@E=1,S=14,G=0,T=0,P=0:@R=A,S=1,V=ELLE COSMETIQUE:R=B,S=26,V=Par dépôt:R=C,S=1|1001,V={0}:\";C405)": 479,
    "=RIK_AC(\"INF12__;INF06@E=1,S=14,G=0,T=0,P=0:@R=A,S=1,V=ELLE COSMETIQUE:R=B,S=26,V=Par dépôt:R=C,S=1|1001,V={0}:\";C407)": 480,
    "=RIK_AC(\"INF12__;INF06@E=1,S=14,G=0,T=0,P=0:@R=A,S=1,V=ELLE COSMETIQUE:R=B,S=26,V=Par dépôt:R=C,S=1|1001,V={0}:\";C409)": 481,
    "=RIK_AC(\"INF12__;INF06@E=1,S=14,G=0,T=0,P=0:@R=A,S=1,V=ELLE COSMETIQUE:R=B,S=26,V=Par dépôt:R=C,S=1|1001,V={0}:\";C411)": 482,
    "=RIK_AC(\"INF12__;INF06@E=1,S=14,G=0,T=0,P=0:@R=A,S=1,V=ELLE COSMETIQUE:R=B,S=26,V=Par dépôt:R=C,S=1|1001,V={0}:\";C413)": 483,
    "=RIK_AC(\"INF12__;INF06@E=1,S=14,G=0,T=0,P=0:@R=A,S=1,V=ELLE COSMETIQUE:R=B,S=26,V=Par dépôt:R=C,S=1|1001,V={0}:\";C415)": 484,
    "=RIK_AC(\"INF12__;INF06@E=1,S=14,G=0,T=0,P=0:@R=A,S=1,V=ELLE COSMETIQUE:R=B,S=26,V=Par dépôt:R=C,S=1|1001,V={0}:\";C417)": 485,
    "=RIK_AC(\"INF12__;INF06@E=1,S=14,G=0,T=0,P=0:@R=A,S=1,V=ELLE COSMETIQUE:R=B,S=26,V=Par dépôt:R=C,S=1|1001,V={0}:\";C419)": 486,
    "=RIK_AC(\"INF12__;INF06@E=1,S=14,G=0,T=0,P=0:@R=A,S=1,V=ELLE COSMETIQUE:R=B,S=26,V=Par dépôt:R=C,S=1|1001,V={0}:\";C421)": 487,
    "=RIK_AC(\"INF12__;INF06@E=1,S=14,G=0,T=0,P=0:@R=A,S=1,V=ELLE COSMETIQUE:R=B,S=26,V=Par dépôt:R=C,S=1|1001,V={0}:\";C423)": 488,
    "=RIK_AC(\"INF12__;INF06@E=1,S=14,G=0,T=0,P=0:@R=A,S=1,V=ELLE COSMETIQUE:R=B,S=26,V=Par dépôt:R=C,S=1|1001,V={0}:\";C425)": 489,
    "=RIK_AC(\"INF12__;INF06@E=1,S=14,G=0,T=0,P=0:@R=A,S=1,V=ELLE COSMETIQUE:R=B,S=26,V=Par dépôt:R=C,S=1|1001,V={0}:\";C427)": 490,
    "=RIK_AC(\"INF12__;INF06@E=1,S=14,G=0,T=0,P=0:@R=A,S=1,V=ELL</t>
  </si>
  <si>
    <t xml:space="preserve">E COSMETIQUE:R=B,S=26,V=Par dépôt:R=C,S=1|1001,V={0}:\";C429)": 491,
    "=RIK_AC(\"INF12__;INF06@E=1,S=14,G=0,T=0,P=0:@R=A,S=1,V=ELLE COSMETIQUE:R=B,S=26,V=Par dépôt:R=C,S=1|1001,V={0}:\";C431)": 492,
    "=RIK_AC(\"INF12__;INF06@E=1,S=14,G=0,T=0,P=0:@R=A,S=1,V=ELLE COSMETIQUE:R=B,S=26,V=Par dépôt:R=C,S=1|1001,V={0}:\";C433)": 493,
    "=RIK_AC(\"INF12__;INF06@E=1,S=14,G=0,T=0,P=0:@R=A,S=1,V=ELLE COSMETIQUE:R=B,S=26,V=Par dépôt:R=C,S=1|1001,V={0}:\";C435)": 494,
    "=RIK_AC(\"INF12__;INF06@E=1,S=14,G=0,T=0,P=0:@R=A,S=1,V=ELLE COSMETIQUE:R=B,S=26,V=Par dépôt:R=C,S=1|1001,V={0}:\";C437)": 495,
    "=RIK_AC(\"INF12__;INF06@E=1,S=14,G=0,T=0,P=0:@R=A,S=1,V=ELLE COSMETIQUE:R=B,S=26,V=Par dépôt:R=C,S=1|1001,V={0}:\";C439)": 496,
    "=RIK_AC(\"INF12__;INF06@E=1,S=14,G=0,T=0,P=0:@R=A,S=1,V=ELLE COSMETIQUE:R=B,S=26,V=Par dépôt:R=C,S=1|1001,V={0}:\";C441)": 497,
    "=RIK_AC(\"INF12__;INF06@E=1,S=14,G=0,T=0,P=0:@R=A,S=1,V=ELLE COSMETIQUE:R=B,S=26,V=Par dépôt:R=C,S=1|1001,V={0}:\";C443)": 498,
    "=RIK_AC(\"INF12__;INF06@E=1,S=14,G=0,T=0,P=0:@R=A,S=1,V=ELLE COSMETIQUE:R=B,S=26,V=Par dépôt:R=C,S=1|1001,V={0}:\";C445)": 499,
    "=RIK_AC(\"INF12__;INF06@E=1,S=14,G=0,T=0,P=0:@R=A,S=1,V=ELLE COSMETIQUE:R=B,S=26,V=Par dépôt:R=C,S=1|1001,V={0}:\";C447)": 500,
    "=RIK_AC(\"INF12__;INF06@E=1,S=14,G=0,T=0,P=0:@R=A,S=1,V=ELLE COSMETIQUE:R=B,S=26,V=Par dépôt:R=C,S=1|1001,V={0}:\";C449)": 501,
    "=RIK_AC(\"INF12__;INF06@E=1,S=14,G=0,T=0,P=0:@R=A,S=1,V=ELLE COSMETIQUE:R=B,S=26,V=Par dépôt:R=C,S=1|1001,V={0}:\";C451)": 502,
    "=RIK_AC(\"INF12__;INF06@E=1,S=14,G=0,T=0,P=0:@R=A,S=1,V=ELLE COSMETIQUE:R=B,S=26,V=Par dépôt:R=C,S=1|1001,V={0}:\";C453)": 503,
    "=RIK_AC(\"INF12__;INF06@E=1,S=14,G=0,T=0,P=0:@R=A,S=1,V=ELLE COSMETIQUE:R=B,S=26,V=Par dépôt:R=C,S=1|1001,V={0}:\";C455)": 504,
    "=RIK_AC(\"INF12__;INF06@E=1,S=14,G=0,T=0,P=0:@R=A,S=1,V=ELLE COSMETIQUE:R=B,S=26,V=Par dépôt:R=C,S=1|1001,V={0}:\";C457)": 505,
    "=RIK_AC(\"INF12__;INF06@E=1,S=14,G=0,T=0,P=0:@R=A,S=1,V=ELLE COSMETIQUE:R=B,S=26,V=Par dépôt:R=C,S=1|1001,V={0}:\";C459)": 506,
    "=RIK_AC(\"INF12__;INF06@E=1,S=14,G=0,T=0,P=0:@R=A,S=1,V=ELLE COSMETIQUE:R=B,S=26,V=Par dépôt:R=C,S=1|1001,V={0}:\";C461)": 507,
    "=RIK_AC(\"INF12__;INF06@E=1,S=14,G=0,T=0,P=0:@R=A,S=1,V=ELLE COSMETIQUE:R=B,S=26,V=Par dépôt:R=C,S=1|1001,V={0}:\";C463)": 508,
    "=RIK_AC(\"INF12__;INF06@E=1,S=14,G=0,T=0,P=0:@R=A,S=1,V=ELLE COSMETIQUE:R=B,S=26,V=Par dépôt:R=C,S=1|1001,V={0}:\";C465)": 509,
    "=RIK_AC(\"INF12__;INF06@E=1,S=14,G=0,T=0,P=0:@R=A,S=1,V=ELLE COSMETIQUE:R=B,S=26,V=Par dépôt:R=C,S=1|1001,V={0}:\";C467)": 510,
    "=RIK_AC(\"INF12__;INF06@E=1,S=14,G=0,T=0,P=0:@R=A,S=1,V=ELLE COSMETIQUE:R=B,S=26,V=Par dépôt:R=C,S=1|1001,V={0}:\";C469)": 511,
    "=RIK_AC(\"INF12__;INF06@E=1,S=14,G=0,T=0,P=0:@R=A,S=1,V=ELLE COSMETIQUE:R=B,S=26,V=Par dépôt:R=C,S=1|1001,V={0}:\";C471)": 512,
    "=RIK_AC(\"INF12__;INF06@E=1,S=14,G=0,T=0,P=0:@R=A,S=1,V=ELLE COSMETIQUE:R=B,S=26,V=Par dépôt:R=C,S=1|1001,V={0}:\";C473)": 513,
    "=RIK_AC(\"INF12__;INF06@E=1,S=14,G=0,T=0,P=0:@R=A,S=1,V=ELLE COSMETIQUE:R=B,S=26,V=Par dépôt:R=C,S=1|1001,V={0}:\";C475)": 514,
    "=RIK_AC(\"INF12__;INF06@E=1,S=14,G=0,T=0,P=0:@R=A,S=1,V=ELLE COSMETIQUE:R=B,S=26,V=Par dépôt:R=C,S=1|1001,V={0}:\";C477)": 515,
    "=RIK_AC(\"INF12__;INF06@E=1,S=14,G=0,T=0,P=0:@R=A,S=1,V=ELLE COSMETIQUE:R=B,S=26,V=Par dépôt:R=C,S=1|1001,V={0}:\";C479)": 516,
    "=RIK_AC(\"INF12__;INF06@E=1,S=14,G=0,T=0,P=0:@R=A,S=1,V=ELLE COSMETIQUE:R=B,S=26,V=Par dépôt:R=C,S=1|1001,V={0}:\";C481)": 517,
    "=RIK_AC(\"INF12__;INF06@E=1,S=14,G=0,T=0,P=0:@R=A,S=1,V=ELLE COSMETIQUE:R=B,S=26,V=Par dépôt:R=C,S=1|1001,V={0}:\";C483)": 518,
    "=RIK_AC(\"INF12__;INF06@E=1,S=14,G=0,T=0,P=0:@R=A,S=1,V=ELLE COSMETIQUE:R=B,S=26,V=Par dépôt:R=C,S=1|1001,V={0}:\";C485)": 519,
    "=RIK_AC(\"INF12__;INF06@E=1,S=14,G=0,T=0,P=0:@R=A,S=1,V=ELLE COSMETIQUE:R=B,S=26,V=Par dépôt:R=C,S=1|1001,V={0}:\";C487)": 520,
    "=RIK_AC(\"INF12__;INF06@E=1,S=14,G=0,T=0,P=0:@R=A,S=1,V=ELLE COSMETIQUE:R=B,S=26,V=Par dépôt:R=C,S=1|1001,V={0}:\";C489)": 521,
    "=RIK_AC(\"INF12__;INF06@E=1,S=14,G=0,T=0,P=0:@R=A,S=1,V=ELLE COSMETIQUE:R=B,S=26,V=Par dépôt:R=C,S=1|1001,V={0}:\";C491)": 522,
    "=RIK_AC(\"INF12__;INF06@E=1,S=14,G=0,T=0,P=0:@R=A,S=1,V=ELLE COSMETIQUE:R=B,S=26,V=Par dépôt:R=C,S=1|1001,V={0}:\";C493)": 523,
    "=RIK_AC(\"INF12__;INF06@E=1,S=14,G=0,T=0,P=0:@R=A,S=1,V=ELLE COSMETIQUE:R=B,S=26,V=Par dépôt:R=C,S=1|1001,V={0}:\";C495)": 524,
    "=RIK_AC(\"INF12__;INF06@E=1,S=14,G=0,T=0,P=0:@R=A,S=1,V=ELLE COSMETIQUE:R=B,S=26,V=Par dépôt:R=C,S=1|1001,V={0}:\";C497)": 525,
    "=RIK_AC(\"INF12__;INF06@E=1,S=14,G=0,T=0,P=0:@R=A,S=1,V=ELLE COSMETIQUE:R=B,S=26,V=Par dépôt:R=C,S=1|1001,V={0}:\";C499)": 526,
    "=RIK_AC(\"INF12__;INF06@E=1,S=14,G=0,T=0,P=0:@R=A,S=1,V=ELLE COSMETIQUE:R=B,S=26,V=Par dépôt:R=C,S=1|1001,V={0}:\";C501)": 527,
    "=RIK_AC(\"INF12__;INF06@E=1,S=14,G=0,T=0,P=0:@R=A,S=1,V=ELLE COSMETIQUE:R=B,S=26,V=Par dépôt:R=C,S=1|1001,V={0}:\";C503)": 528,
    "=RIK_AC(\"INF12__;INF06@E=1,S=14,G=0,T=0,P=0:@R=A,S=1,V=ELLE COSMETIQUE:R=B,S=26,V=Par dépôt:R=C,S=1|1001,V={0}:\";C505)": 529,
    "=RIK_AC(\"INF12__;INF06@E=1,S=14,G=0,T=0,P=0:@R=A,S=1,V=ELLE COSMETIQUE:R=B,S=26,V=Par dépôt:R=C,S=1|1001,V={0}:\";C507)": 530,
    "=RIK_AC(\"INF12__;INF06@E=1,S=14,G=0,T=0,P=0:@R=A,S=1,V=ELLE COSMETIQUE:R=B,S=26,V=Par dépôt:R=C,S=1|1001,V={0}:\";C509)": 531,
    "=RIK_AC(\"INF12__;INF06@E=1,S=14,G=0,T=0,P=0:@R=A,S=1,V=ELLE COSMETIQUE:R=B,S=26,V=Par dépôt:R=C,S=1|1001,V={0}:\";C511)": 532,
    "=RIK_AC(\"INF12__;INF06@E=1,S=14,G=0,T=0,P=0:@R=A,S=1,V=ELLE COSMETIQUE:R=B,S=26,V=Par dépôt:R=C,S=1|1001,V={0}:\";C513)": 533,
    "=RIK_AC(\"INF12__;INF06@E=1,S=14,G=0,T=0,P=0:@R=A,S=1,V=ELLE COSMETIQUE:R=B,S=26,V=Par dépôt:R=C,S=1|1001,V={0}:\";C515)": 534,
    "=RIK_AC(\"INF12__;INF06@E=1,S=14,G=0,T=0,P=0:@R=A,S=1,V=ELLE COSMETIQUE:R=B,S=26,V=Par dépôt:R=C,S=1|1001,V={0}:\";C517)": 535,
    "=RIK_AC(\"INF12__;INF06@E=1,S=14,G=0,T=0,P=0:@R=A,S=1,V=ELLE COSMETIQUE:R=B,S=26,V=Par dépôt:R=C,S=1|1001,V={0}:\";C519)": 536,
    "=RIK_AC(\"INF12__;INF06@E=1,S=14,G=0,T=0,P=0:@R=A,S=1,V=ELLE COSMETIQUE:R=B,S=26,V=Par dépôt:R=C,S=1|1001,V={0}:\";C521)": 537,
    "=RIK_AC(\"INF12__;INF06@E=1,S=14,G=0,T=0,P=0:@R=A,S=1,V=ELLE COSMETIQUE:R=B,S=26,V=Par dépôt:R=C,S=1|1001,V={0}:\";C523)": 538,
    "=RIK_AC(\"INF12__;INF06@E=1,S=14,G=0,T=0,P=0:@R=A,S=1,V=ELLE COSMETIQUE:R=B,S=26,V=Par dépôt:R=C,S=1|1001,V={0}:\";C525)": 539,
    "=RIK_AC(\"INF12__;INF06@E=1,S=14,G=0,T=0,P=0:@R=A,S=1,V=ELLE COSMETIQUE:R=B,S=26,V=Par dépôt:R=C,S=1|1001,V={0}:\";C527)": 540,
    "=RIK_AC(\"INF12__;INF06@E=1,S=14,G=0,T=0,P=0:@R=A,S=1,V=ELLE COSMETIQUE:R=B,S=26,V=Par dépôt:R=C,S=1|1001,V={0}:\";C529)": 541,
    "=RIK_AC(\"INF12__;INF06@E=1,S=14,G=0,T=0,P=0:@R=A,S=1,V=ELLE COSMETIQUE:R=B,S=26,V=Par dépôt:R=C,S=1|1001,V={0}:\";C531)": 542,
    "=RIK_AC(\"INF12__;INF06@E=1,S=14,G=0,T=0,P=0:@R=A,S=1,V=ELLE COSMETIQUE:R=B,S=26,V=Par dépôt:R=C,S=1|1001,V={0}:\";C533)": 543,
    "=RIK_AC(\"INF12__;INF06@E=1,S=14,G=0,T=0,P=0:@R=A,S=1,V=ELLE COSMETIQUE:R=B,S=26,V=Par dépôt:R=C,S=1|1001,V={0}:\";C535)": 544,
    "=RIK_AC(\"INF12__;INF06@E=1,S=14,G=0,T=0,P=0:@R=A,S=1,V=ELLE COSMETIQUE:R=B,S=26,V=Par dépôt:R=C,S=1|1001,V={0}:\";C537)": 545,
    "=RIK_AC(\"INF12__;INF06@E=1,S=14,G=0,T=0,P=0:@R=A,S=1,V=ELLE COSMETIQUE:R=B,S=26,V=Par dépôt:R=C,S=1|1001,V={0}:\";C539)": 546,
    "=RIK_AC(\"INF12__;INF06@E=1,S=14,G=0,T=0,P=0:@R=A,S=1,V=ELLE COSMETIQUE:R=B,S=26,V=Par dépôt:R=C,S=1|1001,V={0}:\";C541)": 547,
    "=RIK_AC(\"INF12__;INF06@E=1,S=14,G=0,T=0,P=0:@R=A,S=1,V=ELLE COSMETIQUE:R=B,S=26,V=Par dépôt:R=C,S=1|1001,V={0}:\";C543)": 548,
    "=RIK_AC(\"INF12__;INF06@E=1,S=14,G=0,T=0,P=0:@R=A,S=1,V=ELLE COSMETIQUE:R=B,S=26,V=Par dépôt:R=C,S=1|1001,V={0}:\";C545)": 549,
    "=RIK_AC(\"INF12__;INF06@E=1,S=14,G=0,T=0,P=0:@R=A,S=1,V=ELLE COSMETIQUE:R=B,S=26,V=Par dépôt:R=C,S=1|1001,V={0}:\";C547)": 550,
    "=RIK_AC(\"INF12__;INF06@E=1,S=14,G=0,T=0,P=0:@R=A,S=1,V=ELLE COSMETIQUE:R=B,S=26,V=Par dépôt:R=C,S=1|1001,V={0}:\";C549)": 551,
    "=RIK_AC(\"INF12__;INF06@E=1,S=14,G=0,T=0,P=0:@R=A,S=1,V=ELLE COSMETIQUE:R=B,S=26,V=Par dépôt:R=C,S=1|1001,V={0}:\";C551)": 552,
    "=RIK_AC(\"INF12__;INF06@E=1,S=14,G=0,T=0,P=0:@R=A,S=1,V=ELLE COSMETIQUE:R=B,S=26,V=Par dépôt:R=C,S=1|1001,V={0}:\";C553)": 553,
    "=RIK_AC(\"INF12__;INF06@E=1,S=14,G=0,T=0,P=0:@R=A,S=1,V=ELLE COSMETIQUE:R=B,S=26,V=Par dépôt:R=C,S=1|1001,V={0}:\";C555)": 554,
    "=RIK_AC(\"INF12__;INF06@E=1,S=14,G=0,T=0,P=0:@R=A,S=1,V=ELLE COSMETIQUE:R=B,S=26,V=Par dépôt:R=C,S=1|1001,V={0}:\";C557)": 555,
    "=RIK_AC(\"INF12__;INF06@E=1,S=14,G=0,T=0,P=0:@R=A,S=1,V=ELLE COSMETIQUE:R=B,S=26,V=Par dépôt:R=C,S=1|1001,V={0}:\";C559)": 556,
    "=RIK_AC(\"INF12__;INF06@E=1,S=14,G=0,T=0,P=0:@R=A,S=1,V=ELLE COSMETIQUE:R=B,S=26,V=Par dépôt:R=C,S=1|1001,V={0}:\";C561)": 557,
    "=RIK_AC(\"INF12__;INF06@E=1,S=14,G=0,T=0,P=0:@R=A,S=1,V=ELLE COSMETIQUE:R=B,S=26,V=Par dépôt:R=C,S=1|1001,V={0}:\";C563)": 558,
    "=RIK_AC(\"INF12__;INF06@E=1,S=14,G=0,T=0,P=0:@R=A,S=1,V=ELLE COSMETIQUE:R=B,S=26,V=Par dépôt:R=C,S=1|1001,V={0}:\";C567)": 559,
    "=RIK_AC(\"INF12__;INF06@E=1,S=14,G=0,T=0,P=0:@R=A,S=1,V=ELLE COSMETIQUE:R=B,S=26,V=Par dépôt:R=C,S=1|1001,V={0}:\";C571)": 560,
    "=RIK_AC(\"INF12__;INF06@E=1,S=14,G=0,T=0,P=0:@R=A,S=1,V=ELLE COSMETIQUE:R=B,S=26,V=Par dépôt:R=C,S=1|1001,V={0}:\";C575)": 561,
    "=RIK_AC(\"INF12__;INF06@E=1,S=14,G=0,T=0,P=0:@R=A,S=1,V=ELLE COSMETIQUE:R=B,S=26,V=Par dépôt:R=C,S=1|1001,V={0}:\";C579)": 562,
    "=RIK_AC(\"INF12__;INF06@E=1,S=14,G=0,T=0,P=0:@R=A,S=1,V=ELLE COSMETIQUE:R=B,S=26,V=Par dépôt:R=C,S=1|1001,V={0}:\";C583)": 563,
    "=RIK_AC(\"INF12__;INF06@E=1,S=14,G=0,T=0,P=0:@R=A,S=1,V=ELLE COSMETIQUE:R=B,S=26,V=Par dépôt:R=C,S=1|1001,V={0}:\";C587)": 564,
    "=RIK_AC(\"INF12__;INF06@E=1,S=14,G=0,T=0,P=0:@R=A,S=1,V=ELLE COSMETIQUE:R=B,S=26,V=Par dépôt:R=C,S=1|1001,V={0}:\";C591)": 565,
    "=RIK_AC(\"INF12__;INF06@E=1,S=14,G=0,T=0,P=0:@R=A,S=1,V=ELLE COSMETIQUE:R=B,S=26,V=Par dépôt:R=C,S=1|1001,V={0}:\";C594)": 566,
    "=RIK_AC(\"INF12__;INF06@E=1,S=14,G=0,T=0,P=0:@R=A,S=1,V=ELLE COSMETIQUE:R=B,S=26,V=Par dépôt:R=C,S=1|1001,V={0}:\";C565)": 567,
    "=RIK_AC(\"INF12__;INF06@E=1,S=14,G=0,T=0,P=0:@R=A,S=1,V=ELLE COSMETIQUE:R=B,S=26,V=Par dépôt:R=C,S=1|1001,V={0}:\";C569)": 568,
    "=RIK_AC(\"INF12__;INF06@E=1,S=14,G=0,T=0,P=0:@R=A,S=1,V=ELLE COSMETIQUE:R=B,S=26,V=Par dépôt:R=C,S=1|1001,V={0}:\";C573)": 569,
    "=RIK_AC(\"INF12__;INF06@E=1,S=14,G=0,T=0,P=0:@R=A,S=1,V=ELLE COSMETIQUE:R=B,S=26,V=Par dépôt:R=C,S=1|1001,V={0}:\";C577)": 570,
    "=RIK_AC(\"INF12__;INF06@E=1,S=14,G=0,T=0,P=0:@R=A,S=1,V=ELLE COSMETIQUE:R=B,S=26,V=Par dépôt:R=C,S=1|1001,V={0}:\";C581)": 571,
    "=RIK_AC(\"INF12__;INF06@E=1,S=14,G=0,T=0,P=0:@R=A,S=1,V=ELLE COSMETIQUE:R=B,S=26,V=Par dépôt:R=C,S=1|1001,V={0}:\";C585)": 572,
    "=RIK_AC(\"INF12__;INF06@E=1,S=14,G=0,T=0,P=0:@R=A,S=1,V=ELLE COSMETIQUE:R=B,S=26,V=Par dépôt:R=C,S=1|1001,V={0}:\";C589)": 573,
    "=RIK_AC(\"INF12__;INF06@E=1,S=14,G=0,T=0,P=0:@R=A,S=1,V=ELLE COSMETIQUE:R=B,S=26,V=Par dépôt:R=C,S=1|1001,V={0}:\";C593)": 574,
    "=RIK_AC(\"INF12__;INF06@E=1,S=14,G=0,T=0,P=0:@R=A,S=1,V=ELLE COSMETIQUE:R=B,S=26,V=Par dépôt:R=C,S=1|1001,V={0}:\";C595)": 575,
    "=RIK_AC(\"INF12__;INF06@E=1,S=14,G=0,T=0,P=0:@R=A,S=1,V=ELLE COSMETIQUE:R=B,S=26,V=Par dépôt:R=C,S=1|1001,V={0}:\";C596)": 576,
    "=RIK_AC(\"INF12__;INF06@E=1,S=14,G=0,T=0,P=0:@R=A,S=1,V=ELLE COSMETIQUE:R=B,S=26,V=Par dépôt:R=C,S=1|1001,V={0}:\";C597)": 577,
    "=RIK_AC(\"INF12__;INF06@E=1,S=14,G=0,T=0,P=0:@R=A,S=1,V=ELLE COSMETIQUE:R=B,S=26,V=Par dépôt:R=C,S=1|1001,V={0}:\";C599)": 578,
    "=RIK_AC(\"INF12__;INF06@E=1,S=14,G=0,T=0,P=0:@R=A,S=1,V=ELLE COSMETIQUE:R=B,S=26,V=Par dépôt:R=C,S=1|1001,V={0}:\";C601)": 579,
    "=RIK_AC(\"INF12__;INF06@E=1,S=14,G=0,T=0,P=0:@R=A,S=1,V=ELLE COSMETIQUE:R=B,S=26,V=Par dépôt:R=C,S=1|1001,V={0}:\";C603)": 580,
    "=RIK_AC(\"INF12__;INF06@E=1,S=14,G=0,T=0,P=0:@R=A,S=1,V=ELLE COSMETIQUE:R=B,S=26,V=Par dépôt:R=C,S=1|1001,V={0}:\";C605)": 581,
    "=RIK_AC(\"INF12__;INF06@E=1,S=14,G=0,T=0,P=0:@R=A,S=1,V=ELLE COSMETIQUE:R=B,S=26,V=Par dépôt:R=C,S=1|1001,V={0}:\";C607)": 582,
    "=RIK_AC(\"INF12__;INF06@E=1,S=14,G=0,T=0,P=0:@R=A,S=1,V=ELLE COSMETIQUE:R=B,S=26,V=Par dépôt:R=C,S=1|1001,V={0}:\";C609)": 583,
    "=RIK_AC(\"INF12__;INF06@E=1,S=14,G=0,T=0,P=0:@R=A,S=1,V=ELLE COSMETIQUE:R=B,S=26,V=Par dépôt:R=C,S=1|1001,V={0}:\";C611)": 584,
    "=RIK_AC(\"INF12__;INF06@E=1,S=14,G=0,T=0,P=0:@R=A,S=1,V=ELLE COSMETIQUE:R=B,S=26,V=Par dépôt:R=C,S=1|1001,V={0}:\";C613)": 585,
    "=RIK_AC(\"INF12__;INF06@E=1,S=14,G=0,T=0,P=0:@R=A,S=1,V=ELLE COSMETIQUE:R=B,S=26,V=Par dépôt:R=C,S=1|1001,V={0}:\";C615)": 586,
    "=RIK_AC(\"INF12__;INF06@E=1,S=14,G=0,T=0,P=0:@R=A,S=1,V=ELLE COSMETIQUE:R=B,S=26,V=Par dépôt:R=C,S=1|1001,V={0}:\";C617)": 587,
    "=RIK_AC(\"INF12__;INF06@E=1,S=14,G=0,T=0,P=0:@R=A,S=1,V=ELLE COSMETIQUE:R=B,S=26,V=Par dépôt:R=C,S=1|1001,V={0}:\";C619)": 588,
    "=RIK_AC(\"INF12__;INF06@E=1,S=14,G=0,T=0,P=0:@R=A,S=1,V=ELLE COSMETIQUE:R=B,S=26,V=Par dépôt:R=C,S=1|1001,V={0}:\";C621)": 589,
    "=RIK_AC(\"INF12__;INF06@E=1,S=14,G=0,T=0,P=0:@R=A,S=1,V=ELLE COSMETIQUE:R=B,S=26,V=Par dépôt:R=C,S=1|1001,V={0}:\";C623)": 590,
    "=RIK_AC(\"INF12__;INF06@E=1,S=14,G=0,T=0,P=0:@R=A,S=1,V=ELLE COSMETIQUE:R=B,S=26,V=Par dépôt:R=C,S=1|1001,V={0}:\";C625)": 591,
    "=RIK_AC(\"INF12__;INF06@E=1,S=14,G=0,T=0,P=0:@R=A,S=1,V=ELLE COSMETIQUE:R=B,S=26,V=Par dépôt:R=C,S=1|1001,V={0}:\";C627)": 592,
    "=RIK_AC(\"INF12__;INF06@E=1,S=14,G=0,T=0,P=0:@R=A,S=1,V=ELLE COSMETIQUE:R=B,S=26,V=Par dépôt:R=C,S=1|1001,V={0}:\";C629)": 593,
    "=RIK_AC(\"INF12__;INF06@E=1,S=14,G=0,T=0,P=0:@R=A,S=1,V=ELLE COSMETIQUE:R=B,S=26,V=Par dépôt:R=C,S=1|1001,V={0}:\";C631)": 594,
    "=RIK_AC(\"INF12__;INF06@E=1,S=14,G=0,T=0,P=0:@R=A,S=1,V=ELLE COSMETIQUE:R=B,S=26,V=Par dépôt:R=C,S=1|1001,V={0}:\";C633)": 595,
    "=RIK_AC(\"INF12__;INF06@E=1,S=14,G=0,T=0,P=0:@R=A,S=1,V=ELLE COSMETIQUE:R=B,S=26,V=Par dépôt:R=C,S=1|1001,V={0}:\";C635)": 596,
    "=RIK_AC(\"INF12__;INF06@E=1,S=14,G=0,T=0,P=0:@R=A,S=1,V=ELLE COSMETIQUE:R=B,S=26,V=Par dépôt:R=C,S=1|1001,V={0}:\";C637)": 597,
    "=RIK_AC(\"INF12__;INF06@E=1,S=14,G=0,T=0,P=0:@R=A,S=1,V=ELLE COSMETIQUE:R=B,S=26,V=Par dépôt:R=C,S=1|1001,V={0}:\";C639)": 598,
    "=RIK_AC(\"INF12__;INF06@E=1,S=14,G=0,T=0,P=0:@R=A,S=1,V=ELLE COSMETIQUE:R=B,S=26,V=Par dépôt:R=C,S=1|1001,V={0}:\";C641)": 599,
    "=RIK_AC(\"INF12__;INF06@E=1,S=14,G=0,T=0,P=0:@R=A,S=1,V=ELLE COSMETIQUE:R=B,S=26,V=Par dépôt:R=C,S=1|1001,V={0}:\";C643)": 600,
    "=RIK_AC(\"INF12__;INF06@E=1,S=14,G=0,T=0,P=0:@R=A,S=1,V=ELLE COSMETIQUE:R=B,S=26,V=Par dépôt:R=C,S=1|1001,V={0}:\";C645)": 601,
    "=RIK_AC(\"INF12__;INF06@E=1,S=14,G=0,T=0,P=0:@R=A,S=1,V=ELLE COSMETIQUE:R=B,S=26,V=Par dépôt:R=C,S=1|1001,V={0}:\";C647)": 602,
    "=RIK_AC(\"INF12__;INF06@E=1,S=14,G=0,T=0,P=0:@R=A,S=1,V=ELLE COSMETIQUE:R=B,S=26,V=Par dépôt:R=C,S=1|1001,V={0}:\";C649)": 603,
    "=RIK_AC(\"INF12__;INF06@E=1,S=14,G=0,T=0,P=0:@R=A,S=1,V=ELLE COSMETIQUE:R=B,S=26,V=Par dépôt:R=C,S=1|1001,V={0}:\";C651)": 604,
    "=RIK_AC(\"INF12__;INF06@E=1,S=14,G=0,T=0,P=0:@R=A,S=1,V=ELLE COSMETIQUE:R=B,S=26,V=Par dépôt:R=C,S=1|1001,V={0}:\";C653)": 605,
    "=RIK_AC(\"INF12__;INF06@E=1,S=14,G=0,T=0,P=0:@R=A,S=1,V=ELLE COSMETIQUE:R=B,S=26,V=Par dépôt:R=C,S=1|1001,V={0}:\";C655)": 606,
    "=RIK_AC(\"INF12__;INF06@E=1,S=14,G=0,T=0,P=0:@R=A,S=1,V=ELLE COSMETIQUE:R=B,S=26,V=Par dépôt:R=C,S=1|1001,V={0}:\";C657)": 607,
    "=RIK_AC(\"INF12__;INF06@E=1,S=14,G=0,T=0,P=0:@R=A,S=1,V=ELLE COSMETIQUE:R=B,S=26,V=Par dépôt:R=C,S=1|1001,V={0}:\";C659)": 608,
    "=RIK_AC(\"INF12__;INF06@E=1,S=14,G=0,T=0,P=0:@R=A,S=1,V=ELLE COSMETIQUE:R=B,S=26,V=Par dépôt:R=C,S=1|1001,V={0}:\";C661)": 609,
    "=RIK_AC(\"INF12__;INF06@E=1,S=14,G=0,T=0,P=0:@R=A,S=1,V=ELLE COSMETIQUE:R=B,S=26,V=Par dépôt:R=C,S=1|1001,V={0}:\";C663)": 610,
    "=RIK_AC(\"INF12__;INF06@E=1,S=14,G=0,T=0,P=0:@R=A,S=1,V=ELLE COSMETIQUE:R=B,S=26,V=Par dépôt:R=C,S=1|1001,V={0}:\";C598)": 611,
    "=RIK_AC(\"INF12__;INF06@E=1,S=14,G=0,T=0,P=0:@R=A,S=1,V=ELLE COSMETIQUE:R=B,S=26,V=Par dépôt:R=C,S=1|1001,V={0}:\";C600)": 612,
    "=RIK_AC(\"INF12__;INF06@E=1,S=14,G=0,T=0,P=0:@R=A,S=1,V=ELLE COSMETIQUE:R=B,S=26,V=Par dépôt:R=C,S=1|1001,V={0}:\";C602)": 613,
    "=RIK_AC(\"INF12__;INF06@E=1,S=14,G=0,T=0,P=0:@R=A,S=1,V=ELLE COSMETIQUE:R=B,S=26,V=Par dépôt:R=C,S=1|1001,V={0}:\";C604)": 614,
    "=RIK_AC(\"INF12__;INF06@E=1,S=14,G=0,T=0,P=0:@R=A,S=1,V=ELLE COSMETIQUE:R=B,S=26,V=Par dépôt:R=C,S=1|1001,V={0}:\";C606)": 615,
    "=RIK_AC(\"INF12__;INF06@E=1,S=14,G=0,T=0,P=0:@R=A,S=1,V=ELLE COSMETIQUE:R=B,S=26,V=Par dépôt:R=C,S=1|1001,V={0}:\";C608)": 616,
    "=RIK_AC(\"INF12__;INF06@E=1,S=14,G=0,T=0,P=0:@R=A,S=1,V=ELLE COSMETIQUE:R=B,S=26,V=Par dépôt:R=C,S=1|1001,V={0}:\";C610)": 617,
    "=RIK_AC(\"INF12__;INF06@E=1,S=14,G=0,T=0,P=0:@R=A,S=1,V=ELLE COSMETIQUE:R=B,S=26,V=Par dépôt:R=C,S=1|1001,V={0}:\";C612)": 618,
    "=RIK_AC(\"INF12__;INF06@E=1,S=14,G=0,T=0,P=0:@R=A,S=1,V=ELLE COSMETIQUE:R=B,S=26,V=Par dépôt:R=C,S=1|1001,V={0}:\";C614)": 619,
    "=RIK_AC(\"INF12__;INF06@E=1,S=14,G=0,T=0,P=0:@R=A,S=1,V=ELLE COSMETIQUE:R=B,S=26,V=Par dépôt:R=C,S=1|1001,V={0}:\";C616)": 620,
    "=RIK_AC(\"INF12__;INF06@E=1,S=14,G=0,T=0,P=0:@R=A,S=1,V=ELLE COSMETIQUE:R=B,S=26,V=Par dépôt:R=C,S=1|1001,V={0}:\";C618)": 621,
    "=RIK_AC(\"INF12__;INF06@E=1,S=14,G=0,T=0,P=0:@R=A,S=1,V=ELLE COSMETIQUE:R=B,S=26,V=Par dépôt:R=C,S=1|1001,V={0}:\";C620)": 622,
    "=RIK_AC(\"INF12__;INF06@E=1,S=14,G=0,T=0,P=0:@R=A,S=1,V=ELLE COSMETIQUE:R=B,S=26,V=Par dépôt:R=C,S=1|1001,V={0}:\";C622)": 623,
    "=RIK_AC(\"INF12__;INF06@E=1,S=14,G=0,T=0,P=0:@R=A,S=1,V=ELLE COSMETIQUE:R=B,S=26,V=Par dépôt:R=C,S=1|1001,V={0}:\";C624)": 624,
    "=RIK_AC(\"INF12__;INF06@E=1,S=14,G=0,T=0,P=0:@R=A,S=1,V=ELLE COSMETIQUE:R=B,S=26,V=Par dépôt:R=C,S=1|1001,V={0}:\";C626)": 625,
    "=RIK_AC(\"INF12__;INF06@E=1,S=14,G=0,T=0,P=0:@R=A,S=1,V=ELLE COSMETIQUE:R=B,S=26,V=Par dépôt:R=C,S=1|1001,V={0}:\";C628)": 626,
    "=RIK_AC(\"INF12__;INF06@E=1,S=14,G=0,T=0,P=0:@R=A,S=1,V=ELLE COSMETIQUE:R=B,S=26,V=Par dépôt:R=C,S=1|1001,V={0}:\";C630)": 627,
    "=RIK_AC(\"INF12__;INF06@E=1,S=14,G=0,T=0,P=0:@R=A,S=1,V=ELLE COSMETIQUE:R=B,S=26,V=Par dépôt:R=C,S=1|1001,V={0}:\";C632)": 628,
    "=RIK_AC(\"INF12__;INF06@E=1,S=14,G=0,T=0,P=0:@R=A,S=1,V=ELLE COSMETIQUE:R=B,S=26,V=Par dépôt:R=C,S=1|1001,V={0}:\";C634)": 629,
    "=RIK_AC(\"INF12__;INF06@E=1,S=14,G=0,T=0,P=0:@R=A,S=1,V=ELLE COSMETIQUE:R=B,S=26,V=Par dépôt:R=C,S=1|1001,V={0}:\";C636)": 630,
    "=RIK_AC(\"INF12__;INF06@E=1,S=14,G=0,T=0,P=0:@R=A,S=1,V=ELLE COSMETIQUE:R=B,S=26,V=Par dépôt:R=C,S=1|1001,V={0}:\";C638)": 631,
    "=RIK_AC(\"INF12__;INF06@E=1,S=14,G=0,T=0,P=0:@R=A,S=1,V=ELLE COSMETIQUE:R=B,S=26,V=Par dépôt:R=C,S=1|1001,V={0}:\";C640)": 632,
    "=RIK_AC(\"INF12__;INF06@E=1,S=14,G=0,T=0,P=0:@R=A,S=1,V=ELLE COSMETIQUE:R=B,S=26,V=Par dépôt:R=C,S=1|1001,V={0}:\";C642)": 633,
    "=RIK_AC(\"INF12__;INF06@E=1,S=14,G=0,T=0,P=0:@R=A,S=1,V=ELLE COSMETIQUE:R=B,S=26,V=Par dépôt:R=C,S=1|1001,V={0}:\";C644)": 634,
    "=RIK_AC(\"INF12__;INF06@E=1,S=14,G=0,T=0,P=0:@R=A,S=1,V=ELLE COSMETIQUE:R=B,S=26,V=Par dépôt:R=C,S=1|1001,V={0}:\";C646)": 635,
    "=RIK_AC(\"INF12__;INF06@E=1,S=14,G=0,T=0,P=0:@R=A,S=1,V=ELLE COSMETIQUE:R=B,S=26,V=Par dépôt:R=C,S=1|1001,V={0}:\";C648)": 636,
    "=RIK_AC(\"INF12__;INF06@E=1,S=14,G=0,T=0,P=0:@R=A,S=1,V=ELLE COSMETIQUE:R=B,S=26,V=Par dépôt:R=C,S=1|1001,V={0}:\";C650)": 637,
    "=RIK_AC(\"INF12__;INF06@E=1,S=14,G=0,T=0,P=0:@R=A,S=1,V=ELLE COSMETIQUE:R=B,S=26,V=Par dépôt:R=C,S=1|1001,V={0}:\";C652)": 638,
    "=RIK_AC(\"INF12__;INF06@E=1,S=14,G=0,T=0,P=0:@R=A,S=1,V=ELLE COSMETIQUE:R=B,S=26,V=Par dépôt:R=C,S=1|1001,V={0}:\";C654)": 639,
    "=RIK_AC(\"INF12__;INF06@E=1,S=14,G=0,T=0,P=0:@R=A,S=1,V=ELLE COSMETIQUE:R=B,S=26,V=Par dépôt:R=C,S=1|1001,V={0}:\";C656)": 640,
    "=RIK_AC(\"INF12__;INF06@E=1,S=14,G=0,T=0,P=0:@R=A,S=1,V=ELLE COSMETIQUE:R=B,S=26,V=Par dépôt:R=C,S=1|1001,V={0}:\";C658)": 641,
    "=RIK_AC(\"INF12__;INF06@E=1,S=14,G=0,T=0,P=0:@R=A,S=1,V=ELLE COSMETIQUE:R=B,S=26,V=Par dépôt:R=C,S=1|1001,V={0}:\";C660)": 642,
    "=RIK_AC(\"INF12__;INF06@E=1,S=14,G=0,T=0,P=0:@R=A,S=1,V=ELLE COSMETIQUE:R=B,S=26,V=Par dépôt:R=C,S=1|1001,V={0}:\";C662)": 643,
    "=RIK_AC(\"INF12__;INF06@E=1,S=14,G=0,T=0,P=0:@R=A,S=1,V=ELLE COSMETIQUE:R=B,S=26,V=Par dépôt:R=C,S=1|1001,V={0}:\";C666)": 644,
    "=RIK_AC(\"INF12__;INF06@E=1,S=14,G=0,T=0,P=0:@R=A,S=1,V=ELLE COSMETIQUE:R=B,S=26,V=Par dépôt:R=C,S=1|1001,V={0}:\";C667)": 645,
    "=RIK_AC(\"INF12__;INF06@E=1,S=14,G=0,T=0,P=0:@R=A,S=1,V=ELLE COSMETIQUE:R=B,S=26,V=Par dépôt:R=C,S=1|1001,V={0}:\";C669)": 646,
    "=RIK_AC(\"INF12__;INF06@E=1,S=14,G=0,T=0,P=0:@R=A,S=1,V=ELLE COSMETIQUE:R=B,S=26,V=Par dépôt:R=C,S=1|1001,V={0}:\";C671)": 647,
    "=RIK_AC(\"INF12__;INF06@E=1,S=14,G=0,T=0,P=0:@R=A,S=1,V=ELLE COSMETIQUE:R=B,S=26,V=Par dépôt:R=C,S=1|1001,V={0}:\";C673)": 648,
    "=RIK_AC(\"INF12__;INF06@E=1,S=14,G=0,T=0,P=0:@R=A,S=1,V=ELLE COSMETIQUE:R=B,S=26,V=Par dépôt:R=C,S=1|1001,V={0}:\";C675)": 649,
    "=RIK_AC(\"INF12__;INF06@E=1,S=14,G=0,T=0,P=0:@R=A,S=1,V=ELLE COSMETIQUE:R=B,S=26,V=Par dépôt:R=C,S=1|1001,V={0}:\";C677)": 650,
    "=RIK_AC(\"INF12__;INF06@E=1,S=14,G=0,T=0,P=0:@R=A,S=1,V=ELLE COSMETIQUE:R=B,S=26,V=Par dépôt:R=C,S=1|1001,V={0}:\";C679)": 651,
    "=RIK_AC(\"INF12__;INF06@E=1,S=14,G=0,T=0,P=0:@R=A,S=1,V=ELLE COSMETIQUE:R=B,S=26,V=Par dépôt:R=C,S=1|1001,V={0}:\";C681)": 652,
    "=RIK_AC(\"INF12__;INF06@E=1,S=14,G=0,T=0,P=0:@R=A,S=1,V=ELLE COSMETIQUE:R=B,S=26,V=Par dépôt:R=C,S=1|1001,V={0}:\";C683)": 653,
    "=RIK_AC(\"INF12__;INF06@E=1,S=14,G=0,T=0,P=0:@R=A,S=1,V=ELLE COSMETIQUE:R=B,S=26,V=Par dépôt:R=C,S=1|1001,V={0}:\";C685)": 654,
    "=RIK_AC(\"INF12__;INF06@E=1,S=14,G=0,T=0,P=0:@R=A,S=1,V=ELLE COSMETIQUE:R=B,S=26,V=Par dépôt:R=C,S=1|1001,V={0}:\";C687)": 655,
    "=RIK_AC(\"INF12__;INF06@E=1,S=14,G=0,T=0,P=0:@R=A,S=1,V=ELLE COSMETIQUE:R=B,S=26,V=Par dépôt:R=C,S=1|1001,V={0}:\";C689)": 656,
    "=RIK_AC(\"INF12__;INF06@E=1,S=14,G=0,T=0,P=0:@R=A,S=1,V=ELLE COSMETIQUE:R=B,S=26,V=Par dépôt:R=C,S=1|1001,V={0}:\";C691)": 657,
    "=RIK_AC(\"INF12__;INF06@E=1,S=14,G=0,T=0,P=0:@R=A,S=1,V=ELLE COSMETIQUE:R=B,S=26,V=Par dépôt:R=C,S=1|1001,V={0}:\";C693)": 658,
    "=RIK_AC(\"INF12__;INF06@E=1,S=14,G=0,T=0,P=0:@R=A,S=1,V=ELLE COSMETIQUE:R=B,S=26,V=Par dépôt:R=C,S=1|1001,V={0}:\";C695)": 659,
    "=RIK_AC(\"INF12__;INF06@E=1,S=14,G=0,T=0,P=0:@R=A,S=1,V=ELLE COSMETIQUE:R=B,S=26,V=Par dépôt:R=C,S=1|1001,V={0}:\";C668)": 660,
    "=RIK_AC(\"INF12__;INF06@E=1,S=14,G=0,T=0,P=0:@R=A,S=1,V=ELLE COSMETIQUE:R=B,S=26,V=Par dépôt:R=C,S=1|1001,V={0}:\";C670)": 661,
    "=RIK_AC(\"INF12__;INF06@E=1,S=14,G=0,T=0,P=0:@R=A,S=1,V=ELLE COSMETIQUE:R=B,S=26,V=Par dépôt:R=C,S=1|1001,V={0}:\";C672)": 662,
    "=RIK_AC(\"INF12__;INF06@E=1,S=14,G=0,T=0,P=0:@R=A,S=1,V=ELLE COSMETIQUE:R=B,S=26,V=Par dépôt:R=C,S=1|1001,V={0}:\";C674)": 663,
    "=RIK_AC(\"INF12__;INF06@E=1,S=14,G=0,T=0,P=0:@R=A,S=1,V=ELLE COSMETIQUE:R=B,S=26,V=Par dépôt:R=C,S=1|1001,V={0}:\";C676)": 664,
    "=RIK_AC(\"INF12__;INF06@E=1,S=14,G=0,T=0,P=0:@R=A,S=1,V=ELLE COSMETIQUE:R=B,S=26,V=Par dépôt:R=C,S=1|1001,V={0}:\";C678)": 665,
    "=RIK_AC(\"INF12__;INF06@E=1,S=14,G=0,T=0,P=0:@R=A,S=1,V=ELLE COSMETIQUE:R=B,S=26,V=Par dépôt:R=C,S=1|1001,V={0}:\";C680)": 666,
    "=RIK_AC(\"INF12__;INF06@E=1,S=14,G=0,T=0,P=0:@R=A,S=1,V=ELLE COSMETIQUE:R=B,S=26,V=Par dépôt:R=C,S=1|1001,V={0}:\";C682)": 667,
    "=RIK_AC(\"INF12__;INF06@E=1,S=14,G=0,T=0,P=0:@R=A,S=1,V=ELLE COSMETIQUE:R=B,S=26,V=Par dépôt:R=C,S=1|1001,V={0}:\";C684)": 668,
    "=RIK_AC(\"INF12__;INF06@E=1,S=14,G=0,T=0,P=0:@R=A,S=1,V=ELLE COSMETIQUE:R=B,S=26,V=Par dépôt:R=C,S=1|1001,V={0}:\";C686)": 669,
    "=RIK_AC(\"INF12__;INF06@E=1,S=14,G=0,T=0,P=0:@R=A,S=1,V=ELLE COSMETIQUE:R=B,S=26,V=Par dépôt:R=C,S=1|1001,V={0}:\";C688)": 670,
    "=RIK_AC(\"INF12__;INF06@E=1,S=14,G=0,T=0,P=0:@R=A,S=1,V=ELLE COSMETIQUE:R=B,S=26,V=Par dépôt:R=C,S=1|1001,V={0}:\";C690)": 671,
    "=RIK_AC(\"INF12__;INF06@E=1,S=14,G=0,T=0,P=0:@R=A,S=1,V=ELLE COSMETIQUE:R=B,S=26,V=Par dépôt:R=C,S=1|1001,V={0}:\";C692)": 672,
    "=RIK_AC(\"INF12__;INF06@E=1,S=14,G=0,T=0,P=0:@R=A,S=1,V=ELLE COSMETIQUE:R=B,S=26,V=Par dépôt:R=C,S=1|1001,V={0}:\";C694)": 673,
    "=RIK_AC(\"INF12__;INF06@E=1,S=14,G=0,T=0,P=0:@R=A,S=1,V=ELLE COSMETIQUE:R=B,S=26,V=Par dépôt:R=C,S=1|1001,V={0}:\";C698)": 674,
    "=RIK_AC(\"INF12__;INF06@E=1,S=14,G=0,T=0,P=0:@R=A,S=1,V=ELLE COSMETIQUE:R=B,S=26,V=Par dépôt:R=C,S=1|1001,V={0}:\";C699)": 675,
    "=RIK_AC(\"INF12__;INF06@E=1,S=14,G=0,T=0,P=0:@R=A,S=1,V=ELLE COSMETIQUE:R=B,S=26,V=Par dépôt:R=C,S=1|1001,V={0}:\";C701)": 676,
    "=RIK_AC(\"INF12__;INF06@E=1,S=14,G=0,T=0,P=0:@R=A,S=1,V=ELLE COSMETIQUE:R=B,S=26,V=Par dépôt:R=C,S=1|1001,V={0}:\";C703)": 677,
    "=RIK_AC(\"INF12__;INF06@E=1,S=14,G=0,T=0,P=0:@R=A,S=1,V=ELLE COSMETIQUE:R=B,S=26,V=Par dépôt:R=C,S=1|1001,V={0}:\";C705)": 678,
    "=RIK_AC(\"INF12__;INF06@E=1,S=14,G=0,T=0,P=0:@R=A,S=1,V=ELLE COSMETIQUE:R=B,S=26,V=Par dépôt:R=C,S=1|1001,V={0}:\";C707)": 679,
    "=RIK_AC(\"INF12__;INF06@E=1,S=14,G=0,T=0,P=0:@R=A,S=1,V=ELLE COSMETIQUE:R=B,S=26,V=Par dépôt:R=C,S=1|1001,V={0}:\";C709)": 680,
    "=RIK_AC(\"INF12__;INF06@E=1,S=14,G=0,T=0,P=0:@R=A,S=1,V=ELLE COSMETIQUE:R=B,S=26,V=Par dépôt:R=C,S=1|1001,V={0}:\";C711)": 681,
    "=RIK_AC(\"INF12__;INF06@E=1,S=14,G=0,T=0,P=0:@R=A,S=1,V=ELLE COSMETIQUE:R=B,S=26,V=Par dépôt:R=C,S=1|1001,V={0}:\";C700)": 682,
    "=RIK_AC(\"INF12__;INF06@E=1,S=14,G=0,T=0,P=0:@R=A,S=1,V=ELLE COSMETIQUE:R=B,S=26,V=Par dépôt:R=C,S=1|1001,V={0}:\";C702)": 683,
    "=RIK_AC(\"INF12__;INF06@E=1,S=14,G=0,T=0,P=0:@R=A,S=1,V=ELLE COSMETIQUE:R=B,S=26,V=Par dépôt:R=C,S=1|1001,V={0}:\";C704)": 684,
    "=RIK_AC(\"INF12__;INF06@E=1,S=14,G=0,T=0,P=0:@R=A,S=1,V=ELLE COSMETIQUE:R=B,S=26,V=Par dépôt:R=C,S=1|1001,V={0}:\";C706)": 685,
    "=RIK_AC(\"INF12__;INF06@E=1,S=14,G=0,T=0,P=0:@R=A,S=1,V=ELLE COSMETIQUE:R=B,S=26,V=Par dépôt:R=C,S=1|1001,V={0}:\";C708)": 686,
    "=RIK_AC(\"INF12__;INF06@E=1,S=14,G=0,T=0,P=0:@R=A,S=1,V=ELLE COSMETIQUE:R=B,S=26,V=Par dépôt:R=C,S=1|1001,V={0}:\";C710)": 687,
    "=RIK_AC(\"INF12__;INF06@E=1,S=14,G=0,T=0,P=0:@R=A,S=1,V=ELLE COSMETIQUE:R=B,S=26,V=Par dépôt:R=C,S=1|1001,V={0}:\";C714)": 688,
    "=RIK_AC(\"INF12__;INF06@E=1,S=14,G=0,T=0,P=0:@R=A,S=1,V=ELLE COSMETIQUE:R=B,S=26,V=Par dépôt:R=C,S=1|1001,V={0}:\";C715)": 689,
    "=RIK_AC(\"INF12__;INF06@E=1,S=14,G=0,T=0,P=0:@R=A,S=1,V=ELLE COSMETIQUE:R=B,S=26,V=Par dépôt:R=C,S=1|1001,V={0}:\";C717)": 690,
    "=RIK_AC(\"INF12__;INF06@E=1,S=14,G=0,T=0,P=0:@R=A,S=1,V=ELLE COSMETIQUE:R=B,S=26,V=Par dépôt:R=C,S=1|1001,V={0}:\";C719)": 691,
    "=RIK_AC(\"INF12__;INF06@E=1,S=14,G=0,T=0,P=0:@R=A,S=1,V=ELLE COSMETIQUE:R=B,S=26,V=Par dépôt:R=C,S=1|1001,V={0}:\";C721)": 692,
    "=RIK_AC(\"INF12__;INF06@E=1,S=14,G=0,T=0,P=0:@R=A,S=1,V=ELLE COSMETIQUE:R=B,S=26,V=Par dépôt:R=C,S=1|1001,V={0}:\";C723)": 693,
    "=RIK_AC(\"INF12__;INF06@E=1,S=14,G=0,T=0,P=0:@R=A,S=1,V=ELLE COSMETIQUE:R=B,S=26,V=Par dépôt:R=C,S=1|1001,V={0}:\";C725)": 694,
    "=RIK_AC(\"INF12__;INF06@E=1,S=14,G=0,T=0,P=0:@R=A,S=1,V=ELLE COSMETIQUE:R=B,S=26,V=Par dépôt:R=C,S=1|1001,V={0}:\";C727)": 695,
    "=RIK_AC(\"INF12__;INF06@E=1,S=14,G=0,T=0,P=0:@R=A,S=1,V=ELLE COSMETIQUE:R=B,S=26,V=Par dépôt:R=C,S=1|1001,V={0}:\";C729)": 696,
    "=RIK_AC(\"INF12__;INF06@E=1,S=14,G=0,T=0,P=0:@R=A,S=1,V=ELLE COSMETIQUE:R=B,S=26,V=Par dépôt:R=C,S=1|1001,V={0}:\";C731)": 697,
    "=RIK_AC(\"INF12__;INF06@E=1,S=14,G=0,T=0,P=0:@R=A,S=1,V=ELLE COSMETIQUE:R=B,S=26,V=Par dépôt:R=C,S=1|1001,V={0}:\";C733)": 698,
    "=RIK_AC(\"INF12__;INF06@E=1,S=14,G=0,T=0,P=0:@R=A,S=1,V=ELLE COSMETIQUE:R=B,S=26,V=Par dépôt:R=C,S=1|1001,V={0}:\";C735)": 699,
    "=RIK_AC(\"INF12__;INF06@E=1,S=14,G=0,T=0,P=0:@R=A,S=1,V=ELLE COSMETIQUE:R=B,S=26,V=Par dépôt:R=C,S=1|1001,V={0}:\";C737)": 700,
    "=RIK_AC(\"INF12__;INF06@E=1,S=14,G=0,T=0,P=0:@R=A,S=1,V=ELLE COSMETIQUE:R=B,S=26,V=Par dépôt:R=C,S=1|1001,V={0}:\";C739)": 701,
    "=RIK_AC(\"INF12__;INF06@E=1,S=14,G=0,T=0,P=0:@R=A,S=1,V=ELLE COSMETIQUE:R=B,S=26,V=Par dépôt:R=C,S=1|1001,V={0}:\";C741)": 702,
    "=RIK_AC(\"INF12__;INF06@E=1,S=14,G=0,T=0,P=0:@R=A,S=1,V=ELLE COSMETIQUE:R=B,S=26,V=Par dépôt:R=C,S=1|1001,V={0}:\";C743)": 703,
    "=RIK_AC(\"INF12__;INF06@E=1,S=14,G=0,T=0,P=0:@R=A,S=1,V=ELLE COSMETIQUE:R=B,S=26,V=Par dépôt:R=C,S=1|1001,V={0}:\";C745)": 704,
    "=RIK_AC(\"INF12__;INF06@E=1,S=14,G=0,T=0,P=0:@R=A,S=1,V=ELLE COSMETIQUE:R=B,S=26,V=Par dépôt:R=C,S=1|1001,V={0}:\";C747)": 705,
    "=RIK_AC(\"INF12__;INF06@E=1,S=14,G=0,T=0,P=0:@R=A,S=1,V=ELLE COSMETIQUE:R=B,S=26,V=Par dépôt:R=C,S=1|1001,V={0}:\";C749)": 706,
    "=RIK_AC(\"INF12__;INF06@E=1,S=14,G=0,T=0,P=0:@R=A,S=1,V=ELLE COSMETIQUE:R=B,S=26,V=Par dépôt:R=C,S=1|1001,V={0}:\";C751)": 707,
    "=RIK_AC(\"INF12__;INF06@E=1,S=14,G=0,T=0,P=0:@R=A,S=1,V=ELLE COSMETIQUE:R=B,S=26,V=Par dépôt:R=C,S=1|1001,V={0}:\";C753)": 708,
    "=RIK_AC(\"INF12__;INF06@E=1,S=14,G=0,T=0,P=0:@R=A,S=1,V=ELLE COSMETIQUE:R=B,S=26,V=Par dépôt:R=C,S=1|1001,V={0}:\";C755)": 709,
    "=RIK_AC(\"INF12__;INF06@E=1,S=14,G=0,T=0,P=0:@R=A,S=1,V=ELLE COSMETIQUE:R=B,S=26,V=Par dépôt:R=C,S=1|1001,V={0}:\";C757)": 710,
    "=RIK_AC(\"INF12__;INF06@E=1,S=14,G=0,T=0,P=0:@R=A,S=1,V=ELLE COSMETIQUE:R=B,S=26,V=Par dépôt:R=C,S=1|1001,V={0}:\";C759)": 711,
    "=RIK_AC(\"INF12__;INF06@E=1,S=14,G=0,T=0,P=0:@R=A,S=1,V=ELLE COSMETIQUE:R=B,S=26,V=Par dépôt:R=C,S=1|1001,V={0}:\";C761)": 712,
    "=RIK_AC(\"INF12__;INF06@E=1,S=14,G=0,T=0,P=0:@R=A,S=1,V=ELLE COSMETIQUE:R=B,S=26,V=Par dépôt:R=C,S=1|1001,V={0}:\";C763)": 713,
    "=RIK_AC(\"INF12__;INF06@E=1,S=14,G=0,T=0,P=0:@R=A,S=1,V=ELLE COSMETIQUE:R=B,S=26,V=Par dépôt:R=C,S=1|1001,V={0}:\";C765)": 714,
    "=RIK_AC(\"INF12__;INF06@E=1,S=14,G=0,T=0,P=0:@R=A,S=1,V=ELLE COSMETIQUE:R=B,S=26,V=Par dépôt:R=C,S=1|1001,V={0}:\";C767)": 715,
    "=RIK_AC(\"INF12__;INF06@E=1,S=14,G=0,T=0,P=0:@R=A,S=1,V=ELLE COSMETIQUE:R=B,S=26,V=Par dépôt:R=C,S=1|1001,V={0}:\";C769)": 716,
    "=RIK_AC(\"INF12__;INF06@E=1,S=14,G=0,T=0,P=0:@R=A,S=1,V=ELLE COSMETIQUE:R=B,S=26,V=Par dépôt:R=C,S=1|1001,V={0}:\";C771)": 717,
    "=RIK_AC(\"INF12__;INF06@E=1,S=14,G=0,T=0,P=0:@R=A,S=1,V=ELLE COSMETIQUE:R=B,S=26,V=Par dépôt:R=C,S=1|1001,V={0}:\";C773)": 718,
    "=RIK_AC(\"INF12__;INF06@E=1,S=14,G=0,T=0,P=0:@R=A,S=1,V=ELLE COSMETIQUE:R=B,S=26,V=Par dépôt:R=C,S=1|1001,V={0}:\";C775)": 719,
    "=RIK_AC(\"INF12__;INF06@E=1,S=14,G=0,T=0,P=0:@R=A,S=1,V=ELLE COSMETIQUE:R=B,S=26,V=Par dépôt:R=C,S=1|1001,V={0}:\";C777)": 720,
    "=RIK_AC(\"INF12__;INF06@E=1,S=14,G=0,T=0,P=0:@R=A,S=1,V=ELLE COSMETIQUE:R=B,S=26,V=Par dépôt:R=C,S=1|1001,V={0}:\";C779)": 721,
    "=RIK_AC(\"INF12__;INF06@E=1,S=14,G=0,T=0,P=0:@R=A,S=1,V=ELLE COSMETIQUE:R=B,S=26,V=Par dépôt:R=C,S=1|1001,V={0}:\";C781)": 722,
    "=RIK_AC(\"INF12__;INF06@E=1,S=14,G=0,T=0,P=0:@R=A,S=1,V=ELLE COSMETIQUE:R=B,S=26,V=Par dépôt:R=C,S=1|1001,V={0}:\";C783)": 723,
    "=RIK_AC(\"INF12__;INF06@E=1,S=14,G=0,T=0,P=0:@R=A,S=1,V=ELLE COSMETIQUE:R=B,S=26,V=Par dépôt:R=C,S=1|1001,V={0}:\";C785)": 724,
    "=RIK_AC(\"INF12__;INF06@E=1,S=14,G=0,T=0,P=0:@R=A,S=1,V=ELLE COSMETIQUE:R=B,S=26,V=Par dépôt:R=C,S=1|1001,V={0}:\";C787)": 725,
    "=RIK_AC(\"INF12__;INF06@E=1,S=14,G=0,T=0,P=0:@R=A,S=1,V=ELLE COSMETIQUE:R=B,S=26,V=Par dépôt:R=C,S=1|1001,V={0}:\";C789)": 726,
    "=RIK_AC(\"INF12__;INF06@E=1,S=14,G=0,T=0,P=0:@R=A,S=1,V=ELLE COSMETIQUE:R=B,S=26,V=Par dépôt:R=C,S=1|1001,V={0}:\";C791)": 727,
    "=RIK_AC(\"INF12__;INF06@E=1,S=14,G=0,T=0,P=0:@R=A,S=1,V=ELLE COSMETIQUE:R=B,S=26,V=Par dépôt:R=C,S=1|1001,V={0}:\";C793)": 728,
    "=RIK_AC(\"INF12__;INF06@E=1,S=14,G=0,T=0,P=0:@R=A,S=1,V=ELLE COSMETIQUE:R=B,S=26,V=Par dépôt:R=C,S=1|1001,V={0}:\";C795)": 729,
    "=RIK_AC(\"INF12__;INF06@E=1,S=14,G=0,T=0,P=0:@R=A,S=1,V=ELLE COSMETIQUE:R=B,S=26,V=Par dépôt:R=C,S=1|1001,V={0}:\";C797)": 730,
    "=RIK_AC(\"INF12__;INF06@E=1,S=14,G=0,T=0,P=0:@R=A,S=1,V=ELLE COSMETIQUE:R=B,S=26,V=Par dépôt:R=C,S=1|1001,V={0}:\";C799)": 731,
    "=RIK_AC(\"INF12__;INF06@E=1,S=14,G=0,T=0,P=0:@R=A,S=1,V=ELLE COSMETIQUE:R=B,S=26,V=Par dépôt:R=C,S=1|1001,V={0}:\";C801)": 732,
    "=RIK_AC(\"INF12__;INF06@E=1,S=14,G=0,T=0,P=0:@R=A,S=1,V=ELLE COSMETIQUE:R=B,S=26,V=Par dépôt:R=C,S=1|1001,V={0}:\";C803)": 733,
    "=RIK_AC(\"INF12__;INF06@E=1,S=14,G=0,T=0,P=0:@R=A,S=1,V=ELLE COSMETIQUE:R=B,S=26,V=Par dépôt:R=C,S=1|1001,V={0}:\";C805)": 734,
    "=RIK_AC(\"INF12__;INF06@E=1,S=14,G=0,T=0,P=0:@R=A,S=1,V=ELLE COSMETIQUE:R=B,S=26,V=Par dépôt:R=C,S=1|1001,V={0}:\";C807)": 735,
 </t>
  </si>
  <si>
    <t xml:space="preserve">   "=RIK_AC(\"INF12__;INF06@E=1,S=14,G=0,T=0,P=0:@R=A,S=1,V=ELLE COSMETIQUE:R=B,S=26,V=Par dépôt:R=C,S=1|1001,V={0}:\";C809)": 736,
    "=RIK_AC(\"INF12__;INF06@E=1,S=14,G=0,T=0,P=0:@R=A,S=1,V=ELLE COSMETIQUE:R=B,S=26,V=Par dépôt:R=C,S=1|1001,V={0}:\";C811)": 737,
    "=RIK_AC(\"INF12__;INF06@E=1,S=14,G=0,T=0,P=0:@R=A,S=1,V=ELLE COSMETIQUE:R=B,S=26,V=Par dépôt:R=C,S=1|1001,V={0}:\";C813)": 738,
    "=RIK_AC(\"INF12__;INF06@E=1,S=14,G=0,T=0,P=0:@R=A,S=1,V=ELLE COSMETIQUE:R=B,S=26,V=Par dépôt:R=C,S=1|1001,V={0}:\";C815)": 739,
    "=RIK_AC(\"INF12__;INF06@E=1,S=14,G=0,T=0,P=0:@R=A,S=1,V=ELLE COSMETIQUE:R=B,S=26,V=Par dépôt:R=C,S=1|1001,V={0}:\";C817)": 740,
    "=RIK_AC(\"INF12__;INF06@E=1,S=14,G=0,T=0,P=0:@R=A,S=1,V=ELLE COSMETIQUE:R=B,S=26,V=Par dépôt:R=C,S=1|1001,V={0}:\";C819)": 741,
    "=RIK_AC(\"INF12__;INF06@E=1,S=14,G=0,T=0,P=0:@R=A,S=1,V=ELLE COSMETIQUE:R=B,S=26,V=Par dépôt:R=C,S=1|1001,V={0}:\";C821)": 742,
    "=RIK_AC(\"INF12__;INF06@E=1,S=14,G=0,T=0,P=0:@R=A,S=1,V=ELLE COSMETIQUE:R=B,S=26,V=Par dépôt:R=C,S=1|1001,V={0}:\";C823)": 743,
    "=RIK_AC(\"INF12__;INF06@E=1,S=14,G=0,T=0,P=0:@R=A,S=1,V=ELLE COSMETIQUE:R=B,S=26,V=Par dépôt:R=C,S=1|1001,V={0}:\";C825)": 744,
    "=RIK_AC(\"INF12__;INF06@E=1,S=14,G=0,T=0,P=0:@R=A,S=1,V=ELLE COSMETIQUE:R=B,S=26,V=Par dépôt:R=C,S=1|1001,V={0}:\";C827)": 745,
    "=RIK_AC(\"INF12__;INF06@E=1,S=14,G=0,T=0,P=0:@R=A,S=1,V=ELLE COSMETIQUE:R=B,S=26,V=Par dépôt:R=C,S=1|1001,V={0}:\";C829)": 746,
    "=RIK_AC(\"INF12__;INF06@E=1,S=14,G=0,T=0,P=0:@R=A,S=1,V=ELLE COSMETIQUE:R=B,S=26,V=Par dépôt:R=C,S=1|1001,V={0}:\";C831)": 747,
    "=RIK_AC(\"INF12__;INF06@E=1,S=14,G=0,T=0,P=0:@R=A,S=1,V=ELLE COSMETIQUE:R=B,S=26,V=Par dépôt:R=C,S=1|1001,V={0}:\";C833)": 748,
    "=RIK_AC(\"INF12__;INF06@E=1,S=14,G=0,T=0,P=0:@R=A,S=1,V=ELLE COSMETIQUE:R=B,S=26,V=Par dépôt:R=C,S=1|1001,V={0}:\";C835)": 749,
    "=RIK_AC(\"INF12__;INF06@E=1,S=14,G=0,T=0,P=0:@R=A,S=1,V=ELLE COSMETIQUE:R=B,S=26,V=Par dépôt:R=C,S=1|1001,V={0}:\";C837)": 750,
    "=RIK_AC(\"INF12__;INF06@E=1,S=14,G=0,T=0,P=0:@R=A,S=1,V=ELLE COSMETIQUE:R=B,S=26,V=Par dépôt:R=C,S=1|1001,V={0}:\";C839)": 751,
    "=RIK_AC(\"INF12__;INF06@E=1,S=14,G=0,T=0,P=0:@R=A,S=1,V=ELLE COSMETIQUE:R=B,S=26,V=Par dépôt:R=C,S=1|1001,V={0}:\";C841)": 752,
    "=RIK_AC(\"INF12__;INF06@E=1,S=14,G=0,T=0,P=0:@R=A,S=1,V=ELLE COSMETIQUE:R=B,S=26,V=Par dépôt:R=C,S=1|1001,V={0}:\";C843)": 753,
    "=RIK_AC(\"INF12__;INF06@E=1,S=14,G=0,T=0,P=0:@R=A,S=1,V=ELLE COSMETIQUE:R=B,S=26,V=Par dépôt:R=C,S=1|1001,V={0}:\";C845)": 754,
    "=RIK_AC(\"INF12__;INF06@E=1,S=14,G=0,T=0,P=0:@R=A,S=1,V=ELLE COSMETIQUE:R=B,S=26,V=Par dépôt:R=C,S=1|1001,V={0}:\";C847)": 755,
    "=RIK_AC(\"INF12__;INF06@E=1,S=14,G=0,T=0,P=0:@R=A,S=1,V=ELLE COSMETIQUE:R=B,S=26,V=Par dépôt:R=C,S=1|1001,V={0}:\";C849)": 756,
    "=RIK_AC(\"INF12__;INF06@E=1,S=14,G=0,T=0,P=0:@R=A,S=1,V=ELLE COSMETIQUE:R=B,S=26,V=Par dépôt:R=C,S=1|1001,V={0}:\";C851)": 757,
    "=RIK_AC(\"INF12__;INF06@E=1,S=14,G=0,T=0,P=0:@R=A,S=1,V=ELLE COSMETIQUE:R=B,S=26,V=Par dépôt:R=C,S=1|1001,V={0}:\";C853)": 758,
    "=RIK_AC(\"INF12__;INF06@E=1,S=14,G=0,T=0,P=0:@R=A,S=1,V=ELLE COSMETIQUE:R=B,S=26,V=Par dépôt:R=C,S=1|1001,V={0}:\";C855)": 759,
    "=RIK_AC(\"INF12__;INF06@E=1,S=14,G=0,T=0,P=0:@R=A,S=1,V=ELLE COSMETIQUE:R=B,S=26,V=Par dépôt:R=C,S=1|1001,V={0}:\";C857)": 760,
    "=RIK_AC(\"INF12__;INF06@E=1,S=14,G=0,T=0,P=0:@R=A,S=1,V=ELLE COSMETIQUE:R=B,S=26,V=Par dépôt:R=C,S=1|1001,V={0}:\";C859)": 761,
    "=RIK_AC(\"INF12__;INF06@E=1,S=14,G=0,T=0,P=0:@R=A,S=1,V=ELLE COSMETIQUE:R=B,S=26,V=Par dépôt:R=C,S=1|1001,V={0}:\";C861)": 762,
    "=RIK_AC(\"INF12__;INF06@E=1,S=14,G=0,T=0,P=0:@R=A,S=1,V=ELLE COSMETIQUE:R=B,S=26,V=Par dépôt:R=C,S=1|1001,V={0}:\";C863)": 763,
    "=RIK_AC(\"INF12__;INF06@E=1,S=14,G=0,T=0,P=0:@R=A,S=1,V=ELLE COSMETIQUE:R=B,S=26,V=Par dépôt:R=C,S=1|1001,V={0}:\";C865)": 764,
    "=RIK_AC(\"INF12__;INF06@E=1,S=14,G=0,T=0,P=0:@R=A,S=1,V=ELLE COSMETIQUE:R=B,S=26,V=Par dépôt:R=C,S=1|1001,V={0}:\";C867)": 765,
    "=RIK_AC(\"INF12__;INF06@E=1,S=14,G=0,T=0,P=0:@R=A,S=1,V=ELLE COSMETIQUE:R=B,S=26,V=Par dépôt:R=C,S=1|1001,V={0}:\";C869)": 766,
    "=RIK_AC(\"INF12__;INF06@E=1,S=14,G=0,T=0,P=0:@R=A,S=1,V=ELLE COSMETIQUE:R=B,S=26,V=Par dépôt:R=C,S=1|1001,V={0}:\";C871)": 767,
    "=RIK_AC(\"INF12__;INF06@E=1,S=14,G=0,T=0,P=0:@R=A,S=1,V=ELLE COSMETIQUE:R=B,S=26,V=Par dépôt:R=C,S=1|1001,V={0}:\";C873)": 768,
    "=RIK_AC(\"INF12__;INF06@E=1,S=14,G=0,T=0,P=0:@R=A,S=1,V=ELLE COSMETIQUE:R=B,S=26,V=Par dépôt:R=C,S=1|1001,V={0}:\";C875)": 769,
    "=RIK_AC(\"INF12__;INF06@E=1,S=14,G=0,T=0,P=0:@R=A,S=1,V=ELLE COSMETIQUE:R=B,S=26,V=Par dépôt:R=C,S=1|1001,V={0}:\";C716)": 770,
    "=RIK_AC(\"INF12__;INF06@E=1,S=14,G=0,T=0,P=0:@R=A,S=1,V=ELLE COSMETIQUE:R=B,S=26,V=Par dépôt:R=C,S=1|1001,V={0}:\";C718)": 771,
    "=RIK_AC(\"INF12__;INF06@E=1,S=14,G=0,T=0,P=0:@R=A,S=1,V=ELLE COSMETIQUE:R=B,S=26,V=Par dépôt:R=C,S=1|1001,V={0}:\";C720)": 772,
    "=RIK_AC(\"INF12__;INF06@E=1,S=14,G=0,T=0,P=0:@R=A,S=1,V=ELLE COSMETIQUE:R=B,S=26,V=Par dépôt:R=C,S=1|1001,V={0}:\";C722)": 773,
    "=RIK_AC(\"INF12__;INF06@E=1,S=14,G=0,T=0,P=0:@R=A,S=1,V=ELLE COSMETIQUE:R=B,S=26,V=Par dépôt:R=C,S=1|1001,V={0}:\";C724)": 774,
    "=RIK_AC(\"INF12__;INF06@E=1,S=14,G=0,T=0,P=0:@R=A,S=1,V=ELLE COSMETIQUE:R=B,S=26,V=Par dépôt:R=C,S=1|1001,V={0}:\";C726)": 775,
    "=RIK_AC(\"INF12__;INF06@E=1,S=14,G=0,T=0,P=0:@R=A,S=1,V=ELLE COSMETIQUE:R=B,S=26,V=Par dépôt:R=C,S=1|1001,V={0}:\";C728)": 776,
    "=RIK_AC(\"INF12__;INF06@E=1,S=14,G=0,T=0,P=0:@R=A,S=1,V=ELLE COSMETIQUE:R=B,S=26,V=Par dépôt:R=C,S=1|1001,V={0}:\";C730)": 777,
    "=RIK_AC(\"INF12__;INF06@E=1,S=14,G=0,T=0,P=0:@R=A,S=1,V=ELLE COSMETIQUE:R=B,S=26,V=Par dépôt:R=C,S=1|1001,V={0}:\";C732)": 778,
    "=RIK_AC(\"INF12__;INF06@E=1,S=14,G=0,T=0,P=0:@R=A,S=1,V=ELLE COSMETIQUE:R=B,S=26,V=Par dépôt:R=C,S=1|1001,V={0}:\";C734)": 779,
    "=RIK_AC(\"INF12__;INF06@E=1,S=14,G=0,T=0,P=0:@R=A,S=1,V=ELLE COSMETIQUE:R=B,S=26,V=Par dépôt:R=C,S=1|1001,V={0}:\";C736)": 780,
    "=RIK_AC(\"INF12__;INF06@E=1,S=14,G=0,T=0,P=0:@R=A,S=1,V=ELLE COSMETIQUE:R=B,S=26,V=Par dépôt:R=C,S=1|1001,V={0}:\";C738)": 781,
    "=RIK_AC(\"INF12__;INF06@E=1,S=14,G=0,T=0,P=0:@R=A,S=1,V=ELLE COSMETIQUE:R=B,S=26,V=Par dépôt:R=C,S=1|1001,V={0}:\";C740)": 782,
    "=RIK_AC(\"INF12__;INF06@E=1,S=14,G=0,T=0,P=0:@R=A,S=1,V=ELLE COSMETIQUE:R=B,S=26,V=Par dépôt:R=C,S=1|1001,V={0}:\";C742)": 783,
    "=RIK_AC(\"INF12__;INF06@E=1,S=14,G=0,T=0,P=0:@R=A,S=1,V=ELLE COSMETIQUE:R=B,S=26,V=Par dépôt:R=C,S=1|1001,V={0}:\";C744)": 784,
    "=RIK_AC(\"INF12__;INF06@E=1,S=14,G=0,T=0,P=0:@R=A,S=1,V=ELLE COSMETIQUE:R=B,S=26,V=Par dépôt:R=C,S=1|1001,V={0}:\";C746)": 785,
    "=RIK_AC(\"INF12__;INF06@E=1,S=14,G=0,T=0,P=0:@R=A,S=1,V=ELLE COSMETIQUE:R=B,S=26,V=Par dépôt:R=C,S=1|1001,V={0}:\";C748)": 786,
    "=RIK_AC(\"INF12__;INF06@E=1,S=14,G=0,T=0,P=0:@R=A,S=1,V=ELLE COSMETIQUE:R=B,S=26,V=Par dépôt:R=C,S=1|1001,V={0}:\";C750)": 787,
    "=RIK_AC(\"INF12__;INF06@E=1,S=14,G=0,T=0,P=0:@R=A,S=1,V=ELLE COSMETIQUE:R=B,S=26,V=Par dépôt:R=C,S=1|1001,V={0}:\";C752)": 788,
    "=RIK_AC(\"INF12__;INF06@E=1,S=14,G=0,T=0,P=0:@R=A,S=1,V=ELLE COSMETIQUE:R=B,S=26,V=Par dépôt:R=C,S=1|1001,V={0}:\";C754)": 789,
    "=RIK_AC(\"INF12__;INF06@E=1,S=14,G=0,T=0,P=0:@R=A,S=1,V=ELLE COSMETIQUE:R=B,S=26,V=Par dépôt:R=C,S=1|1001,V={0}:\";C756)": 790,
    "=RIK_AC(\"INF12__;INF06@E=1,S=14,G=0,T=0,P=0:@R=A,S=1,V=ELLE COSMETIQUE:R=B,S=26,V=Par dépôt:R=C,S=1|1001,V={0}:\";C758)": 791,
    "=RIK_AC(\"INF12__;INF06@E=1,S=14,G=0,T=0,P=0:@R=A,S=1,V=ELLE COSMETIQUE:R=B,S=26,V=Par dépôt:R=C,S=1|1001,V={0}:\";C760)": 792,
    "=RIK_AC(\"INF12__;INF06@E=1,S=14,G=0,T=0,P=0:@R=A,S=1,V=ELLE COSMETIQUE:R=B,S=26,V=Par dépôt:R=C,S=1|1001,V={0}:\";C762)": 793,
    "=RIK_AC(\"INF12__;INF06@E=1,S=14,G=0,T=0,P=0:@R=A,S=1,V=ELLE COSMETIQUE:R=B,S=26,V=Par dépôt:R=C,S=1|1001,V={0}:\";C764)": 794,
    "=RIK_AC(\"INF12__;INF06@E=1,S=14,G=0,T=0,P=0:@R=A,S=1,V=ELLE COSMETIQUE:R=B,S=26,V=Par dépôt:R=C,S=1|1001,V={0}:\";C766)": 795,
    "=RIK_AC(\"INF12__;INF06@E=1,S=14,G=0,T=0,P=0:@R=A,S=1,V=ELLE COSMETIQUE:R=B,S=26,V=Par dépôt:R=C,S=1|1001,V={0}:\";C768)": 796,
    "=RIK_AC(\"INF12__;INF06@E=1,S=14,G=0,T=0,P=0:@R=A,S=1,V=ELLE COSMETIQUE:R=B,S=26,V=Par dépôt:R=C,S=1|1001,V={0}:\";C770)": 797,
    "=RIK_AC(\"INF12__;INF06@E=1,S=14,G=0,T=0,P=0:@R=A,S=1,V=ELLE COSMETIQUE:R=B,S=26,V=Par dépôt:R=C,S=1|1001,V={0}:\";C772)": 798,
    "=RIK_AC(\"INF12__;INF06@E=1,S=14,G=0,T=0,P=0:@R=A,S=1,V=ELLE COSMETIQUE:R=B,S=26,V=Par dépôt:R=C,S=1|1001,V={0}:\";C774)": 799,
    "=RIK_AC(\"INF12__;INF06@E=1,S=14,G=0,T=0,P=0:@R=A,S=1,V=ELLE COSMETIQUE:R=B,S=26,V=Par dépôt:R=C,S=1|1001,V={0}:\";C776)": 800,
    "=RIK_AC(\"INF12__;INF06@E=1,S=14,G=0,T=0,P=0:@R=A,S=1,V=ELLE COSMETIQUE:R=B,S=26,V=Par dépôt:R=C,S=1|1001,V={0}:\";C778)": 801,
    "=RIK_AC(\"INF12__;INF06@E=1,S=14,G=0,T=0,P=0:@R=A,S=1,V=ELLE COSMETIQUE:R=B,S=26,V=Par dépôt:R=C,S=1|1001,V={0}:\";C780)": 802,
    "=RIK_AC(\"INF12__;INF06@E=1,S=14,G=0,T=0,P=0:@R=A,S=1,V=ELLE COSMETIQUE:R=B,S=26,V=Par dépôt:R=C,S=1|1001,V={0}:\";C782)": 803,
    "=RIK_AC(\"INF12__;INF06@E=1,S=14,G=0,T=0,P=0:@R=A,S=1,V=ELLE COSMETIQUE:R=B,S=26,V=Par dépôt:R=C,S=1|1001,V={0}:\";C784)": 804,
    "=RIK_AC(\"INF12__;INF06@E=1,S=14,G=0,T=0,P=0:@R=A,S=1,V=ELLE COSMETIQUE:R=B,S=26,V=Par dépôt:R=C,S=1|1001,V={0}:\";C786)": 805,
    "=RIK_AC(\"INF12__;INF06@E=1,S=14,G=0,T=0,P=0:@R=A,S=1,V=ELLE COSMETIQUE:R=B,S=26,V=Par dépôt:R=C,S=1|1001,V={0}:\";C788)": 806,
    "=RIK_AC(\"INF12__;INF06@E=1,S=14,G=0,T=0,P=0:@R=A,S=1,V=ELLE COSMETIQUE:R=B,S=26,V=Par dépôt:R=C,S=1|1001,V={0}:\";C790)": 807,
    "=RIK_AC(\"INF12__;INF06@E=1,S=14,G=0,T=0,P=0:@R=A,S=1,V=ELLE COSMETIQUE:R=B,S=26,V=Par dépôt:R=C,S=1|1001,V={0}:\";C792)": 808,
    "=RIK_AC(\"INF12__;INF06@E=1,S=14,G=0,T=0,P=0:@R=A,S=1,V=ELLE COSMETIQUE:R=B,S=26,V=Par dépôt:R=C,S=1|1001,V={0}:\";C794)": 809,
    "=RIK_AC(\"INF12__;INF06@E=1,S=14,G=0,T=0,P=0:@R=A,S=1,V=ELLE COSMETIQUE:R=B,S=26,V=Par dépôt:R=C,S=1|1001,V={0}:\";C796)": 810,
    "=RIK_AC(\"INF12__;INF06@E=1,S=14,G=0,T=0,P=0:@R=A,S=1,V=ELLE COSMETIQUE:R=B,S=26,V=Par dépôt:R=C,S=1|1001,V={0}:\";C798)": 811,
    "=RIK_AC(\"INF12__;INF06@E=1,S=14,G=0,T=0,P=0:@R=A,S=1,V=ELLE COSMETIQUE:R=B,S=26,V=Par dépôt:R=C,S=1|1001,V={0}:\";C800)": 812,
    "=RIK_AC(\"INF12__;INF06@E=1,S=14,G=0,T=0,P=0:@R=A,S=1,V=ELLE COSMETIQUE:R=B,S=26,V=Par dépôt:R=C,S=1|1001,V={0}:\";C802)": 813,
    "=RIK_AC(\"INF12__;INF06@E=1,S=14,G=0,T=0,P=0:@R=A,S=1,V=ELLE COSMETIQUE:R=B,S=26,V=Par dépôt:R=C,S=1|1001,V={0}:\";C804)": 814,
    "=RIK_AC(\"INF12__;INF06@E=1,S=14,G=0,T=0,P=0:@R=A,S=1,V=ELLE COSMETIQUE:R=B,S=26,V=Par dépôt:R=C,S=1|1001,V={0}:\";C806)": 815,
    "=RIK_AC(\"INF12__;INF06@E=1,S=14,G=0,T=0,P=0:@R=A,S=1,V=ELLE COSMETIQUE:R=B,S=26,V=Par dépôt:R=C,S=1|1001,V={0}:\";C808)": 816,
    "=RIK_AC(\"INF12__;INF06@E=1,S=14,G=0,T=0,P=0:@R=A,S=1,V=ELLE COSMETIQUE:R=B,S=26,V=Par dépôt:R=C,S=1|1001,V={0}:\";C810)": 817,
    "=RIK_AC(\"INF12__;INF06@E=1,S=14,G=0,T=0,P=0:@R=A,S=1,V=ELLE COSMETIQUE:R=B,S=26,V=Par dépôt:R=C,S=1|1001,V={0}:\";C812)": 818,
    "=RIK_AC(\"INF12__;INF06@E=1,S=14,G=0,T=0,P=0:@R=A,S=1,V=ELLE COSMETIQUE:R=B,S=26,V=Par dépôt:R=C,S=1|1001,V={0}:\";C814)": 819,
    "=RIK_AC(\"INF12__;INF06@E=1,S=14,G=0,T=0,P=0:@R=A,S=1,V=ELLE COSMETIQUE:R=B,S=26,V=Par dépôt:R=C,S=1|1001,V={0}:\";C816)": 820,
    "=RIK_AC(\"INF12__;INF06@E=1,S=14,G=0,T=0,P=0:@R=A,S=1,V=ELLE COSMETIQUE:R=B,S=26,V=Par dépôt:R=C,S=1|1001,V={0}:\";C818)": 821,
    "=RIK_AC(\"INF12__;INF06@E=1,S=14,G=0,T=0,P=0:@R=A,S=1,V=ELLE COSMETIQUE:R=B,S=26,V=Par dépôt:R=C,S=1|1001,V={0}:\";C820)": 822,
    "=RIK_AC(\"INF12__;INF06@E=1,S=14,G=0,T=0,P=0:@R=A,S=1,V=ELLE COSMETIQUE:R=B,S=26,V=Par dépôt:R=C,S=1|1001,V={0}:\";C822)": 823,
    "=RIK_AC(\"INF12__;INF06@E=1,S=14,G=0,T=0,P=0:@R=A,S=1,V=ELLE COSMETIQUE:R=B,S=26,V=Par dépôt:R=C,S=1|1001,V={0}:\";C824)": 824,
    "=RIK_AC(\"INF12__;INF06@E=1,S=14,G=0,T=0,P=0:@R=A,S=1,V=ELLE COSMETIQUE:R=B,S=26,V=Par dépôt:R=C,S=1|1001,V={0}:\";C826)": 825,
    "=RIK_AC(\"INF12__;INF06@E=1,S=14,G=0,T=0,P=0:@R=A,S=1,V=ELLE COSMETIQUE:R=B,S=26,V=Par dépôt:R=C,S=1|1001,V={0}:\";C828)": 826,
    "=RIK_AC(\"INF12__;INF06@E=1,S=14,G=0,T=0,P=0:@R=A,S=1,V=ELLE COSMETIQUE:R=B,S=26,V=Par dépôt:R=C,S=1|1001,V={0}:\";C830)": 827,
    "=RIK_AC(\"INF12__;INF06@E=1,S=14,G=0,T=0,P=0:@R=A,S=1,V=ELLE COSMETIQUE:R=B,S=26,V=Par dépôt:R=C,S=1|1001,V={0}:\";C832)": 828,
    "=RIK_AC(\"INF12__;INF06@E=1,S=14,G=0,T=0,P=0:@R=A,S=1,V=ELLE COSMETIQUE:R=B,S=26,V=Par dépôt:R=C,S=1|1001,V={0}:\";C834)": 829,
    "=RIK_AC(\"INF12__;INF06@E=1,S=14,G=0,T=0,P=0:@R=A,S=1,V=ELLE COSMETIQUE:R=B,S=26,V=Par dépôt:R=C,S=1|1001,V={0}:\";C836)": 830,
    "=RIK_AC(\"INF12__;INF06@E=1,S=14,G=0,T=0,P=0:@R=A,S=1,V=ELLE COSMETIQUE:R=B,S=26,V=Par dépôt:R=C,S=1|1001,V={0}:\";C838)": 831,
    "=RIK_AC(\"INF12__;INF06@E=1,S=14,G=0,T=0,P=0:@R=A,S=1,V=ELLE COSMETIQUE:R=B,S=26,V=Par dépôt:R=C,S=1|1001,V={0}:\";C840)": 832,
    "=RIK_AC(\"INF12__;INF06@E=1,S=14,G=0,T=0,P=0:@R=A,S=1,V=ELLE COSMETIQUE:R=B,S=26,V=Par dépôt:R=C,S=1|1001,V={0}:\";C842)": 833,
    "=RIK_AC(\"INF12__;INF06@E=1,S=14,G=0,T=0,P=0:@R=A,S=1,V=ELLE COSMETIQUE:R=B,S=26,V=Par dépôt:R=C,S=1|1001,V={0}:\";C844)": 834,
    "=RIK_AC(\"INF12__;INF06@E=1,S=14,G=0,T=0,P=0:@R=A,S=1,V=ELLE COSMETIQUE:R=B,S=26,V=Par dépôt:R=C,S=1|1001,V={0}:\";C846)": 835,
    "=RIK_AC(\"INF12__;INF06@E=1,S=14,G=0,T=0,P=0:@R=A,S=1,V=ELLE COSMETIQUE:R=B,S=26,V=Par dépôt:R=C,S=1|1001,V={0}:\";C848)": 836,
    "=RIK_AC(\"INF12__;INF06@E=1,S=14,G=0,T=0,P=0:@R=A,S=1,V=ELLE COSMETIQUE:R=B,S=26,V=Par dépôt:R=C,S=1|1001,V={0}:\";C850)": 837,
    "=RIK_AC(\"INF12__;INF06@E=1,S=14,G=0,T=0,P=0:@R=A,S=1,V=ELLE COSMETIQUE:R=B,S=26,V=Par dépôt:R=C,S=1|1001,V={0}:\";C852)": 838,
    "=RIK_AC(\"INF12__;INF06@E=1,S=14,G=0,T=0,P=0:@R=A,S=1,V=ELLE COSMETIQUE:R=B,S=26,V=Par dépôt:R=C,S=1|1001,V={0}:\";C854)": 839,
    "=RIK_AC(\"INF12__;INF06@E=1,S=14,G=0,T=0,P=0:@R=A,S=1,V=ELLE COSMETIQUE:R=B,S=26,V=Par dépôt:R=C,S=1|1001,V={0}:\";C856)": 840,
    "=RIK_AC(\"INF12__;INF06@E=1,S=14,G=0,T=0,P=0:@R=A,S=1,V=ELLE COSMETIQUE:R=B,S=26,V=Par dépôt:R=C,S=1|1001,V={0}:\";C858)": 841,
    "=RIK_AC(\"INF12__;INF06@E=1,S=14,G=0,T=0,P=0:@R=A,S=1,V=ELLE COSMETIQUE:R=B,S=26,V=Par dépôt:R=C,S=1|1001,V={0}:\";C860)": 842,
    "=RIK_AC(\"INF12__;INF06@E=1,S=14,G=0,T=0,P=0:@R=A,S=1,V=ELLE COSMETIQUE:R=B,S=26,V=Par dépôt:R=C,S=1|1001,V={0}:\";C862)": 843,
    "=RIK_AC(\"INF12__;INF06@E=1,S=14,G=0,T=0,P=0:@R=A,S=1,V=ELLE COSMETIQUE:R=B,S=26,V=Par dépôt:R=C,S=1|1001,V={0}:\";C864)": 844,
    "=RIK_AC(\"INF12__;INF06@E=1,S=14,G=0,T=0,P=0:@R=A,S=1,V=ELLE COSMETIQUE:R=B,S=26,V=Par dépôt:R=C,S=1|1001,V={0}:\";C866)": 845,
    "=RIK_AC(\"INF12__;INF06@E=1,S=14,G=0,T=0,P=0:@R=A,S=1,V=ELLE COSMETIQUE:R=B,S=26,V=Par dépôt:R=C,S=1|1001,V={0}:\";C868)": 846,
    "=RIK_AC(\"INF12__;INF06@E=1,S=14,G=0,T=0,P=0:@R=A,S=1,V=ELLE COSMETIQUE:R=B,S=26,V=Par dépôt:R=C,S=1|1001,V={0}:\";C870)": 847,
    "=RIK_AC(\"INF12__;INF06@E=1,S=14,G=0,T=0,P=0:@R=A,S=1,V=ELLE COSMETIQUE:R=B,S=26,V=Par dépôt:R=C,S=1|1001,V={0}:\";C872)": 848,
    "=RIK_AC(\"INF12__;INF06@E=1,S=14,G=0,T=0,P=0:@R=A,S=1,V=ELLE COSMETIQUE:R=B,S=26,V=Par dépôt:R=C,S=1|1001,V={0}:\";C874)": 849,
    "=RIK_AC(\"INF12__;INF06@E=1,S=14,G=0,T=0,P=0:@R=A,S=1,V=ELLE COSMETIQUE:R=B,S=26,V=Par dépôt:R=C,S=1|1001,V={0}:\";C877)": 850,
    "=RIK_AC(\"INF12__;INF06@E=1,S=14,G=0,T=0,P=0:@R=A,S=1,V=ELLE COSMETIQUE:R=B,S=26,V=Par dépôt:R=C,S=1|1001,V={0}:\";C878)": 851,
    "=RIK_AC(\"INF12__;INF06@E=1,S=14,G=0,T=0,P=0:@R=A,S=1,V=ELLE COSMETIQUE:R=B,S=26,V=Par dépôt:R=C,S=1|1001,V={0}:\";C880)": 852,
    "=RIK_AC(\"INF12__;INF06@E=1,S=14,G=0,T=0,P=0:@R=A,S=1,V=ELLE COSMETIQUE:R=B,S=26,V=Par dépôt:R=C,S=1|1001,V={0}:\";C882)": 853,
    "=RIK_AC(\"INF12__;INF06@E=1,S=14,G=0,T=0,P=0:@R=A,S=1,V=ELLE COSMETIQUE:R=B,S=26,V=Par dépôt:R=C,S=1|1001,V={0}:\";C884)": 854,
    "=RIK_AC(\"INF12__;INF06@E=1,S=14,G=0,T=0,P=0:@R=A,S=1,V=ELLE COSMETIQUE:R=B,S=26,V=Par dépôt:R=C,S=1|1001,V={0}:\";C886)": 855,
    "=RIK_AC(\"INF12__;INF06@E=1,S=14,G=0,T=0,P=0:@R=A,S=1,V=ELLE COSMETIQUE:R=B,S=26,V=Par dépôt:R=C,S=1|1001,V={0}:\";C888)": 856,
    "=RIK_AC(\"INF12__;INF06@E=1,S=14,G=0,T=0,P=0:@R=A,S=1,V=ELLE COSMETIQUE:R=B,S=26,V=Par dépôt:R=C,S=1|1001,V={0}:\";C890)": 857,
    "=RIK_AC(\"INF12__;INF06@E=1,S=14,G=0,T=0,P=0:@R=A,S=1,V=ELLE COSMETIQUE:R=B,S=26,V=Par dépôt:R=C,S=1|1001,V={0}:\";C892)": 858,
    "=RIK_AC(\"INF12__;INF06@E=1,S=14,G=0,T=0,P=0:@R=A,S=1,V=ELLE COSMETIQUE:R=B,S=26,V=Par dépôt:R=C,S=1|1001,V={0}:\";C894)": 859,
    "=RIK_AC(\"INF12__;INF06@E=1,S=14,G=0,T=0,P=0:@R=A,S=1,V=ELLE COSMETIQUE:R=B,S=26,V=Par dépôt:R=C,S=1|1001,V={0}:\";C896)": 860,
    "=RIK_AC(\"INF12__;INF06@E=1,S=14,G=0,T=0,P=0:@R=A,S=1,V=ELLE COSMETIQUE:R=B,S=26,V=Par dépôt:R=C,S=1|1001,V={0}:\";C898)": 861,
    "=RIK_AC(\"INF12__;INF06@E=1,S=14,G=0,T=0,P=0:@R=A,S=1,V=ELLE COSMETIQUE:R=B,S=26,V=Par dépôt:R=C,S=1|1001,V={0}:\";C900)": 862,
    "=RIK_AC(\"INF12__;INF06@E=1,S=14,G=0,T=0,P=0:@R=A,S=1,V=ELLE COSMETIQUE:R=B,S=26,V=Par dépôt:R=C,S=1|1001,V={0}:\";C902)": 863,
    "=RIK_AC(\"INF12__;INF06@E=1,S=14,G=0,T=0,P=0:@R=A,S=1,V=ELLE COSMETIQUE:R=B,S=26,V=Par dépôt:R=C,S=1|1001,V={0}:\";C904)": 864,
    "=RIK_AC(\"INF12__;INF06@E=1,S=14,G=0,T=0,P=0:@R=A,S=1,V=ELLE COSMETIQUE:R=B,S=26,V=Par dépôt:R=C,S=1|1001,V={0}:\";C906)": 865,
    "=RIK_AC(\"INF12__;INF06@E=1,S=14,G=0,T=0,P=0:@R=A,S=1,V=ELLE COSMETIQUE:R=B,S=26,V=Par dépôt:R=C,S=1|1001,V={0}:\";C908)": 866,
    "=RIK_AC(\"INF12__;INF06@E=1,S=14,G=0,T=0,P=0:@R=A,S=1,V=ELLE COSMETIQUE:R=B,S=26,V=Par dépôt:R=C,S=1|1001,V={0}:\";C910)": 867,
    "=RIK_AC(\"INF12__;INF06@E=1,S=14,G=0,T=0,P=0:@R=A,S=1,V=ELLE COSMETIQUE:R=B,S=26,V=Par dépôt:R=C,S=1|1001,V={0}:\";C912)": 868,
    "=RIK_AC(\"INF12__;INF06@E=1,S=14,G=0,T=0,P=0:@R=A,S=1,V=ELLE COSMETIQUE:R=B,S=26,V=Par dépôt:R=C,S=1|1001,V={0}:\";C914)": 869,
    "=RIK_AC(\"INF12__;INF06@E=1,S=14,G=0,T=0,P=0:@R=A,S=1,V=ELLE COSMETIQUE:R=B,S=26,V=Par dépôt:R=C,S=1|1001,V={0}:\";C916)": 870,
    "=RIK_AC(\"INF12__;INF06@E=1,S=14,G=0,T=0,P=0:@R=A,S=1,V=ELLE COSMETIQUE:R=B,S=26,V=Par dépôt:R=C,S=1|1001,V={0}:\";C918)": 871,
    "=RIK_AC(\"INF12__;INF06@E=1,S=14,G=0,T=0,P=0:@R=A,S=1,V=ELLE COSMETIQUE:R=B,S=26,V=Par dépôt:R=C,S=1|1001,V={0}:\";C920)": 872,
    "=RIK_AC(\"INF12__;INF06@E=1,S=14,G=0,T=0,P=0:@R=A,S=1,V=ELLE COSMETIQUE:R=B,S=26,V=Par dépôt:R=C,S=1|1001,V={0}:\";C922)": 873,
    "=RIK_AC(\"INF12__;INF06@E=1,S=14,G=0,T=0,P=0:@R=A,S=1,V=ELLE COSMETIQUE:R=B,S=26,V=Par dépôt:R=C,S=1|1001,V={0}:\";C924)": 874,
    "=RIK_AC(\"INF12__;INF06@E=1,S=14,G=0,T=0,P=0:@R=A,S=1,V=ELLE COSMETIQUE:R=B,S=26,V=Par dépôt:R=C,S=1|1001,V={0}:\";C926)": 875,
    "=RIK_AC(\"INF12__;INF06@E=1,S=14,G=0,T=0,P=0:@R=A,S=1,V=ELLE COSMETIQUE:R=B,S=26,V=Par dépôt:R=C,S=1|1001,V={0}:\";C928)": 876,
    "=RIK_AC(\"INF12__;INF06@E=1,S=14,G=0,T=0,P=0:@R=A,S=1,V=ELLE COSMETIQUE:R=B,S=26,V=Par dépôt:R=C,S=1|1001,V={0}:\";C930)": 877,
    "=RIK_AC(\"INF12__;INF06@E=1,S=14,G=0,T=0,P=0:@R=A,S=1,V=ELLE COSMETIQUE:R=B,S=26,V=Par dépôt:R=C,S=1|1001,V={0}:\";C932)": 878,
    "=RIK_AC(\"INF12__;INF06@E=1,S=14,G=0,T=0,P=0:@R=A,S=1,V=ELLE COSMETIQUE:R=B,S=26,V=Par dépôt:R=C,S=1|1001,V={0}:\";C934)": 879,
    "=RIK_AC(\"INF12__;INF06@E=1,S=14,G=0,T=0,P=0:@R=A,S=1,V=ELLE COSMETIQUE:R=B,S=26,V=Par dépôt:R=C,S=1|1001,V={0}:\";C936)": 880,
    "=RIK_AC(\"INF12__;INF06@E=1,S=14,G=0,T=0,P=0:@R=A,S=1,V=ELLE COSMETIQUE:R=B,S=26,V=Par dépôt:R=C,S=1|1001,V={0}:\";C938)": 881,
    "=RIK_AC(\"INF12__;INF06@E=1,S=14,G=0,T=0,P=0:@R=A,S=1,V=ELLE COSMETIQUE:R=B,S=26,V=Par dépôt:R=C,S=1|1001,V={0}:\";C940)": 882,
    "=RIK_AC(\"INF12__;INF06@E=1,S=14,G=0,T=0,P=0:@R=A,S=1,V=ELLE COSMETIQUE:R=B,S=26,V=Par dépôt:R=C,S=1|1001,V={0}:\";C942)": 883,
    "=RIK_AC(\"INF12__;INF06@E=1,S=14,G=0,T=0,P=0:@R=A,S=1,V=ELLE COSMETIQUE:R=B,S=26,V=Par dépôt:R=C,S=1|1001,V={0}:\";C944)": 884,
    "=RIK_AC(\"INF12__;INF06@E=1,S=14,G=0,T=0,P=0:@R=A,S=1,V=ELLE COSMETIQUE:R=B,S=26,V=Par dépôt:R=C,S=1|1001,V={0}:\";C946)": 885,
    "=RIK_AC(\"INF12__;INF06@E=1,S=14,G=0,T=0,P=0:@R=A,S=1,V=ELLE COSMETIQUE:R=B,S=26,V=Par dépôt:R=C,S=1|1001,V={0}:\";C948)": 886,
    "=RIK_AC(\"INF12__;INF06@E=1,S=14,G=0,T=0,P=0:@R=A,S=1,V=ELLE COSMETIQUE:R=B,S=26,V=Par dépôt:R=C,S=1|1001,V={0}:\";C879)": 887,
    "=RIK_AC(\"INF12__;INF06@E=1,S=14,G=0,T=0,P=0:@R=A,S=1,V=ELLE COSMETIQUE:R=B,S=26,V=Par dépôt:R=C,S=1|1001,V={0}:\";C881)": 888,
    "=RIK_AC(\"INF12__;INF06@E=1,S=14,G=0,T=0,P=0:@R=A,S=1,V=ELLE COSMETIQUE:R=B,S=26,V=Par dépôt:R=C,S=1|1001,V={0}:\";C883)": 889,
    "=RIK_AC(\"INF12__;INF06@E=1,S=14,G=0,T=0,P=0:@R=A,S=1,V=ELLE COSMETIQUE:R=B,S=26,V=Par dépôt:R=C,S=1|1001,V={0}:\";C885)": 890,
    "=RIK_AC(\"INF12__;INF06@E=1,S=14,G=0,T=0,P=0:@R=A,S=1,V=ELLE COSMETIQUE:R=B,S=26,V=Par dépôt:R=C,S=1|1001,V={0}:\";C887)": 891,
    "=RIK_AC(\"INF12__;INF06@E=1,S=14,G=0,T=0,P=0:@R=A,S=1,V=ELLE COSMETIQUE:R=B,S=26,V=Par dépôt:R=C,S=1|1001,V={0}:\";C889)": 892,
    "=RIK_AC(\"INF12__;INF06@E=1,S=14,G=0,T=0,P=0:@R=A,S=1,V=ELLE COSMETIQUE:R=B,S=26,V=Par dépôt:R=C,S=1|1001,V={0}:\";C891)": 893,
    "=RIK_AC(\"INF12__;INF06@E=1,S=14,G=0,T=0,P=0:@R=A,S=1,V=ELLE COSMETIQUE:R=B,S=26,V=Par dépôt:R=C,S=1|1001,V={0}:\";C893)": 894,
    "=RIK_AC(\"INF12__;INF06@E=1,S=14,G=0,T=0,P=0:@R=A,S=1,V=ELLE COSMETIQUE:R=B,S=26,V=Par dépôt:R=C,S=1|1001,V={0}:\";C895)": 895,
    "=RIK_AC(\"INF12__;INF06@E=1,S=14,G=0,T=0,P=0:@R=A,S=1,V=ELLE COSMETIQUE:R=B,S=26,V=Par dépôt:R=C,S=1|1001,V={0}:\";C897)": 896,
    "=RIK_AC(\"INF12__;INF06@E=1,S=14,G=0,T=0,P=0:@R=A,S=1,V=ELLE COSMETIQUE:R=B,S=26,V=Par dépôt:R=C,S=1|1001,V={0}:\";C899)": 897,
    "=RIK_AC(\"INF12__;INF06@E=1,S=14,G=0,T=0,P=0:@R=A,S=1,V=ELLE COSMETIQUE:R=B,S=26,V=Par dépôt:R=C,S=1|1001,V={0}:\";C901)": 898,
    "=RIK_AC(\"INF12__;INF06@E=1,S=14,G=0,T=0,P=0:@R=A,S=1,V=ELLE COSMETIQUE:R=B,S=26,V=Par dépôt:R=C,S=1|1001,V={0}:\";C903)": 899,
    "=RIK_AC(\"INF12__;INF06@E=1,S=14,G=0,T=0,P=0:@R=A,S=1,V=ELLE COSMETIQUE:R=B,S=26,V=Par dépôt:R=C,S=1|1001,V={0}:\";C905)": 900,
    "=RIK_AC(\"INF12__;INF06@E=1,S=14,G=0,T=0,P=0:@R=A,S=1,V=ELLE COSMETIQUE:R=B,S=26,V=Par dépôt:R=C,S=1|1001,V={0}:\";C907)": 901,
    "=RIK_AC(\"INF12__;INF06@E=1,S=14,G=0,T=0,P=0:@R=A,S=1,V=ELLE COSMETIQUE:R=B,S=26,V=Par dépôt:R=C,S=1|1001,V={0}:\";C909)": 902,
    "=RIK_AC(\"INF12__;INF06@E=1,S=14,G=0,T=0,P=0:@R=A,S=1,V=ELLE COSMETIQUE:R=B,S=26,V=Par dépôt:R=C,S=1|1001,V={0}:\";C911)": 903,
    "=RIK_AC(\"INF12__;INF06@E=1,S=14,G=0,T=0,P=0:@R=A,S=1,V=ELLE COSMETIQUE:R=B,S=26,V=Par dépôt:R=C,S=1|1001,V={0}:\";C913)": 904,
    "=RIK_AC(\"INF12__;INF06@E=1,S=14,G=0,T=0,P=0:@R=A,S=1,V=ELLE COSMETIQUE:R=B,S=26,V=Par dépôt:R=C,S=1|1001,V={0}:\";C915)": 905,
    "=RIK_AC(\"INF12__;INF06@E=1,S=14,G=0,T=0,P=0:@R=A,S=1,V=ELLE COSMETIQUE:R=B,S=26,V=Par dépôt:R=C,S=1|1001,V={0}:\";C917)": 906,
    "=RIK_AC(\"INF12__;INF06@E=1,S=14,G=0,T=0,P=0:@R=A,S=1,V=ELLE COSMETIQUE:R=B,S=26,V=Par dépôt:R=C,S=1|1001,V={0}:\";C919)": 907,
    "=RIK_AC(\"INF12__;INF06@E=1,S=14,G=0,T=0,P=0:@R=A,S=1,V=ELLE COSMETIQUE:R=B,S=26,V=Par dépôt:R=C,S=1|1001,V={0}:\";C921)": 908,
    "=RIK_AC(\"INF12__;INF06@E=1,S=14,G=0,T=0,P=0:@R=A,S=1,V=ELLE COSMETIQUE:R=B,S=26,V=Par dépôt:R=C,S=1|1001,V={0}:\";C923)": 909,
    "=RIK_AC(\"INF12__;INF06@E=1,S=14,G=0,T=0,P=0:@R=A,S=1,V=ELLE COSMETIQUE:R=B,S=26,V=Par dépôt:R=C,S=1|1001,V={0}:\";C925)": 910,
    "=RIK_AC(\"INF12__;INF06@E=1,S=14,G=0,T=0,P=0:@R=A,S=1,V=ELLE COSMETIQUE:R=B,S=26,V=Par dépôt:R=C,S=1|1001,V={0}:\";C927)": 911,
    "=RIK_AC(\"INF12__;INF06@E=1,S=14,G=0,T=0,P=0:@R=A,S=1,V=ELLE COSMETIQUE:R=B,S=26,V=Par dépôt:R=C,S=1|1001,V={0}:\";C929)": 912,
    "=RIK_AC(\"INF12__;INF06@E=1,S=14,G=0,T=0,P=0:@R=A,S=1,V=ELLE COSMETIQUE:R=B,S=26,V=Par dépôt:R=C,S=1|1001,V={0}:\";C931)": 913,
    "=RIK_AC(\"INF12__;INF06@E=1,S=14,G=0,T=0,P=0:@R=A,S=1,V=ELLE COSMETIQUE:R=B,S=26,V=Par dépôt:R=C,S=1|1001,V={0}:\";C933)": 914,
    "=RIK_AC(\"INF12__;INF06@E=1,S=14,G=0,T=0,P=0:@R=A,S=1,V=ELLE COSMETIQUE:R=B,S=26,V=Par dépôt:R=C,S=1|1001,V={0}:\";C935)": 915,
    "=RIK_AC(\"INF12__;INF06@E=1,S=14,G=0,T=0,P=0:@R=A,S=1,V=ELLE COSMETIQUE:R=B,S=26,V=Par dépôt:R=C,S=1|1001,V={0}:\";C937)": 916,
    "=RIK_AC(\"INF12__;INF06@E=1,S=14,G=0,T=0,P=0:@R=A,S=1,V=ELLE COSMETIQUE:R=B,S=26,V=Par dépôt:R=C,S=1|1001,V={0}:\";C939)": 917,
    "=RIK_AC(\"INF12__;INF06@E=1,S=14,G=0,T=0,P=0:@R=A,S=1,V=ELLE COSMETIQUE:R=B,S=26,V=Par dépôt:R=C,S=1|1001,V={0}:\";C941)": 918,
    "=RIK_AC(\"INF12__;INF06@E=1,S=14,G=0,T=0,P=0:@R=A,S=1,V=ELLE COSMETIQUE:R=B,S=26,V=Par dépôt:R=C,S=1|1001,V={0}:\";C943)": 919,
    "=RIK_AC(\"INF12__;INF06@E=1,S=14,G=0,T=0,P=0:@R=A,S=1,V=ELLE COSMETIQUE:R=B,S=26,V=Par dépôt:R=C,S=1|1001,V={0}:\";C945)": 920,
    "=RIK_AC(\"INF12__;INF06@E=1,S=14,G=0,T=0,P=0:@R=A,S=1,V=ELLE COSMETIQUE:R=B,S=26,V=Par dépôt:R=C,S=1|1001,V={0}:\";C947)": 921,
    "=RIK_AC(\"INF12__;INF06@E=1,S=14,G=0,T=0,P=0:@R=A,S=1,V=ELLE COSMETIQUE:R=B,S=26,V=Par dépôt:R=C,S=1|1001,V={0}:\";C949)": 922,
    "=RIK_AC(\"INF12__;INF06@E=1,S=14,G=0,T=0,P=0:@R=A,S=1,V=ELLE COSMETIQUE:R=B,S=26,V=Par dépôt:R=C,S=1|1001,V={0}:\";C952)": 923,
    "=RIK_AC(\"INF12__;INF06@E=1,S=14,G=0,T=0,P=0:@R=A,S=1,V=ELLE COSMETIQUE:R=B,S=26,V=Par dépôt:R=C,S=1|1001,V={0}:\";C953)": 924,
    "=RIK_AC(\"INF12__;INF06@E=1,S=14,G=0,T=0,P=0:@R=A,S=1,V=ELLE COSMETIQUE:R=B,S=26,V=Par dépôt:R=C,S=1|1001,V={0}:\";C955)": 925,
    "=RIK_AC(\"INF12__;INF06@E=1,S=14,G=0,T=0,P=0:@R=A,S=1,V=ELLE COSMETIQUE:R=B,S=26,V=Par dépôt:R=C,S=1|1001,V={0}:\";C957)": 926,
    "=RIK_AC(\"INF12__;INF06@E=1,S=14,G=0,T=0,P=0:@R=A,S=1,V=ELLE COSMETIQUE:R=B,S=26,V=Par dépôt:R=C,S=1|1001,V={0}:\";C959)": 927,
    "=RIK_AC(\"INF12__;INF06@E=1,S=14,G=0,T=0,P=0:@R=A,S=1,V=ELLE COSMETIQUE:R=B,S=26,V=Par dépôt:R=C,S=1|1001,V={0}:\";C961)": 928,
    "=RIK_AC(\"INF12__;INF06@E=1,S=14,G=0,T=0,P=0:@R=A,S=1,V=ELLE COSMETIQUE:R=B,S=26,V=Par dépôt:R=C,S=1|1001,V={0}:\";C963)": 929,
    "=RIK_AC(\"INF12__;INF06@E=1,S=14,G=0,T=0,P=0:@R=A,S=1,V=ELLE COSMETIQUE:R=B,S=26,V=Par dépôt:R=C,S=1|1001,V={0}:\";C954)": 930,
    "=RIK_AC(\"INF12__;INF06@E=1,S=14,G=0,T=0,P=0:@R=A,S=1,V=ELLE COSMETIQUE:R=B,S=26,V=Par dépôt:R=C,S=1|1001,V={0}:\";C956)": 931,
    "=RIK_AC(\"INF12__;INF06@E=1,S=14,G=0,T=0,P=0:@R=A,S=1,V=ELLE COSMETIQUE:R=B,S=26,V=Par dépôt:R=C,S=1|1001,V={0}:\";C958)": 932,
    "=RIK_AC(\"INF12__;INF06@E=1,S=14,G=0,T=0,P=0:@R=A,S=1,V=ELLE COSMETIQUE:R=B,S=26,V=Par dépôt:R=C,S=1|1001,V={0}:\";C960)": 933,
    "=RIK_AC(\"INF12__;INF06@E=1,S=14,G=0,T=0,P=0:@R=A,S=1,V=ELLE COSMETIQUE:R=B,S=26,V=Par dépôt:R=C,S=1|1001,V={0}:\";C962)": 934,
    "=RIK_AC(\"INF12__;INF06@E=1,S=14,G=0,T=0,P=0:@R=A,S=1,V=ELLE COSMETIQUE:R=B,S=26,V=Par dépôt:R=C,S=1|1001,V={0}:\";C965)": 935,
    "=RIK_AC(\"INF12__;INF06@E=1,S=14,G=0,T=0,P=0:@R=A,S=1,V=ELLE COSMETIQUE:R=B,S=26,V=Par dépôt:R=C,S=1|1001,V={0}:\";C968)": 936,
    "=RIK_AC(\"INF12__;INF06@E=1,S=14,G=0,T=0,P=0:@R=A,S=1,V=ELLE COSMETIQUE:R=B,S=26,V=Par dépôt:R=C,S=1|1001,V={0}:\";C970)": 937,
    "=RIK_AC(\"INF12__;INF06@E=1,S=14,G=0,T=0,P=0:@R=A,S=1,V=ELLE COSMETIQUE:R=B,S=26,V=Par dépôt:R=C,S=1|1001,V={0}:\";C969)": 938,
    "=RIK_AC(\"INF12__;INF06@E=1,S=14,G=0,T=0,P=0:@R=B,S=26,V=Par dépôt:R=C,S=3,V={0}:\";$C3)": 939,
    "=RIK_AC(\"INF12__;INF06@E=1,S=14,G=0,T=0,P=0:@R=B,S=26,V=Par dépôt:R=C,S=3,V={0}:\";$C4)": 940,
    "=RIK_AC(\"INF12__;INF06@E=1,S=14,G=0,T=0,P=0:@R=B,S=26,V=Par dépôt:R=C,S=3,V={0}:\";$C6)": 941,
    "=RIK_AC(\"INF12__;INF06@E=1,S=14,G=0,T=0,P=0:@R=B,S=26,V=Par dépôt:R=C,S=3,V={0}:\";$C8)": 942,
    "=RIK_AC(\"INF12__;INF06@E=1,S=14,G=0,T=0,P=0:@R=B,S=26,V=Par dépôt:R=C,S=3,V={0}:\";$C10)": 943,
    "=RIK_AC(\"INF12__;INF06@E=1,S=14,G=0,T=0,P=0:@R=B,S=26,V=Par dépôt:R=C,S=3,V={0}:\";$C12)": 944,
    "=RIK_AC(\"INF12__;INF06@E=1,S=14,G=0,T=0,P=0:@R=B,S=26,V=Par dépôt:R=C,S=3,V={0}:\";$C14)": 945,
    "=RIK_AC(\"INF12__;INF06@E=1,S=14,G=0,T=0,P=0:@R=B,S=26,V=Par dépôt:R=C,S=3,V={0}:\";$C16)": 946,
    "=RIK_AC(\"INF12__;INF06@E=1,S=14,G=0,T=0,P=0:@R=B,S=26,V=Par dépôt:R=C,S=3,V={0}:\";$C18)": 947,
    "=RIK_AC(\"INF12__;INF06@E=1,S=14,G=0,T=0,P=0:@R=B,S=26,V=Par dépôt:R=C,S=3,V={0}:\";$C20)": 948,
    "=RIK_AC(\"INF12__;INF06@E=1,S=14,G=0,T=0,P=0:@R=B,S=26,V=Par dépôt:R=C,S=3,V={0}:\";$C22)": 949,
    "=RIK_AC(\"INF12__;INF06@E=1,S=14,G=0,T=0,P=0:@R=B,S=26,V=Par dépôt:R=C,S=3,V={0}:\";$C24)": 950,
    "=RIK_AC(\"INF12__;INF06@E=1,S=14,G=0,T=0,P=0:@R=B,S=26,V=Par dépôt:R=C,S=3,V={0}:\";$C26)": 951,
    "=RIK_AC(\"INF12__;INF06@E=1,S=14,G=0,T=0,P=0:@R=B,S=26,V=Par dépôt:R=C,S=3,V={0}:\";$C28)": 952,
    "=RIK_AC(\"INF12__;INF06@E=1,S=14,G=0,T=0,P=0:@R=B,S=26,V=Par dépôt:R=C,S=3,V={0}:\";$C30)": 953,
    "=RIK_AC(\"INF12__;INF06@E=1,S=14,G=0,T=0,P=0:@R=B,S=26,V=Par dépôt:R=C,S=3,V={0}:\";$C32)": 954,
    "=RIK_AC(\"INF12__;INF06@E=1,S=14,G=0,T=0,P=0:@R=B,S=26,V=Par dépôt:R=C,S=3,V={0}:\";$C34)": 955,
    "=RIK_AC(\"INF12__;INF06@E=1,S=14,G=0,T=0,P=0:@R=B,S=26,V=Par dépôt:R=C,S=3,V={0}:\";$C36)": 956,
    "=RIK_AC(\"INF12__;INF06@E=1,S=14,G=0,T=0,P=0:@R=B,S=26,V=Par dépôt:R=C,S=3,V={0}:\";$C38)": 957,
    "=RIK_AC(\"INF12__;INF06@E=1,S=14,G=0,T=0,P=0:@R=B,S=26,V=Par dépôt:R=C,S=3,V={0}:\";$C40)": 958,
    "=RIK_AC(\"INF12__;INF06@E=1,S=14,G=0,T=0,P=0:@R=B,S=26,V=Par dépôt:R=C,S=3,V={0}:\";$C42)": 959,
    "=RIK_AC(\"INF12__;INF06@E=1,S=14,G=0,T=0,P=0:@R=B,S=26,V=Par dépôt:R=C,S=3,V={0}:\";$C44)": 960,
    "=RIK_AC(\"INF12__;INF06@E=1,S=14,G=0,T=0,P=0:@R=B,S=26,V=Par dépôt:R=C,S=3,V={0}:\";$C46)": 961,
    "=RIK_AC(\"INF12__;INF06@E=1,S=14,G=0,T=0,P=0:@R=B,S=26,V=Par dépôt:R=C,S=3,V={0}:\";$C48)": 962,
    "=RIK_AC(\"INF12__;INF06@E=1,S=14,G=0,T=0,P=0:@R=B,S=26,V=Par dépôt:R=C,S=3,V={0}:\";$C50)": 963,
    "=RIK_AC(\"INF12__;INF06@E=1,S=14,G=0,T=0,P=0:@R=B,S=26,V=Par dépôt:R=C,S=3,V={0}:\";$C7)": 964,
    "=RIK_AC(\"INF12__;INF06@E=1,S=14,G=0,T=0,P=0:@R=B,S=26,V=Par dépôt:R=C,S=3,V={0}:\";$C9)": 965,
    "=RIK_AC(\"INF12__;INF06@E=1,S=14,G=0,T=0,P=0:@R=B,S=26,V=Par dépôt:R=C,S=3,V={0}:\";$C11)": 966,
    "=RIK_AC(\"INF12__;INF06@E=1,S=14,G=0,T=0,P=0:@R=B,S=26,V=Par dépôt:R=C,S=3,V={0}:\";$C13)": 967,
    "=RIK_AC(\"INF12__;INF06@E=1,S=14,G=0,T=0,P=0:@R=B,S=26,V=Par dépôt:R=C,S=3,V={0}:\";$C15)": 968,
    "=RIK_AC(\"INF12__;INF06@E=1,S=14,G=0,T=0,P=0:@R=B,S=26,V=Par dépôt:R=C,S=3,V={0}:\";$C17)": 969,
    "=RIK_AC(\"INF12__;INF06@E=1,S=14,G=0,T=0,P=0:@R=B,S=26,V=Par dépôt:R=C,S=3,V={0}:\";$C19)": 970,
    "=RIK_AC(\"INF12__;INF06@E=1,S=14,G=0,T=0,P=0:@R=B,S=26,V=Par dépôt:R=C,S=3,V={0}:\";$C21)": 971,
    "=RIK_AC(\"INF12__;INF06@E=1,S=14,G=0,T=0,P=0:@R=B,S=26,V=Par dépôt:R=C,S=3,V={0}:\";$C23)": 972,
    "=RIK_AC(\"INF12__;INF06@E=1,S=14,G=0,T=0,P=0:@R=B,S=26,V=Par dépôt:R=C,S=3,V={0}:\";$C25)": 973,
    "=RIK_AC(\"INF12__;INF06@E=1,S=14,G=0,T=0,P=0:@R=B,S=26,V=Par dépôt:R=C,S=3,V={0}:\";$C27)": 974,
    "=RIK_AC(\"INF12__;INF06@E=1,S=14,G=0,T=0,P=0:@R=B,S=26,V=Par dépôt:R=C,S=3,V={0}:\";$C29)": 975,
    "=RIK_AC(\"INF12__;INF06@E=1,S=14,G=0,T=0,P=0:@R=B,S=26,V=Par dépôt:R=C,S=3,V={0}:\";$C31)": 976,
    "=RIK_AC(\"INF12__;INF06@E=1,S=14,G=0,T=0,P=0:@R=B,S=26,V=Par dépôt:R=C,S=3,V={0}:\";$C33)": 977,
    "=RIK_AC(\"INF12__;INF06@E=1,S=14,G=0,T=0,P=0:@R=B,S=26,V=Par dépôt:R=C,S=3,V={0}:\";$C35)": 978,
    "=RIK_AC(\"INF12__;INF06@E=1,S=14,G=0,T=0,P=0:@R=B,S=26,V=Par dépôt:R=C,S=3,V={0}:\";$C37)": 979,
    "=RIK_AC(\"INF12__;INF06@E=1,S=14,G=0,T=0,P=0:@R=B,S=26,V=Par dépôt:R=C,S=3,V={0}:\";$C39)": 980,
    "=RIK_AC(\"INF12__;INF06@E=1,S=14,G=0,T=0,P=0:@R=B,S=26,V=Par dépôt:R=C,S=3,V={0}:\";$C41)": 981,
    "=RIK_AC(\"INF12__;INF06@E=1,S=14,G=0,T=0,P=0:@R=B,S=26,V=Par dépôt:R=C,S=3,V={0}:\";$C43)": 982,
    "=RIK_AC(\"INF12__;INF06@E=1,S=14,G=0,T=0,P=0:@R=B,S=26,V=Par dépôt:R=C,S=3,V={0}:\";$C45)": 983,
    "=RIK_AC(\"INF12__;INF06@E=1,S=14,G=0,T=0,P=0:@R=B,S=26,V=Par dépôt:R=C,S=3,V={0}:\";$C47)": 984,
    "=RIK_AC(\"INF12__;INF06@E=1,S=14,G=0,T=0,P=0:@R=B,S=26,V=Par dépôt:R=C,S=3,V={0}:\";$C49)": 985,
    "=RIK_AC(\"INF12__;INF06@E=1,S=14,G=0,T=0,P=0:@R=B,S=26,V=Par dépôt:R=C,S=3,V={0}:\";$C5)": 986,
    "=RIK_AC(\"INF12__;INF06@E=1,S=14,G=0,T=0,P=0:@R=B,S=26,V=Par dépôt:R=C,S=3,V={0}:\";$C53)": 987,
    "=RIK_AC(\"INF12__;INF06@E=1,S=14,G=0,T=0,P=0:@R=B,S=26,V=Par dépôt:R=C,S=3,V={0}:\";$C54)": 988,
    "=RIK_AC(\"INF12__;INF06@E=1,S=14,G=0,T=0,P=0:@R=B,S=26,V=Par dépôt:R=C,S=3,V={0}:\";$C56)": 989,
    "=RIK_AC(\"INF12__;INF06@E=1,S=14,G=0,T=0,P=0:@R=B,S=26,V=Par dépôt:R=C,S=3,V={0}:\";$C58)": 990,
    "=RIK_AC(\"INF12__;INF06@E=1,S=14,G=0,T=0,P=0:@R=B,S=26,V=Par dépôt:R=C,S=3,V={0}:\";$C60)": 991,
    "=RIK_AC(\"INF12__;INF06@E=1,S=14,G=0,T=0,P=0:@R=B,S=26,V=Par dépôt:R=C,S=3,V={0}:\";$C62)": 992,
    "=RIK_A</t>
  </si>
  <si>
    <t>C(\"INF12__;INF06@E=1,S=14,G=0,T=0,P=0:@R=B,S=26,V=Par dépôt:R=C,S=3,V={0}:\";$C64)": 993,
    "=RIK_AC(\"INF12__;INF06@E=1,S=14,G=0,T=0,P=0:@R=B,S=26,V=Par dépôt:R=C,S=3,V={0}:\";$C66)": 994,
    "=RIK_AC(\"INF12__;INF06@E=1,S=14,G=0,T=0,P=0:@R=B,S=26,V=Par dépôt:R=C,S=3,V={0}:\";$C68)": 995,
    "=RIK_AC(\"INF12__;INF06@E=1,S=14,G=0,T=0,P=0:@R=B,S=26,V=Par dépôt:R=C,S=3,V={0}:\";$C70)": 996,
    "=RIK_AC(\"INF12__;INF06@E=1,S=14,G=0,T=0,P=0:@R=B,S=26,V=Par dépôt:R=C,S=3,V={0}:\";$C72)": 997,
    "=RIK_AC(\"INF12__;INF06@E=1,S=14,G=0,T=0,P=0:@R=B,S=26,V=Par dépôt:R=C,S=3,V={0}:\";$C55)": 998,
    "=RIK_AC(\"INF12__;INF06@E=1,S=14,G=0,T=0,P=0:@R=B,S=26,V=Par dépôt:R=C,S=3,V={0}:\";$C57)": 999,
    "=RIK_AC(\"INF12__;INF06@E=1,S=14,G=0,T=0,P=0:@R=B,S=26,V=Par dépôt:R=C,S=3,V={0}:\";$C61)": 1000,
    "=RIK_AC(\"INF12__;INF06@E=1,S=14,G=0,T=0,P=0:@R=B,S=26,V=Par dépôt:R=C,S=3,V={0}:\";$C63)": 1001,
    "=RIK_AC(\"INF12__;INF06@E=1,S=14,G=0,T=0,P=0:@R=B,S=26,V=Par dépôt:R=C,S=3,V={0}:\";$C65)": 1002,
    "=RIK_AC(\"INF12__;INF06@E=1,S=14,G=0,T=0,P=0:@R=B,S=26,V=Par dépôt:R=C,S=3,V={0}:\";$C67)": 1003,
    "=RIK_AC(\"INF12__;INF06@E=1,S=14,G=0,T=0,P=0:@R=B,S=26,V=Par dépôt:R=C,S=3,V={0}:\";$C69)": 1004,
    "=RIK_AC(\"INF12__;INF06@E=1,S=14,G=0,T=0,P=0:@R=B,S=26,V=Par dépôt:R=C,S=3,V={0}:\";$C71)": 1005,
    "=RIK_AC(\"INF12__;INF06@E=1,S=14,G=0,T=0,P=0:@R=B,S=26,V=Par dépôt:R=C,S=3,V={0}:\";$C59)": 1006,
    "=RIK_AC(\"INF12__;INF06@E=1,S=14,G=0,T=0,P=0:@R=B,S=26,V=Par dépôt:R=C,S=3,V={0}:\";$C75)": 1007,
    "=RIK_AC(\"INF12__;INF06@E=1,S=14,G=0,T=0,P=0:@R=B,S=26,V=Par dépôt:R=C,S=3,V={0}:\";$C76)": 1008,
    "=RIK_AC(\"INF12__;INF06@E=1,S=14,G=0,T=0,P=0:@R=B,S=26,V=Par dépôt:R=C,S=3,V={0}:\";$C78)": 1009,
    "=RIK_AC(\"INF12__;INF06@E=1,S=14,G=0,T=0,P=0:@R=B,S=26,V=Par dépôt:R=C,S=3,V={0}:\";$C80)": 1010,
    "=RIK_AC(\"INF12__;INF06@E=1,S=14,G=0,T=0,P=0:@R=B,S=26,V=Par dépôt:R=C,S=3,V={0}:\";$C82)": 1011,
    "=RIK_AC(\"INF12__;INF06@E=1,S=14,G=0,T=0,P=0:@R=B,S=26,V=Par dépôt:R=C,S=3,V={0}:\";$C84)": 1012,
    "=RIK_AC(\"INF12__;INF06@E=1,S=14,G=0,T=0,P=0:@R=B,S=26,V=Par dépôt:R=C,S=3,V={0}:\";$C86)": 1013,
    "=RIK_AC(\"INF12__;INF06@E=1,S=14,G=0,T=0,P=0:@R=B,S=26,V=Par dépôt:R=C,S=3,V={0}:\";$C88)": 1014,
    "=RIK_AC(\"INF12__;INF06@E=1,S=14,G=0,T=0,P=0:@R=B,S=26,V=Par dépôt:R=C,S=3,V={0}:\";$C90)": 1015,
    "=RIK_AC(\"INF12__;INF06@E=1,S=14,G=0,T=0,P=0:@R=B,S=26,V=Par dépôt:R=C,S=3,V={0}:\";$C92)": 1016,
    "=RIK_AC(\"INF12__;INF06@E=1,S=14,G=0,T=0,P=0:@R=B,S=26,V=Par dépôt:R=C,S=3,V={0}:\";$C94)": 1017,
    "=RIK_AC(\"INF12__;INF06@E=1,S=14,G=0,T=0,P=0:@R=B,S=26,V=Par dépôt:R=C,S=3,V={0}:\";$C96)": 1018,
    "=RIK_AC(\"INF12__;INF06@E=1,S=14,G=0,T=0,P=0:@R=B,S=26,V=Par dépôt:R=C,S=3,V={0}:\";$C98)": 1019,
    "=RIK_AC(\"INF12__;INF06@E=1,S=14,G=0,T=0,P=0:@R=B,S=26,V=Par dépôt:R=C,S=3,V={0}:\";$C100)": 1020,
    "=RIK_AC(\"INF12__;INF06@E=1,S=14,G=0,T=0,P=0:@R=B,S=26,V=Par dépôt:R=C,S=3,V={0}:\";$C79)": 1021,
    "=RIK_AC(\"INF12__;INF06@E=1,S=14,G=0,T=0,P=0:@R=B,S=26,V=Par dépôt:R=C,S=3,V={0}:\";$C81)": 1022,
    "=RIK_AC(\"INF12__;INF06@E=1,S=14,G=0,T=0,P=0:@R=B,S=26,V=Par dépôt:R=C,S=3,V={0}:\";$C83)": 1023,
    "=RIK_AC(\"INF12__;INF06@E=1,S=14,G=0,T=0,P=0:@R=B,S=26,V=Par dépôt:R=C,S=3,V={0}:\";$C85)": 1024,
    "=RIK_AC(\"INF12__;INF06@E=1,S=14,G=0,T=0,P=0:@R=B,S=26,V=Par dépôt:R=C,S=3,V={0}:\";$C87)": 1025,
    "=RIK_AC(\"INF12__;INF06@E=1,S=14,G=0,T=0,P=0:@R=B,S=26,V=Par dépôt:R=C,S=3,V={0}:\";$C89)": 1026,
    "=RIK_AC(\"INF12__;INF06@E=1,S=14,G=0,T=0,P=0:@R=B,S=26,V=Par dépôt:R=C,S=3,V={0}:\";$C91)": 1027,
    "=RIK_AC(\"INF12__;INF06@E=1,S=14,G=0,T=0,P=0:@R=B,S=26,V=Par dépôt:R=C,S=3,V={0}:\";$C93)": 1028,
    "=RIK_AC(\"INF12__;INF06@E=1,S=14,G=0,T=0,P=0:@R=B,S=26,V=Par dépôt:R=C,S=3,V={0}:\";$C95)": 1029,
    "=RIK_AC(\"INF12__;INF06@E=1,S=14,G=0,T=0,P=0:@R=B,S=26,V=Par dépôt:R=C,S=3,V={0}:\";$C97)": 1030,
    "=RIK_AC(\"INF12__;INF06@E=1,S=14,G=0,T=0,P=0:@R=B,S=26,V=Par dépôt:R=C,S=3,V={0}:\";$C99)": 1031,
    "=RIK_AC(\"INF12__;INF06@E=1,S=14,G=0,T=0,P=0:@R=B,S=26,V=Par dépôt:R=C,S=3,V={0}:\";$C101)": 1032,
    "=RIK_AC(\"INF12__;INF06@E=1,S=14,G=0,T=0,P=0:@R=B,S=26,V=Par dépôt:R=C,S=3,V={0}:\";$C77)": 1033,
    "=RIK_AC(\"INF12__;INF06@E=1,S=14,G=0,T=0,P=0:@R=B,S=26,V=Par dépôt:R=C,S=3,V={0}:\";$C104)": 1034,
    "=RIK_AC(\"INF12__;INF06@E=1,S=14,G=0,T=0,P=0:@R=B,S=26,V=Par dépôt:R=C,S=3,V={0}:\";$C105)": 1035,
    "=RIK_AC(\"INF12__;INF06@E=1,S=14,G=0,T=0,P=0:@R=B,S=26,V=Par dépôt:R=C,S=3,V={0}:\";$C107)": 1036,
    "=RIK_AC(\"INF12__;INF06@E=1,S=14,G=0,T=0,P=0:@R=B,S=26,V=Par dépôt:R=C,S=3,V={0}:\";$C109)": 1037,
    "=RIK_AC(\"INF12__;INF06@E=1,S=14,G=0,T=0,P=0:@R=B,S=26,V=Par dépôt:R=C,S=3,V={0}:\";$C108)": 1038,
    "=RIK_AC(\"INF12__;INF06@E=1,S=14,G=0,T=0,P=0:@R=B,S=26,V=Par dépôt:R=C,S=3,V={0}:\";$C106)": 1039,
    "=RIK_AC(\"INF12__;INF06@E=1,S=14,G=0,T=0,P=0:@R=B,S=26,V=Par dépôt:R=C,S=3,V={0}:\";$C112)": 1040,
    "=RIK_AC(\"INF12__;INF06@E=1,S=14,G=0,T=0,P=0:@R=B,S=26,V=Par dépôt:R=C,S=3,V={0}:\";$C113)": 1041,
    "=RIK_AC(\"INF12__;INF06@E=1,S=14,G=0,T=0,P=0:@R=B,S=26,V=Par dépôt:R=C,S=3,V={0}:\";$C115)": 1042,
    "=RIK_AC(\"INF12__;INF06@E=1,S=14,G=0,T=0,P=0:@R=B,S=26,V=Par dépôt:R=C,S=3,V={0}:\";$C117)": 1043,
    "=RIK_AC(\"INF12__;INF06@E=1,S=14,G=0,T=0,P=0:@R=B,S=26,V=Par dépôt:R=C,S=3,V={0}:\";$C119)": 1044,
    "=RIK_AC(\"INF12__;INF06@E=1,S=14,G=0,T=0,P=0:@R=B,S=26,V=Par dépôt:R=C,S=3,V={0}:\";$C121)": 1045,
    "=RIK_AC(\"INF12__;INF06@E=1,S=14,G=0,T=0,P=0:@R=B,S=26,V=Par dépôt:R=C,S=3,V={0}:\";$C123)": 1046,
    "=RIK_AC(\"INF12__;INF06@E=1,S=14,G=0,T=0,P=0:@R=B,S=26,V=Par dépôt:R=C,S=3,V={0}:\";$C125)": 1047,
    "=RIK_AC(\"INF12__;INF06@E=1,S=14,G=0,T=0,P=0:@R=B,S=26,V=Par dépôt:R=C,S=3,V={0}:\";$C127)": 1048,
    "=RIK_AC(\"INF12__;INF06@E=1,S=14,G=0,T=0,P=0:@R=B,S=26,V=Par dépôt:R=C,S=3,V={0}:\";$C129)": 1049,
    "=RIK_AC(\"INF12__;INF06@E=1,S=14,G=0,T=0,P=0:@R=B,S=26,V=Par dépôt:R=C,S=3,V={0}:\";$C131)": 1050,
    "=RIK_AC(\"INF12__;INF06@E=1,S=14,G=0,T=0,P=0:@R=B,S=26,V=Par dépôt:R=C,S=3,V={0}:\";$C133)": 1051,
    "=RIK_AC(\"INF12__;INF06@E=1,S=14,G=0,T=0,P=0:@R=B,S=26,V=Par dépôt:R=C,S=3,V={0}:\";$C135)": 1052,
    "=RIK_AC(\"INF12__;INF06@E=1,S=14,G=0,T=0,P=0:@R=B,S=26,V=Par dépôt:R=C,S=3,V={0}:\";$C137)": 1053,
    "=RIK_AC(\"INF12__;INF06@E=1,S=14,G=0,T=0,P=0:@R=B,S=26,V=Par dépôt:R=C,S=3,V={0}:\";$C139)": 1054,
    "=RIK_AC(\"INF12__;INF06@E=1,S=14,G=0,T=0,P=0:@R=B,S=26,V=Par dépôt:R=C,S=3,V={0}:\";$C141)": 1055,
    "=RIK_AC(\"INF12__;INF06@E=1,S=14,G=0,T=0,P=0:@R=B,S=26,V=Par dépôt:R=C,S=3,V={0}:\";$C143)": 1056,
    "=RIK_AC(\"INF12__;INF06@E=1,S=14,G=0,T=0,P=0:@R=B,S=26,V=Par dépôt:R=C,S=3,V={0}:\";$C145)": 1057,
    "=RIK_AC(\"INF12__;INF06@E=1,S=14,G=0,T=0,P=0:@R=B,S=26,V=Par dépôt:R=C,S=3,V={0}:\";$C147)": 1058,
    "=RIK_AC(\"INF12__;INF06@E=1,S=14,G=0,T=0,P=0:@R=B,S=26,V=Par dépôt:R=C,S=3,V={0}:\";$C149)": 1059,
    "=RIK_AC(\"INF12__;INF06@E=1,S=14,G=0,T=0,P=0:@R=B,S=26,V=Par dépôt:R=C,S=3,V={0}:\";$C151)": 1060,
    "=RIK_AC(\"INF12__;INF06@E=1,S=14,G=0,T=0,P=0:@R=B,S=26,V=Par dépôt:R=C,S=3,V={0}:\";$C153)": 1061,
    "=RIK_AC(\"INF12__;INF06@E=1,S=14,G=0,T=0,P=0:@R=B,S=26,V=Par dépôt:R=C,S=3,V={0}:\";$C155)": 1062,
    "=RIK_AC(\"INF12__;INF06@E=1,S=14,G=0,T=0,P=0:@R=B,S=26,V=Par dépôt:R=C,S=3,V={0}:\";$C157)": 1063,
    "=RIK_AC(\"INF12__;INF06@E=1,S=14,G=0,T=0,P=0:@R=B,S=26,V=Par dépôt:R=C,S=3,V={0}:\";$C159)": 1064,
    "=RIK_AC(\"INF12__;INF06@E=1,S=14,G=0,T=0,P=0:@R=B,S=26,V=Par dépôt:R=C,S=3,V={0}:\";$C161)": 1065,
    "=RIK_AC(\"INF12__;INF06@E=1,S=14,G=0,T=0,P=0:@R=B,S=26,V=Par dépôt:R=C,S=3,V={0}:\";$C163)": 1066,
    "=RIK_AC(\"INF12__;INF06@E=1,S=14,G=0,T=0,P=0:@R=B,S=26,V=Par dépôt:R=C,S=3,V={0}:\";$C165)": 1067,
    "=RIK_AC(\"INF12__;INF06@E=1,S=14,G=0,T=0,P=0:@R=B,S=26,V=Par dépôt:R=C,S=3,V={0}:\";$C167)": 1068,
    "=RIK_AC(\"INF12__;INF06@E=1,S=14,G=0,T=0,P=0:@R=B,S=26,V=Par dépôt:R=C,S=3,V={0}:\";$C169)": 1069,
    "=RIK_AC(\"INF12__;INF06@E=1,S=14,G=0,T=0,P=0:@R=B,S=26,V=Par dépôt:R=C,S=3,V={0}:\";$C114)": 1070,
    "=RIK_AC(\"INF12__;INF06@E=1,S=14,G=0,T=0,P=0:@R=B,S=26,V=Par dépôt:R=C,S=3,V={0}:\";$C116)": 1071,
    "=RIK_AC(\"INF12__;INF06@E=1,S=14,G=0,T=0,P=0:@R=B,S=26,V=Par dépôt:R=C,S=3,V={0}:\";$C118)": 1072,
    "=RIK_AC(\"INF12__;INF06@E=1,S=14,G=0,T=0,P=0:@R=B,S=26,V=Par dépôt:R=C,S=3,V={0}:\";$C120)": 1073,
    "=RIK_AC(\"INF12__;INF06@E=1,S=14,G=0,T=0,P=0:@R=B,S=26,V=Par dépôt:R=C,S=3,V={0}:\";$C122)": 1074,
    "=RIK_AC(\"INF12__;INF06@E=1,S=14,G=0,T=0,P=0:@R=B,S=26,V=Par dépôt:R=C,S=3,V={0}:\";$C124)": 1075,
    "=RIK_AC(\"INF12__;INF06@E=1,S=14,G=0,T=0,P=0:@R=B,S=26,V=Par dépôt:R=C,S=3,V={0}:\";$C126)": 1076,
    "=RIK_AC(\"INF12__;INF06@E=1,S=14,G=0,T=0,P=0:@R=B,S=26,V=Par dépôt:R=C,S=3,V={0}:\";$C130)": 1077,
    "=RIK_AC(\"INF12__;INF06@E=1,S=14,G=0,T=0,P=0:@R=B,S=26,V=Par dépôt:R=C,S=3,V={0}:\";$C132)": 1078,
    "=RIK_AC(\"INF12__;INF06@E=1,S=14,G=0,T=0,P=0:@R=B,S=26,V=Par dépôt:R=C,S=3,V={0}:\";$C134)": 1079,
    "=RIK_AC(\"INF12__;INF06@E=1,S=14,G=0,T=0,P=0:@R=B,S=26,V=Par dépôt:R=C,S=3,V={0}:\";$C136)": 1080,
    "=RIK_AC(\"INF12__;INF06@E=1,S=14,G=0,T=0,P=0:@R=B,S=26,V=Par dépôt:R=C,S=3,V={0}:\";$C138)": 1081,
    "=RIK_AC(\"INF12__;INF06@E=1,S=14,G=0,T=0,P=0:@R=B,S=26,V=Par dépôt:R=C,S=3,V={0}:\";$C140)": 1082,
    "=RIK_AC(\"INF12__;INF06@E=1,S=14,G=0,T=0,P=0:@R=B,S=26,V=Par dépôt:R=C,S=3,V={0}:\";$C142)": 1083,
    "=RIK_AC(\"INF12__;INF06@E=1,S=14,G=0,T=0,P=0:@R=B,S=26,V=Par dépôt:R=C,S=3,V={0}:\";$C144)": 1084,
    "=RIK_AC(\"INF12__;INF06@E=1,S=14,G=0,T=0,P=0:@R=B,S=26,V=Par dépôt:R=C,S=3,V={0}:\";$C146)": 1085,
    "=RIK_AC(\"INF12__;INF06@E=1,S=14,G=0,T=0,P=0:@R=B,S=26,V=Par dépôt:R=C,S=3,V={0}:\";$C148)": 1086,
    "=RIK_AC(\"INF12__;INF06@E=1,S=14,G=0,T=0,P=0:@R=B,S=26,V=Par dépôt:R=C,S=3,V={0}:\";$C150)": 1087,
    "=RIK_AC(\"INF12__;INF06@E=1,S=14,G=0,T=0,P=0:@R=B,S=26,V=Par dépôt:R=C,S=3,V={0}:\";$C152)": 1088,
    "=RIK_AC(\"INF12__;INF06@E=1,S=14,G=0,T=0,P=0:@R=B,S=26,V=Par dépôt:R=C,S=3,V={0}:\";$C154)": 1089,
    "=RIK_AC(\"INF12__;INF06@E=1,S=14,G=0,T=0,P=0:@R=B,S=26,V=Par dépôt:R=C,S=3,V={0}:\";$C156)": 1090,
    "=RIK_AC(\"INF12__;INF06@E=1,S=14,G=0,T=0,P=0:@R=B,S=26,V=Par dépôt:R=C,S=3,V={0}:\";$C158)": 1091,
    "=RIK_AC(\"INF12__;INF06@E=1,S=14,G=0,T=0,P=0:@R=B,S=26,V=Par dépôt:R=C,S=3,V={0}:\";$C160)": 1092,
    "=RIK_AC(\"INF12__;INF06@E=1,S=14,G=0,T=0,P=0:@R=B,S=26,V=Par dépôt:R=C,S=3,V={0}:\";$C162)": 1093,
    "=RIK_AC(\"INF12__;INF06@E=1,S=14,G=0,T=0,P=0:@R=B,S=26,V=Par dépôt:R=C,S=3,V={0}:\";$C164)": 1094,
    "=RIK_AC(\"INF12__;INF06@E=1,S=14,G=0,T=0,P=0:@R=B,S=26,V=Par dépôt:R=C,S=3,V={0}:\";$C166)": 1095,
    "=RIK_AC(\"INF12__;INF06@E=1,S=14,G=0,T=0,P=0:@R=B,S=26,V=Par dépôt:R=C,S=3,V={0}:\";$C168)": 1096,
    "=RIK_AC(\"INF12__;INF06@E=1,S=14,G=0,T=0,P=0:@R=B,S=26,V=Par dépôt:R=C,S=3,V={0}:\";$C128)": 1097,
    "=RIK_AC(\"INF12__;INF06@E=1,S=14,G=0,T=0,P=0:@R=B,S=26,V=Par dépôt:R=C,S=3,V={0}:\";$C172)": 1098,
    "=RIK_AC(\"INF12__;INF06@E=1,S=14,G=0,T=0,P=0:@R=B,S=26,V=Par dépôt:R=C,S=3,V={0}:\";$C173)": 1099,
    "=RIK_AC(\"INF12__;INF06@E=1,S=14,G=0,T=0,P=0:@R=B,S=26,V=Par dépôt:R=C,S=3,V={0}:\";$C175)": 1100,
    "=RIK_AC(\"INF12__;INF06@E=1,S=14,G=0,T=0,P=0:@R=B,S=26,V=Par dépôt:R=C,S=3,V={0}:\";$C177)": 1101,
    "=RIK_AC(\"INF12__;INF06@E=1,S=14,G=0,T=0,P=0:@R=B,S=26,V=Par dépôt:R=C,S=3,V={0}:\";$C179)": 1102,
    "=RIK_AC(\"INF12__;INF06@E=1,S=14,G=0,T=0,P=0:@R=B,S=26,V=Par dépôt:R=C,S=3,V={0}:\";$C181)": 1103,
    "=RIK_AC(\"INF12__;INF06@E=1,S=14,G=0,T=0,P=0:@R=B,S=26,V=Par dépôt:R=C,S=3,V={0}:\";$C183)": 1104,
    "=RIK_AC(\"INF12__;INF06@E=1,S=14,G=0,T=0,P=0:@R=B,S=26,V=Par dépôt:R=C,S=3,V={0}:\";$C185)": 1105,
    "=RIK_AC(\"INF12__;INF06@E=1,S=14,G=0,T=0,P=0:@R=B,S=26,V=Par dépôt:R=C,S=3,V={0}:\";$C187)": 1106,
    "=RIK_AC(\"INF12__;INF06@E=1,S=14,G=0,T=0,P=0:@R=B,S=26,V=Par dépôt:R=C,S=3,V={0}:\";$C189)": 1107,
    "=RIK_AC(\"INF12__;INF06@E=1,S=14,G=0,T=0,P=0:@R=B,S=26,V=Par dépôt:R=C,S=3,V={0}:\";$C191)": 1108,
    "=RIK_AC(\"INF12__;INF06@E=1,S=14,G=0,T=0,P=0:@R=B,S=26,V=Par dépôt:R=C,S=3,V={0}:\";$C193)": 1109,
    "=RIK_AC(\"INF12__;INF06@E=1,S=14,G=0,T=0,P=0:@R=B,S=26,V=Par dépôt:R=C,S=3,V={0}:\";$C195)": 1110,
    "=RIK_AC(\"INF12__;INF06@E=1,S=14,G=0,T=0,P=0:@R=B,S=26,V=Par dépôt:R=C,S=3,V={0}:\";$C197)": 1111,
    "=RIK_AC(\"INF12__;INF06@E=1,S=14,G=0,T=0,P=0:@R=B,S=26,V=Par dépôt:R=C,S=3,V={0}:\";$C199)": 1112,
    "=RIK_AC(\"INF12__;INF06@E=1,S=14,G=0,T=0,P=0:@R=B,S=26,V=Par dépôt:R=C,S=3,V={0}:\";$C201)": 1113,
    "=RIK_AC(\"INF12__;INF06@E=1,S=14,G=0,T=0,P=0:@R=B,S=26,V=Par dépôt:R=C,S=3,V={0}:\";$C203)": 1114,
    "=RIK_AC(\"INF12__;INF06@E=1,S=14,G=0,T=0,P=0:@R=B,S=26,V=Par dépôt:R=C,S=3,V={0}:\";$C205)": 1115,
    "=RIK_AC(\"INF12__;INF06@E=1,S=14,G=0,T=0,P=0:@R=B,S=26,V=Par dépôt:R=C,S=3,V={0}:\";$C207)": 1116,
    "=RIK_AC(\"INF12__;INF06@E=1,S=14,G=0,T=0,P=0:@R=B,S=26,V=Par dépôt:R=C,S=3,V={0}:\";$C209)": 1117,
    "=RIK_AC(\"INF12__;INF06@E=1,S=14,G=0,T=0,P=0:@R=B,S=26,V=Par dépôt:R=C,S=3,V={0}:\";$C211)": 1118,
    "=RIK_AC(\"INF12__;INF06@E=1,S=14,G=0,T=0,P=0:@R=B,S=26,V=Par dépôt:R=C,S=3,V={0}:\";$C213)": 1119,
    "=RIK_AC(\"INF12__;INF06@E=1,S=14,G=0,T=0,P=0:@R=B,S=26,V=Par dépôt:R=C,S=3,V={0}:\";$C215)": 1120,
    "=RIK_AC(\"INF12__;INF06@E=1,S=14,G=0,T=0,P=0:@R=B,S=26,V=Par dépôt:R=C,S=3,V={0}:\";$C217)": 1121,
    "=RIK_AC(\"INF12__;INF06@E=1,S=14,G=0,T=0,P=0:@R=B,S=26,V=Par dépôt:R=C,S=3,V={0}:\";$C219)": 1122,
    "=RIK_AC(\"INF12__;INF06@E=1,S=14,G=0,T=0,P=0:@R=B,S=26,V=Par dépôt:R=C,S=3,V={0}:\";$C221)": 1123,
    "=RIK_AC(\"INF12__;INF06@E=1,S=14,G=0,T=0,P=0:@R=B,S=26,V=Par dépôt:R=C,S=3,V={0}:\";$C223)": 1124,
    "=RIK_AC(\"INF12__;INF06@E=1,S=14,G=0,T=0,P=0:@R=B,S=26,V=Par dépôt:R=C,S=3,V={0}:\";$C225)": 1125,
    "=RIK_AC(\"INF12__;INF06@E=1,S=14,G=0,T=0,P=0:@R=B,S=26,V=Par dépôt:R=C,S=3,V={0}:\";$C227)": 1126,
    "=RIK_AC(\"INF12__;INF06@E=1,S=14,G=0,T=0,P=0:@R=B,S=26,V=Par dépôt:R=C,S=3,V={0}:\";$C229)": 1127,
    "=RIK_AC(\"INF12__;INF06@E=1,S=14,G=0,T=0,P=0:@R=B,S=26,V=Par dépôt:R=C,S=3,V={0}:\";$C231)": 1128,
    "=RIK_AC(\"INF12__;INF06@E=1,S=14,G=0,T=0,P=0:@R=B,S=26,V=Par dépôt:R=C,S=3,V={0}:\";$C233)": 1129,
    "=RIK_AC(\"INF12__;INF06@E=1,S=14,G=0,T=0,P=0:@R=B,S=26,V=Par dépôt:R=C,S=3,V={0}:\";$C235)": 1130,
    "=RIK_AC(\"INF12__;INF06@E=1,S=14,G=0,T=0,P=0:@R=B,S=26,V=Par dépôt:R=C,S=3,V={0}:\";$C237)": 1131,
    "=RIK_AC(\"INF12__;INF06@E=1,S=14,G=0,T=0,P=0:@R=B,S=26,V=Par dépôt:R=C,S=3,V={0}:\";$C239)": 1132,
    "=RIK_AC(\"INF12__;INF06@E=1,S=14,G=0,T=0,P=0:@R=B,S=26,V=Par dépôt:R=C,S=3,V={0}:\";$C241)": 1133,
    "=RIK_AC(\"INF12__;INF06@E=1,S=14,G=0,T=0,P=0:@R=B,S=26,V=Par dépôt:R=C,S=3,V={0}:\";$C243)": 1134,
    "=RIK_AC(\"INF12__;INF06@E=1,S=14,G=0,T=0,P=0:@R=B,S=26,V=Par dépôt:R=C,S=3,V={0}:\";$C245)": 1135,
    "=RIK_AC(\"INF12__;INF06@E=1,S=14,G=0,T=0,P=0:@R=B,S=26,V=Par dépôt:R=C,S=3,V={0}:\";$C247)": 1136,
    "=RIK_AC(\"INF12__;INF06@E=1,S=14,G=0,T=0,P=0:@R=B,S=26,V=Par dépôt:R=C,S=3,V={0}:\";$C249)": 1137,
    "=RIK_AC(\"INF12__;INF06@E=1,S=14,G=0,T=0,P=0:@R=B,S=26,V=Par dépôt:R=C,S=3,V={0}:\";$C251)": 1138,
    "=RIK_AC(\"INF12__;INF06@E=1,S=14,G=0,T=0,P=0:@R=B,S=26,V=Par dépôt:R=C,S=3,V={0}:\";$C184)": 1139,
    "=RIK_AC(\"INF12__;INF06@E=1,S=14,G=0,T=0,P=0:@R=B,S=26,V=Par dépôt:R=C,S=3,V={0}:\";$C188)": 1140,
    "=RIK_AC(\"INF12__;INF06@E=1,S=14,G=0,T=0,P=0:@R=B,S=26,V=Par dépôt:R=C,S=3,V={0}:\";$C190)": 1141,
    "=RIK_AC(\"INF12__;INF06@E=1,S=14,G=0,T=0,P=0:@R=B,S=26,V=Par dépôt:R=C,S=3,V={0}:\";$C194)": 1142,
    "=RIK_AC(\"INF12__;INF06@E=1,S=14,G=0,T=0,P=0:@R=B,S=26,V=Par dépôt:R=C,S=3,V={0}:\";$C196)": 1143,
    "=RIK_AC(\"INF12__;INF06@E=1,S=14,G=0,T=0,P=0:@R=B,S=26,V=Par dépôt:R=C,S=3,V={0}:\";$C198)": 1144,
    "=RIK_AC(\"INF12__;INF06@E=1,S=14,G=0,T=0,P=0:@R=B,S=26,V=Par dépôt:R=C,S=3,V={0}:\";$C202)": 1145,
    "=RIK_AC(\"INF12__;INF06@E=1,S=14,G=0,T=0,P=0:@R=B,S=26,V=Par dépôt:R=C,S=3,V={0}:\";$C204)": 1146,
    "=RIK_AC(\"INF12__;INF06@E=1,S=14,G=0,T=0,P=0:@R=B,S=26,V=Par dépôt:R=C,S=3,V={0}:\";$C208)": 1147,
    "=RIK_AC(\"INF12__;INF06@E=1,S=14,G=0,T=0,P=0:@R=B,S=26,V=Par dépôt:R=C,S=3,V={0}:\";$C210)": 1148,
    "=RIK_AC(\"INF12__;INF06@E=1,S=14,G=0,T=0,P=0:@R=B,S=26,V=Par dépôt:R=C,S=3,V={0}:\";$C214)": 1149,
    "=RIK_AC(\"INF12__;INF06@E=1,S=14,G=0,T=0,P=0:@R=B,S=26,V=Par dépôt:R=C,S=3,V={0}:\";$C216)": 1150,
    "=RIK_AC(\"INF12__;INF06@E=1,S=14,G=0,T=0,P=0:@R=B,S=26,V=Par dépôt:R=C,S=3,V={0}:\";$C218)": 1151,
    "=RIK_AC(\"INF12__;INF06@E=1,S=14,G=0,T=0,P=0:@R=B,S=26,V=Par dépôt:R=C,S=3,V={0}:\";$C222)": 1152,
    "=RIK_AC(\"INF12__;INF06@E=1,S=14,G=0,T=0,P=0:@R=B,S=26,V=Par dépôt:R=C,S=3,V={0}:\";$C224)": 1153,
    "=RIK_AC(\"INF12__;INF06@E=1,S=14,G=0,T=0,P=0:@R=B,S=26,V=Par dépôt:R=C,S=3,V={0}:\";$C226)": 1154,
    "=RIK_AC(\"INF12__;INF06@E=1,S=14,G=0,T=0,P=0:@R=B,S=26,V=Par dépôt:R=C,S=3,V={0}:\";$C230)": 1155,
    "=RIK_AC(\"INF12__;INF06@E=1,S=14,G=0,T=0,P=0:@R=B,S=26,V=Par dépôt:R=C,S=3,V={0}:\";$C232)": 1156,
    "=RIK_AC(\"INF12__;INF06@E=1,S=14,G=0,T=0,P=0:@R=B,S=26,V=Par dépôt:R=C,S=3,V={0}:\";$C234)": 1157,
    "=RIK_AC(\"INF12__;INF06@E=1,S=14,G=0,T=0,P=0:@R=B,S=26,V=Par dépôt:R=C,S=3,V={0}:\";$C236)": 1158,
    "=RIK_AC(\"INF12__;INF06@E=1,S=14,G=0,T=0,P=0:@R=B,S=26,V=Par dépôt:R=C,S=3,V={0}:\";$C240)": 1159,
    "=RIK_AC(\"INF12__;INF06@E=1,S=14,G=0,T=0,P=0:@R=B,S=26,V=Par dépôt:R=C,S=3,V={0}:\";$C242)": 1160,
    "=RIK_AC(\"INF12__;INF06@E=1,S=14,G=0,T=0,P=0:@R=B,S=26,V=Par dépôt:R=C,S=3,V={0}:\";$C244)": 1161,
    "=RIK_AC(\"INF12__;INF06@E=1,S=14,G=0,T=0,P=0:@R=B,S=26,V=Par dépôt:R=C,S=3,V={0}:\";$C246)": 1162,
    "=RIK_AC(\"INF12__;INF06@E=1,S=14,G=0,T=0,P=0:@R=B,S=26,V=Par dépôt:R=C,S=3,V={0}:\";$C250)": 1163,
    "=RIK_AC(\"INF12__;INF06@E=1,S=14,G=0,T=0,P=0:@R=B,S=26,V=Par dépôt:R=C,S=3,V={0}:\";$C252)": 1164,
    "=RIK_AC(\"INF12__;INF06@E=1,S=14,G=0,T=0,P=0:@R=B,S=26,V=Par dépôt:R=C,S=3,V={0}:\";$C174)": 1165,
    "=RIK_AC(\"INF12__;INF06@E=1,S=14,G=0,T=0,P=0:@R=B,S=26,V=Par dépôt:R=C,S=3,V={0}:\";$C176)": 1166,
    "=RIK_AC(\"INF12__;INF06@E=1,S=14,G=0,T=0,P=0:@R=B,S=26,V=Par dépôt:R=C,S=3,V={0}:\";$C178)": 1167,
    "=RIK_AC(\"INF12__;INF06@E=1,S=14,G=0,T=0,P=0:@R=B,S=26,V=Par dépôt:R=C,S=3,V={0}:\";$C180)": 1168,
    "=RIK_AC(\"INF12__;INF06@E=1,S=14,G=0,T=0,P=0:@R=B,S=26,V=Par dépôt:R=C,S=3,V={0}:\";$C182)": 1169,
    "=RIK_AC(\"INF12__;INF06@E=1,S=14,G=0,T=0,P=0:@R=B,S=26,V=Par dépôt:R=C,S=3,V={0}:\";$C186)": 1170,
    "=RIK_AC(\"INF12__;INF06@E=1,S=14,G=0,T=0,P=0:@R=B,S=26,V=Par dépôt:R=C,S=3,V={0}:\";$C192)": 1171,
    "=RIK_AC(\"INF12__;INF06@E=1,S=14,G=0,T=0,P=0:@R=B,S=26,V=Par dépôt:R=C,S=3,V={0}:\";$C200)": 1172,
    "=RIK_AC(\"INF12__;INF06@E=1,S=14,G=0,T=0,P=0:@R=B,S=26,V=Par dépôt:R=C,S=3,V={0}:\";$C206)": 1173,
    "=RIK_AC(\"INF12__;INF06@E=1,S=14,G=0,T=0,P=0:@R=B,S=26,V=Par dépôt:R=C,S=3,V={0}:\";$C212)": 1174,
    "=RIK_AC(\"INF12__;INF06@E=1,S=14,G=0,T=0,P=0:@R=B,S=26,V=Par dépôt:R=C,S=3,V={0}:\";$C220)": 1175,
    "=RIK_AC(\"INF12__;INF06@E=1,S=14,G=0,T=0,P=0:@R=B,S=26,V=Par dépôt:R=C,S=3,V={0}:\";$C228)": 1176,
    "=RIK_AC(\"INF12__;INF06@E=1,S=14,G=0,T=0,P=0:@R=B,S=26,V=Par dépôt:R=C,S=3,V={0}:\";$C238)": 1177,
    "=RIK_AC(\"INF12__;INF06@E=1,S=14,G=0,T=0,P=0:@R=B,S=26,V=Par dépôt:R=C,S=3,V={0}:\";$C248)": 1178,
    "=RIK_AC(\"INF12__;INF06@E=1,S=14,G=0,T=0,P=0:@R=B,S=26,V=Par dépôt:R=C,S=3,V={0}:\";$C255)": 1179,
    "=RIK_AC(\"INF12__;INF06@E=1,S=14,G=0,T=0,P=0:@R=B,S=26,V=Par dépôt:R=C,S=3,V={0}:\";$C256)": 1180,
    "=RIK_AC(\"INF12__;INF06@E=1,S=14,G=0,T=0,P=0:@R=B,S=26,V=Par dépôt:R=C,S=3,V={0}:\";$C258)": 1181,
    "=RIK_AC(\"INF12__;INF06@E=1,S=14,G=0,T=0,P=0:@R=B,S=26,V=Par dépôt:R=C,S=3,V={0}:\";$C260)": 1182,
    "=RIK_AC(\"INF12__;INF06@E=1,S=14,G=0,T=0,P=0:@R=B,S=26,V=Par dépôt:R=C,S=3,V={0}:\";$C262)": 1183,
    "=RIK_AC(\"INF12__;INF06@E=1,S=14,G=0,T=0,P=0:@R=B,S=26,V=Par dépôt:R=C,S=3,V={0}:\";$C264)": 1184,
    "=RIK_AC(\"INF12__;INF06@E=1,S=14,G=0,T=0,P=0:@R=B,S=26,V=Par dépôt:R=C,S=3,V={0}:\";$C266)": 1185,
    "=RIK_AC(\"INF12__;INF06@E=1,S=14,G=0,T=0,P=0:@R=B,S=26,V=Par dépôt:R=C,S=3,V={0}:\";$C268)": 1186,
    "=RIK_AC(\"INF12__;INF06@E=1,S=14,G=0,T=0,P=0:@R=B,S=26,V=Par dépôt:R=C,S=3,V={0}:\";$C270)": 1187,
    "=RIK_AC(\"INF12__;INF06@E=1,S=14,G=0,T=0,P=0:@R=B,S=26,V=Par dépôt:R=C,S=3,V={0}:\";$C272)": 1188,
    "=RIK_AC(\"INF12__;INF06@E=1,S=14,G=0,T=0,P=0:@R=B,S=26,V=Par dépôt:R=C,S=3,V={0}:\";$C274)": 1189,
    "=RIK_AC(\"INF12__;INF06@E=1,S=14,G=0,T=0,P=0:@R=B,S=26,V=Par dépôt:R=C,S=3,V={0}:\";$C276)": 1190,
    "=RIK_AC(\"INF12__;INF06@E=1,S=14,G=0,T=0,P=0:@R=B,S=26,V=Par dépôt:R=C,S=3,V={0}:\";$C278)": 1191,
    "=RIK_AC(\"INF12__;INF06@E=1,S=14,G=0,T=0,P=0:@R=B,S=26,V=Par dépôt:R=C,S=3,V={0}:\";$C280)": 1192,
    "=RIK_AC(\"INF12__;INF06@E=1,S=14,G=0,T=0,P=0:@R=B,S=26,V=Par dépôt:R=C,S=3,V={0}:\";$C282)": 1193,
    "=RIK_AC(\"INF12__;INF06@E=1,S=14,G=0,T=0,P=0:@R=B,S=26,V=Par dépôt:R=C,S=3,V={0}:\";$C284)": 1194,
    "=RIK_AC(\"INF12__;INF06@E=1,S=14,G=0,T=0,P=0:@R=B,S=26,V=Par dépôt:R=C,S=3,V={0}:\";$C286)": 1195,
    "=RIK_AC(\"INF12__;INF06@E=1,S=14,G=0,T=0,P=0:@R=B,S=26,V=Par dépôt:R=C,S=3,V={0}:\";$C288)": 1196,
    "=RIK_AC(\"INF12__;INF06@E=1,S=14,G=0,T=0,P=0:@R=B,S=26,V=Par dépôt:R=C,S=3,V={0}:\";$C290)": 1197,
    "=RIK_AC(\"INF12__;INF06@E=1,S=14,G=0,T=0,P=0:@R=B,S=26,V=Par dépôt:R=C,S=3,V={0}:\";$C292)": 1198,
    "=RIK_AC(\"INF12__;INF06@E=1,S=14,G=0,T=0,P=0:@R=B,S=26,V=Par dépôt:R=C,S=3,V={0}:\";$C294)": 1199,
    "=RIK_AC(\"INF12__;INF06@E=1,S=14,G=0,T=0,P=0:@R=B,S=26,V=Par dépôt:R=C,S=3,V={0}:\";$C259)": 1200,
    "=RIK_AC(\"INF12__;INF06@E=1,S=14,G=0,T=0,P=0:@R=B,S=26,V=Par dépôt:R=C,S=3,V={0}:\";$C261)": 1201,
    "=RIK_AC(\"INF12__;INF06@E=1,S=14,G=0,T=0,P=0:@R=B,S=26,V=Par dépôt:R=C,S=3,V={0}:\";$C263)": 1202,
    "=RIK_AC(\"INF12__;INF06@E=1,S=14,G=0,T=0,P=0:@R=B,S=26,V=Par dépôt:R=C,S=3,V={0}:\";$C265)": 1203,
    "=RIK_AC(\"INF12__;INF06@E=1,S=14,G=0,T=0,P=0:@R=B,S=26,V=Par dépôt:R=C,S=3,V={0}:\";$C269)": 1204,
    "=RIK_AC(\"INF12__;INF06@E=1,S=14,G=0,T=0,P=0:@R=B,S=26,V=Par dépôt:R=C,S=3,V={0}:\";$C271)": 1205,
    "=RIK_AC(\"INF12__;INF06@E=1,S=14,G=0,T=0,P=0:@R=B,S=26,V=Par dépôt:R=C,S=3,V={0}:\";$C273)": 1206,
    "=RIK_AC(\"INF12__;INF06@E=1,S=14,G=0,T=0,P=0:@R=B,S=26,V=Par dépôt:R=C,S=3,V={0}:\";$C277)": 1207,
    "=RIK_AC(\"INF12__;INF06@E=1,S=14,G=0,T=0,P=0:@R=B,S=26,V=Par dépôt:R=C,S=3,V={0}:\";$C279)": 1208,
    "=RIK_AC(\"INF12__;INF06@E=1,S=14,G=0,T=0,P=0:@R=B,S=26,V=Par dépôt:R=C,S=3,V={0}:\";$C283)": 1209,
    "=RIK_AC(\"INF12__;INF06@E=1,S=14,G=0,T=0,P=0:@R=B,S=26,V=Par dépôt:R=C,S=3,V={0}:\";$C287)": 1210,
    "=RIK_AC(\"INF12__;INF06@E=1,S=14,G=0,T=0,P=0:@R=B,S=26,V=Par dépôt:R=C,S=3,V={0}:\";$C289)": 1211,
    "=RIK_AC(\"INF12__;INF06@E=1,S=14,G=0,T=0,P=0:@R=B,S=26,V=Par dépôt:R=C,S=3,V={0}:\";$C291)": 1212,
    "=RIK_AC(\"INF12__;INF06@E=1,S=14,G=0,T=0,P=0:@R=B,S=26,V=Par dépôt:R=C,S=3,V={0}:\";$C257)": 1213,
    "=RIK_AC(\"INF12__;INF06@E=1,S=14,G=0,T=0,P=0:@R=B,S=26,V=Par dépôt:R=C,S=3,V={0}:\";$C267)": 1214,
    "=RIK_AC(\"INF12__;INF06@E=1,S=14,G=0,T=0,P=0:@R=B,S=26,V=Par dépôt:R=C,S=3,V={0}:\";$C275)": 1215,
    "=RIK_AC(\"INF12__;INF06@E=1,S=14,G=0,T=0,P=0:@R=B,S=26,V=Par dépôt:R=C,S=3,V={0}:\";$C281)": 1216,
    "=RIK_AC(\"INF12__;INF06@E=1,S=14,G=0,T=0,P=0:@R=B,S=26,V=Par dépôt:R=C,S=3,V={0}:\";$C285)": 1217,
    "=RIK_AC(\"INF12__;INF06@E=1,S=14,G=0,T=0,P=0:@R=B,S=26,V=Par dépôt:R=C,S=3,V={0}:\";$C293)": 1218,
    "=RIK_AC(\"INF12__;INF06@E=1,S=14,G=0,T=0,P=0:@R=B,S=26,V=Par dépôt:R=C,S=3,V={0}:\";$C297)": 1219,
    "=RIK_AC(\"INF12__;INF06@E=1,S=14,G=0,T=0,P=0:@R=B,S=26,V=Par dépôt:R=C,S=3,V={0}:\";$C298)": 1220,
    "=RIK_AC(\"INF12__;INF06@E=1,S=14,G=0,T=0,P=0:@R=B,S=26,V=Par dépôt:R=C,S=3,V={0}:\";$C300)": 1221,
    "=RIK_AC(\"INF12__;INF06@E=1,S=14,G=0,T=0,P=0:@R=B,S=26,V=Par dépôt:R=C,S=3,V={0}:\";$C302)": 1222,
    "=RIK_AC(\"INF12__;INF06@E=1,S=14,G=0,T=0,P=0:@R=B,S=26,V=Par dépôt:R=C,S=3,V={0}:\";$C304)": 1223,
    "=RIK_AC(\"INF12__;INF06@E=1,S=14,G=0,T=0,P=0:@R=B,S=26,V=Par dépôt:R=C,S=3,V={0}:\";$C306)": 1224,
    "=RIK_AC(\"INF12__;INF06@E=1,S=14,G=0,T=0,P=0:@R=B,S=26,V=Par dépôt:R=C,S=3,V={0}:\";$C301)": 1225,
    "=RIK_AC(\"INF12__;INF06@E=1,S=14,G=0,T=0,P=0:@R=B,S=26,V=Par dépôt:R=C,S=3,V={0}:\";$C305)": 1226,
    "=RIK_AC(\"INF12__;INF06@E=1,S=14,G=0,T=0,P=0:@R=B,S=26,V=Par dépôt:R=C,S=3,V={0}:\";$C299)": 1227,
    "=RIK_AC(\"INF12__;INF06@E=1,S=14,G=0,T=0,P=0:@R=B,S=26,V=Par dépôt:R=C,S=3,V={0}:\";$C303)": 1228,
    "=RIK_AC(\"INF12__;INF06@E=1,S=14,G=0,T=0,P=0:@R=B,S=26,V=Par dépôt:R=C,S=3,V={0}:\";$C309)": 1229,
    "=RIK_AC(\"INF12__;INF06@E=1,S=14,G=0,T=0,P=0:@R=B,S=26,V=Par dépôt:R=C,S=3,V={0}:\";$C310)": 1230,
    "=RIK_AC(\"INF12__;INF06@E=1,S=14,G=0,T=0,P=0:@R=B,S=26,V=Par dépôt:R=C,S=3,V={0}:\";$C312)": 1231,
    "=RIK_AC(\"INF12__;INF06@E=1,S=14,G=0,T=0,P=0:@R=B,S=26,V=Par dépôt:R=C,S=3,V={0}:\";$C314)": 1232,
    "=RIK_AC(\"INF12__;INF06@E=1,S=14,G=0,T=0,P=0:@R=B,S=26,V=Par dépôt:R=C,S=3,V={0}:\";$C316)": 1233,
    "=RIK_AC(\"INF12__;INF06@E=1,S=14,G=0,T=0,P=0:@R=B,S=26,V=Par dépôt:R=C,S=3,V={0}:\";$C318)": 1234,
    "=RIK_AC(\"INF12__;INF06@E=1,S=14,G=0,T=0,P=0:@R=B,S=26,V=Par dépôt:R=C,S=3,V={0}:\";$C320)": 1235,
    "=RIK_AC(\"INF12__;INF06@E=1,S=14,G=0,T=0,P=0:@R=B,S=26,V=Par dépôt:R=C,S=3,V={0}:\";$C322)": 1236,
    "=RIK_AC(\"INF12__;INF06@E=1,S=14,G=0,T=0,P=0:@R=B,S=26,V=Par dépôt:R=C,S=3,V={0}:\";$C313)": 1237,
    "=RIK_AC(\"INF12__;INF06@E=1,S=14,G=0,T=0,P=0:@R=B,S=26,V=Par dépôt:R=C,S=3,V={0}:\";$C315)": 1238,
    "=RIK_AC(\"INF12__;INF06@E=1,S=14,G=0,T=0,P=0:@R=B,S=26,V=Par dépôt:R=C,S=3,V={0}:\";$C317)": 1239,
    "=RIK_AC(\"INF12__;INF06@E=1,S=14,G=0,T=0,P=0:@R=B,S=26,V=Par dépôt:R=C,S=3,V={0}:\";$C319)": 1240,
    "=RIK_AC(\"INF12__;INF06@E=1,S=14,G=0,T=0,P=0:@R=B,S=26,V=Par dépôt:R=C,S=3,V={0}:\";$C321)": 1241,
    "=RIK_AC(\"INF12__;INF06@E=1,S=14,G=0,T=0,P=0:@R=B,S=26,V=Par dépôt:R=C,S=3,V={0}:\";$C323)": 1242,
    "=RIK_AC(\"INF12__;INF06@E=1,S=14,G=0,T=0,P=0:@R=B,S=26,V=Par dépôt:R=C,S=3,V={0}:\";$C311)": 1243,
    "=RIK_AC(\"INF12__;INF06@E=1,S=14,G=0,T=0,P=0:@R=B,S=26,V=Par dépôt:R=C,S=3,V={0}:\";$C326)": 1244,
    "=RIK_AC(\"INF12__;INF06@E=1,S=14,G=0,T=0,P=0:@R=B,S=26,V=Par dépôt:R=C,S=3,V={0}:\";$C327)": 1245,
    "=RIK_AC(\"INF12__;INF06@E=1,S=14,G=0,T=0,P=0:@R=B,S=26,V=Par dépôt:R=C,S=3,V={0}:\";$C329)": 1246,
    "=RIK_AC(\"INF12__;INF06@E=1,S=14,G=0,T=0,P=0:@R=B,S=26,V=Par dépôt:R=C,S=3,V={0}:\";$C331)": 1247,
    "=RIK_AC(\"INF12__;INF06@E=1,S=14,G=0,T=0,P=0:@R=B,S=26,V=Par dépôt:R=C,S=3,V={0}:\";$C330)": 1248,
    "=RIK_AC(\"INF12__;INF06@E=1,S=14,G=0,T=0,P=0:@R=B,S=26,V=Par dépôt:R=C,S=3,V={0}:\";$C328)": 1249,
    "=RIK_AC(\"INF12__;INF06@E=1,S=14,G=0,T=0,P=0:@R=B,S=26,V=Par dépôt:R=C,S=3,V={0}:\";$C334)": 1250,
    "=RIK_AC(\"INF12__;INF06@E=1,S=14,G=0,T=0,P=0:@R=B,S=26,V=Par dépôt:R=C,S=3,V={0}:\";$C335)": 1251,
    "=RIK_AC(\"INF12__;INF06@E=1,S=14,G=0,T=0,P=0:@R=B,S=26,V=Par dépôt:R=C,S=3,V={0}:\";$C337)": 1252,
    "=RIK_AC(\"INF12__;INF06@E=1,S=14,G=0,T=0,P=0:@R=B,S=26,V=Par dépôt:R=C,S=3,V={0}:\";$C339)": 1253,
    "=RIK_AC(\"INF12__;INF06@E=1,S=14,G=0,T=0,P=0:@R=B,S=26,V=Par dépôt:R=C,S=3,V={0}:\";$C341)": 1254,
    "=RIK_AC(\"INF12__;INF06@E=1,S=14,G=0,T=0,P=0:@R=B,S=26,V=Par dépôt:R=C,S=3,V={0}:\";$C343)": 1255,
    "=RIK_AC(\"INF12__;INF06@E=1,S=14,G=0,T=0,P=0:@R=B,S=26,V=Par dépôt:R=C,S=3,V={0}:\";$C345)": 1256,
    "=RIK_AC(\"INF12__;INF06@E=1,S=14,G=0,T=0,P=0:@R=B,S=26,V=Par dépôt:R=C,S=3,V={0}:\";$C347)": 1257,
    "=RIK_AC(\"INF12__;INF06@E=1,S=14,G=0,T=0,P=0:@R=B,S=26,V=Par dépôt:R=C,S=3,V={0}:\";$C349)": 1258,
    "=RIK_AC(\"INF12__;INF06@E=1,S=14,G=0,T=0,P=0:@R=B,S=26,V=Par dépôt:R=C,S=3,V={0}:\";$C351)": 1259,
    "=RIK_AC(\"INF12__;INF06@E=1,S=14,G=0,T=0,P=0:@R=B,S=26,V=Par dépôt:R=C,S=3,V={0}:\";$C353)": 1260,
    "=RIK_AC(\"INF12__;INF06@E=1,S=14,G=0,T=0,P=0:@R=B,S=26,V=Par dépôt:R=C,S=3,V={0}:\";$C355)": 1261,
    "=RIK_AC(\"INF12__;INF06@E=1,S=14,G=0,T=0,P=0:@R=B,S=26,V=Par dépôt:R=C,S=3,V={0}:\";$C357)": 1262,
    "=RIK_AC(\"INF12__;INF06@E=1,S=14,G=0,T=0,P=0:@R=B,S=26,V=Par dépôt:R=C,S=3,V={0}:\";$C359)": 1263,
    "=RIK_AC(\"INF12__;INF06@E=1,S=14,G=0,T=0,P=0:@R=B,S=26,V=Par dépôt:R=C,S=3,V={0}:\";$C361)": 1264,
    "=RIK_AC(\"INF12__;INF06@E=1,S=14,G=0,T=0,P=0:@R=B,S=26,V=Par dépôt:R=C,S=3,V={0}:\";$C363)": 1265,
    "=RIK_AC(\"INF12__;INF06@E=1,S=14,G=0,T=0,P=0:@R=B,S=26,V=Par dépôt:R=C,S=3,V={0}:\";$C365)": 1266,
    "=RIK_AC(\"INF12__;INF06@E=1,S=14,G=0,T=0,P=0:@R=B,S=26,V=Par dépôt:R=C,S=3,V={0}:\";$C367)": 1267,
    "=RIK_AC(\"INF12__;INF06@E=1,S=14,G=0,T=0,P=0:@R=B,S=26,V=Par dépôt:R=C,S=3,V={0}:\";$C369)": 1268,
    "=RIK_AC(\"INF12__;INF06@E=1,S=14,G=0,T=0,P=0:@R=B,S=26,V=Par dépôt:R=C,S=3,V={0}:\";$C371)": 1269,
    "=RIK_AC(\"INF12__;INF06@E=1,S=14,G=0,T=0,P=0:@R=B,S=26,V=Par dépôt:R=C,S=3,V={0}:\";$C373)": 1270,
    "=RIK_AC(\"INF12__;INF06@E=1,S=14,G=0,T=0,P=0:@R=B,S=26,V=Par dépôt:R=C,S=3,V={0}:\";$C375)": 1271,
    "=RIK_AC(\"INF12__;INF06@E=1,S=14,G=0,T=0,P=0:@R=B,S=26,V=Par dépôt:R=C,S=3,V={0}:\";$C377)": 1272,
    "=RIK_AC(\"INF12__;INF06@E=1,S=14,G=0,T=0,P=0:@R=B,S=26,V=Par dépôt:R=C,S=3,V={0}:\";$C379)": 1273,
    "=RIK_AC(\"INF12__;INF06@E=1,S=14,G=0,T=0,P=0:@R=B,S=26,V=Par dépôt:R=C,S=3,V={0}:\";$C381)": 1274,
    "=RIK_AC(\"INF12__;INF06@E=1,S=14,G=0,T=0,P=0:@R=B,S=26,V=Par dépôt:R=C,S=3,V={0}:\";$C383)": 1275,
    "=RIK_AC(\"INF12__;INF06@E=1,S=14,G=0,T=0,P=0:@R=B,S=26,V=Par dépôt:R=C,S=3,V={0}:\";$C385)": 1276,
    "=RIK_AC(\"INF12__;INF06@E=1,S=14,G=0,T=0,P=0:@R=B,S=26,V=Par dépôt:R=C,S=3,V={0}:\";$C387)": 1277,
    "=RIK_AC(\"INF12__;INF06@E=1,S=14,G=0,T=0,P=0:@R=B,S=26,V=Par dépôt:R=C,S=3,V={0}:\";$C389)": 1278,
    "=RIK_AC(\"INF12__;INF06@E=1,S=14,G=0,T=0,P=0:@R=B,S=26,V=Par dépôt:R=C,S=3,V={0}:\";$C391)": 1279,
    "=RIK_AC(\"INF12__;INF06@E=1,S=14,G=0,T=0,P=0:@R=B,S=26,V=Par dépôt:R=C,S=3,V={0}:\";$C393)": 1280,
    "=RIK_AC(\"INF12__;INF06@E=1,S=14,G=0,T=0,P=0:@R=B,S=26,V=Par dépôt:R=C,S=3,V={0}:\";$C395)": 1281,
    "=RIK_AC(\"INF12__;INF06@E=1,S=14,G=0,T=0,P=0:@R=B,S=26,V=Par dépôt:R=C,S=3,V={0}:\";$C397)": 1282,
    "=RIK_AC(\"INF12__;INF06@E=1,S=14,G=0,T=0,P=0:@R=B,S=26,V=Par dépôt:R=C,S=3,V={0}:\";$C399)": 1283,
    "=RIK_AC(\"INF12__;INF06@E=1,S=14,G=0,T=0,P=0:@R=B,S=26,V=Par dépôt:R=C,S=3,V={0}:\";$C401)": 1284,
    "=RIK_AC(\"INF12__;INF06@E=1,S=14,G=0,T=0,P=0:@R=B,S=26,V=Par dépôt:R=C,S=3,V={0}:\";$C403)": 1285,
    "=RIK_AC(\"INF12__;INF06@E=1,S=14,G=0,T=0,P=0:@R=B,S=26,V=Par dépôt:R=C,S=3,V={0}:\";$C405)": 1286,
    "=RIK_AC(\"INF12__;INF06@E=1,S=14,G=0,T=0,P=0:@R=B,S=26,V=Par dépôt:R=C,S=3,V={0}:\";$C407)": 1287,
    "=RIK_AC(\"INF12__;INF06@E=1,S=14,G=0,T=0,P=0:@R=B,S=26,V=Par dépôt:R=C,S=3,V={0}:\";$C409)": 1288,
    "=RIK_AC(\"INF12__;INF06@E=1,S=14,G=0,T=0,P=0:@R=B,S=26,V=Par dépôt:R=C,S=3,V={0}:\";$C411)": 1289,
    "=RIK_AC(\"INF12__;INF06@E=1,S=14,G=0,T=0,P=0:@R=B,S=26,V=Par dépôt:R=C,S=3,V={0}:\";$C413)": 1290,
    "=RIK_AC(\"INF12__;INF06@E=1,S=14,G=0,T=0,P=0:@R=B,S=26,V=Par dépôt:R=C,S=3,V={0}:\";$C415)": 1291,
    "=RIK_AC(\"INF12__;INF06@E=1,S=14,G=0,T=0,P=0:@R=B,S=26,V=Par dépôt:R=C,S=3,V={0}:\";$C417)": 1292,
    "=RIK_AC(\"INF12__;INF06@E=1,S=14,G=0,T=0,P=0:@R=B,S=26,V=Par dépôt:R=C,S=3,V={0}:\";$C419)": 1293,
    "=RIK_AC(\"INF12__;INF06@E=1,S=14,G=0,T=0,P=0:@R=B,S=26,V=Par dépôt:R=C,S=3,V={0}:\";$C421)": 1294,
    "=RIK_AC(\"INF12__;INF06@E=1,S=14,G=0,T=0,P=0:@R=B,S=26,V=Par dépôt:R=C,S=3,V={0}:\";$C423)": 1295,
    "=RIK_AC(\"INF12__;INF06@E=1,S=14,G=0,T=0,P=0:@R=B,S=26,V=Par dépôt:R=C,S=3,V={0}:\";$C425)": 1296,
    "=RIK_AC(\"INF12__;INF06@E=1,S=14,G=0,T=0,P=0:@R=B,S=26,V=Par dépôt:R=C,S=3,V={0}:\";$C427)": 1297,
    "=RIK_AC(\"INF12__;INF06@E=1,S=14,G=0,T=0,P=0:@R=B,S=26,V=Par dépôt:R=C,S=3,V={0}:\";$C429)": 1298,
    "=RIK_AC(\"INF12__;INF06@E=1,S=14,G=0,T=0,P=0:@R=B,S=26,V=Par dépôt:R=C,S=3,V={0}:\";$C431)": 1299,
    "=RIK_AC(\"INF12__;INF06@E=1,S=14,G=0,T=0,P=0:@R=B,S=26,V=Par dépôt:R=C,S=3,V={0}:\";$C433)": 1300,
    "=RIK_AC(\"INF12__;INF06@E=1,S=14,G=0,T=0,P=0:@R=B,S=26,V=Par dépôt:R=C,S=3,V={0}:\";$C435)": 1301,
    "=RIK_AC(\"INF12__;INF06@E=1,S=14,G=0,T=0,P=0:@R=B,S=26,V=Par dépôt:R=C,S=3,V={0}:\";$C437)": 1302,
    "=RIK_AC(\"INF12__;INF06@E=1,S=14,G=0,T=0,P=0:@R=B,S=26,V=Par dépôt:R=C,S=3,V={0}:\";$C439)": 1303,
    "=RIK_AC(\"INF12__;INF06@E=1,S=14,G=0,T=0,P=0:@R=B,S=26,V=Par dépôt:R=C,S=3,V={0}:\";$C441)": 1304,
    "=RIK_AC(\"INF12__;INF06@E=1,S=14,G=0,T=0,P=0:@R=B,S=26,V=Pa</t>
  </si>
  <si>
    <t>r dépôt:R=C,S=3,V={0}:\";$C443)": 1305,
    "=RIK_AC(\"INF12__;INF06@E=1,S=14,G=0,T=0,P=0:@R=B,S=26,V=Par dépôt:R=C,S=3,V={0}:\";$C445)": 1306,
    "=RIK_AC(\"INF12__;INF06@E=1,S=14,G=0,T=0,P=0:@R=B,S=26,V=Par dépôt:R=C,S=3,V={0}:\";$C447)": 1307,
    "=RIK_AC(\"INF12__;INF06@E=1,S=14,G=0,T=0,P=0:@R=B,S=26,V=Par dépôt:R=C,S=3,V={0}:\";$C449)": 1308,
    "=RIK_AC(\"INF12__;INF06@E=1,S=14,G=0,T=0,P=0:@R=B,S=26,V=Par dépôt:R=C,S=3,V={0}:\";$C451)": 1309,
    "=RIK_AC(\"INF12__;INF06@E=1,S=14,G=0,T=0,P=0:@R=B,S=26,V=Par dépôt:R=C,S=3,V={0}:\";$C453)": 1310,
    "=RIK_AC(\"INF12__;INF06@E=1,S=14,G=0,T=0,P=0:@R=B,S=26,V=Par dépôt:R=C,S=3,V={0}:\";$C455)": 1311,
    "=RIK_AC(\"INF12__;INF06@E=1,S=14,G=0,T=0,P=0:@R=B,S=26,V=Par dépôt:R=C,S=3,V={0}:\";$C457)": 1312,
    "=RIK_AC(\"INF12__;INF06@E=1,S=14,G=0,T=0,P=0:@R=B,S=26,V=Par dépôt:R=C,S=3,V={0}:\";$C459)": 1313,
    "=RIK_AC(\"INF12__;INF06@E=1,S=14,G=0,T=0,P=0:@R=B,S=26,V=Par dépôt:R=C,S=3,V={0}:\";$C461)": 1314,
    "=RIK_AC(\"INF12__;INF06@E=1,S=14,G=0,T=0,P=0:@R=B,S=26,V=Par dépôt:R=C,S=3,V={0}:\";$C463)": 1315,
    "=RIK_AC(\"INF12__;INF06@E=1,S=14,G=0,T=0,P=0:@R=B,S=26,V=Par dépôt:R=C,S=3,V={0}:\";$C465)": 1316,
    "=RIK_AC(\"INF12__;INF06@E=1,S=14,G=0,T=0,P=0:@R=B,S=26,V=Par dépôt:R=C,S=3,V={0}:\";$C467)": 1317,
    "=RIK_AC(\"INF12__;INF06@E=1,S=14,G=0,T=0,P=0:@R=B,S=26,V=Par dépôt:R=C,S=3,V={0}:\";$C469)": 1318,
    "=RIK_AC(\"INF12__;INF06@E=1,S=14,G=0,T=0,P=0:@R=B,S=26,V=Par dépôt:R=C,S=3,V={0}:\";$C471)": 1319,
    "=RIK_AC(\"INF12__;INF06@E=1,S=14,G=0,T=0,P=0:@R=B,S=26,V=Par dépôt:R=C,S=3,V={0}:\";$C473)": 1320,
    "=RIK_AC(\"INF12__;INF06@E=1,S=14,G=0,T=0,P=0:@R=B,S=26,V=Par dépôt:R=C,S=3,V={0}:\";$C475)": 1321,
    "=RIK_AC(\"INF12__;INF06@E=1,S=14,G=0,T=0,P=0:@R=B,S=26,V=Par dépôt:R=C,S=3,V={0}:\";$C477)": 1322,
    "=RIK_AC(\"INF12__;INF06@E=1,S=14,G=0,T=0,P=0:@R=B,S=26,V=Par dépôt:R=C,S=3,V={0}:\";$C479)": 1323,
    "=RIK_AC(\"INF12__;INF06@E=1,S=14,G=0,T=0,P=0:@R=B,S=26,V=Par dépôt:R=C,S=3,V={0}:\";$C481)": 1324,
    "=RIK_AC(\"INF12__;INF06@E=1,S=14,G=0,T=0,P=0:@R=B,S=26,V=Par dépôt:R=C,S=3,V={0}:\";$C483)": 1325,
    "=RIK_AC(\"INF12__;INF06@E=1,S=14,G=0,T=0,P=0:@R=B,S=26,V=Par dépôt:R=C,S=3,V={0}:\";$C485)": 1326,
    "=RIK_AC(\"INF12__;INF06@E=1,S=14,G=0,T=0,P=0:@R=B,S=26,V=Par dépôt:R=C,S=3,V={0}:\";$C487)": 1327,
    "=RIK_AC(\"INF12__;INF06@E=1,S=14,G=0,T=0,P=0:@R=B,S=26,V=Par dépôt:R=C,S=3,V={0}:\";$C489)": 1328,
    "=RIK_AC(\"INF12__;INF06@E=1,S=14,G=0,T=0,P=0:@R=B,S=26,V=Par dépôt:R=C,S=3,V={0}:\";$C491)": 1329,
    "=RIK_AC(\"INF12__;INF06@E=1,S=14,G=0,T=0,P=0:@R=B,S=26,V=Par dépôt:R=C,S=3,V={0}:\";$C493)": 1330,
    "=RIK_AC(\"INF12__;INF06@E=1,S=14,G=0,T=0,P=0:@R=B,S=26,V=Par dépôt:R=C,S=3,V={0}:\";$C495)": 1331,
    "=RIK_AC(\"INF12__;INF06@E=1,S=14,G=0,T=0,P=0:@R=B,S=26,V=Par dépôt:R=C,S=3,V={0}:\";$C497)": 1332,
    "=RIK_AC(\"INF12__;INF06@E=1,S=14,G=0,T=0,P=0:@R=B,S=26,V=Par dépôt:R=C,S=3,V={0}:\";$C499)": 1333,
    "=RIK_AC(\"INF12__;INF06@E=1,S=14,G=0,T=0,P=0:@R=B,S=26,V=Par dépôt:R=C,S=3,V={0}:\";$C501)": 1334,
    "=RIK_AC(\"INF12__;INF06@E=1,S=14,G=0,T=0,P=0:@R=B,S=26,V=Par dépôt:R=C,S=3,V={0}:\";$C503)": 1335,
    "=RIK_AC(\"INF12__;INF06@E=1,S=14,G=0,T=0,P=0:@R=B,S=26,V=Par dépôt:R=C,S=3,V={0}:\";$C505)": 1336,
    "=RIK_AC(\"INF12__;INF06@E=1,S=14,G=0,T=0,P=0:@R=B,S=26,V=Par dépôt:R=C,S=3,V={0}:\";$C507)": 1337,
    "=RIK_AC(\"INF12__;INF06@E=1,S=14,G=0,T=0,P=0:@R=B,S=26,V=Par dépôt:R=C,S=3,V={0}:\";$C509)": 1338,
    "=RIK_AC(\"INF12__;INF06@E=1,S=14,G=0,T=0,P=0:@R=B,S=26,V=Par dépôt:R=C,S=3,V={0}:\";$C511)": 1339,
    "=RIK_AC(\"INF12__;INF06@E=1,S=14,G=0,T=0,P=0:@R=B,S=26,V=Par dépôt:R=C,S=3,V={0}:\";$C513)": 1340,
    "=RIK_AC(\"INF12__;INF06@E=1,S=14,G=0,T=0,P=0:@R=B,S=26,V=Par dépôt:R=C,S=3,V={0}:\";$C515)": 1341,
    "=RIK_AC(\"INF12__;INF06@E=1,S=14,G=0,T=0,P=0:@R=B,S=26,V=Par dépôt:R=C,S=3,V={0}:\";$C517)": 1342,
    "=RIK_AC(\"INF12__;INF06@E=1,S=14,G=0,T=0,P=0:@R=B,S=26,V=Par dépôt:R=C,S=3,V={0}:\";$C519)": 1343,
    "=RIK_AC(\"INF12__;INF06@E=1,S=14,G=0,T=0,P=0:@R=B,S=26,V=Par dépôt:R=C,S=3,V={0}:\";$C521)": 1344,
    "=RIK_AC(\"INF12__;INF06@E=1,S=14,G=0,T=0,P=0:@R=B,S=26,V=Par dépôt:R=C,S=3,V={0}:\";$C523)": 1345,
    "=RIK_AC(\"INF12__;INF06@E=1,S=14,G=0,T=0,P=0:@R=B,S=26,V=Par dépôt:R=C,S=3,V={0}:\";$C525)": 1346,
    "=RIK_AC(\"INF12__;INF06@E=1,S=14,G=0,T=0,P=0:@R=B,S=26,V=Par dépôt:R=C,S=3,V={0}:\";$C527)": 1347,
    "=RIK_AC(\"INF12__;INF06@E=1,S=14,G=0,T=0,P=0:@R=B,S=26,V=Par dépôt:R=C,S=3,V={0}:\";$C529)": 1348,
    "=RIK_AC(\"INF12__;INF06@E=1,S=14,G=0,T=0,P=0:@R=B,S=26,V=Par dépôt:R=C,S=3,V={0}:\";$C531)": 1349,
    "=RIK_AC(\"INF12__;INF06@E=1,S=14,G=0,T=0,P=0:@R=B,S=26,V=Par dépôt:R=C,S=3,V={0}:\";$C533)": 1350,
    "=RIK_AC(\"INF12__;INF06@E=1,S=14,G=0,T=0,P=0:@R=B,S=26,V=Par dépôt:R=C,S=3,V={0}:\";$C535)": 1351,
    "=RIK_AC(\"INF12__;INF06@E=1,S=14,G=0,T=0,P=0:@R=B,S=26,V=Par dépôt:R=C,S=3,V={0}:\";$C537)": 1352,
    "=RIK_AC(\"INF12__;INF06@E=1,S=14,G=0,T=0,P=0:@R=B,S=26,V=Par dépôt:R=C,S=3,V={0}:\";$C539)": 1353,
    "=RIK_AC(\"INF12__;INF06@E=1,S=14,G=0,T=0,P=0:@R=B,S=26,V=Par dépôt:R=C,S=3,V={0}:\";$C541)": 1354,
    "=RIK_AC(\"INF12__;INF06@E=1,S=14,G=0,T=0,P=0:@R=B,S=26,V=Par dépôt:R=C,S=3,V={0}:\";$C543)": 1355,
    "=RIK_AC(\"INF12__;INF06@E=1,S=14,G=0,T=0,P=0:@R=B,S=26,V=Par dépôt:R=C,S=3,V={0}:\";$C545)": 1356,
    "=RIK_AC(\"INF12__;INF06@E=1,S=14,G=0,T=0,P=0:@R=B,S=26,V=Par dépôt:R=C,S=3,V={0}:\";$C547)": 1357,
    "=RIK_AC(\"INF12__;INF06@E=1,S=14,G=0,T=0,P=0:@R=B,S=26,V=Par dépôt:R=C,S=3,V={0}:\";$C549)": 1358,
    "=RIK_AC(\"INF12__;INF06@E=1,S=14,G=0,T=0,P=0:@R=B,S=26,V=Par dépôt:R=C,S=3,V={0}:\";$C551)": 1359,
    "=RIK_AC(\"INF12__;INF06@E=1,S=14,G=0,T=0,P=0:@R=B,S=26,V=Par dépôt:R=C,S=3,V={0}:\";$C553)": 1360,
    "=RIK_AC(\"INF12__;INF06@E=1,S=14,G=0,T=0,P=0:@R=B,S=26,V=Par dépôt:R=C,S=3,V={0}:\";$C555)": 1361,
    "=RIK_AC(\"INF12__;INF06@E=1,S=14,G=0,T=0,P=0:@R=B,S=26,V=Par dépôt:R=C,S=3,V={0}:\";$C557)": 1362,
    "=RIK_AC(\"INF12__;INF06@E=1,S=14,G=0,T=0,P=0:@R=B,S=26,V=Par dépôt:R=C,S=3,V={0}:\";$C559)": 1363,
    "=RIK_AC(\"INF12__;INF06@E=1,S=14,G=0,T=0,P=0:@R=B,S=26,V=Par dépôt:R=C,S=3,V={0}:\";$C561)": 1364,
    "=RIK_AC(\"INF12__;INF06@E=1,S=14,G=0,T=0,P=0:@R=B,S=26,V=Par dépôt:R=C,S=3,V={0}:\";$C563)": 1365,
    "=RIK_AC(\"INF12__;INF06@E=1,S=14,G=0,T=0,P=0:@R=B,S=26,V=Par dépôt:R=C,S=3,V={0}:\";$C565)": 1366,
    "=RIK_AC(\"INF12__;INF06@E=1,S=14,G=0,T=0,P=0:@R=B,S=26,V=Par dépôt:R=C,S=3,V={0}:\";$C567)": 1367,
    "=RIK_AC(\"INF12__;INF06@E=1,S=14,G=0,T=0,P=0:@R=B,S=26,V=Par dépôt:R=C,S=3,V={0}:\";$C569)": 1368,
    "=RIK_AC(\"INF12__;INF06@E=1,S=14,G=0,T=0,P=0:@R=B,S=26,V=Par dépôt:R=C,S=3,V={0}:\";$C571)": 1369,
    "=RIK_AC(\"INF12__;INF06@E=1,S=14,G=0,T=0,P=0:@R=B,S=26,V=Par dépôt:R=C,S=3,V={0}:\";$C573)": 1370,
    "=RIK_AC(\"INF12__;INF06@E=1,S=14,G=0,T=0,P=0:@R=B,S=26,V=Par dépôt:R=C,S=3,V={0}:\";$C575)": 1371,
    "=RIK_AC(\"INF12__;INF06@E=1,S=14,G=0,T=0,P=0:@R=B,S=26,V=Par dépôt:R=C,S=3,V={0}:\";$C577)": 1372,
    "=RIK_AC(\"INF12__;INF06@E=1,S=14,G=0,T=0,P=0:@R=B,S=26,V=Par dépôt:R=C,S=3,V={0}:\";$C579)": 1373,
    "=RIK_AC(\"INF12__;INF06@E=1,S=14,G=0,T=0,P=0:@R=B,S=26,V=Par dépôt:R=C,S=3,V={0}:\";$C581)": 1374,
    "=RIK_AC(\"INF12__;INF06@E=1,S=14,G=0,T=0,P=0:@R=B,S=26,V=Par dépôt:R=C,S=3,V={0}:\";$C583)": 1375,
    "=RIK_AC(\"INF12__;INF06@E=1,S=14,G=0,T=0,P=0:@R=B,S=26,V=Par dépôt:R=C,S=3,V={0}:\";$C585)": 1376,
    "=RIK_AC(\"INF12__;INF06@E=1,S=14,G=0,T=0,P=0:@R=B,S=26,V=Par dépôt:R=C,S=3,V={0}:\";$C587)": 1377,
    "=RIK_AC(\"INF12__;INF06@E=1,S=14,G=0,T=0,P=0:@R=B,S=26,V=Par dépôt:R=C,S=3,V={0}:\";$C336)": 1378,
    "=RIK_AC(\"INF12__;INF06@E=1,S=14,G=0,T=0,P=0:@R=B,S=26,V=Par dépôt:R=C,S=3,V={0}:\";$C338)": 1379,
    "=RIK_AC(\"INF12__;INF06@E=1,S=14,G=0,T=0,P=0:@R=B,S=26,V=Par dépôt:R=C,S=3,V={0}:\";$C340)": 1380,
    "=RIK_AC(\"INF12__;INF06@E=1,S=14,G=0,T=0,P=0:@R=B,S=26,V=Par dépôt:R=C,S=3,V={0}:\";$C342)": 1381,
    "=RIK_AC(\"INF12__;INF06@E=1,S=14,G=0,T=0,P=0:@R=B,S=26,V=Par dépôt:R=C,S=3,V={0}:\";$C344)": 1382,
    "=RIK_AC(\"INF12__;INF06@E=1,S=14,G=0,T=0,P=0:@R=B,S=26,V=Par dépôt:R=C,S=3,V={0}:\";$C346)": 1383,
    "=RIK_AC(\"INF12__;INF06@E=1,S=14,G=0,T=0,P=0:@R=B,S=26,V=Par dépôt:R=C,S=3,V={0}:\";$C348)": 1384,
    "=RIK_AC(\"INF12__;INF06@E=1,S=14,G=0,T=0,P=0:@R=B,S=26,V=Par dépôt:R=C,S=3,V={0}:\";$C350)": 1385,
    "=RIK_AC(\"INF12__;INF06@E=1,S=14,G=0,T=0,P=0:@R=B,S=26,V=Par dépôt:R=C,S=3,V={0}:\";$C352)": 1386,
    "=RIK_AC(\"INF12__;INF06@E=1,S=14,G=0,T=0,P=0:@R=B,S=26,V=Par dépôt:R=C,S=3,V={0}:\";$C354)": 1387,
    "=RIK_AC(\"INF12__;INF06@E=1,S=14,G=0,T=0,P=0:@R=B,S=26,V=Par dépôt:R=C,S=3,V={0}:\";$C356)": 1388,
    "=RIK_AC(\"INF12__;INF06@E=1,S=14,G=0,T=0,P=0:@R=B,S=26,V=Par dépôt:R=C,S=3,V={0}:\";$C358)": 1389,
    "=RIK_AC(\"INF12__;INF06@E=1,S=14,G=0,T=0,P=0:@R=B,S=26,V=Par dépôt:R=C,S=3,V={0}:\";$C360)": 1390,
    "=RIK_AC(\"INF12__;INF06@E=1,S=14,G=0,T=0,P=0:@R=B,S=26,V=Par dépôt:R=C,S=3,V={0}:\";$C362)": 1391,
    "=RIK_AC(\"INF12__;INF06@E=1,S=14,G=0,T=0,P=0:@R=B,S=26,V=Par dépôt:R=C,S=3,V={0}:\";$C364)": 1392,
    "=RIK_AC(\"INF12__;INF06@E=1,S=14,G=0,T=0,P=0:@R=B,S=26,V=Par dépôt:R=C,S=3,V={0}:\";$C366)": 1393,
    "=RIK_AC(\"INF12__;INF06@E=1,S=14,G=0,T=0,P=0:@R=B,S=26,V=Par dépôt:R=C,S=3,V={0}:\";$C368)": 1394,
    "=RIK_AC(\"INF12__;INF06@E=1,S=14,G=0,T=0,P=0:@R=B,S=26,V=Par dépôt:R=C,S=3,V={0}:\";$C370)": 1395,
    "=RIK_AC(\"INF12__;INF06@E=1,S=14,G=0,T=0,P=0:@R=B,S=26,V=Par dépôt:R=C,S=3,V={0}:\";$C372)": 1396,
    "=RIK_AC(\"INF12__;INF06@E=1,S=14,G=0,T=0,P=0:@R=B,S=26,V=Par dépôt:R=C,S=3,V={0}:\";$C374)": 1397,
    "=RIK_AC(\"INF12__;INF06@E=1,S=14,G=0,T=0,P=0:@R=B,S=26,V=Par dépôt:R=C,S=3,V={0}:\";$C376)": 1398,
    "=RIK_AC(\"INF12__;INF06@E=1,S=14,G=0,T=0,P=0:@R=B,S=26,V=Par dépôt:R=C,S=3,V={0}:\";$C378)": 1399,
    "=RIK_AC(\"INF12__;INF06@E=1,S=14,G=0,T=0,P=0:@R=B,S=26,V=Par dépôt:R=C,S=3,V={0}:\";$C380)": 1400,
    "=RIK_AC(\"INF12__;INF06@E=1,S=14,G=0,T=0,P=0:@R=B,S=26,V=Par dépôt:R=C,S=3,V={0}:\";$C382)": 1401,
    "=RIK_AC(\"INF12__;INF06@E=1,S=14,G=0,T=0,P=0:@R=B,S=26,V=Par dépôt:R=C,S=3,V={0}:\";$C384)": 1402,
    "=RIK_AC(\"INF12__;INF06@E=1,S=14,G=0,T=0,P=0:@R=B,S=26,V=Par dépôt:R=C,S=3,V={0}:\";$C386)": 1403,
    "=RIK_AC(\"INF12__;INF06@E=1,S=14,G=0,T=0,P=0:@R=B,S=26,V=Par dépôt:R=C,S=3,V={0}:\";$C388)": 1404,
    "=RIK_AC(\"INF12__;INF06@E=1,S=14,G=0,T=0,P=0:@R=B,S=26,V=Par dépôt:R=C,S=3,V={0}:\";$C390)": 1405,
    "=RIK_AC(\"INF12__;INF06@E=1,S=14,G=0,T=0,P=0:@R=B,S=26,V=Par dépôt:R=C,S=3,V={0}:\";$C392)": 1406,
    "=RIK_AC(\"INF12__;INF06@E=1,S=14,G=0,T=0,P=0:@R=B,S=26,V=Par dépôt:R=C,S=3,V={0}:\";$C394)": 1407,
    "=RIK_AC(\"INF12__;INF06@E=1,S=14,G=0,T=0,P=0:@R=B,S=26,V=Par dépôt:R=C,S=3,V={0}:\";$C396)": 1408,
    "=RIK_AC(\"INF12__;INF06@E=1,S=14,G=0,T=0,P=0:@R=B,S=26,V=Par dépôt:R=C,S=3,V={0}:\";$C398)": 1409,
    "=RIK_AC(\"INF12__;INF06@E=1,S=14,G=0,T=0,P=0:@R=B,S=26,V=Par dépôt:R=C,S=3,V={0}:\";$C400)": 1410,
    "=RIK_AC(\"INF12__;INF06@E=1,S=14,G=0,T=0,P=0:@R=B,S=26,V=Par dépôt:R=C,S=3,V={0}:\";$C402)": 1411,
    "=RIK_AC(\"INF12__;INF06@E=1,S=14,G=0,T=0,P=0:@R=B,S=26,V=Par dépôt:R=C,S=3,V={0}:\";$C404)": 1412,
    "=RIK_AC(\"INF12__;INF06@E=1,S=14,G=0,T=0,P=0:@R=B,S=26,V=Par dépôt:R=C,S=3,V={0}:\";$C406)": 1413,
    "=RIK_AC(\"INF12__;INF06@E=1,S=14,G=0,T=0,P=0:@R=B,S=26,V=Par dépôt:R=C,S=3,V={0}:\";$C408)": 1414,
    "=RIK_AC(\"INF12__;INF06@E=1,S=14,G=0,T=0,P=0:@R=B,S=26,V=Par dépôt:R=C,S=3,V={0}:\";$C410)": 1415,
    "=RIK_AC(\"INF12__;INF06@E=1,S=14,G=0,T=0,P=0:@R=B,S=26,V=Par dépôt:R=C,S=3,V={0}:\";$C412)": 1416,
    "=RIK_AC(\"INF12__;INF06@E=1,S=14,G=0,T=0,P=0:@R=B,S=26,V=Par dépôt:R=C,S=3,V={0}:\";$C414)": 1417,
    "=RIK_AC(\"INF12__;INF06@E=1,S=14,G=0,T=0,P=0:@R=B,S=26,V=Par dépôt:R=C,S=3,V={0}:\";$C416)": 1418,
    "=RIK_AC(\"INF12__;INF06@E=1,S=14,G=0,T=0,P=0:@R=B,S=26,V=Par dépôt:R=C,S=3,V={0}:\";$C418)": 1419,
    "=RIK_AC(\"INF12__;INF06@E=1,S=14,G=0,T=0,P=0:@R=B,S=26,V=Par dépôt:R=C,S=3,V={0}:\";$C420)": 1420,
    "=RIK_AC(\"INF12__;INF06@E=1,S=14,G=0,T=0,P=0:@R=B,S=26,V=Par dépôt:R=C,S=3,V={0}:\";$C422)": 1421,
    "=RIK_AC(\"INF12__;INF06@E=1,S=14,G=0,T=0,P=0:@R=B,S=26,V=Par dépôt:R=C,S=3,V={0}:\";$C424)": 1422,
    "=RIK_AC(\"INF12__;INF06@E=1,S=14,G=0,T=0,P=0:@R=B,S=26,V=Par dépôt:R=C,S=3,V={0}:\";$C426)": 1423,
    "=RIK_AC(\"INF12__;INF06@E=1,S=14,G=0,T=0,P=0:@R=B,S=26,V=Par dépôt:R=C,S=3,V={0}:\";$C428)": 1424,
    "=RIK_AC(\"INF12__;INF06@E=1,S=14,G=0,T=0,P=0:@R=B,S=26,V=Par dépôt:R=C,S=3,V={0}:\";$C430)": 1425,
    "=RIK_AC(\"INF12__;INF06@E=1,S=14,G=0,T=0,P=0:@R=B,S=26,V=Par dépôt:R=C,S=3,V={0}:\";$C432)": 1426,
    "=RIK_AC(\"INF12__;INF06@E=1,S=14,G=0,T=0,P=0:@R=B,S=26,V=Par dépôt:R=C,S=3,V={0}:\";$C434)": 1427,
    "=RIK_AC(\"INF12__;INF06@E=1,S=14,G=0,T=0,P=0:@R=B,S=26,V=Par dépôt:R=C,S=3,V={0}:\";$C436)": 1428,
    "=RIK_AC(\"INF12__;INF06@E=1,S=14,G=0,T=0,P=0:@R=B,S=26,V=Par dépôt:R=C,S=3,V={0}:\";$C438)": 1429,
    "=RIK_AC(\"INF12__;INF06@E=1,S=14,G=0,T=0,P=0:@R=B,S=26,V=Par dépôt:R=C,S=3,V={0}:\";$C440)": 1430,
    "=RIK_AC(\"INF12__;INF06@E=1,S=14,G=0,T=0,P=0:@R=B,S=26,V=Par dépôt:R=C,S=3,V={0}:\";$C442)": 1431,
    "=RIK_AC(\"INF12__;INF06@E=1,S=14,G=0,T=0,P=0:@R=B,S=26,V=Par dépôt:R=C,S=3,V={0}:\";$C444)": 1432,
    "=RIK_AC(\"INF12__;INF06@E=1,S=14,G=0,T=0,P=0:@R=B,S=26,V=Par dépôt:R=C,S=3,V={0}:\";$C446)": 1433,
    "=RIK_AC(\"INF12__;INF06@E=1,S=14,G=0,T=0,P=0:@R=B,S=26,V=Par dépôt:R=C,S=3,V={0}:\";$C448)": 1434,
    "=RIK_AC(\"INF12__;INF06@E=1,S=14,G=0,T=0,P=0:@R=B,S=26,V=Par dépôt:R=C,S=3,V={0}:\";$C450)": 1435,
    "=RIK_AC(\"INF12__;INF06@E=1,S=14,G=0,T=0,P=0:@R=B,S=26,V=Par dépôt:R=C,S=3,V={0}:\";$C452)": 1436,
    "=RIK_AC(\"INF12__;INF06@E=1,S=14,G=0,T=0,P=0:@R=B,S=26,V=Par dépôt:R=C,S=3,V={0}:\";$C454)": 1437,
    "=RIK_AC(\"INF12__;INF06@E=1,S=14,G=0,T=0,P=0:@R=B,S=26,V=Par dépôt:R=C,S=3,V={0}:\";$C456)": 1438,
    "=RIK_AC(\"INF12__;INF06@E=1,S=14,G=0,T=0,P=0:@R=B,S=26,V=Par dépôt:R=C,S=3,V={0}:\";$C458)": 1439,
    "=RIK_AC(\"INF12__;INF06@E=1,S=14,G=0,T=0,P=0:@R=B,S=26,V=Par dépôt:R=C,S=3,V={0}:\";$C460)": 1440,
    "=RIK_AC(\"INF12__;INF06@E=1,S=14,G=0,T=0,P=0:@R=B,S=26,V=Par dépôt:R=C,S=3,V={0}:\";$C462)": 1441,
    "=RIK_AC(\"INF12__;INF06@E=1,S=14,G=0,T=0,P=0:@R=B,S=26,V=Par dépôt:R=C,S=3,V={0}:\";$C464)": 1442,
    "=RIK_AC(\"INF12__;INF06@E=1,S=14,G=0,T=0,P=0:@R=B,S=26,V=Par dépôt:R=C,S=3,V={0}:\";$C466)": 1443,
    "=RIK_AC(\"INF12__;INF06@E=1,S=14,G=0,T=0,P=0:@R=B,S=26,V=Par dépôt:R=C,S=3,V={0}:\";$C468)": 1444,
    "=RIK_AC(\"INF12__;INF06@E=1,S=14,G=0,T=0,P=0:@R=B,S=26,V=Par dépôt:R=C,S=3,V={0}:\";$C470)": 1445,
    "=RIK_AC(\"INF12__;INF06@E=1,S=14,G=0,T=0,P=0:@R=B,S=26,V=Par dépôt:R=C,S=3,V={0}:\";$C472)": 1446,
    "=RIK_AC(\"INF12__;INF06@E=1,S=14,G=0,T=0,P=0:@R=B,S=26,V=Par dépôt:R=C,S=3,V={0}:\";$C474)": 1447,
    "=RIK_AC(\"INF12__;INF06@E=1,S=14,G=0,T=0,P=0:@R=B,S=26,V=Par dépôt:R=C,S=3,V={0}:\";$C476)": 1448,
    "=RIK_AC(\"INF12__;INF06@E=1,S=14,G=0,T=0,P=0:@R=B,S=26,V=Par dépôt:R=C,S=3,V={0}:\";$C478)": 1449,
    "=RIK_AC(\"INF12__;INF06@E=1,S=14,G=0,T=0,P=0:@R=B,S=26,V=Par dépôt:R=C,S=3,V={0}:\";$C480)": 1450,
    "=RIK_AC(\"INF12__;INF06@E=1,S=14,G=0,T=0,P=0:@R=B,S=26,V=Par dépôt:R=C,S=3,V={0}:\";$C482)": 1451,
    "=RIK_AC(\"INF12__;INF06@E=1,S=14,G=0,T=0,P=0:@R=B,S=26,V=Par dépôt:R=C,S=3,V={0}:\";$C484)": 1452,
    "=RIK_AC(\"INF12__;INF06@E=1,S=14,G=0,T=0,P=0:@R=B,S=26,V=Par dépôt:R=C,S=3,V={0}:\";$C486)": 1453,
    "=RIK_AC(\"INF12__;INF06@E=1,S=14,G=0,T=0,P=0:@R=B,S=26,V=Par dépôt:R=C,S=3,V={0}:\";$C488)": 1454,
    "=RIK_AC(\"INF12__;INF06@E=1,S=14,G=0,T=0,P=0:@R=B,S=26,V=Par dépôt:R=C,S=3,V={0}:\";$C490)": 1455,
    "=RIK_AC(\"INF12__;INF06@E=1,S=14,G=0,T=0,P=0:@R=B,S=26,V=Par dépôt:R=C,S=3,V={0}:\";$C492)": 1456,
    "=RIK_AC(\"INF12__;INF06@E=1,S=14,G=0,T=0,P=0:@R=B,S=26,V=Par dépôt:R=C,S=3,V={0}:\";$C494)": 1457,
    "=RIK_AC(\"INF12__;INF06@E=1,S=14,G=0,T=0,P=0:@R=B,S=26,V=Par dépôt:R=C,S=3,V={0}:\";$C496)": 1458,
    "=RIK_AC(\"INF12__;INF06@E=1,S=14,G=0,T=0,P=0:@R=B,S=26,V=Par dépôt:R=C,S=3,V={0}:\";$C498)": 1459,
    "=RIK_AC(\"INF12__;INF06@E=1,S=14,G=0,T=0,P=0:@R=B,S=26,V=Par dépôt:R=C,S=3,V={0}:\";$C500)": 1460,
    "=RIK_AC(\"INF12__;INF06@E=1,S=14,G=0,T=0,P=0:@R=B,S=26,V=Par dépôt:R=C,S=3,V={0}:\";$C502)": 1461,
    "=RIK_AC(\"INF12__;INF06@E=1,S=14,G=0,T=0,P=0:@R=B,S=26,V=Par dépôt:R=C,S=3,V={0}:\";$C504)": 1462,
    "=RIK_AC(\"INF12__;INF06@E=1,S=14,G=0,T=0,P=0:@R=B,S=26,V=Par dépôt:R=C,S=3,V={0}:\";$C506)": 1463,
    "=RIK_AC(\"INF12__;INF06@E=1,S=14,G=0,T=0,P=0:@R=B,S=26,V=Par dépôt:R=C,S=3,V={0}:\";$C508)": 1464,
    "=RIK_AC(\"INF12__;INF06@E=1,S=14,G=0,T=0,P=0:@R=B,S=26,V=Par dépôt:R=C,S=3,V={0}:\";$C510)": 1465,
    "=RIK_AC(\"INF12__;INF06@E=1,S=14,G=0,T=0,P=0:@R=B,S=26,V=Par dépôt:R=C,S=3,V={0}:\";$C512)": 1466,
    "=RIK_AC(\"INF12__;INF06@E=1,S=14,G=0,T=0,P=0:@R=B,S=26,V=Par dépôt:R=C,S=3,V={0}:\";$C514)": 1467,
    "=RIK_AC(\"INF12__;INF06@E=1,S=14,G=0,T=0,P=0:@R=B,S=26,V=Par dépôt:R=C,S=3,V={0}:\";$C516)": 1468,
    "=RIK_AC(\"INF12__;INF06@E=1,S=14,G=0,T=0,P=0:@R=B,S=26,V=Par dépôt:R=C,S=3,V={0}:\";$C518)": 1469,
    "=RIK_AC(\"INF12__;INF06@E=1,S=14,G=0,T=0,P=0:@R=B,S=26,V=Par dépôt:R=C,S=3,V={0}:\";$C520)": 1470,
    "=RIK_AC(\"INF12__;INF06@E=1,S=14,G=0,T=0,P=0:@R=B,S=26,V=Par dépôt:R=C,S=3,V={0}:\";$C522)": 1471,
    "=RIK_AC(\"INF12__;INF06@E=1,S=14,G=0,T=0,P=0:@R=B,S=26,V=Par dépôt:R=C,S=3,V={0}:\";$C524)": 1472,
    "=RIK_AC(\"INF12__;INF06@E=1,S=14,G=0,T=0,P=0:@R=B,S=26,V=Par dépôt:R=C,S=3,V={0}:\";$C526)": 1473,
    "=RIK_AC(\"INF12__;INF06@E=1,S=14,G=0,T=0,P=0:@R=B,S=26,V=Par dépôt:R=C,S=3,V={0}:\";$C528)": 1474,
    "=RIK_AC(\"INF12__;INF06@E=1,S=14,G=0,T=0,P=0:@R=B,S=26,V=Par dépôt:R=C,S=3,V={0}:\";$C530)": 1475,
    "=RIK_AC(\"INF12__;INF06@E=1,S=14,G=0,T=0,P=0:@R=B,S=26,V=Par dépôt:R=C,S=3,V={0}:\";$C532)": 1476,
    "=RIK_AC(\"INF12__;INF06@E=1,S=14,G=0,T=0,P=0:@R=B,S=26,V=Par dépôt:R=C,S=3,V={0}:\";$C534)": 1477,
    "=RIK_AC(\"INF12__;INF06@E=1,S=14,G=0,T=0,P=0:@R=B,S=26,V=Par dépôt:R=C,S=3,V={0}:\";$C536)": 1478,
    "=RIK_AC(\"INF12__;INF06@E=1,S=14,G=0,T=0,P=0:@R=B,S=26,V=Par dépôt:R=C,S=3,V={0}:\";$C538)": 1479,
    "=RIK_AC(\"INF12__;INF06@E=1,S=14,G=0,T=0,P=0:@R=B,S=26,V=Par dépôt:R=C,S=3,V={0}:\";$C540)": 1480,
    "=RIK_AC(\"INF12__;INF06@E=1,S=14,G=0,T=0,P=0:@R=B,S=26,V=Par dépôt:R=C,S=3,V={0}:\";$C542)": 1481,
    "=RIK_AC(\"INF12__;INF06@E=1,S=14,G=0,T=0,P=0:@R=B,S=26,V=Par dépôt:R=C,S=3,V={0}:\";$C544)": 1482,
    "=RIK_AC(\"INF12__;INF06@E=1,S=14,G=0,T=0,P=0:@R=B,S=26,V=Par dépôt:R=C,S=3,V={0}:\";$C546)": 1483,
    "=RIK_AC(\"INF12__;INF06@E=1,S=14,G=0,T=0,P=0:@R=B,S=26,V=Par dépôt:R=C,S=3,V={0}:\";$C548)": 1484,
    "=RIK_AC(\"INF12__;INF06@E=1,S=14,G=0,T=0,P=0:@R=B,S=26,V=Par dépôt:R=C,S=3,V={0}:\";$C550)": 1485,
    "=RIK_AC(\"INF12__;INF06@E=1,S=14,G=0,T=0,P=0:@R=B,S=26,V=Par dépôt:R=C,S=3,V={0}:\";$C554)": 1486,
    "=RIK_AC(\"INF12__;INF06@E=1,S=14,G=0,T=0,P=0:@R=B,S=26,V=Par dépôt:R=C,S=3,V={0}:\";$C558)": 1487,
    "=RIK_AC(\"INF12__;INF06@E=1,S=14,G=0,T=0,P=0:@R=B,S=26,V=Par dépôt:R=C,S=3,V={0}:\";$C562)": 1488,
    "=RIK_AC(\"INF12__;INF06@E=1,S=14,G=0,T=0,P=0:@R=B,S=26,V=Par dépôt:R=C,S=3,V={0}:\";$C566)": 1489,
    "=RIK_AC(\"INF12__;INF06@E=1,S=14,G=0,T=0,P=0:@R=B,S=26,V=Par dépôt:R=C,S=3,V={0}:\";$C570)": 1490,
    "=RIK_AC(\"INF12__;INF06@E=1,S=14,G=0,T=0,P=0:@R=B,S=26,V=Par dépôt:R=C,S=3,V={0}:\";$C574)": 1491,
    "=RIK_AC(\"INF12__;INF06@E=1,S=14,G=0,T=0,P=0:@R=B,S=26,V=Par dépôt:R=C,S=3,V={0}:\";$C578)": 1492,
    "=RIK_AC(\"INF12__;INF06@E=1,S=14,G=0,T=0,P=0:@R=B,S=26,V=Par dépôt:R=C,S=3,V={0}:\";$C582)": 1493,
    "=RIK_AC(\"INF12__;INF06@E=1,S=14,G=0,T=0,P=0:@R=B,S=26,V=Par dépôt:R=C,S=3,V={0}:\";$C586)": 1494,
    "=RIK_AC(\"INF12__;INF06@E=1,S=14,G=0,T=0,P=0:@R=B,S=26,V=Par dépôt:R=C,S=3,V={0}:\";$C589)": 1495,
    "=RIK_AC(\"INF12__;INF06@E=1,S=14,G=0,T=0,P=0:@R=B,S=26,V=Par dépôt:R=C,S=3,V={0}:\";$C591)": 1496,
    "=RIK_AC(\"INF12__;INF06@E=1,S=14,G=0,T=0,P=0:@R=B,S=26,V=Par dépôt:R=C,S=3,V={0}:\";$C552)": 1497,
    "=RIK_AC(\"INF12__;INF06@E=1,S=14,G=0,T=0,P=0:@R=B,S=26,V=Par dépôt:R=C,S=3,V={0}:\";$C556)": 1498,
    "=RIK_AC(\"INF12__;INF06@E=1,S=14,G=0,T=0,P=0:@R=B,S=26,V=Par dépôt:R=C,S=3,V={0}:\";$C560)": 1499,
    "=RIK_AC(\"INF12__;INF06@E=1,S=14,G=0,T=0,P=0:@R=B,S=26,V=Par dépôt:R=C,S=3,V={0}:\";$C564)": 1500,
    "=RIK_AC(\"INF12__;INF06@E=1,S=14,G=0,T=0,P=0:@R=B,S=26,V=Par dépôt:R=C,S=3,V={0}:\";$C568)": 1501,
    "=RIK_AC(\"INF12__;INF06@E=1,S=14,G=0,T=0,P=0:@R=B,S=26,V=Par dépôt:R=C,S=3,V={0}:\";$C572)": 1502,
    "=RIK_AC(\"INF12__;INF06@E=1,S=14,G=0,T=0,P=0:@R=B,S=26,V=Par dépôt:R=C,S=3,V={0}:\";$C576)": 1503,
    "=RIK_AC(\"INF12__;INF06@E=1,S=14,G=0,T=0,P=0:@R=B,S=26,V=Par dépôt:R=C,S=3,V={0}:\";$C580)": 1504,
    "=RIK_AC(\"INF12__;INF06@E=1,S=14,G=0,T=0,P=0:@R=B,S=26,V=Par dépôt:R=C,S=3,V={0}:\";$C584)": 1505,
    "=RIK_AC(\"INF12__;INF06@E=1,S=14,G=0,T=0,P=0:@R=B,S=26,V=Par dépôt:R=C,S=3,V={0}:\";$C588)": 1506,
    "=RIK_AC(\"INF12__;INF06@E=1,S=14,G=0,T=0,P=0:@R=B,S=26,V=Par dépôt:R=C,S=3,V={0}:\";$C590)": 1507,
    "=RIK_AC(\"INF12__;INF06@E=1,S=14,G=0,T=0,P=0:@R=B,S=26,V=Par dépôt:R=C,S=3,V={0}:\";$C593)": 1508,
    "=RIK_AC(\"INF12__;INF06@E=1,S=14,G=0,T=0,P=0:@R=B,S=26,V=Par dépôt:R=C,S=3,V={0}:\";$C594)": 1509,
    "=RIK_AC(\"INF12__;INF06@E=1,S=14,G=0,T=0,P=0:@R=B,S=26,V=Par dépôt:R=C,S=3,V={0}:\";$C595)": 1510,
    "=RIK_AC(\"INF12__;INF06@E=1,S=14,G=0,T=0,P=0:@R=B,S=26,V=Par dépôt:R=C,S=3,V={0}:\";$C597)": 1511,
    "=RIK_AC(\"INF12__;INF06@E=1,S=14,G=0,T=0,P=0:@R=B,S=26,V=Par dépôt:R=C,S=3,V={0}:\";$C599)": 1512,
    "=RIK_AC(\"INF12__;INF06@E=1,S=14,G=0,T=0,P=0:@R=B,S=26,V=Par dépôt:R=C,S=3,V={0}:\";$C601)": 1513,
    "=RIK_AC(\"INF12__;INF06@E=1,S=14,G=0,T=0,P=0:@R=B,S=26,V=Par dépôt:R=C,S=3,V={0}:\";$C603)": 1514,
    "=RIK_AC(\"INF12__;INF06@E=1,S=14,G=0,T=0,P=0:@R=B,S=26,V=Par dépôt:R=C,S=3,V={0}:\";$C605)": 1515,
    "=RIK_AC(\"INF12__;INF06@E=1,S=14,G=0,T=0,P=0:@R=B,S=26,V=Par dépôt:R=C,S=3,V={0}:\";$C607)": 1516,
    "=RIK_AC(\"INF12__;INF06@E=1,S=14,G=0,T=0,P=0:@R=B,S=26,V=Par dépôt:R=C,S=3,V={0}:\";$C609)": 1517,
    "=RIK_AC(\"INF12__;INF06@E=1,S=14,G=0,T=0,P=0:@R=B,S=26,V=Par dépôt:R=C,S=3,V={0}:\";$C611)": 1518,
    "=RIK_AC(\"INF12__;INF06@E=1,S=14,G=0,T=0,P=0:@R=B,S=26,V=Par dépôt:R=C,S=3,V={0}:\";$C613)": 1519,
    "=RIK_AC(\"INF12__;INF06@E=1,S=14,G=0,T=0,P=0:@R=B,S=26,V=Par dépôt:R=C,S=3,V={0}:\";$C615)": 1520,
    "=RIK_AC(\"INF12__;INF06@E=1,S=14,G=0,T=0,P=0:@R=B,S=26,V=Par dépôt:R=C,S=3,V={0}:\";$C617)": 1521,
    "=RIK_AC(\"INF12__;INF06@E=1,S=14,G=0,T=0,P=0:@R=B,S=26,V=Par dépôt:R=C,S=3,V={0}:\";$C619)": 1522,
    "=RIK_AC(\"INF12__;INF06@E=1,S=14,G=0,T=0,P=0:@R=B,S=26,V=Par dépôt:R=C,S=3,V={0}:\";$C621)": 1523,
    "=RIK_AC(\"INF12__;INF06@E=1,S=14,G=0,T=0,P=0:@R=B,S=26,V=Par dépôt:R=C,S=3,V={0}:\";$C623)": 1524,
    "=RIK_AC(\"INF12__;INF06@E=1,S=14,G=0,T=0,P=0:@R=B,S=26,V=Par dépôt:R=C,S=3,V={0}:\";$C625)": 1525,
    "=RIK_AC(\"INF12__;INF06@E=1,S=14,G=0,T=0,P=0:@R=B,S=26,V=Par dépôt:R=C,S=3,V={0}:\";$C627)": 1526,
    "=RIK_AC(\"INF12__;INF06@E=1,S=14,G=0,T=0,P=0:@R=B,S=26,V=Par dépôt:R=C,S=3,V={0}:\";$C629)": 1527,
    "=RIK_AC(\"INF12__;INF06@E=1,S=14,G=0,T=0,P=0:@R=B,S=26,V=Par dépôt:R=C,S=3,V={0}:\";$C631)": 1528,
    "=RIK_AC(\"INF12__;INF06@E=1,S=14,G=0,T=0,P=0:@R=B,S=26,V=Par dépôt:R=C,S=3,V={0}:\";$C633)": 1529,
    "=RIK_AC(\"INF12__;INF06@E=1,S=14,G=0,T=0,P=0:@R=B,S=26,V=Par dépôt:R=C,S=3,V={0}:\";$C635)": 1530,
    "=RIK_AC(\"INF12__;INF06@E=1,S=14,G=0,T=0,P=0:@R=B,S=26,V=Par dépôt:R=C,S=3,V={0}:\";$C637)": 1531,
    "=RIK_AC(\"INF12__;INF06@E=1,S=14,G=0,T=0,P=0:@R=B,S=26,V=Par dépôt:R=C,S=3,V={0}:\";$C639)": 1532,
    "=RIK_AC(\"INF12__;INF06@E=1,S=14,G=0,T=0,P=0:@R=B,S=26,V=Par dépôt:R=C,S=3,V={0}:\";$C641)": 1533,
    "=RIK_AC(\"INF12__;INF06@E=1,S=14,G=0,T=0,P=0:@R=B,S=26,V=Par dépôt:R=C,S=3,V={0}:\";$C643)": 1534,
    "=RIK_AC(\"INF12__;INF06@E=1,S=14,G=0,T=0,P=0:@R=B,S=26,V=Par dépôt:R=C,S=3,V={0}:\";$C645)": 1535,
    "=RIK_AC(\"INF12__;INF06@E=1,S=14,G=0,T=0,P=0:@R=B,S=26,V=Par dépôt:R=C,S=3,V={0}:\";$C647)": 1536,
    "=RIK_AC(\"INF12__;INF06@E=1,S=14,G=0,T=0,P=0:@R=B,S=26,V=Par dépôt:R=C,S=3,V={0}:\";$C649)": 1537,
    "=RIK_AC(\"INF12__;INF06@E=1,S=14,G=0,T=0,P=0:@R=B,S=26,V=Par dépôt:R=C,S=3,V={0}:\";$C651)": 1538,
    "=RIK_AC(\"INF12__;INF06@E=1,S=14,G=0,T=0,P=0:@R=B,S=26,V=Par dépôt:R=C,S=3,V={0}:\";$C653)": 1539,
    "=RIK_AC(\"INF12__;INF06@E=1,S=14,G=0,T=0,P=0:@R=B,S=26,V=Par dépôt:R=C,S=3,V={0}:\";$C655)": 1540,
    "=RIK_AC(\"INF12__;INF06@E=1,S=14,G=0,T=0,P=0:@R=B,S=26,V=Par dépôt:R=C,S=3,V={0}:\";$C657)": 1541,
    "=RIK_AC(\"INF12__;INF06@E=1,S=14,G=0,T=0,P=0:@R=B,S=26,V=Par dépôt:R=C,S=3,V={0}:\";$C659)": 1542,
    "=RIK_AC(\"INF12__;INF06@E=1,S=14,G=0,T=0,P=0:@R=B,S=26,V=Par dépôt:R=C,S=3,V={0}:\";$C661)": 1543,
    "=RIK_AC(\"INF12__;INF06@E=1,S=14,G=0,T=0,P=0:@R=B,S=26,V=Par dépôt:R=C,S=3,V={0}:\";$C628)": 1544,
    "=RIK_AC(\"INF12__;INF06@E=1,S=14,G=0,T=0,P=0:@R=B,S=26,V=Par dépôt:R=C,S=3,V={0}:\";$C632)": 1545,
    "=RIK_AC(\"INF12__;INF06@E=1,S=14,G=0,T=0,P=0:@R=B,S=26,V=Par dépôt:R=C,S=3,V={0}:\";$C636)": 1546,
    "=RIK_AC(\"INF12__;INF06@E=1,S=14,G=0,T=0,P=0:@R=B,S=26,V=Par dépôt:R=C,S=3,V={0}:\";$C640)": 1547,
    "=RIK_AC(\"INF12__;INF06@E=1,S=14,G=0,T=0,P=0:@R=B,S=26,V=Par dépôt:R=C,S=3,V={0}:\";$C644)": 1548,
    "=RIK_AC(\"INF12__;INF06@E=1,S=14,G=0,T=0,P=0:@R=B,S=26,V=Par dépôt:R=C,S=3,V={0}:\";$C648)": 1549,
    "=RIK_AC(\"INF12__;INF06@E=1,S=14,G=0,T=0,P=0:@R=B,S=26,V=Par dépôt:R=C,S=3,V={0}:\";$C650)": 1550,
    "=RIK_AC(\"INF12__;INF06@E=1,S=14,G=0,T=0,P=0:@R=B,S=26,V=Par dépôt:R=C,S=3,V={0}:\";$C654)": 1551,
    "=RIK_AC(\"INF12__;INF06@E=1,S=14,G=0,T=0,P=0:@R=B,S=26,V=Par dépôt:R=C,S=3,V={0}:\";$C658)": 1552,
    "=RIK_AC(\"INF12__;INF06@E=1,S=14,G=0,T=0,P=0:@R=B,S=26,V=Par dépôt:R=C,S=3,V={0}:\";$C596)": 1553,
    "=RIK_AC(\"INF12__;INF06@E=1,S=14,G=0,T=0,P=0:@R=B,S=26,V=Par dépôt:R=C,S=3,V={0}:\";$C598)": 1554,
    "=RIK_AC(\"INF12__;INF06@E=1,S=14,G=0,T=0,P=0:@R=B,S=26,V=Par dépôt:R=C,S=3,V={0}:\";$C600)": 1555,
    "=RIK_AC(\"INF12__;INF06@E=1,S=14,G=0,T=0,P=0:@R=B,S=26,V=Par dépôt:R=C,S=3,V={0}:\";$C602)": 1556,
    "=RIK_AC(\"INF12__;INF06@E=1,S=14,G=0,T=0,P=0:@R=B,S=26,V=Par dépôt:R=C,S=3,V={0}:\";$C604)": 1557,
    "=RIK_AC(\"INF12__;INF06@E=1,S=14,G=0,T=0,P=0:@R=B,S=26,V=Par dépôt:R=C,S=3,V={0}:\";$C606)": 1558,
    "=RIK_AC(\"INF12__;INF06@E=1,S=14,G=0,T=0,P=0:@R=B,S=26,V=Par dépôt:R=C,S=3,V={0}:\";$C608)": 1559,
    "=RIK_AC(\"INF12__;INF06@E=1,S=14,G=0,T=0,P=0:@R=B,S=26,V=Par dépôt:R=C,S=3,V={0}:\";$C610)": 1560,
    "=RIK_AC(\"INF12__;INF06@E=1,S=14,G=0,T=0,P=0:@R=B,S=26,V=Par dépôt:R=C,S=3,V={0}:\";$C612)": 1561,
    "=RIK_AC(\"INF12__;INF06@E=1,S=14,G=0,T=0,P=0:@R=B,S=26,V=Par dépôt:R=C,S=3,V={0}:\";$C614)": 1562,
    "=RIK_AC(\"INF12__;INF06@E=1,S=14,G=0,T=0,P=0:@R=B,S=26,V=Par dépôt:R=C,S=3,V={0}:\";$C616)": 1563,
    "=RIK_AC(\"INF12__;INF06@E=1,S=14,G=0,T=0,P=0:@R=B,S=26,V=Par dépôt:R=C,S=3,V={0}:\";$C618)": 1564,
    "=RIK_AC(\"INF12__;INF06@E=1,S=14,G=0,T=0,P=0:@R=B,S=26,V=Par dépôt:R=C,S=3,V={0}:\";$C620)": 1565,
    "=RIK_AC(\"INF12__;INF06@E=1,S=14,G=0,T=0,P=0:@R=B,S=26,V=Par dépôt:R=C,S=3,V={0}:\";$C622)": 1566,
    "=RIK_AC(\"INF12__;INF06@E=1,S=14,G=0,T=0,P=0:@R=B,S=26,V=Par dépôt:R=C,S=3,V={0}:\";$C624)": 1567,
    "=RIK_AC(\"INF12__;INF06@E=1,S=14,G=0,T=0,P=0:@R=B,S=26,V=Par dépôt:R=C,S=3,V={0}:\";$C626)": 1568,
    "=RIK_AC(\"INF12__;INF06@E=1,S=14,G=0,T=0,P=0:@R=B,S=26,V=Par dépôt:R=C,S=3,V={0}:\";$C630)": 1569,
    "=RIK_AC(\"INF12__;INF06@E=1,S=14,G=0,T=0,P=0:@R=B,S=26,V=Par dépôt:R=C,S=3,V={0}:\";$C634)": 1570,
    "=RIK_AC(\"INF12__;INF06@E=1,S=14,G=0,T=0,P=0:@R=B,S=26,V=Par dépôt:R=C,S=3,V={0}:\";$C638)": 1571,
    "=RIK_AC(\"INF12__;INF06@E=1,S=14,G=0,T=0,P=0:@R=B,S=26,V=Par dépôt:R=C,S=3,V={0}:\";$C642)": 1572,
    "=RIK_AC(\"INF12__;INF06@E=1,S=14,G=0,T=0,P=0:@R=B,S=26,V=Par dépôt:R=C,S=3,V={0}:\";$C664)": 1573,
    "=RIK_AC(\"INF12__;INF06@E=1,S=14,G=0,T=0,P=0:@R=B,S=26,V=Par dépôt:R=C,S=3,V={0}:\";$C646)": 1574,
    "=RIK_AC(\"INF12__;INF06@E=1,S=14,G=0,T=0,P=0:@R=B,S=26,V=Par dépôt:R=C,S=3,V={0}:\";$C652)": 1575,
    "=RIK_AC(\"INF12__;INF06@E=1,S=14,G=0,T=0,P=0:@R=B,S=26,V=Par dépôt:R=C,S=3,V={0}:\";$C656)": 1576,
    "=RIK_AC(\"INF12__;INF06@E=1,S=14,G=0,T=0,P=0:@R=B,S=26,V=Par dépôt:R=C,S=3,V={0}:\";$C660)": 1577,
    "=RIK_AC(\"INF12__;INF06@E=1,S=14,G=0,T=0,P=0:@R=B,S=26,V=Par dépôt:R=C,S=3,V={0}:\";$C665)": 1578,
    "=RIK_AC(\"INF12__;INF06@E=1,S=14,G=0,T=0,P=0:@R=B,S=26,V=Par dépôt:R=C,S=3,V={0}:\";$C667)": 1579,
    "=RIK_AC(\"INF12__;INF06@E=1,S=14,G=0,T=0,P=0:@R=B,S=26,V=Par dépôt:R=C,S=3,V={0}:\";$C669)": 1580,
    "=RIK_AC(\"INF12__;INF06@E=1,S=14,G=0,T=0,P=0:@R=B,S=26,V=Par dépôt:R=C,S=3,V={0}:\";$C671)": 1581,
    "=RIK_AC(\"INF12__;INF06@E=1,S=14,G=0,T=0,P=0:@R=B,S=26,V=Par dépôt:R=C,S=3,V={0}:\";$C673)": 1582,
    "=RIK_AC(\"INF12__;INF06@E=1,S=14,G=0,T=0,P=0:@R=B,S=26,V=Par dépôt:R=C,S=3,V={0}:\";$C675)": 1583,
    "=RIK_AC(\"INF12__;INF06@E=1,S=14,G=0,T=0,P=0:@R=B,S=26,V=Par dépôt:R=C,S=3,V={0}:\";$C677)": 1584,
    "=RIK_AC(\"INF12__;INF06@E=1,S=14,G=0,T=0,P=0:@R=B,S=26,V=Par dépôt:R=C,S=3,V={0}:\";$C679)": 1585,
    "=RIK_AC(\"INF12__;INF06@E=1,S=14,G=0,T=0,P=0:@R=B,S=26,V=Par dépôt:R=C,S=3,V={0}:\";$C681)": 1586,
    "=RIK_AC(\"INF12__;INF06@E=1,S=14,G=0,T=0,P=0:@R=B,S=26,V=Par dépôt:R=C,S=3,V={0}:\";$C683)": 1587,
    "=RIK_AC(\"INF12__;INF06@E=1,S=14,G=0,T=0,P=0:@R=B,S=26,V=Par dépôt:R=C,S=3,V={0}:\";$C685)": 1588,
    "=RIK_AC(\"INF12__;INF06@E=1,S=14,G=0,T=0,P=0:@R=B,S=26,V=Par dépôt:R=C,S=3,V={0}:\";$C687)": 1589,
    "=RIK_AC(\"INF12__;INF06@E=1,S=14,G=0,T=0,P=0:@R=B,S=26,V=Par dépôt:R=C,S=3,V={0}:\";$C689)": 1590,
    "=RIK_AC(\"INF12__;INF06@E=1,S=14,G=0,T=0,P=0:@R=B,S=26,V=Par dépôt:R=C,S=3,V={0}:\";$C691)": 1591,
    "=RIK_AC(\"INF12__;INF06@E=1,S=14,G=0,T=0,P=0:@R=B,S=26,V=Par dépôt:R=C,S=3,V={0}:\";$C693)": 1592,
    "=RIK_AC(\"INF12__;INF06@E=1,S=14,G=0,T=0,P=0:@R=B,S=26,V=Par dépôt:R=C,S=3,V={0}:\";$C666)": 1593,
    "=RIK_AC(\"INF12__;INF06@E=1,S=14,G=0,T=0,P=0:@R=B,S=26,V=Par dépôt:R=C,S=3,V={0}:\";$C670)": 1594,
    "=RIK_AC(\"INF12__;INF06@E=1,S=14,G=0,T=0,P=0:@R=B,S=26,V=Par dépôt:R=C,S=3,V={0}:\";$C672)": 1595,
    "=RIK_AC(\"INF12__;INF06@E=1,S=14,G=0,T=0,P=0:@R=B,S=26,V=Par dépôt:R=C,S=3,V={0}:\";$C674)": 1596,
    "=RIK_AC(\"INF12__;INF06@E=1,S=14,G=0,T=0,P=0:@R=B,S=26,V=Par dépôt:R=C,S=3,V={0}:\";$C676)": 1597,
    "=RIK_AC(\"INF12__;INF06@E=1,S=14,G=0,T=0,P=0:@R=B,S=26,V=Par dépôt:R=C,S=3,V={0}:\";$C678)": 1598,
    "=RIK_AC(\"INF12__;INF06@E=1,S=14,G=0,T=0,P=0:@R=B,S=26,V=Par dépôt:R=C,S=3,V={0}:\";$C680)": 1599,
    "=RIK_AC(\"INF12__;INF06@E=1,S=14,G=0,T=0,P=0:@R=B,S=26,V=Par dépôt:R=C,S=3,V={0}:\";$C682)": 1600,
    "=RIK_AC(\"INF12__;INF06@E=1,S=14,G=0,T=0,P=0:@R=B,S=26,V=Par dépôt:R=C,S=3,V={0}:\";$C684)": 1601,
    "=RIK_AC(\"INF12__;INF06@E=1,S=14,G=0,T=0,P=0:@R=B,S=26,V=Par dépôt:R=C,S=3,V={0}:\";$C686)": 1602,
    "=RIK_AC(\"INF12__;INF06@E=1,S=14,G=0,T=0,P=0:@R=B,S=26,V=Par dépôt:R=C,S=3,V={0}:\";$C688)": 1603,
    "=RIK_AC(\"INF12__;INF06@E=1,S=14,G=0,T=0,P=0:@R=B,S=26,V=Par dépôt:R=C,S=3,V={0}:\";$C690)": 1604,
    "=RIK_AC(\"INF12__;INF06@E=1,S=14,G=0,T=0,P=0:@R=B,S=26,V=Par dépôt:R=C,S=3,V={0}:\";$C692)": 1605,
    "=RIK_AC(\"INF12__;INF06@E=1,S=14,G=0,T=0,P=0:@R=B,S=26,V=Par dépôt:R=C,S=3,V={0}:\";$C668)": 1606,
    "=RIK_AC(\"INF12__;INF06@E=1,S=14,G=0,T=0,P=0:@R=B,S=26,V=Par dépôt:R=C,S=3,V={0}:\";$C696)": 1607,
    "=RIK_AC(\"INF12__;INF06@E=1,S=14,G=0,T=0,P=0:@R=B,S=26,V=Par dépôt:R=C,S=3,V={0}:\";$C697)": 1608,
    "=RIK_AC(\"INF12__;INF06@E=1,S=14,G=0,T=0,P=0:@R=B,S=26,V=Par dépôt:R=C,S=3,V={0}:\";$C699)": 1609,
    "=RIK_AC(\"INF12__;INF06@E=1,S=14,G=0,T=0,P=0:@R=B,S=26,V=Par dépôt:R=C,S=3,V={0}:\";$C701)": 1610,
    "=RIK_AC(\"INF12__;INF06@E=1,S=14,G=0,T=0,P=0:@R=B,S=26,V=Par dépôt:R=C,S=3,V={0}:\";$C703)": 1611,
    "=RIK_AC(\"INF12__;INF06@E=1,S=14,G=0,T=0,P=0:@R=B,S=26,V=Par dépôt:R=C,S=3,V={0}:\";$C705)": 1612,
    "=RIK_AC(\"INF12__;INF06@E=1,S=14,G=0,T=0,P=0:@R=B,S=26,V=Par dépôt:R=C,S=3,V={0}:\";$C707)": 1613,
    "=RIK_AC(\"INF12__;INF06@E=1,S=14,G=0,T=0,P=0:@R=B,S=26,V=Par dépôt:R=C,S=3,V={0}:\";$C709)": 1614,
    "=RIK_AC(\"INF12__;INF06@E=1,S=14,G=0,T=0,P=0:@R=B,S=26,V=Par dépôt:R=C,S=3,V={0}:\";$C700)": 1615,
    "=RIK_AC(\"INF12__;INF06@E=1,S=14,G=0,T=0,P=0:@R=B,S=26,V=Par dépôt:R=C,S=3,V={0}:\";$C702)": 1616,
    "=RIK_AC(\"INF12__;INF06@E=1,S=14,G=0,T=0,P=0:@R=B,S=26,V=Par dépôt</t>
  </si>
  <si>
    <t>:R=C,S=3,V={0}:\";$C704)": 1617,
    "=RIK_AC(\"INF12__;INF06@E=1,S=14,G=0,T=0,P=0:@R=B,S=26,V=Par dépôt:R=C,S=3,V={0}:\";$C706)": 1618,
    "=RIK_AC(\"INF12__;INF06@E=1,S=14,G=0,T=0,P=0:@R=B,S=26,V=Par dépôt:R=C,S=3,V={0}:\";$C708)": 1619,
    "=RIK_AC(\"INF12__;INF06@E=1,S=14,G=0,T=0,P=0:@R=B,S=26,V=Par dépôt:R=C,S=3,V={0}:\";$C698)": 1620,
    "=RIK_AC(\"INF12__;INF06@E=1,S=14,G=0,T=0,P=0:@R=B,S=26,V=Par dépôt:R=C,S=3,V={0}:\";$C712)": 1621,
    "=RIK_AC(\"INF12__;INF06@E=1,S=14,G=0,T=0,P=0:@R=B,S=26,V=Par dépôt:R=C,S=3,V={0}:\";$C713)": 1622,
    "=RIK_AC(\"INF12__;INF06@E=1,S=14,G=0,T=0,P=0:@R=B,S=26,V=Par dépôt:R=C,S=3,V={0}:\";$C715)": 1623,
    "=RIK_AC(\"INF12__;INF06@E=1,S=14,G=0,T=0,P=0:@R=B,S=26,V=Par dépôt:R=C,S=3,V={0}:\";$C717)": 1624,
    "=RIK_AC(\"INF12__;INF06@E=1,S=14,G=0,T=0,P=0:@R=B,S=26,V=Par dépôt:R=C,S=3,V={0}:\";$C719)": 1625,
    "=RIK_AC(\"INF12__;INF06@E=1,S=14,G=0,T=0,P=0:@R=B,S=26,V=Par dépôt:R=C,S=3,V={0}:\";$C721)": 1626,
    "=RIK_AC(\"INF12__;INF06@E=1,S=14,G=0,T=0,P=0:@R=B,S=26,V=Par dépôt:R=C,S=3,V={0}:\";$C723)": 1627,
    "=RIK_AC(\"INF12__;INF06@E=1,S=14,G=0,T=0,P=0:@R=B,S=26,V=Par dépôt:R=C,S=3,V={0}:\";$C725)": 1628,
    "=RIK_AC(\"INF12__;INF06@E=1,S=14,G=0,T=0,P=0:@R=B,S=26,V=Par dépôt:R=C,S=3,V={0}:\";$C727)": 1629,
    "=RIK_AC(\"INF12__;INF06@E=1,S=14,G=0,T=0,P=0:@R=B,S=26,V=Par dépôt:R=C,S=3,V={0}:\";$C729)": 1630,
    "=RIK_AC(\"INF12__;INF06@E=1,S=14,G=0,T=0,P=0:@R=B,S=26,V=Par dépôt:R=C,S=3,V={0}:\";$C731)": 1631,
    "=RIK_AC(\"INF12__;INF06@E=1,S=14,G=0,T=0,P=0:@R=B,S=26,V=Par dépôt:R=C,S=3,V={0}:\";$C733)": 1632,
    "=RIK_AC(\"INF12__;INF06@E=1,S=14,G=0,T=0,P=0:@R=B,S=26,V=Par dépôt:R=C,S=3,V={0}:\";$C735)": 1633,
    "=RIK_AC(\"INF12__;INF06@E=1,S=14,G=0,T=0,P=0:@R=B,S=26,V=Par dépôt:R=C,S=3,V={0}:\";$C737)": 1634,
    "=RIK_AC(\"INF12__;INF06@E=1,S=14,G=0,T=0,P=0:@R=B,S=26,V=Par dépôt:R=C,S=3,V={0}:\";$C739)": 1635,
    "=RIK_AC(\"INF12__;INF06@E=1,S=14,G=0,T=0,P=0:@R=B,S=26,V=Par dépôt:R=C,S=3,V={0}:\";$C741)": 1636,
    "=RIK_AC(\"INF12__;INF06@E=1,S=14,G=0,T=0,P=0:@R=B,S=26,V=Par dépôt:R=C,S=3,V={0}:\";$C743)": 1637,
    "=RIK_AC(\"INF12__;INF06@E=1,S=14,G=0,T=0,P=0:@R=B,S=26,V=Par dépôt:R=C,S=3,V={0}:\";$C745)": 1638,
    "=RIK_AC(\"INF12__;INF06@E=1,S=14,G=0,T=0,P=0:@R=B,S=26,V=Par dépôt:R=C,S=3,V={0}:\";$C747)": 1639,
    "=RIK_AC(\"INF12__;INF06@E=1,S=14,G=0,T=0,P=0:@R=B,S=26,V=Par dépôt:R=C,S=3,V={0}:\";$C749)": 1640,
    "=RIK_AC(\"INF12__;INF06@E=1,S=14,G=0,T=0,P=0:@R=B,S=26,V=Par dépôt:R=C,S=3,V={0}:\";$C751)": 1641,
    "=RIK_AC(\"INF12__;INF06@E=1,S=14,G=0,T=0,P=0:@R=B,S=26,V=Par dépôt:R=C,S=3,V={0}:\";$C753)": 1642,
    "=RIK_AC(\"INF12__;INF06@E=1,S=14,G=0,T=0,P=0:@R=B,S=26,V=Par dépôt:R=C,S=3,V={0}:\";$C755)": 1643,
    "=RIK_AC(\"INF12__;INF06@E=1,S=14,G=0,T=0,P=0:@R=B,S=26,V=Par dépôt:R=C,S=3,V={0}:\";$C757)": 1644,
    "=RIK_AC(\"INF12__;INF06@E=1,S=14,G=0,T=0,P=0:@R=B,S=26,V=Par dépôt:R=C,S=3,V={0}:\";$C759)": 1645,
    "=RIK_AC(\"INF12__;INF06@E=1,S=14,G=0,T=0,P=0:@R=B,S=26,V=Par dépôt:R=C,S=3,V={0}:\";$C761)": 1646,
    "=RIK_AC(\"INF12__;INF06@E=1,S=14,G=0,T=0,P=0:@R=B,S=26,V=Par dépôt:R=C,S=3,V={0}:\";$C763)": 1647,
    "=RIK_AC(\"INF12__;INF06@E=1,S=14,G=0,T=0,P=0:@R=B,S=26,V=Par dépôt:R=C,S=3,V={0}:\";$C765)": 1648,
    "=RIK_AC(\"INF12__;INF06@E=1,S=14,G=0,T=0,P=0:@R=B,S=26,V=Par dépôt:R=C,S=3,V={0}:\";$C767)": 1649,
    "=RIK_AC(\"INF12__;INF06@E=1,S=14,G=0,T=0,P=0:@R=B,S=26,V=Par dépôt:R=C,S=3,V={0}:\";$C769)": 1650,
    "=RIK_AC(\"INF12__;INF06@E=1,S=14,G=0,T=0,P=0:@R=B,S=26,V=Par dépôt:R=C,S=3,V={0}:\";$C771)": 1651,
    "=RIK_AC(\"INF12__;INF06@E=1,S=14,G=0,T=0,P=0:@R=B,S=26,V=Par dépôt:R=C,S=3,V={0}:\";$C773)": 1652,
    "=RIK_AC(\"INF12__;INF06@E=1,S=14,G=0,T=0,P=0:@R=B,S=26,V=Par dépôt:R=C,S=3,V={0}:\";$C775)": 1653,
    "=RIK_AC(\"INF12__;INF06@E=1,S=14,G=0,T=0,P=0:@R=B,S=26,V=Par dépôt:R=C,S=3,V={0}:\";$C777)": 1654,
    "=RIK_AC(\"INF12__;INF06@E=1,S=14,G=0,T=0,P=0:@R=B,S=26,V=Par dépôt:R=C,S=3,V={0}:\";$C779)": 1655,
    "=RIK_AC(\"INF12__;INF06@E=1,S=14,G=0,T=0,P=0:@R=B,S=26,V=Par dépôt:R=C,S=3,V={0}:\";$C781)": 1656,
    "=RIK_AC(\"INF12__;INF06@E=1,S=14,G=0,T=0,P=0:@R=B,S=26,V=Par dépôt:R=C,S=3,V={0}:\";$C783)": 1657,
    "=RIK_AC(\"INF12__;INF06@E=1,S=14,G=0,T=0,P=0:@R=B,S=26,V=Par dépôt:R=C,S=3,V={0}:\";$C785)": 1658,
    "=RIK_AC(\"INF12__;INF06@E=1,S=14,G=0,T=0,P=0:@R=B,S=26,V=Par dépôt:R=C,S=3,V={0}:\";$C787)": 1659,
    "=RIK_AC(\"INF12__;INF06@E=1,S=14,G=0,T=0,P=0:@R=B,S=26,V=Par dépôt:R=C,S=3,V={0}:\";$C789)": 1660,
    "=RIK_AC(\"INF12__;INF06@E=1,S=14,G=0,T=0,P=0:@R=B,S=26,V=Par dépôt:R=C,S=3,V={0}:\";$C791)": 1661,
    "=RIK_AC(\"INF12__;INF06@E=1,S=14,G=0,T=0,P=0:@R=B,S=26,V=Par dépôt:R=C,S=3,V={0}:\";$C793)": 1662,
    "=RIK_AC(\"INF12__;INF06@E=1,S=14,G=0,T=0,P=0:@R=B,S=26,V=Par dépôt:R=C,S=3,V={0}:\";$C795)": 1663,
    "=RIK_AC(\"INF12__;INF06@E=1,S=14,G=0,T=0,P=0:@R=B,S=26,V=Par dépôt:R=C,S=3,V={0}:\";$C797)": 1664,
    "=RIK_AC(\"INF12__;INF06@E=1,S=14,G=0,T=0,P=0:@R=B,S=26,V=Par dépôt:R=C,S=3,V={0}:\";$C799)": 1665,
    "=RIK_AC(\"INF12__;INF06@E=1,S=14,G=0,T=0,P=0:@R=B,S=26,V=Par dépôt:R=C,S=3,V={0}:\";$C801)": 1666,
    "=RIK_AC(\"INF12__;INF06@E=1,S=14,G=0,T=0,P=0:@R=B,S=26,V=Par dépôt:R=C,S=3,V={0}:\";$C803)": 1667,
    "=RIK_AC(\"INF12__;INF06@E=1,S=14,G=0,T=0,P=0:@R=B,S=26,V=Par dépôt:R=C,S=3,V={0}:\";$C807)": 1668,
    "=RIK_AC(\"INF12__;INF06@E=1,S=14,G=0,T=0,P=0:@R=B,S=26,V=Par dépôt:R=C,S=3,V={0}:\";$C815)": 1669,
    "=RIK_AC(\"INF12__;INF06@E=1,S=14,G=0,T=0,P=0:@R=B,S=26,V=Par dépôt:R=C,S=3,V={0}:\";$C825)": 1670,
    "=RIK_AC(\"INF12__;INF06@E=1,S=14,G=0,T=0,P=0:@R=B,S=26,V=Par dépôt:R=C,S=3,V={0}:\";$C835)": 1671,
    "=RIK_AC(\"INF12__;INF06@E=1,S=14,G=0,T=0,P=0:@R=B,S=26,V=Par dépôt:R=C,S=3,V={0}:\";$C847)": 1672,
    "=RIK_AC(\"INF12__;INF06@E=1,S=14,G=0,T=0,P=0:@R=B,S=26,V=Par dépôt:R=C,S=3,V={0}:\";$C859)": 1673,
    "=RIK_AC(\"INF12__;INF06@E=1,S=14,G=0,T=0,P=0:@R=B,S=26,V=Par dépôt:R=C,S=3,V={0}:\";$C871)": 1674,
    "=RIK_AC(\"INF12__;INF06@E=1,S=14,G=0,T=0,P=0:@R=B,S=26,V=Par dépôt:R=C,S=3,V={0}:\";$C714)": 1675,
    "=RIK_AC(\"INF12__;INF06@E=1,S=14,G=0,T=0,P=0:@R=B,S=26,V=Par dépôt:R=C,S=3,V={0}:\";$C716)": 1676,
    "=RIK_AC(\"INF12__;INF06@E=1,S=14,G=0,T=0,P=0:@R=B,S=26,V=Par dépôt:R=C,S=3,V={0}:\";$C718)": 1677,
    "=RIK_AC(\"INF12__;INF06@E=1,S=14,G=0,T=0,P=0:@R=B,S=26,V=Par dépôt:R=C,S=3,V={0}:\";$C720)": 1678,
    "=RIK_AC(\"INF12__;INF06@E=1,S=14,G=0,T=0,P=0:@R=B,S=26,V=Par dépôt:R=C,S=3,V={0}:\";$C722)": 1679,
    "=RIK_AC(\"INF12__;INF06@E=1,S=14,G=0,T=0,P=0:@R=B,S=26,V=Par dépôt:R=C,S=3,V={0}:\";$C724)": 1680,
    "=RIK_AC(\"INF12__;INF06@E=1,S=14,G=0,T=0,P=0:@R=B,S=26,V=Par dépôt:R=C,S=3,V={0}:\";$C726)": 1681,
    "=RIK_AC(\"INF12__;INF06@E=1,S=14,G=0,T=0,P=0:@R=B,S=26,V=Par dépôt:R=C,S=3,V={0}:\";$C728)": 1682,
    "=RIK_AC(\"INF12__;INF06@E=1,S=14,G=0,T=0,P=0:@R=B,S=26,V=Par dépôt:R=C,S=3,V={0}:\";$C730)": 1683,
    "=RIK_AC(\"INF12__;INF06@E=1,S=14,G=0,T=0,P=0:@R=B,S=26,V=Par dépôt:R=C,S=3,V={0}:\";$C732)": 1684,
    "=RIK_AC(\"INF12__;INF06@E=1,S=14,G=0,T=0,P=0:@R=B,S=26,V=Par dépôt:R=C,S=3,V={0}:\";$C734)": 1685,
    "=RIK_AC(\"INF12__;INF06@E=1,S=14,G=0,T=0,P=0:@R=B,S=26,V=Par dépôt:R=C,S=3,V={0}:\";$C736)": 1686,
    "=RIK_AC(\"INF12__;INF06@E=1,S=14,G=0,T=0,P=0:@R=B,S=26,V=Par dépôt:R=C,S=3,V={0}:\";$C738)": 1687,
    "=RIK_AC(\"INF12__;INF06@E=1,S=14,G=0,T=0,P=0:@R=B,S=26,V=Par dépôt:R=C,S=3,V={0}:\";$C740)": 1688,
    "=RIK_AC(\"INF12__;INF06@E=1,S=14,G=0,T=0,P=0:@R=B,S=26,V=Par dépôt:R=C,S=3,V={0}:\";$C742)": 1689,
    "=RIK_AC(\"INF12__;INF06@E=1,S=14,G=0,T=0,P=0:@R=B,S=26,V=Par dépôt:R=C,S=3,V={0}:\";$C744)": 1690,
    "=RIK_AC(\"INF12__;INF06@E=1,S=14,G=0,T=0,P=0:@R=B,S=26,V=Par dépôt:R=C,S=3,V={0}:\";$C746)": 1691,
    "=RIK_AC(\"INF12__;INF06@E=1,S=14,G=0,T=0,P=0:@R=B,S=26,V=Par dépôt:R=C,S=3,V={0}:\";$C748)": 1692,
    "=RIK_AC(\"INF12__;INF06@E=1,S=14,G=0,T=0,P=0:@R=B,S=26,V=Par dépôt:R=C,S=3,V={0}:\";$C750)": 1693,
    "=RIK_AC(\"INF12__;INF06@E=1,S=14,G=0,T=0,P=0:@R=B,S=26,V=Par dépôt:R=C,S=3,V={0}:\";$C752)": 1694,
    "=RIK_AC(\"INF12__;INF06@E=1,S=14,G=0,T=0,P=0:@R=B,S=26,V=Par dépôt:R=C,S=3,V={0}:\";$C754)": 1695,
    "=RIK_AC(\"INF12__;INF06@E=1,S=14,G=0,T=0,P=0:@R=B,S=26,V=Par dépôt:R=C,S=3,V={0}:\";$C756)": 1696,
    "=RIK_AC(\"INF12__;INF06@E=1,S=14,G=0,T=0,P=0:@R=B,S=26,V=Par dépôt:R=C,S=3,V={0}:\";$C758)": 1697,
    "=RIK_AC(\"INF12__;INF06@E=1,S=14,G=0,T=0,P=0:@R=B,S=26,V=Par dépôt:R=C,S=3,V={0}:\";$C760)": 1698,
    "=RIK_AC(\"INF12__;INF06@E=1,S=14,G=0,T=0,P=0:@R=B,S=26,V=Par dépôt:R=C,S=3,V={0}:\";$C762)": 1699,
    "=RIK_AC(\"INF12__;INF06@E=1,S=14,G=0,T=0,P=0:@R=B,S=26,V=Par dépôt:R=C,S=3,V={0}:\";$C764)": 1700,
    "=RIK_AC(\"INF12__;INF06@E=1,S=14,G=0,T=0,P=0:@R=B,S=26,V=Par dépôt:R=C,S=3,V={0}:\";$C766)": 1701,
    "=RIK_AC(\"INF12__;INF06@E=1,S=14,G=0,T=0,P=0:@R=B,S=26,V=Par dépôt:R=C,S=3,V={0}:\";$C768)": 1702,
    "=RIK_AC(\"INF12__;INF06@E=1,S=14,G=0,T=0,P=0:@R=B,S=26,V=Par dépôt:R=C,S=3,V={0}:\";$C770)": 1703,
    "=RIK_AC(\"INF12__;INF06@E=1,S=14,G=0,T=0,P=0:@R=B,S=26,V=Par dépôt:R=C,S=3,V={0}:\";$C772)": 1704,
    "=RIK_AC(\"INF12__;INF06@E=1,S=14,G=0,T=0,P=0:@R=B,S=26,V=Par dépôt:R=C,S=3,V={0}:\";$C774)": 1705,
    "=RIK_AC(\"INF12__;INF06@E=1,S=14,G=0,T=0,P=0:@R=B,S=26,V=Par dépôt:R=C,S=3,V={0}:\";$C776)": 1706,
    "=RIK_AC(\"INF12__;INF06@E=1,S=14,G=0,T=0,P=0:@R=B,S=26,V=Par dépôt:R=C,S=3,V={0}:\";$C778)": 1707,
    "=RIK_AC(\"INF12__;INF06@E=1,S=14,G=0,T=0,P=0:@R=B,S=26,V=Par dépôt:R=C,S=3,V={0}:\";$C780)": 1708,
    "=RIK_AC(\"INF12__;INF06@E=1,S=14,G=0,T=0,P=0:@R=B,S=26,V=Par dépôt:R=C,S=3,V={0}:\";$C782)": 1709,
    "=RIK_AC(\"INF12__;INF06@E=1,S=14,G=0,T=0,P=0:@R=B,S=26,V=Par dépôt:R=C,S=3,V={0}:\";$C784)": 1710,
    "=RIK_AC(\"INF12__;INF06@E=1,S=14,G=0,T=0,P=0:@R=B,S=26,V=Par dépôt:R=C,S=3,V={0}:\";$C786)": 1711,
    "=RIK_AC(\"INF12__;INF06@E=1,S=14,G=0,T=0,P=0:@R=B,S=26,V=Par dépôt:R=C,S=3,V={0}:\";$C788)": 1712,
    "=RIK_AC(\"INF12__;INF06@E=1,S=14,G=0,T=0,P=0:@R=B,S=26,V=Par dépôt:R=C,S=3,V={0}:\";$C790)": 1713,
    "=RIK_AC(\"INF12__;INF06@E=1,S=14,G=0,T=0,P=0:@R=B,S=26,V=Par dépôt:R=C,S=3,V={0}:\";$C792)": 1714,
    "=RIK_AC(\"INF12__;INF06@E=1,S=14,G=0,T=0,P=0:@R=B,S=26,V=Par dépôt:R=C,S=3,V={0}:\";$C794)": 1715,
    "=RIK_AC(\"INF12__;INF06@E=1,S=14,G=0,T=0,P=0:@R=B,S=26,V=Par dépôt:R=C,S=3,V={0}:\";$C796)": 1716,
    "=RIK_AC(\"INF12__;INF06@E=1,S=14,G=0,T=0,P=0:@R=B,S=26,V=Par dépôt:R=C,S=3,V={0}:\";$C798)": 1717,
    "=RIK_AC(\"INF12__;INF06@E=1,S=14,G=0,T=0,P=0:@R=B,S=26,V=Par dépôt:R=C,S=3,V={0}:\";$C800)": 1718,
    "=RIK_AC(\"INF12__;INF06@E=1,S=14,G=0,T=0,P=0:@R=B,S=26,V=Par dépôt:R=C,S=3,V={0}:\";$C802)": 1719,
    "=RIK_AC(\"INF12__;INF06@E=1,S=14,G=0,T=0,P=0:@R=B,S=26,V=Par dépôt:R=C,S=3,V={0}:\";$C804)": 1720,
    "=RIK_AC(\"INF12__;INF06@E=1,S=14,G=0,T=0,P=0:@R=B,S=26,V=Par dépôt:R=C,S=3,V={0}:\";$C806)": 1721,
    "=RIK_AC(\"INF12__;INF06@E=1,S=14,G=0,T=0,P=0:@R=B,S=26,V=Par dépôt:R=C,S=3,V={0}:\";$C808)": 1722,
    "=RIK_AC(\"INF12__;INF06@E=1,S=14,G=0,T=0,P=0:@R=B,S=26,V=Par dépôt:R=C,S=3,V={0}:\";$C810)": 1723,
    "=RIK_AC(\"INF12__;INF06@E=1,S=14,G=0,T=0,P=0:@R=B,S=26,V=Par dépôt:R=C,S=3,V={0}:\";$C812)": 1724,
    "=RIK_AC(\"INF12__;INF06@E=1,S=14,G=0,T=0,P=0:@R=B,S=26,V=Par dépôt:R=C,S=3,V={0}:\";$C814)": 1725,
    "=RIK_AC(\"INF12__;INF06@E=1,S=14,G=0,T=0,P=0:@R=B,S=26,V=Par dépôt:R=C,S=3,V={0}:\";$C816)": 1726,
    "=RIK_AC(\"INF12__;INF06@E=1,S=14,G=0,T=0,P=0:@R=B,S=26,V=Par dépôt:R=C,S=3,V={0}:\";$C818)": 1727,
    "=RIK_AC(\"INF12__;INF06@E=1,S=14,G=0,T=0,P=0:@R=B,S=26,V=Par dépôt:R=C,S=3,V={0}:\";$C820)": 1728,
    "=RIK_AC(\"INF12__;INF06@E=1,S=14,G=0,T=0,P=0:@R=B,S=26,V=Par dépôt:R=C,S=3,V={0}:\";$C822)": 1729,
    "=RIK_AC(\"INF12__;INF06@E=1,S=14,G=0,T=0,P=0:@R=B,S=26,V=Par dépôt:R=C,S=3,V={0}:\";$C824)": 1730,
    "=RIK_AC(\"INF12__;INF06@E=1,S=14,G=0,T=0,P=0:@R=B,S=26,V=Par dépôt:R=C,S=3,V={0}:\";$C826)": 1731,
    "=RIK_AC(\"INF12__;INF06@E=1,S=14,G=0,T=0,P=0:@R=B,S=26,V=Par dépôt:R=C,S=3,V={0}:\";$C828)": 1732,
    "=RIK_AC(\"INF12__;INF06@E=1,S=14,G=0,T=0,P=0:@R=B,S=26,V=Par dépôt:R=C,S=3,V={0}:\";$C830)": 1733,
    "=RIK_AC(\"INF12__;INF06@E=1,S=14,G=0,T=0,P=0:@R=B,S=26,V=Par dépôt:R=C,S=3,V={0}:\";$C832)": 1734,
    "=RIK_AC(\"INF12__;INF06@E=1,S=14,G=0,T=0,P=0:@R=B,S=26,V=Par dépôt:R=C,S=3,V={0}:\";$C834)": 1735,
    "=RIK_AC(\"INF12__;INF06@E=1,S=14,G=0,T=0,P=0:@R=B,S=26,V=Par dépôt:R=C,S=3,V={0}:\";$C836)": 1736,
    "=RIK_AC(\"INF12__;INF06@E=1,S=14,G=0,T=0,P=0:@R=B,S=26,V=Par dépôt:R=C,S=3,V={0}:\";$C838)": 1737,
    "=RIK_AC(\"INF12__;INF06@E=1,S=14,G=0,T=0,P=0:@R=B,S=26,V=Par dépôt:R=C,S=3,V={0}:\";$C840)": 1738,
    "=RIK_AC(\"INF12__;INF06@E=1,S=14,G=0,T=0,P=0:@R=B,S=26,V=Par dépôt:R=C,S=3,V={0}:\";$C842)": 1739,
    "=RIK_AC(\"INF12__;INF06@E=1,S=14,G=0,T=0,P=0:@R=B,S=26,V=Par dépôt:R=C,S=3,V={0}:\";$C844)": 1740,
    "=RIK_AC(\"INF12__;INF06@E=1,S=14,G=0,T=0,P=0:@R=B,S=26,V=Par dépôt:R=C,S=3,V={0}:\";$C846)": 1741,
    "=RIK_AC(\"INF12__;INF06@E=1,S=14,G=0,T=0,P=0:@R=B,S=26,V=Par dépôt:R=C,S=3,V={0}:\";$C848)": 1742,
    "=RIK_AC(\"INF12__;INF06@E=1,S=14,G=0,T=0,P=0:@R=B,S=26,V=Par dépôt:R=C,S=3,V={0}:\";$C850)": 1743,
    "=RIK_AC(\"INF12__;INF06@E=1,S=14,G=0,T=0,P=0:@R=B,S=26,V=Par dépôt:R=C,S=3,V={0}:\";$C852)": 1744,
    "=RIK_AC(\"INF12__;INF06@E=1,S=14,G=0,T=0,P=0:@R=B,S=26,V=Par dépôt:R=C,S=3,V={0}:\";$C854)": 1745,
    "=RIK_AC(\"INF12__;INF06@E=1,S=14,G=0,T=0,P=0:@R=B,S=26,V=Par dépôt:R=C,S=3,V={0}:\";$C856)": 1746,
    "=RIK_AC(\"INF12__;INF06@E=1,S=14,G=0,T=0,P=0:@R=B,S=26,V=Par dépôt:R=C,S=3,V={0}:\";$C858)": 1747,
    "=RIK_AC(\"INF12__;INF06@E=1,S=14,G=0,T=0,P=0:@R=B,S=26,V=Par dépôt:R=C,S=3,V={0}:\";$C875)": 1748,
    "=RIK_AC(\"INF12__;INF06@E=1,S=14,G=0,T=0,P=0:@R=B,S=26,V=Par dépôt:R=C,S=3,V={0}:\";$C860)": 1749,
    "=RIK_AC(\"INF12__;INF06@E=1,S=14,G=0,T=0,P=0:@R=B,S=26,V=Par dépôt:R=C,S=3,V={0}:\";$C862)": 1750,
    "=RIK_AC(\"INF12__;INF06@E=1,S=14,G=0,T=0,P=0:@R=B,S=26,V=Par dépôt:R=C,S=3,V={0}:\";$C864)": 1751,
    "=RIK_AC(\"INF12__;INF06@E=1,S=14,G=0,T=0,P=0:@R=B,S=26,V=Par dépôt:R=C,S=3,V={0}:\";$C866)": 1752,
    "=RIK_AC(\"INF12__;INF06@E=1,S=14,G=0,T=0,P=0:@R=B,S=26,V=Par dépôt:R=C,S=3,V={0}:\";$C868)": 1753,
    "=RIK_AC(\"INF12__;INF06@E=1,S=14,G=0,T=0,P=0:@R=B,S=26,V=Par dépôt:R=C,S=3,V={0}:\";$C870)": 1754,
    "=RIK_AC(\"INF12__;INF06@E=1,S=14,G=0,T=0,P=0:@R=B,S=26,V=Par dépôt:R=C,S=3,V={0}:\";$C872)": 1755,
    "=RIK_AC(\"INF12__;INF06@E=1,S=14,G=0,T=0,P=0:@R=B,S=26,V=Par dépôt:R=C,S=3,V={0}:\";$C805)": 1756,
    "=RIK_AC(\"INF12__;INF06@E=1,S=14,G=0,T=0,P=0:@R=B,S=26,V=Par dépôt:R=C,S=3,V={0}:\";$C809)": 1757,
    "=RIK_AC(\"INF12__;INF06@E=1,S=14,G=0,T=0,P=0:@R=B,S=26,V=Par dépôt:R=C,S=3,V={0}:\";$C811)": 1758,
    "=RIK_AC(\"INF12__;INF06@E=1,S=14,G=0,T=0,P=0:@R=B,S=26,V=Par dépôt:R=C,S=3,V={0}:\";$C813)": 1759,
    "=RIK_AC(\"INF12__;INF06@E=1,S=14,G=0,T=0,P=0:@R=B,S=26,V=Par dépôt:R=C,S=3,V={0}:\";$C817)": 1760,
    "=RIK_AC(\"INF12__;INF06@E=1,S=14,G=0,T=0,P=0:@R=B,S=26,V=Par dépôt:R=C,S=3,V={0}:\";$C819)": 1761,
    "=RIK_AC(\"INF12__;INF06@E=1,S=14,G=0,T=0,P=0:@R=B,S=26,V=Par dépôt:R=C,S=3,V={0}:\";$C821)": 1762,
    "=RIK_AC(\"INF12__;INF06@E=1,S=14,G=0,T=0,P=0:@R=B,S=26,V=Par dépôt:R=C,S=3,V={0}:\";$C823)": 1763,
    "=RIK_AC(\"INF12__;INF06@E=1,S=14,G=0,T=0,P=0:@R=B,S=26,V=Par dépôt:R=C,S=3,V={0}:\";$C827)": 1764,
    "=RIK_AC(\"INF12__;INF06@E=1,S=14,G=0,T=0,P=0:@R=B,S=26,V=Par dépôt:R=C,S=3,V={0}:\";$C829)": 1765,
    "=RIK_AC(\"INF12__;INF06@E=1,S=14,G=0,T=0,P=0:@R=B,S=26,V=Par dépôt:R=C,S=3,V={0}:\";$C831)": 1766,
    "=RIK_AC(\"INF12__;INF06@E=1,S=14,G=0,T=0,P=0:@R=B,S=26,V=Par dépôt:R=C,S=3,V={0}:\";$C833)": 1767,
    "=RIK_AC(\"INF12__;INF06@E=1,S=14,G=0,T=0,P=0:@R=B,S=26,V=Par dépôt:R=C,S=3,V={0}:\";$C837)": 1768,
    "=RIK_AC(\"INF12__;INF06@E=1,S=14,G=0,T=0,P=0:@R=B,S=26,V=Par dépôt:R=C,S=3,V={0}:\";$C839)": 1769,
    "=RIK_AC(\"INF12__;INF06@E=1,S=14,G=0,T=0,P=0:@R=B,S=26,V=Par dépôt:R=C,S=3,V={0}:\";$C841)": 1770,
    "=RIK_AC(\"INF12__;INF06@E=1,S=14,G=0,T=0,P=0:@R=B,S=26,V=Par dépôt:R=C,S=3,V={0}:\";$C843)": 1771,
    "=RIK_AC(\"INF12__;INF06@E=1,S=14,G=0,T=0,P=0:@R=B,S=26,V=Par dépôt:R=C,S=3,V={0}:\";$C845)": 1772,
    "=RIK_AC(\"INF12__;INF06@E=1,S=14,G=0,T=0,P=0:@R=B,S=26,V=Par dépôt:R=C,S=3,V={0}:\";$C849)": 1773,
    "=RIK_AC(\"INF12__;INF06@E=1,S=14,G=0,T=0,P=0:@R=B,S=26,V=Par dépôt:R=C,S=3,V={0}:\";$C851)": 1774,
    "=RIK_AC(\"INF12__;INF06@E=1,S=14,G=0,T=0,P=0:@R=B,S=26,V=Par dépôt:R=C,S=3,V={0}:\";$C853)": 1775,
    "=RIK_AC(\"INF12__;INF06@E=1,S=14,G=0,T=0,P=0:@R=B,S=26,V=Par dépôt:R=C,S=3,V={0}:\";$C855)": 1776,
    "=RIK_AC(\"INF12__;INF06@E=1,S=14,G=0,T=0,P=0:@R=B,S=26,V=Par dépôt:R=C,S=3,V={0}:\";$C857)": 1777,
    "=RIK_AC(\"INF12__;INF06@E=1,S=14,G=0,T=0,P=0:@R=B,S=26,V=Par dépôt:R=C,S=3,V={0}:\";$C861)": 1778,
    "=RIK_AC(\"INF12__;INF06@E=1,S=14,G=0,T=0,P=0:@R=B,S=26,V=Par dépôt:R=C,S=3,V={0}:\";$C863)": 1779,
    "=RIK_AC(\"INF12__;INF06@E=1,S=14,G=0,T=0,P=0:@R=B,S=26,V=Par dépôt:R=C,S=3,V={0}:\";$C865)": 1780,
    "=RIK_AC(\"INF12__;INF06@E=1,S=14,G=0,T=0,P=0:@R=B,S=26,V=Par dépôt:R=C,S=3,V={0}:\";$C867)": 1781,
    "=RIK_AC(\"INF12__;INF06@E=1,S=14,G=0,T=0,P=0:@R=B,S=26,V=Par dépôt:R=C,S=3,V={0}:\";$C869)": 1782,
    "=RIK_AC(\"INF12__;INF06@E=1,S=14,G=0,T=0,P=0:@R=B,S=26,V=Par dépôt:R=C,S=3,V={0}:\";$C873)": 1783,
    "=RIK_AC(\"INF12__;INF06@E=1,S=14,G=0,T=0,P=0:@R=B,S=26,V=Par dépôt:R=C,S=3,V={0}:\";$C876)": 1784,
    "=RIK_AC(\"INF12__;INF06@E=1,S=14,G=0,T=0,P=0:@R=B,S=26,V=Par dépôt:R=C,S=3,V={0}:\";$C878)": 1785,
    "=RIK_AC(\"INF12__;INF06@E=1,S=14,G=0,T=0,P=0:@R=B,S=26,V=Par dépôt:R=C,S=3,V={0}:\";$C880)": 1786,
    "=RIK_AC(\"INF12__;INF06@E=1,S=14,G=0,T=0,P=0:@R=B,S=26,V=Par dépôt:R=C,S=3,V={0}:\";$C882)": 1787,
    "=RIK_AC(\"INF12__;INF06@E=1,S=14,G=0,T=0,P=0:@R=B,S=26,V=Par dépôt:R=C,S=3,V={0}:\";$C884)": 1788,
    "=RIK_AC(\"INF12__;INF06@E=1,S=14,G=0,T=0,P=0:@R=B,S=26,V=Par dépôt:R=C,S=3,V={0}:\";$C886)": 1789,
    "=RIK_AC(\"INF12__;INF06@E=1,S=14,G=0,T=0,P=0:@R=B,S=26,V=Par dépôt:R=C,S=3,V={0}:\";$C888)": 1790,
    "=RIK_AC(\"INF12__;INF06@E=1,S=14,G=0,T=0,P=0:@R=B,S=26,V=Par dépôt:R=C,S=3,V={0}:\";$C890)": 1791,
    "=RIK_AC(\"INF12__;INF06@E=1,S=14,G=0,T=0,P=0:@R=B,S=26,V=Par dépôt:R=C,S=3,V={0}:\";$C892)": 1792,
    "=RIK_AC(\"INF12__;INF06@E=1,S=14,G=0,T=0,P=0:@R=B,S=26,V=Par dépôt:R=C,S=3,V={0}:\";$C894)": 1793,
    "=RIK_AC(\"INF12__;INF06@E=1,S=14,G=0,T=0,P=0:@R=B,S=26,V=Par dépôt:R=C,S=3,V={0}:\";$C896)": 1794,
    "=RIK_AC(\"INF12__;INF06@E=1,S=14,G=0,T=0,P=0:@R=B,S=26,V=Par dépôt:R=C,S=3,V={0}:\";$C898)": 1795,
    "=RIK_AC(\"INF12__;INF06@E=1,S=14,G=0,T=0,P=0:@R=B,S=26,V=Par dépôt:R=C,S=3,V={0}:\";$C900)": 1796,
    "=RIK_AC(\"INF12__;INF06@E=1,S=14,G=0,T=0,P=0:@R=B,S=26,V=Par dépôt:R=C,S=3,V={0}:\";$C902)": 1797,
    "=RIK_AC(\"INF12__;INF06@E=1,S=14,G=0,T=0,P=0:@R=B,S=26,V=Par dépôt:R=C,S=3,V={0}:\";$C904)": 1798,
    "=RIK_AC(\"INF12__;INF06@E=1,S=14,G=0,T=0,P=0:@R=B,S=26,V=Par dépôt:R=C,S=3,V={0}:\";$C906)": 1799,
    "=RIK_AC(\"INF12__;INF06@E=1,S=14,G=0,T=0,P=0:@R=B,S=26,V=Par dépôt:R=C,S=3,V={0}:\";$C908)": 1800,
    "=RIK_AC(\"INF12__;INF06@E=1,S=14,G=0,T=0,P=0:@R=B,S=26,V=Par dépôt:R=C,S=3,V={0}:\";$C910)": 1801,
    "=RIK_AC(\"INF12__;INF06@E=1,S=14,G=0,T=0,P=0:@R=B,S=26,V=Par dépôt:R=C,S=3,V={0}:\";$C912)": 1802,
    "=RIK_AC(\"INF12__;INF06@E=1,S=14,G=0,T=0,P=0:@R=B,S=26,V=Par dépôt:R=C,S=3,V={0}:\";$C914)": 1803,
    "=RIK_AC(\"INF12__;INF06@E=1,S=14,G=0,T=0,P=0:@R=B,S=26,V=Par dépôt:R=C,S=3,V={0}:\";$C916)": 1804,
    "=RIK_AC(\"INF12__;INF06@E=1,S=14,G=0,T=0,P=0:@R=B,S=26,V=Par dépôt:R=C,S=3,V={0}:\";$C918)": 1805,
    "=RIK_AC(\"INF12__;INF06@E=1,S=14,G=0,T=0,P=0:@R=B,S=26,V=Par dépôt:R=C,S=3,V={0}:\";$C920)": 1806,
    "=RIK_AC(\"INF12__;INF06@E=1,S=14,G=0,T=0,P=0:@R=B,S=26,V=Par dépôt:R=C,S=3,V={0}:\";$C922)": 1807,
    "=RIK_AC(\"INF12__;INF06@E=1,S=14,G=0,T=0,P=0:@R=B,S=26,V=Par dépôt:R=C,S=3,V={0}:\";$C924)": 1808,
    "=RIK_AC(\"INF12__;INF06@E=1,S=14,G=0,T=0,P=0:@R=B,S=26,V=Par dépôt:R=C,S=3,V={0}:\";$C926)": 1809,
    "=RIK_AC(\"INF12__;INF06@E=1,S=14,G=0,T=0,P=0:@R=B,S=26,V=Par dépôt:R=C,S=3,V={0}:\";$C928)": 1810,
    "=RIK_AC(\"INF12__;INF06@E=1,S=14,G=0,T=0,P=0:@R=B,S=26,V=Par dépôt:R=C,S=3,V={0}:\";$C930)": 1811,
    "=RIK_AC(\"INF12__;INF06@E=1,S=14,G=0,T=0,P=0:@R=B,S=26,V=Par dépôt:R=C,S=3,V={0}:\";$C932)": 1812,
    "=RIK_AC(\"INF12__;INF06@E=1,S=14,G=0,T=0,P=0:@R=B,S=26,V=Par dépôt:R=C,S=3,V={0}:\";$C934)": 1813,
    "=RIK_AC(\"INF12__;INF06@E=1,S=14,G=0,T=0,P=0:@R=B,S=26,V=Par dépôt:R=C,S=3,V={0}:\";$C936)": 1814,
    "=RIK_AC(\"INF12__;INF06@E=1,S=14,G=0,T=0,P=0:@R=B,S=26,V=Par dépôt:R=C,S=3,V={0}:\";$C938)": 1815,
    "=RIK_AC(\"INF12__;INF06@E=1,S=14,G=0,T=0,P=0:@R=B,S=26,V=Par dépôt:R=C,S=3,V={0}:\";$C940)": 1816,
    "=RIK_AC(\"INF12__;INF06@E=1,S=14,G=0,T=0,P=0:@R=B,S=26,V=Par dépôt:R=C,S=3,V={0}:\";$C942)": 1817,
    "=RIK_AC(\"INF12__;INF06@E=1,S=14,G=0,T=0,P=0:@R=B,S=26,V=Par dépôt:R=C,S=3,V={0}:\";$C944)": 1818,
    "=RIK_AC(\"INF12__;INF06@E=1,S=14,G=0,T=0,P=0:@R=B,S=26,V=Par dépôt:R=C,S=3,V={0}:\";$C946)": 1819,
    "=RIK_AC(\"INF12__;INF06@E=1,S=14,G=0,T=0,P=0:@R=B,S=26,V=Par dépôt:R=C,S=3,V={0}:\";$C877)": 1820,
    "=RIK_AC(\"INF12__;INF06@E=1,S=14,G=0,T=0,P=0:@R=B,S=26,V=Par dépôt:R=C,S=3,V={0}:\";$C879)": 1821,
    "=RIK_AC(\"INF12__;INF06@E=1,S=14,G=0,T=0,P=0:@R=B,S=26,V=Par dépôt:R=C,S=3,V={0}:\";$C881)": 1822,
    "=RIK_AC(\"INF12__;INF06@E=1,S=14,G=0,T=0,P=0:@R=B,S=26,V=Par dépôt:R=C,S=3,V={0}:\";$C883)": 1823,
    "=RIK_AC(\"INF12__;INF06@E=1,S=14,G=0,T=0,P=0:@R=B,S=26,V=Par dépôt:R=C,S=3,V={0}:\";$C885)": 1824,
    "=RIK_AC(\"INF12__;INF06@E=1,S=14,G=0,T=0,P=0:@R=B,S=26,V=Par dépôt:R=C,S=3,V={0}:\";$C887)": 1825,
    "=RIK_AC(\"INF12__;INF06@E=1,S=14,G=0,T=0,P=0:@R=B,S=26,V=Par dépôt:R=C,S=3,V={0}:\";$C889)": 1826,
    "=RIK_AC(\"INF12__;INF06@E=1,S=14,G=0,T=0,P=0:@R=B,S=26,V=Par dépôt:R=C,S=3,V={0}:\";$C891)": 1827,
    "=RIK_AC(\"INF12__;INF06@E=1,S=14,G=0,T=0,P=0:@R=B,S=26,V=Par dépôt:R=C,S=3,V={0}:\";$C893)": 1828,
    "=RIK_AC(\"INF12__;INF06@E=1,S=14,G=0,T=0,P=0:@R=B,S=26,V=Par dépôt:R=C,S=3,V={0}:\";$C895)": 1829,
    "=RIK_AC(\"INF12__;INF06@E=1,S=14,G=0,T=0,P=0:@R=B,S=26,V=Par dépôt:R=C,S=3,V={0}:\";$C897)": 1830,
    "=RIK_AC(\"INF12__;INF06@E=1,S=14,G=0,T=0,P=0:@R=B,S=26,V=Par dépôt:R=C,S=3,V={0}:\";$C899)": 1831,
    "=RIK_AC(\"INF12__;INF06@E=1,S=14,G=0,T=0,P=0:@R=B,S=26,V=Par dépôt:R=C,S=3,V={0}:\";$C901)": 1832,
    "=RIK_AC(\"INF12__;INF06@E=1,S=14,G=0,T=0,P=0:@R=B,S=26,V=Par dépôt:R=C,S=3,V={0}:\";$C903)": 1833,
    "=RIK_AC(\"INF12__;INF06@E=1,S=14,G=0,T=0,P=0:@R=B,S=26,V=Par dépôt:R=C,S=3,V={0}:\";$C905)": 1834,
    "=RIK_AC(\"INF12__;INF06@E=1,S=14,G=0,T=0,P=0:@R=B,S=26,V=Par dépôt:R=C,S=3,V={0}:\";$C907)": 1835,
    "=RIK_AC(\"INF12__;INF06@E=1,S=14,G=0,T=0,P=0:@R=B,S=26,V=Par dépôt:R=C,S=3,V={0}:\";$C909)": 1836,
    "=RIK_AC(\"INF12__;INF06@E=1,S=14,G=0,T=0,P=0:@R=B,S=26,V=Par dépôt:R=C,S=3,V={0}:\";$C911)": 1837,
    "=RIK_AC(\"INF12__;INF06@E=1,S=14,G=0,T=0,P=0:@R=B,S=26,V=Par dépôt:R=C,S=3,V={0}:\";$C913)": 1838,
    "=RIK_AC(\"INF12__;INF06@E=1,S=14,G=0,T=0,P=0:@R=B,S=26,V=Par dépôt:R=C,S=3,V={0}:\";$C915)": 1839,
    "=RIK_AC(\"INF12__;INF06@E=1,S=14,G=0,T=0,P=0:@R=B,S=26,V=Par dépôt:R=C,S=3,V={0}:\";$C917)": 1840,
    "=RIK_AC(\"INF12__;INF06@E=1,S=14,G=0,T=0,P=0:@R=B,S=26,V=Par dépôt:R=C,S=3,V={0}:\";$C919)": 1841,
    "=RIK_AC(\"INF12__;INF06@E=1,S=14,G=0,T=0,P=0:@R=B,S=26,V=Par dépôt:R=C,S=3,V={0}:\";$C921)": 1842,
    "=RIK_AC(\"INF12__;INF06@E=1,S=14,G=0,T=0,P=0:@R=B,S=26,V=Par dépôt:R=C,S=3,V={0}:\";$C923)": 1843,
    "=RIK_AC(\"INF12__;INF06@E=1,S=14,G=0,T=0,P=0:@R=B,S=26,V=Par dépôt:R=C,S=3,V={0}:\";$C925)": 1844,
    "=RIK_AC(\"INF12__;INF06@E=1,S=14,G=0,T=0,P=0:@R=B,S=26,V=Par dépôt:R=C,S=3,V={0}:\";$C927)": 1845,
    "=RIK_AC(\"INF12__;INF06@E=1,S=14,G=0,T=0,P=0:@R=B,S=26,V=Par dépôt:R=C,S=3,V={0}:\";$C929)": 1846,
    "=RIK_AC(\"INF12__;INF06@E=1,S=14,G=0,T=0,P=0:@R=B,S=26,V=Par dépôt:R=C,S=3,V={0}:\";$C931)": 1847,
    "=RIK_AC(\"INF12__;INF06@E=1,S=14,G=0,T=0,P=0:@R=B,S=26,V=Par dépôt:R=C,S=3,V={0}:\";$C933)": 1848,
    "=RIK_AC(\"INF12__;INF06@E=1,S=14,G=0,T=0,P=0:@R=B,S=26,V=Par dépôt:R=C,S=3,V={0}:\";$C935)": 1849,
    "=RIK_AC(\"INF12__;INF06@E=1,S=14,G=0,T=0,P=0:@R=B,S=26,V=Par dépôt:R=C,S=3,V={0}:\";$C937)": 1850,
    "=RIK_AC(\"INF12__;INF06@E=1,S=14,G=0,T=0,P=0:@R=B,S=26,V=Par dépôt:R=C,S=3,V={0}:\";$C939)": 1851,
    "=RIK_AC(\"INF12__;INF06@E=1,S=14,G=0,T=0,P=0:@R=B,S=26,V=Par dépôt:R=C,S=3,V={0}:\";$C941)": 1852,
    "=RIK_AC(\"INF12__;INF06@E=1,S=14,G=0,T=0,P=0:@R=B,S=26,V=Par dépôt:R=C,S=3,V={0}:\";$C943)": 1853,
    "=RIK_AC(\"INF12__;INF06@E=1,S=14,G=0,T=0,P=0:@R=B,S=26,V=Par dépôt:R=C,S=3,V={0}:\";$C945)": 1854,
    "=RIK_AC(\"INF12__;INF06@E=1,S=14,G=0,T=0,P=0:@R=B,S=26,V=Par dépôt:R=C,S=3,V={0}:\";$C947)": 1855,
    "=RIK_AC(\"INF12__;INF06@E=1,S=14,G=0,T=0,P=0:@R=B,S=26,V=Par dépôt:R=C,S=3,V={0}:\";$C950)": 1856,
    "=RIK_AC(\"INF12__;INF06@E=1,S=14,G=0,T=0,P=0:@R=B,S=26,V=Par dépôt:R=C,S=3,V={0}:\";$C951)": 1857,
    "=RIK_AC(\"INF12__;INF06@E=1,S=14,G=0,T=0,P=0:@R=B,S=26,V=Par dépôt:R=C,S=3,V={0}:\";$C953)": 1858,
    "=RIK_AC(\"INF12__;INF06@E=1,S=14,G=0,T=0,P=0:@R=B,S=26,V=Par dépôt:R=C,S=3,V={0}:\";$C955)": 1859,
    "=RIK_AC(\"INF12__;INF06@E=1,S=14,G=0,T=0,P=0:@R=B,S=26,V=Par dépôt:R=C,S=3,V={0}:\";$C957)": 1860,
    "=RIK_AC(\"INF12__;INF06@E=1,S=14,G=0,T=0,P=0:@R=B,S=26,V=Par dépôt:R=C,S=3,V={0}:\";$C959)": 1861,
    "=RIK_AC(\"INF12__;INF06@E=1,S=14,G=0,T=0,P=0:@R=B,S=26,V=Par dépôt:R=C,S=3,V={0}:\";$C961)": 1862,
    "=RIK_AC(\"INF12__;INF06@E=1,S=14,G=0,T=0,P=0:@R=B,S=26,V=Par dépôt:R=C,S=3,V={0}:\";$C954)": 1863,
    "=RIK_AC(\"INF12__;INF06@E=1,S=14,G=0,T=0,P=0:@R=B,S=26,V=Par dépôt:R=C,S=3,V={0}:\";$C956)": 1864,
    "=RIK_AC(\"INF12__;INF06@E=1,S=14,G=0,T=0,P=0:@R=B,S=26,V=Par dépôt:R=C,S=3,V={0}:\";$C958)": 1865,
    "=RIK_AC(\"INF12__;INF06@E=1,S=14,G=0,T=0,P=0:@R=B,S=26,V=Par dépôt:R=C,S=3,V={0}:\";$C960)": 1866,
    "=RIK_AC(\"INF12__;INF06@E=1,S=14,G=0,T=0,P=0:@R=B,S=26,V=Par dépôt:R=C,S=3,V={0}:\";$C952)": 1867,
    "=RIK_AC(\"INF12__;INF06@E=1,S=14,G=0,T=0,P=0:@R=B,S=26,V=Par dépôt:R=C,S=3,V={0}:\";$C962)": 1868,
    "=RIK_AC(\"INF12__;INF06@E=1,S=14,G=0,T=0,P=0:@R=B,S=26,V=Par dépôt:R=C,S=3,V={0}:\";$C948)": 1869,
    "=RIK_AC(\"INF12__;INF06@E=1,S=14,G=0,T=0,P=0:@R=B,S=26,V=Par dépôt:R=C,S=3,V={0}:\";$C874)": 1870,
    "=RIK_AC(\"INF12__;INF06@E=1,S=14,G=0,T=0,P=0:@R=B,S=26,V=Par dépôt:R=C,S=3,V={0}:\";$C710)": 1871,
    "=RIK_AC(\"INF12__;INF06@E=1,S=14,G=0,T=0,P=0:@R=B,S=26,V=Par dépôt:R=C,S=3,V={0}:\";$C694)": 1872,
    "=RIK_AC(\"INF12__;INF06@E=1,S=14,G=0,T=0,P=0:@R=B,S=26,V=Par dépôt:R=C,S=3,V={0}:\";$C662)": 1873,
    "=RIK_AC(\"INF12__;INF06@E=1,S=14,G=0,T=0,P=0:@R=B,S=26,V=Par dépôt:R=C,S=3,V={0}:\";$C592)": 1874,
    "=RIK_AC(\"INF12__;INF06@E=1,S=14,G=0,T=0,P=0:@R=B,S=26,V=Par dépôt:R=C,S=3,V={0}:\";$C332)": 1875,
    "=RIK_AC(\"INF12__;INF06@E=1,S=14,G=0,T=0,P=0:@R=B,S=26,V=Par dépôt:R=C,S=3,V={0}:\";$C324)": 1876,
    "=RIK_AC(\"INF12__;INF06@E=1,S=14,G=0,T=0,P=0:@R=B,S=26,V=Par dépôt:R=C,S=3,V={0}:\";$C307)": 1877,
    "=RIK_AC(\"INF12__;INF06@E=1,S=14,G=0,T=0,P=0:@R=B,S=26,V=Par dépôt:R=C,S=3,V={0}:\";$C295)": 1878,
    "=RIK_AC(\"INF12__;INF06@E=1,S=14,G=0,T=0,P=0:@R=B,S=26,V=Par dépôt:R=C,S=3,V={0}:\";$C253)": 1879,
    "=RIK_AC(\"INF12__;INF06@E=1,S=14,G=0,T=0,P=0:@R=B,S=26,V=Par dépôt:R=C,S=3,V={0}:\";$C170)": 1880,
    "=RIK_AC(\"INF12__;INF06@E=1,S=14,G=0,T=0,P=0:@R=B,S=26,V=Par dépôt:R=C,S=3,V={0}:\";$C110)": 1881,
    "=RIK_AC(\"INF12__;INF06@E=1,S=14,G=0,T=0,P=0:@R=B,S=26,V=Par dépôt:R=C,S=3,V={0}:\";$C102)": 1882,
    "=RIK_AC(\"INF12__;INF06@E=1,S=14,G=0,T=0,P=0:@R=B,S=26,V=Par dépôt:R=C,S=3,V={0}:\";$C73)": 1883,
    "=RIK_AC(\"INF12__;INF06@E=1,S=14,G=0,T=0,P=0:@R=B,S=26,V=Par dépôt:R=C,S=3,V={0}:\";$C51)": 1884,
    "=RIK_AC(\"INF12__;INF06@E=1,S=14,G=0,T=0,P=0:@R=B,S=26,V=Par dépôt:R=C,S=3,V={0}:\";$C171)": 1885,
    "=RIK_AC(\"INF12__;INF06@E=1,S=14,G=0,T=0,P=0:@R=B,S=26,V=Par dépôt:R=C,S=3,V={0}:\";$C254)": 1886,
    "=RIK_AC(\"INF12__;INF06@E=1,S=14,G=0,T=0,P=0:@R=B,S=26,V=Par dépôt:R=C,S=3,V={0}:\";$C296)": 1887,
    "=RIK_AC(\"INF12__;INF06@E=1,S=14,G=0,T=0,P=0:@R=B,S=26,V=Par dépôt:R=C,S=3,V={0}:\";$C308)": 1888,
    "=RIK_AC(\"INF12__;INF06@E=1,S=14,G=0,T=0,P=0:@R=B,S=26,V=Par dépôt:R=C,S=3,V={0}:\";$C325)": 1889,
    "=RIK_AC(\"INF12__;INF06@E=1,S=14,G=0,T=0,P=0:@R=B,S=26,V=Par dépôt:R=C,S=3,V={0}:\";$C663)": 1890,
    "=RIK_AC(\"INF12__;INF06@E=1,S=14,G=0,T=0,P=0:@R=B,S=26,V=Par dépôt:R=C,S=3,V={0}:\";$C695)": 1891,
    "=RIK_AC(\"INF12__;INF06@E=1,S=14,G=0,T=0,P=0:@R=B,S=26,V=Par dépôt:R=C,S=3,V={0}:\";$C711)": 1892,
    "=RIK_AC(\"INF12__;INF06@E=1,S=14,G=0,T=0,P=0:@R=B,S=26,V=Par dépôt:R=C,S=3,V={0}:\";$C949)": 1893,
    "=RIK_AC(\"INF12__;INF06@E=1,S=14,G=0,T=0,P=0:@R=B,S=26,V=Par dépôt:R=C,S=3,V={0}:\";$C74)": 1894,
    "=RIK_AC(\"INF12__;INF06@E=1,S=14,G=0,T=0,P=0:@R=B,S=26,V=Par dépôt:R=C,S=3,V={0}:\";$C103)": 1895,
    "=RIK_AC(\"INF12__;INF06@E=1,S=14,G=0,T=0,P=0:@R=B,S=26,V=Par dépôt:R=C,S=3,V={0}:\";$C111)": 1896,
    "=RIK_AC(\"INF12__;INF06@E=1,S=14,G=0,T=0,P=0:@R=B,S=26,V=Par dépôt:R=C,S=3,V={0}:\";$C333)": 1897,
    "=RIK_AC(\"INF12__;INF06@E=1,S=14,G=0,T=0,P=0:@R=B,S=26,V=Par dépôt:R=C,S=3,V={0}:\";$C52)": 1898,
    "=RIK_AC(\"INF12__;INF06@E=1,S=14,G=0,T=0,P=0:@R=B,S=26,V=Par dépôt:R=B,S=3,V={0}:\";$C3)": 1899,
    "=RIK_AC(\"INF12__;INF06@E=1,S=14,G=0,T=0,P=0:@R=B,S=26,V=Par dépôt:R=B,S=3,V={0}:\";$C4)": 1900,
    "=RIK_AC(\"INF12__;INF06@E=1,S=14,G=0,T=0,P=0:@R=B,S=26,V=Par dépôt:R=B,S=3,V={0}:\";$C6)": 1901,
    "=RIK_AC(\"INF12__;INF06@E=1,S=14,G=0,T=0,P=0:@R=B,S=26,V=Par dépôt:R=B,S=3,V={0}:\";$C8)": 1902,
    "=RIK_AC(\"INF12__;INF06@E=1,S=14,G=0,T=0,P=0:@R=B,S=26,V=Par dépôt:R=B,S=3,V={0}:\";$C10)": 1903,
    "=RIK_AC(\"INF12__;INF06@E=1,S=14,G=0,T=0,P=0:@R=B,S=26,V=Par dépôt:R=B,S=3,V={0}:\";$C12)": 1904,
    "=RIK_AC(\"INF12__;INF06@E=1,S=14,G=0,T=0,P=0:@R=B,S=26,V=Par dépôt:R=B,S=3,V={0}:\";$C14)": 1905,
    "=RIK_AC(\"INF12__;INF06@E=1,S=14,G=0,T=0,P=0:@R=B,S=26,V=Par dépôt:R=B,S=3,V={0}:\";$C16)": 1906,
    "=RIK_AC(\"INF12__;INF06@E=1,S=14,G=0,T=0,P=0:@R=B,S=26,V=Par dépôt:R=B,S=3,V={0}:\";$C18)": 1907,
    "=RIK_AC(\"INF12__;INF06@E=1,S=14,G=0,T=0,P=0:@R=B,S=26,V=Par dépôt:R=B,S=3,V={0}:\";$C20)": 1908,
    "=RIK_AC(\"INF12__;INF06@E=1,S=14,G=0,T=0,P=0:@R=B,S=26,V=Par dépôt:R=B,S=3,V={0}:\";$C22)": 1909,
    "=RIK_AC(\"INF12__;INF06@E=1,S=14,G=0,T=0,P=0:@R=B,S=26,V=Par dépôt:R=B,S=3,V={0}:\";$C24)": 1910,
    "=RIK_AC(\"INF12__;INF06@E=1,S=14,G=0,T=0,P=0:@R=B,S=26,V=Par dépôt:R=B,S=3,V={0}:\";$C26)": 1911,
    "=RIK_AC(\"INF12__;INF06@E=1,S=14,G=0,T=0,P=0:@R=B,S=26,V=Par dépôt:R=B,S=3,V={0}:\";$C28)": 1912,
    "=RIK_AC(\"INF12__;INF06@E=1,S=14,G=0,T=0,P=0:@R=B,S=26,V=Par dépôt:R=B,S=3,V={0}:\";$C30)": 1913,
    "=RIK_AC(\"INF12__;INF06@E=1,S=14,G=0,T=0,P=0:@R=B,S=26,V=Par dépôt:R=B,S=3,V={0}:\";$C32)": 1914,
    "=RIK_AC(\"INF12__;INF06@E=1,S=14,G=0,T=0,P=0:@R=B,S=26,V=Par dépôt:R=B,S=3,V={0}:\";$C34)": 1915,
    "=RIK_AC(\"INF12__;INF06@E=1,S=14,G=0,T=0,P=0:@R=B,S=26,V=Par dépôt:R=B,S=3,V={0}:\";$C36)": 1916,
    "=RIK_AC(\"INF12__;INF06@E=1,S=14,G=0,T=0,P=0:@R=B,S=26,V=Par dépôt:R=B,S=3,V={0}:\";$C38)": 1917,
    "=RIK_AC(\"INF12__;INF06@E=1,S=14,G=0,T=0,P=0:@R=B,S=26,V=Par dépôt:R=B,S=3,V={0}:\";$C40)": 1918,
    "=RIK_AC(\"INF12__;INF06@E=1,S=14,G=0,T=0,P=0:@R=B,S=26,V=Par dépôt:R=B,S=3,V={0}:\";$C42)": 1919,
    "=RIK_AC(\"INF12__;INF06@E=1,S=14,G=0,T=0,P=0:@R=B,S=26,V=Par dépôt:R=B,S=3,V={0}:\";$C44)": 1920,
    "=RIK_AC(\"INF12__;INF06@E=1,S=14,G=0,T=0,P=0:@R=B,S=26,V=Par dépôt:R=B,S=3,V={0}:\";$C46)": 1921,
    "=RIK_AC(\"INF12__;INF06@E=1,S=14,G=0,T=0,P=0:@R=B,S=26,V=Par dépôt:R=B,S=3,V={0}:\";$C48)": 1922,
    "=RIK_AC(\"INF12__;INF06@E=1,S=14,G=0,T=0,P=0:@R=B,S=26,V=Par dépôt:R=B,S=3,V={0}:\";$C25)": 1923,
    "=RIK_AC(\"INF12__;INF06@E=1,S=14,G=0,T=0,P=0:@R=B,S=26,V=Par dépôt:R=B,S=3,V={0}:\";$C5)": 1924,
    "=RIK_AC(\"INF12__;INF06@E=1,S=14,G=0,T=0,P=0:@R=B,S=26,V=Par dépôt:R=B,S=3,V={0}:\";$C7)": 1925,
    "=RIK_AC(\"INF12__;INF06@E=1,S=14,G=0,T=0,P=0:@R=B,S=26,V=Par dépôt:R=B,S=3,V={0}:\";$C9)": 1926,
    "=RIK_AC(\"INF12__;INF06@E=1,S=14,G=0,T=0,P=0:@R=B,S=26,V=Par dépôt:R=B,S=3,V={0}:\";$C11)": 1927,
    "=RIK_AC(\"INF12__;INF06@E=1,S=14,G=0,T=0,P=0:@R=B,S=26,V=Par dépôt:R=B,S=3,V={0}:\";$C13)": 1928,
    "=RIK_AC(\"INF12__;INF06@E=1,S=14,G=0,T=0,P=0:@R=B,S=26,V=Par dépôt:R=B,S=3,V={0}:\";$C15)": 1929,
    "=RIK_AC(\"</t>
  </si>
  <si>
    <t>INF12__;INF06@E=1,S=14,G=0,T=0,P=0:@R=B,S=26,V=Par dépôt:R=B,S=3,V={0}:\";$C17)": 1930,
    "=RIK_AC(\"INF12__;INF06@E=1,S=14,G=0,T=0,P=0:@R=B,S=26,V=Par dépôt:R=B,S=3,V={0}:\";$C19)": 1931,
    "=RIK_AC(\"INF12__;INF06@E=1,S=14,G=0,T=0,P=0:@R=B,S=26,V=Par dépôt:R=B,S=3,V={0}:\";$C21)": 1932,
    "=RIK_AC(\"INF12__;INF06@E=1,S=14,G=0,T=0,P=0:@R=B,S=26,V=Par dépôt:R=B,S=3,V={0}:\";$C23)": 1933,
    "=RIK_AC(\"INF12__;INF06@E=1,S=14,G=0,T=0,P=0:@R=B,S=26,V=Par dépôt:R=B,S=3,V={0}:\";$C27)": 1934,
    "=RIK_AC(\"INF12__;INF06@E=1,S=14,G=0,T=0,P=0:@R=B,S=26,V=Par dépôt:R=B,S=3,V={0}:\";$C29)": 1935,
    "=RIK_AC(\"INF12__;INF06@E=1,S=14,G=0,T=0,P=0:@R=B,S=26,V=Par dépôt:R=B,S=3,V={0}:\";$C31)": 1936,
    "=RIK_AC(\"INF12__;INF06@E=1,S=14,G=0,T=0,P=0:@R=B,S=26,V=Par dépôt:R=B,S=3,V={0}:\";$C33)": 1937,
    "=RIK_AC(\"INF12__;INF06@E=1,S=14,G=0,T=0,P=0:@R=B,S=26,V=Par dépôt:R=B,S=3,V={0}:\";$C35)": 1938,
    "=RIK_AC(\"INF12__;INF06@E=1,S=14,G=0,T=0,P=0:@R=B,S=26,V=Par dépôt:R=B,S=3,V={0}:\";$C37)": 1939,
    "=RIK_AC(\"INF12__;INF06@E=1,S=14,G=0,T=0,P=0:@R=B,S=26,V=Par dépôt:R=B,S=3,V={0}:\";$C39)": 1940,
    "=RIK_AC(\"INF12__;INF06@E=1,S=14,G=0,T=0,P=0:@R=B,S=26,V=Par dépôt:R=B,S=3,V={0}:\";$C41)": 1941,
    "=RIK_AC(\"INF12__;INF06@E=1,S=14,G=0,T=0,P=0:@R=B,S=26,V=Par dépôt:R=B,S=3,V={0}:\";$C43)": 1942,
    "=RIK_AC(\"INF12__;INF06@E=1,S=14,G=0,T=0,P=0:@R=B,S=26,V=Par dépôt:R=B,S=3,V={0}:\";$C45)": 1943,
    "=RIK_AC(\"INF12__;INF06@E=1,S=14,G=0,T=0,P=0:@R=B,S=26,V=Par dépôt:R=B,S=3,V={0}:\";$C47)": 1944,
    "=RIK_AC(\"INF12__;INF06@E=1,S=14,G=0,T=0,P=0:@R=B,S=26,V=Par dépôt:R=B,S=3,V={0}:\";$C49)": 1945,
    "=RIK_AC(\"INF12__;INF06@E=1,S=14,G=0,T=0,P=0:@R=B,S=26,V=Par dépôt:R=B,S=3,V={0}:\";$C52)": 1946,
    "=RIK_AC(\"INF12__;INF06@E=1,S=14,G=0,T=0,P=0:@R=B,S=26,V=Par dépôt:R=B,S=3,V={0}:\";$C53)": 1947,
    "=RIK_AC(\"INF12__;INF06@E=1,S=14,G=0,T=0,P=0:@R=B,S=26,V=Par dépôt:R=B,S=3,V={0}:\";$C55)": 1948,
    "=RIK_AC(\"INF12__;INF06@E=1,S=14,G=0,T=0,P=0:@R=B,S=26,V=Par dépôt:R=B,S=3,V={0}:\";$C57)": 1949,
    "=RIK_AC(\"INF12__;INF06@E=1,S=14,G=0,T=0,P=0:@R=B,S=26,V=Par dépôt:R=B,S=3,V={0}:\";$C59)": 1950,
    "=RIK_AC(\"INF12__;INF06@E=1,S=14,G=0,T=0,P=0:@R=B,S=26,V=Par dépôt:R=B,S=3,V={0}:\";$C61)": 1951,
    "=RIK_AC(\"INF12__;INF06@E=1,S=14,G=0,T=0,P=0:@R=B,S=26,V=Par dépôt:R=B,S=3,V={0}:\";$C63)": 1952,
    "=RIK_AC(\"INF12__;INF06@E=1,S=14,G=0,T=0,P=0:@R=B,S=26,V=Par dépôt:R=B,S=3,V={0}:\";$C65)": 1953,
    "=RIK_AC(\"INF12__;INF06@E=1,S=14,G=0,T=0,P=0:@R=B,S=26,V=Par dépôt:R=B,S=3,V={0}:\";$C67)": 1954,
    "=RIK_AC(\"INF12__;INF06@E=1,S=14,G=0,T=0,P=0:@R=B,S=26,V=Par dépôt:R=B,S=3,V={0}:\";$C69)": 1955,
    "=RIK_AC(\"INF12__;INF06@E=1,S=14,G=0,T=0,P=0:@R=B,S=26,V=Par dépôt:R=B,S=3,V={0}:\";$C54)": 1956,
    "=RIK_AC(\"INF12__;INF06@E=1,S=14,G=0,T=0,P=0:@R=B,S=26,V=Par dépôt:R=B,S=3,V={0}:\";$C56)": 1957,
    "=RIK_AC(\"INF12__;INF06@E=1,S=14,G=0,T=0,P=0:@R=B,S=26,V=Par dépôt:R=B,S=3,V={0}:\";$C58)": 1958,
    "=RIK_AC(\"INF12__;INF06@E=1,S=14,G=0,T=0,P=0:@R=B,S=26,V=Par dépôt:R=B,S=3,V={0}:\";$C60)": 1959,
    "=RIK_AC(\"INF12__;INF06@E=1,S=14,G=0,T=0,P=0:@R=B,S=26,V=Par dépôt:R=B,S=3,V={0}:\";$C62)": 1960,
    "=RIK_AC(\"INF12__;INF06@E=1,S=14,G=0,T=0,P=0:@R=B,S=26,V=Par dépôt:R=B,S=3,V={0}:\";$C64)": 1961,
    "=RIK_AC(\"INF12__;INF06@E=1,S=14,G=0,T=0,P=0:@R=B,S=26,V=Par dépôt:R=B,S=3,V={0}:\";$C66)": 1962,
    "=RIK_AC(\"INF12__;INF06@E=1,S=14,G=0,T=0,P=0:@R=B,S=26,V=Par dépôt:R=B,S=3,V={0}:\";$C68)": 1963,
    "=RIK_AC(\"INF12__;INF06@E=1,S=14,G=0,T=0,P=0:@R=B,S=26,V=Par dépôt:R=B,S=3,V={0}:\";$C72)": 1964,
    "=RIK_AC(\"INF12__;INF06@E=1,S=14,G=0,T=0,P=0:@R=B,S=26,V=Par dépôt:R=B,S=3,V={0}:\";$C73)": 1965,
    "=RIK_AC(\"INF12__;INF06@E=1,S=14,G=0,T=0,P=0:@R=B,S=26,V=Par dépôt:R=B,S=3,V={0}:\";$C75)": 1966,
    "=RIK_AC(\"INF12__;INF06@E=1,S=14,G=0,T=0,P=0:@R=B,S=26,V=Par dépôt:R=B,S=3,V={0}:\";$C77)": 1967,
    "=RIK_AC(\"INF12__;INF06@E=1,S=14,G=0,T=0,P=0:@R=B,S=26,V=Par dépôt:R=B,S=3,V={0}:\";$C79)": 1968,
    "=RIK_AC(\"INF12__;INF06@E=1,S=14,G=0,T=0,P=0:@R=B,S=26,V=Par dépôt:R=B,S=3,V={0}:\";$C81)": 1969,
    "=RIK_AC(\"INF12__;INF06@E=1,S=14,G=0,T=0,P=0:@R=B,S=26,V=Par dépôt:R=B,S=3,V={0}:\";$C83)": 1970,
    "=RIK_AC(\"INF12__;INF06@E=1,S=14,G=0,T=0,P=0:@R=B,S=26,V=Par dépôt:R=B,S=3,V={0}:\";$C85)": 1971,
    "=RIK_AC(\"INF12__;INF06@E=1,S=14,G=0,T=0,P=0:@R=B,S=26,V=Par dépôt:R=B,S=3,V={0}:\";$C87)": 1972,
    "=RIK_AC(\"INF12__;INF06@E=1,S=14,G=0,T=0,P=0:@R=B,S=26,V=Par dépôt:R=B,S=3,V={0}:\";$C89)": 1973,
    "=RIK_AC(\"INF12__;INF06@E=1,S=14,G=0,T=0,P=0:@R=B,S=26,V=Par dépôt:R=B,S=3,V={0}:\";$C91)": 1974,
    "=RIK_AC(\"INF12__;INF06@E=1,S=14,G=0,T=0,P=0:@R=B,S=26,V=Par dépôt:R=B,S=3,V={0}:\";$C93)": 1975,
    "=RIK_AC(\"INF12__;INF06@E=1,S=14,G=0,T=0,P=0:@R=B,S=26,V=Par dépôt:R=B,S=3,V={0}:\";$C95)": 1976,
    "=RIK_AC(\"INF12__;INF06@E=1,S=14,G=0,T=0,P=0:@R=B,S=26,V=Par dépôt:R=B,S=3,V={0}:\";$C97)": 1977,
    "=RIK_AC(\"INF12__;INF06@E=1,S=14,G=0,T=0,P=0:@R=B,S=26,V=Par dépôt:R=B,S=3,V={0}:\";$C74)": 1978,
    "=RIK_AC(\"INF12__;INF06@E=1,S=14,G=0,T=0,P=0:@R=B,S=26,V=Par dépôt:R=B,S=3,V={0}:\";$C76)": 1979,
    "=RIK_AC(\"INF12__;INF06@E=1,S=14,G=0,T=0,P=0:@R=B,S=26,V=Par dépôt:R=B,S=3,V={0}:\";$C78)": 1980,
    "=RIK_AC(\"INF12__;INF06@E=1,S=14,G=0,T=0,P=0:@R=B,S=26,V=Par dépôt:R=B,S=3,V={0}:\";$C80)": 1981,
    "=RIK_AC(\"INF12__;INF06@E=1,S=14,G=0,T=0,P=0:@R=B,S=26,V=Par dépôt:R=B,S=3,V={0}:\";$C82)": 1982,
    "=RIK_AC(\"INF12__;INF06@E=1,S=14,G=0,T=0,P=0:@R=B,S=26,V=Par dépôt:R=B,S=3,V={0}:\";$C84)": 1983,
    "=RIK_AC(\"INF12__;INF06@E=1,S=14,G=0,T=0,P=0:@R=B,S=26,V=Par dépôt:R=B,S=3,V={0}:\";$C86)": 1984,
    "=RIK_AC(\"INF12__;INF06@E=1,S=14,G=0,T=0,P=0:@R=B,S=26,V=Par dépôt:R=B,S=3,V={0}:\";$C88)": 1985,
    "=RIK_AC(\"INF12__;INF06@E=1,S=14,G=0,T=0,P=0:@R=B,S=26,V=Par dépôt:R=B,S=3,V={0}:\";$C90)": 1986,
    "=RIK_AC(\"INF12__;INF06@E=1,S=14,G=0,T=0,P=0:@R=B,S=26,V=Par dépôt:R=B,S=3,V={0}:\";$C92)": 1987,
    "=RIK_AC(\"INF12__;INF06@E=1,S=14,G=0,T=0,P=0:@R=B,S=26,V=Par dépôt:R=B,S=3,V={0}:\";$C94)": 1988,
    "=RIK_AC(\"INF12__;INF06@E=1,S=14,G=0,T=0,P=0:@R=B,S=26,V=Par dépôt:R=B,S=3,V={0}:\";$C96)": 1989,
    "=RIK_AC(\"INF12__;INF06@E=1,S=14,G=0,T=0,P=0:@R=B,S=26,V=Par dépôt:R=B,S=3,V={0}:\";$C100)": 1990,
    "=RIK_AC(\"INF12__;INF06@E=1,S=14,G=0,T=0,P=0:@R=B,S=26,V=Par dépôt:R=B,S=3,V={0}:\";$C101)": 1991,
    "=RIK_AC(\"INF12__;INF06@E=1,S=14,G=0,T=0,P=0:@R=B,S=26,V=Par dépôt:R=B,S=3,V={0}:\";$C103)": 1992,
    "=RIK_AC(\"INF12__;INF06@E=1,S=14,G=0,T=0,P=0:@R=B,S=26,V=Par dépôt:R=B,S=3,V={0}:\";$C105)": 1993,
    "=RIK_AC(\"INF12__;INF06@E=1,S=14,G=0,T=0,P=0:@R=B,S=26,V=Par dépôt:R=B,S=3,V={0}:\";$C102)": 1994,
    "=RIK_AC(\"INF12__;INF06@E=1,S=14,G=0,T=0,P=0:@R=B,S=26,V=Par dépôt:R=B,S=3,V={0}:\";$C104)": 1995,
    "=RIK_AC(\"INF12__;INF06@E=1,S=14,G=0,T=0,P=0:@R=B,S=26,V=Par dépôt:R=B,S=3,V={0}:\";$C108)": 1996,
    "=RIK_AC(\"INF12__;INF06@E=1,S=14,G=0,T=0,P=0:@R=B,S=26,V=Par dépôt:R=B,S=3,V={0}:\";$C109)": 1997,
    "=RIK_AC(\"INF12__;INF06@E=1,S=14,G=0,T=0,P=0:@R=B,S=26,V=Par dépôt:R=B,S=3,V={0}:\";$C111)": 1998,
    "=RIK_AC(\"INF12__;INF06@E=1,S=14,G=0,T=0,P=0:@R=B,S=26,V=Par dépôt:R=B,S=3,V={0}:\";$C113)": 1999,
    "=RIK_AC(\"INF12__;INF06@E=1,S=14,G=0,T=0,P=0:@R=B,S=26,V=Par dépôt:R=B,S=3,V={0}:\";$C115)": 2000,
    "=RIK_AC(\"INF12__;INF06@E=1,S=14,G=0,T=0,P=0:@R=B,S=26,V=Par dépôt:R=B,S=3,V={0}:\";$C117)": 2001,
    "=RIK_AC(\"INF12__;INF06@E=1,S=14,G=0,T=0,P=0:@R=B,S=26,V=Par dépôt:R=B,S=3,V={0}:\";$C119)": 2002,
    "=RIK_AC(\"INF12__;INF06@E=1,S=14,G=0,T=0,P=0:@R=B,S=26,V=Par dépôt:R=B,S=3,V={0}:\";$C121)": 2003,
    "=RIK_AC(\"INF12__;INF06@E=1,S=14,G=0,T=0,P=0:@R=B,S=26,V=Par dépôt:R=B,S=3,V={0}:\";$C123)": 2004,
    "=RIK_AC(\"INF12__;INF06@E=1,S=14,G=0,T=0,P=0:@R=B,S=26,V=Par dépôt:R=B,S=3,V={0}:\";$C125)": 2005,
    "=RIK_AC(\"INF12__;INF06@E=1,S=14,G=0,T=0,P=0:@R=B,S=26,V=Par dépôt:R=B,S=3,V={0}:\";$C127)": 2006,
    "=RIK_AC(\"INF12__;INF06@E=1,S=14,G=0,T=0,P=0:@R=B,S=26,V=Par dépôt:R=B,S=3,V={0}:\";$C129)": 2007,
    "=RIK_AC(\"INF12__;INF06@E=1,S=14,G=0,T=0,P=0:@R=B,S=26,V=Par dépôt:R=B,S=3,V={0}:\";$C131)": 2008,
    "=RIK_AC(\"INF12__;INF06@E=1,S=14,G=0,T=0,P=0:@R=B,S=26,V=Par dépôt:R=B,S=3,V={0}:\";$C133)": 2009,
    "=RIK_AC(\"INF12__;INF06@E=1,S=14,G=0,T=0,P=0:@R=B,S=26,V=Par dépôt:R=B,S=3,V={0}:\";$C135)": 2010,
    "=RIK_AC(\"INF12__;INF06@E=1,S=14,G=0,T=0,P=0:@R=B,S=26,V=Par dépôt:R=B,S=3,V={0}:\";$C137)": 2011,
    "=RIK_AC(\"INF12__;INF06@E=1,S=14,G=0,T=0,P=0:@R=B,S=26,V=Par dépôt:R=B,S=3,V={0}:\";$C139)": 2012,
    "=RIK_AC(\"INF12__;INF06@E=1,S=14,G=0,T=0,P=0:@R=B,S=26,V=Par dépôt:R=B,S=3,V={0}:\";$C141)": 2013,
    "=RIK_AC(\"INF12__;INF06@E=1,S=14,G=0,T=0,P=0:@R=B,S=26,V=Par dépôt:R=B,S=3,V={0}:\";$C143)": 2014,
    "=RIK_AC(\"INF12__;INF06@E=1,S=14,G=0,T=0,P=0:@R=B,S=26,V=Par dépôt:R=B,S=3,V={0}:\";$C145)": 2015,
    "=RIK_AC(\"INF12__;INF06@E=1,S=14,G=0,T=0,P=0:@R=B,S=26,V=Par dépôt:R=B,S=3,V={0}:\";$C147)": 2016,
    "=RIK_AC(\"INF12__;INF06@E=1,S=14,G=0,T=0,P=0:@R=B,S=26,V=Par dépôt:R=B,S=3,V={0}:\";$C149)": 2017,
    "=RIK_AC(\"INF12__;INF06@E=1,S=14,G=0,T=0,P=0:@R=B,S=26,V=Par dépôt:R=B,S=3,V={0}:\";$C151)": 2018,
    "=RIK_AC(\"INF12__;INF06@E=1,S=14,G=0,T=0,P=0:@R=B,S=26,V=Par dépôt:R=B,S=3,V={0}:\";$C153)": 2019,
    "=RIK_AC(\"INF12__;INF06@E=1,S=14,G=0,T=0,P=0:@R=B,S=26,V=Par dépôt:R=B,S=3,V={0}:\";$C155)": 2020,
    "=RIK_AC(\"INF12__;INF06@E=1,S=14,G=0,T=0,P=0:@R=B,S=26,V=Par dépôt:R=B,S=3,V={0}:\";$C157)": 2021,
    "=RIK_AC(\"INF12__;INF06@E=1,S=14,G=0,T=0,P=0:@R=B,S=26,V=Par dépôt:R=B,S=3,V={0}:\";$C159)": 2022,
    "=RIK_AC(\"INF12__;INF06@E=1,S=14,G=0,T=0,P=0:@R=B,S=26,V=Par dépôt:R=B,S=3,V={0}:\";$C161)": 2023,
    "=RIK_AC(\"INF12__;INF06@E=1,S=14,G=0,T=0,P=0:@R=B,S=26,V=Par dépôt:R=B,S=3,V={0}:\";$C110)": 2024,
    "=RIK_AC(\"INF12__;INF06@E=1,S=14,G=0,T=0,P=0:@R=B,S=26,V=Par dépôt:R=B,S=3,V={0}:\";$C112)": 2025,
    "=RIK_AC(\"INF12__;INF06@E=1,S=14,G=0,T=0,P=0:@R=B,S=26,V=Par dépôt:R=B,S=3,V={0}:\";$C114)": 2026,
    "=RIK_AC(\"INF12__;INF06@E=1,S=14,G=0,T=0,P=0:@R=B,S=26,V=Par dépôt:R=B,S=3,V={0}:\";$C116)": 2027,
    "=RIK_AC(\"INF12__;INF06@E=1,S=14,G=0,T=0,P=0:@R=B,S=26,V=Par dépôt:R=B,S=3,V={0}:\";$C118)": 2028,
    "=RIK_AC(\"INF12__;INF06@E=1,S=14,G=0,T=0,P=0:@R=B,S=26,V=Par dépôt:R=B,S=3,V={0}:\";$C120)": 2029,
    "=RIK_AC(\"INF12__;INF06@E=1,S=14,G=0,T=0,P=0:@R=B,S=26,V=Par dépôt:R=B,S=3,V={0}:\";$C122)": 2030,
    "=RIK_AC(\"INF12__;INF06@E=1,S=14,G=0,T=0,P=0:@R=B,S=26,V=Par dépôt:R=B,S=3,V={0}:\";$C124)": 2031,
    "=RIK_AC(\"INF12__;INF06@E=1,S=14,G=0,T=0,P=0:@R=B,S=26,V=Par dépôt:R=B,S=3,V={0}:\";$C126)": 2032,
    "=RIK_AC(\"INF12__;INF06@E=1,S=14,G=0,T=0,P=0:@R=B,S=26,V=Par dépôt:R=B,S=3,V={0}:\";$C128)": 2033,
    "=RIK_AC(\"INF12__;INF06@E=1,S=14,G=0,T=0,P=0:@R=B,S=26,V=Par dépôt:R=B,S=3,V={0}:\";$C130)": 2034,
    "=RIK_AC(\"INF12__;INF06@E=1,S=14,G=0,T=0,P=0:@R=B,S=26,V=Par dépôt:R=B,S=3,V={0}:\";$C132)": 2035,
    "=RIK_AC(\"INF12__;INF06@E=1,S=14,G=0,T=0,P=0:@R=B,S=26,V=Par dépôt:R=B,S=3,V={0}:\";$C134)": 2036,
    "=RIK_AC(\"INF12__;INF06@E=1,S=14,G=0,T=0,P=0:@R=B,S=26,V=Par dépôt:R=B,S=3,V={0}:\";$C136)": 2037,
    "=RIK_AC(\"INF12__;INF06@E=1,S=14,G=0,T=0,P=0:@R=B,S=26,V=Par dépôt:R=B,S=3,V={0}:\";$C138)": 2038,
    "=RIK_AC(\"INF12__;INF06@E=1,S=14,G=0,T=0,P=0:@R=B,S=26,V=Par dépôt:R=B,S=3,V={0}:\";$C140)": 2039,
    "=RIK_AC(\"INF12__;INF06@E=1,S=14,G=0,T=0,P=0:@R=B,S=26,V=Par dépôt:R=B,S=3,V={0}:\";$C142)": 2040,
    "=RIK_AC(\"INF12__;INF06@E=1,S=14,G=0,T=0,P=0:@R=B,S=26,V=Par dépôt:R=B,S=3,V={0}:\";$C144)": 2041,
    "=RIK_AC(\"INF12__;INF06@E=1,S=14,G=0,T=0,P=0:@R=B,S=26,V=Par dépôt:R=B,S=3,V={0}:\";$C146)": 2042,
    "=RIK_AC(\"INF12__;INF06@E=1,S=14,G=0,T=0,P=0:@R=B,S=26,V=Par dépôt:R=B,S=3,V={0}:\";$C148)": 2043,
    "=RIK_AC(\"INF12__;INF06@E=1,S=14,G=0,T=0,P=0:@R=B,S=26,V=Par dépôt:R=B,S=3,V={0}:\";$C150)": 2044,
    "=RIK_AC(\"INF12__;INF06@E=1,S=14,G=0,T=0,P=0:@R=B,S=26,V=Par dépôt:R=B,S=3,V={0}:\";$C152)": 2045,
    "=RIK_AC(\"INF12__;INF06@E=1,S=14,G=0,T=0,P=0:@R=B,S=26,V=Par dépôt:R=B,S=3,V={0}:\";$C154)": 2046,
    "=RIK_AC(\"INF12__;INF06@E=1,S=14,G=0,T=0,P=0:@R=B,S=26,V=Par dépôt:R=B,S=3,V={0}:\";$C156)": 2047,
    "=RIK_AC(\"INF12__;INF06@E=1,S=14,G=0,T=0,P=0:@R=B,S=26,V=Par dépôt:R=B,S=3,V={0}:\";$C158)": 2048,
    "=RIK_AC(\"INF12__;INF06@E=1,S=14,G=0,T=0,P=0:@R=B,S=26,V=Par dépôt:R=B,S=3,V={0}:\";$C160)": 2049,
    "=RIK_AC(\"INF12__;INF06@E=1,S=14,G=0,T=0,P=0:@R=B,S=26,V=Par dépôt:R=B,S=3,V={0}:\";$C164)": 2050,
    "=RIK_AC(\"INF12__;INF06@E=1,S=14,G=0,T=0,P=0:@R=B,S=26,V=Par dépôt:R=B,S=3,V={0}:\";$C165)": 2051,
    "=RIK_AC(\"INF12__;INF06@E=1,S=14,G=0,T=0,P=0:@R=B,S=26,V=Par dépôt:R=B,S=3,V={0}:\";$C167)": 2052,
    "=RIK_AC(\"INF12__;INF06@E=1,S=14,G=0,T=0,P=0:@R=B,S=26,V=Par dépôt:R=B,S=3,V={0}:\";$C169)": 2053,
    "=RIK_AC(\"INF12__;INF06@E=1,S=14,G=0,T=0,P=0:@R=B,S=26,V=Par dépôt:R=B,S=3,V={0}:\";$C171)": 2054,
    "=RIK_AC(\"INF12__;INF06@E=1,S=14,G=0,T=0,P=0:@R=B,S=26,V=Par dépôt:R=B,S=3,V={0}:\";$C173)": 2055,
    "=RIK_AC(\"INF12__;INF06@E=1,S=14,G=0,T=0,P=0:@R=B,S=26,V=Par dépôt:R=B,S=3,V={0}:\";$C175)": 2056,
    "=RIK_AC(\"INF12__;INF06@E=1,S=14,G=0,T=0,P=0:@R=B,S=26,V=Par dépôt:R=B,S=3,V={0}:\";$C177)": 2057,
    "=RIK_AC(\"INF12__;INF06@E=1,S=14,G=0,T=0,P=0:@R=B,S=26,V=Par dépôt:R=B,S=3,V={0}:\";$C179)": 2058,
    "=RIK_AC(\"INF12__;INF06@E=1,S=14,G=0,T=0,P=0:@R=B,S=26,V=Par dépôt:R=B,S=3,V={0}:\";$C181)": 2059,
    "=RIK_AC(\"INF12__;INF06@E=1,S=14,G=0,T=0,P=0:@R=B,S=26,V=Par dépôt:R=B,S=3,V={0}:\";$C183)": 2060,
    "=RIK_AC(\"INF12__;INF06@E=1,S=14,G=0,T=0,P=0:@R=B,S=26,V=Par dépôt:R=B,S=3,V={0}:\";$C185)": 2061,
    "=RIK_AC(\"INF12__;INF06@E=1,S=14,G=0,T=0,P=0:@R=B,S=26,V=Par dépôt:R=B,S=3,V={0}:\";$C187)": 2062,
    "=RIK_AC(\"INF12__;INF06@E=1,S=14,G=0,T=0,P=0:@R=B,S=26,V=Par dépôt:R=B,S=3,V={0}:\";$C189)": 2063,
    "=RIK_AC(\"INF12__;INF06@E=1,S=14,G=0,T=0,P=0:@R=B,S=26,V=Par dépôt:R=B,S=3,V={0}:\";$C191)": 2064,
    "=RIK_AC(\"INF12__;INF06@E=1,S=14,G=0,T=0,P=0:@R=B,S=26,V=Par dépôt:R=B,S=3,V={0}:\";$C193)": 2065,
    "=RIK_AC(\"INF12__;INF06@E=1,S=14,G=0,T=0,P=0:@R=B,S=26,V=Par dépôt:R=B,S=3,V={0}:\";$C195)": 2066,
    "=RIK_AC(\"INF12__;INF06@E=1,S=14,G=0,T=0,P=0:@R=B,S=26,V=Par dépôt:R=B,S=3,V={0}:\";$C197)": 2067,
    "=RIK_AC(\"INF12__;INF06@E=1,S=14,G=0,T=0,P=0:@R=B,S=26,V=Par dépôt:R=B,S=3,V={0}:\";$C199)": 2068,
    "=RIK_AC(\"INF12__;INF06@E=1,S=14,G=0,T=0,P=0:@R=B,S=26,V=Par dépôt:R=B,S=3,V={0}:\";$C201)": 2069,
    "=RIK_AC(\"INF12__;INF06@E=1,S=14,G=0,T=0,P=0:@R=B,S=26,V=Par dépôt:R=B,S=3,V={0}:\";$C203)": 2070,
    "=RIK_AC(\"INF12__;INF06@E=1,S=14,G=0,T=0,P=0:@R=B,S=26,V=Par dépôt:R=B,S=3,V={0}:\";$C205)": 2071,
    "=RIK_AC(\"INF12__;INF06@E=1,S=14,G=0,T=0,P=0:@R=B,S=26,V=Par dépôt:R=B,S=3,V={0}:\";$C207)": 2072,
    "=RIK_AC(\"INF12__;INF06@E=1,S=14,G=0,T=0,P=0:@R=B,S=26,V=Par dépôt:R=B,S=3,V={0}:\";$C209)": 2073,
    "=RIK_AC(\"INF12__;INF06@E=1,S=14,G=0,T=0,P=0:@R=B,S=26,V=Par dépôt:R=B,S=3,V={0}:\";$C211)": 2074,
    "=RIK_AC(\"INF12__;INF06@E=1,S=14,G=0,T=0,P=0:@R=B,S=26,V=Par dépôt:R=B,S=3,V={0}:\";$C213)": 2075,
    "=RIK_AC(\"INF12__;INF06@E=1,S=14,G=0,T=0,P=0:@R=B,S=26,V=Par dépôt:R=B,S=3,V={0}:\";$C215)": 2076,
    "=RIK_AC(\"INF12__;INF06@E=1,S=14,G=0,T=0,P=0:@R=B,S=26,V=Par dépôt:R=B,S=3,V={0}:\";$C217)": 2077,
    "=RIK_AC(\"INF12__;INF06@E=1,S=14,G=0,T=0,P=0:@R=B,S=26,V=Par dépôt:R=B,S=3,V={0}:\";$C219)": 2078,
    "=RIK_AC(\"INF12__;INF06@E=1,S=14,G=0,T=0,P=0:@R=B,S=26,V=Par dépôt:R=B,S=3,V={0}:\";$C221)": 2079,
    "=RIK_AC(\"INF12__;INF06@E=1,S=14,G=0,T=0,P=0:@R=B,S=26,V=Par dépôt:R=B,S=3,V={0}:\";$C223)": 2080,
    "=RIK_AC(\"INF12__;INF06@E=1,S=14,G=0,T=0,P=0:@R=B,S=26,V=Par dépôt:R=B,S=3,V={0}:\";$C225)": 2081,
    "=RIK_AC(\"INF12__;INF06@E=1,S=14,G=0,T=0,P=0:@R=B,S=26,V=Par dépôt:R=B,S=3,V={0}:\";$C227)": 2082,
    "=RIK_AC(\"INF12__;INF06@E=1,S=14,G=0,T=0,P=0:@R=B,S=26,V=Par dépôt:R=B,S=3,V={0}:\";$C229)": 2083,
    "=RIK_AC(\"INF12__;INF06@E=1,S=14,G=0,T=0,P=0:@R=B,S=26,V=Par dépôt:R=B,S=3,V={0}:\";$C231)": 2084,
    "=RIK_AC(\"INF12__;INF06@E=1,S=14,G=0,T=0,P=0:@R=B,S=26,V=Par dépôt:R=B,S=3,V={0}:\";$C233)": 2085,
    "=RIK_AC(\"INF12__;INF06@E=1,S=14,G=0,T=0,P=0:@R=B,S=26,V=Par dépôt:R=B,S=3,V={0}:\";$C235)": 2086,
    "=RIK_AC(\"INF12__;INF06@E=1,S=14,G=0,T=0,P=0:@R=B,S=26,V=Par dépôt:R=B,S=3,V={0}:\";$C237)": 2087,
    "=RIK_AC(\"INF12__;INF06@E=1,S=14,G=0,T=0,P=0:@R=B,S=26,V=Par dépôt:R=B,S=3,V={0}:\";$C239)": 2088,
    "=RIK_AC(\"INF12__;INF06@E=1,S=14,G=0,T=0,P=0:@R=B,S=26,V=Par dépôt:R=B,S=3,V={0}:\";$C241)": 2089,
    "=RIK_AC(\"INF12__;INF06@E=1,S=14,G=0,T=0,P=0:@R=B,S=26,V=Par dépôt:R=B,S=3,V={0}:\";$C243)": 2090,
    "=RIK_AC(\"INF12__;INF06@E=1,S=14,G=0,T=0,P=0:@R=B,S=26,V=Par dépôt:R=B,S=3,V={0}:\";$C245)": 2091,
    "=RIK_AC(\"INF12__;INF06@E=1,S=14,G=0,T=0,P=0:@R=B,S=26,V=Par dépôt:R=B,S=3,V={0}:\";$C247)": 2092,
    "=RIK_AC(\"INF12__;INF06@E=1,S=14,G=0,T=0,P=0:@R=B,S=26,V=Par dépôt:R=B,S=3,V={0}:\";$C249)": 2093,
    "=RIK_AC(\"INF12__;INF06@E=1,S=14,G=0,T=0,P=0:@R=B,S=26,V=Par dépôt:R=B,S=3,V={0}:\";$C166)": 2094,
    "=RIK_AC(\"INF12__;INF06@E=1,S=14,G=0,T=0,P=0:@R=B,S=26,V=Par dépôt:R=B,S=3,V={0}:\";$C168)": 2095,
    "=RIK_AC(\"INF12__;INF06@E=1,S=14,G=0,T=0,P=0:@R=B,S=26,V=Par dépôt:R=B,S=3,V={0}:\";$C170)": 2096,
    "=RIK_AC(\"INF12__;INF06@E=1,S=14,G=0,T=0,P=0:@R=B,S=26,V=Par dépôt:R=B,S=3,V={0}:\";$C172)": 2097,
    "=RIK_AC(\"INF12__;INF06@E=1,S=14,G=0,T=0,P=0:@R=B,S=26,V=Par dépôt:R=B,S=3,V={0}:\";$C174)": 2098,
    "=RIK_AC(\"INF12__;INF06@E=1,S=14,G=0,T=0,P=0:@R=B,S=26,V=Par dépôt:R=B,S=3,V={0}:\";$C176)": 2099,
    "=RIK_AC(\"INF12__;INF06@E=1,S=14,G=0,T=0,P=0:@R=B,S=26,V=Par dépôt:R=B,S=3,V={0}:\";$C178)": 2100,
    "=RIK_AC(\"INF12__;INF06@E=1,S=14,G=0,T=0,P=0:@R=B,S=26,V=Par dépôt:R=B,S=3,V={0}:\";$C180)": 2101,
    "=RIK_AC(\"INF12__;INF06@E=1,S=14,G=0,T=0,P=0:@R=B,S=26,V=Par dépôt:R=B,S=3,V={0}:\";$C182)": 2102,
    "=RIK_AC(\"INF12__;INF06@E=1,S=14,G=0,T=0,P=0:@R=B,S=26,V=Par dépôt:R=B,S=3,V={0}:\";$C184)": 2103,
    "=RIK_AC(\"INF12__;INF06@E=1,S=14,G=0,T=0,P=0:@R=B,S=26,V=Par dépôt:R=B,S=3,V={0}:\";$C186)": 2104,
    "=RIK_AC(\"INF12__;INF06@E=1,S=14,G=0,T=0,P=0:@R=B,S=26,V=Par dépôt:R=B,S=3,V={0}:\";$C188)": 2105,
    "=RIK_AC(\"INF12__;INF06@E=1,S=14,G=0,T=0,P=0:@R=B,S=26,V=Par dépôt:R=B,S=3,V={0}:\";$C190)": 2106,
    "=RIK_AC(\"INF12__;INF06@E=1,S=14,G=0,T=0,P=0:@R=B,S=26,V=Par dépôt:R=B,S=3,V={0}:\";$C192)": 2107,
    "=RIK_AC(\"INF12__;INF06@E=1,S=14,G=0,T=0,P=0:@R=B,S=26,V=Par dépôt:R=B,S=3,V={0}:\";$C194)": 2108,
    "=RIK_AC(\"INF12__;INF06@E=1,S=14,G=0,T=0,P=0:@R=B,S=26,V=Par dépôt:R=B,S=3,V={0}:\";$C196)": 2109,
    "=RIK_AC(\"INF12__;INF06@E=1,S=14,G=0,T=0,P=0:@R=B,S=26,V=Par dépôt:R=B,S=3,V={0}:\";$C198)": 2110,
    "=RIK_AC(\"INF12__;INF06@E=1,S=14,G=0,T=0,P=0:@R=B,S=26,V=Par dépôt:R=B,S=3,V={0}:\";$C200)": 2111,
    "=RIK_AC(\"INF12__;INF06@E=1,S=14,G=0,T=0,P=0:@R=B,S=26,V=Par dépôt:R=B,S=3,V={0}:\";$C202)": 2112,
    "=RIK_AC(\"INF12__;INF06@E=1,S=14,G=0,T=0,P=0:@R=B,S=26,V=Par dépôt:R=B,S=3,V={0}:\";$C204)": 2113,
    "=RIK_AC(\"INF12__;INF06@E=1,S=14,G=0,T=0,P=0:@R=B,S=26,V=Par dépôt:R=B,S=3,V={0}:\";$C206)": 2114,
    "=RIK_AC(\"INF12__;INF06@E=1,S=14,G=0,T=0,P=0:@R=B,S=26,V=Par dépôt:R=B,S=3,V={0}:\";$C208)": 2115,
    "=RIK_AC(\"INF12__;INF06@E=1,S=14,G=0,T=0,P=0:@R=B,S=26,V=Par dépôt:R=B,S=3,V={0}:\";$C210)": 2116,
    "=RIK_AC(\"INF12__;INF06@E=1,S=14,G=0,T=0,P=0:@R=B,S=26,V=Par dépôt:R=B,S=3,V={0}:\";$C212)": 2117,
    "=RIK_AC(\"INF12__;INF06@E=1,S=14,G=0,T=0,P=0:@R=B,S=26,V=Par dépôt:R=B,S=3,V={0}:\";$C214)": 2118,
    "=RIK_AC(\"INF12__;INF06@E=1,S=14,G=0,T=0,P=0:@R=B,S=26,V=Par dépôt:R=B,S=3,V={0}:\";$C216)": 2119,
    "=RIK_AC(\"INF12__;INF06@E=1,S=14,G=0,T=0,P=0:@R=B,S=26,V=Par dépôt:R=B,S=3,V={0}:\";$C218)": 2120,
    "=RIK_AC(\"INF12__;INF06@E=1,S=14,G=0,T=0,P=0:@R=B,S=26,V=Par dépôt:R=B,S=3,V={0}:\";$C220)": 2121,
    "=RIK_AC(\"INF12__;INF06@E=1,S=14,G=0,T=0,P=0:@R=B,S=26,V=Par dépôt:R=B,S=3,V={0}:\";$C222)": 2122,
    "=RIK_AC(\"INF12__;INF06@E=1,S=14,G=0,T=0,P=0:@R=B,S=26,V=Par dépôt:R=B,S=3,V={0}:\";$C224)": 2123,
    "=RIK_AC(\"INF12__;INF06@E=1,S=14,G=0,T=0,P=0:@R=B,S=26,V=Par dépôt:R=B,S=3,V={0}:\";$C226)": 2124,
    "=RIK_AC(\"INF12__;INF06@E=1,S=14,G=0,T=0,P=0:@R=B,S=26,V=Par dépôt:R=B,S=3,V={0}:\";$C228)": 2125,
    "=RIK_AC(\"INF12__;INF06@E=1,S=14,G=0,T=0,P=0:@R=B,S=26,V=Par dépôt:R=B,S=3,V={0}:\";$C230)": 2126,
    "=RIK_AC(\"INF12__;INF06@E=1,S=14,G=0,T=0,P=0:@R=B,S=26,V=Par dépôt:R=B,S=3,V={0}:\";$C232)": 2127,
    "=RIK_AC(\"INF12__;INF06@E=1,S=14,G=0,T=0,P=0:@R=B,S=26,V=Par dépôt:R=B,S=3,V={0}:\";$C234)": 2128,
    "=RIK_AC(\"INF12__;INF06@E=1,S=14,G=0,T=0,P=0:@R=B,S=26,V=Par dépôt:R=B,S=3,V={0}:\";$C236)": 2129,
    "=RIK_AC(\"INF12__;INF06@E=1,S=14,G=0,T=0,P=0:@R=B,S=26,V=Par dépôt:R=B,S=3,V={0}:\";$C238)": 2130,
    "=RIK_AC(\"INF12__;INF06@E=1,S=14,G=0,T=0,P=0:@R=B,S=26,V=Par dépôt:R=B,S=3,V={0}:\";$C240)": 2131,
    "=RIK_AC(\"INF12__;INF06@E=1,S=14,G=0,T=0,P=0:@R=B,S=26,V=Par dépôt:R=B,S=3,V={0}:\";$C242)": 2132,
    "=RIK_AC(\"INF12__;INF06@E=1,S=14,G=0,T=0,P=0:@R=B,S=26,V=Par dépôt:R=B,S=3,V={0}:\";$C244)": 2133,
    "=RIK_AC(\"INF12__;INF06@E=1,S=14,G=0,T=0,P=0:@R=B,S=26,V=Par dépôt:R=B,S=3,V={0}:\";$C246)": 2134,
    "=RIK_AC(\"INF12__;INF06@E=1,S=14,G=0,T=0,P=0:@R=B,S=26,V=Par dépôt:R=B,S=3,V={0}:\";$C248)": 2135,
    "=RIK_AC(\"INF12__;INF06@E=1,S=14,G=0,T=0,P=0:@R=B,S=26,V=Par dépôt:R=B,S=3,V={0}:\";$C163)": 2136,
    "=RIK_AC(\"INF12__;INF06@E=1,S=14,G=0,T=0,P=0:@R=B,S=26,V=Par dépôt:R=B,S=3,V={0}:\";$C107)": 2137,
    "=RIK_AC(\"INF12__;INF06@E=1,S=14,G=0,T=0,P=0:@R=B,S=26,V=Par dépôt:R=B,S=3,V={0}:\";$C99)": 2138,
    "=RIK_AC(\"INF12__;INF06@E=1,S=14,G=0,T=0,P=0:@R=B,S=26,V=Par dépôt:R=B,S=3,V={0}:\";$C71)": 2139,
    "=RIK_AC(\"INF12__;INF06@E=1,S=14,G=0,T=0,P=0:@R=B,S=26,V=Par dépôt:R=B,S=3,V={0}:\";$C51)": 2140,
    "=RIK_AC(\"INF12__;INF06@E=1,S=14,G=0,T=0,P=0:@R=B,S=26,V=Par dépôt:R=B,S=3,V={0}:\";$C251)": 2141,
    "=RIK_AC(\"INF12__;INF06@E=1,S=14,G=0,T=0,P=0:@R=B,S=26,V=Par dépôt:R=B,S=3,V={0}:\";$C253)": 2142,
    "=RIK_AC(\"INF12__;INF06@E=1,S=14,G=0,T=0,P=0:@R=B,S=26,V=Par dépôt:R=B,S=3,V={0}:\";$C255)": 2143,
    "=RIK_AC(\"INF12__;INF06@E=1,S=14,G=0,T=0,P=0:@R=B,S=26,V=Par dépôt:R=B,S=3,V={0}:\";$C257)": 2144,
    "=RIK_AC(\"INF12__;INF06@E=1,S=14,G=0,T=0,P=0:@R=B,S=26,V=Par dépôt:R=B,S=3,V={0}:\";$C259)": 2145,
    "=RIK_AC(\"INF12__;INF06@E=1,S=14,G=0,T=0,P=0:@R=B,S=26,V=Par dépôt:R=B,S=3,V={0}:\";$C261)": 2146,
    "=RIK_AC(\"INF12__;INF06@E=1,S=14,G=0,T=0,P=0:@R=B,S=26,V=Par dépôt:R=B,S=3,V={0}:\";$C263)": 2147,
    "=RIK_AC(\"INF12__;INF06@E=1,S=14,G=0,T=0,P=0:@R=B,S=26,V=Par dépôt:R=B,S=3,V={0}:\";$C265)": 2148,
    "=RIK_AC(\"INF12__;INF06@E=1,S=14,G=0,T=0,P=0:@R=B,S=26,V=Par dépôt:R=B,S=3,V={0}:\";$C267)": 2149,
    "=RIK_AC(\"INF12__;INF06@E=1,S=14,G=0,T=0,P=0:@R=B,S=26,V=Par dépôt:R=B,S=3,V={0}:\";$C250)": 2150,
    "=RIK_AC(\"INF12__;INF06@E=1,S=14,G=0,T=0,P=0:@R=B,S=26,V=Par dépôt:R=B,S=3,V={0}:\";$C252)": 2151,
    "=RIK_AC(\"INF12__;INF06@E=1,S=14,G=0,T=0,P=0:@R=B,S=26,V=Par dépôt:R=B,S=3,V={0}:\";$C254)": 2152,
    "=RIK_AC(\"INF12__;INF06@E=1,S=14,G=0,T=0,P=0:@R=B,S=26,V=Par dépôt:R=B,S=3,V={0}:\";$C256)": 2153,
    "=RIK_AC(\"INF12__;INF06@E=1,S=14,G=0,T=0,P=0:@R=B,S=26,V=Par dépôt:R=B,S=3,V={0}:\";$C258)": 2154,
    "=RIK_AC(\"INF12__;INF06@E=1,S=14,G=0,T=0,P=0:@R=B,S=26,V=Par dépôt:R=B,S=3,V={0}:\";$C260)": 2155,
    "=RIK_AC(\"INF12__;INF06@E=1,S=14,G=0,T=0,P=0:@R=B,S=26,V=Par dépôt:R=B,S=3,V={0}:\";$C262)": 2156,
    "=RIK_AC(\"INF12__;INF06@E=1,S=14,G=0,T=0,P=0:@R=B,S=26,V=Par dépôt:R=B,S=3,V={0}:\";$C264)": 2157,
    "=RIK_AC(\"INF12__;INF06@E=1,S=14,G=0,T=0,P=0:@R=B,S=26,V=Par dépôt:R=B,S=3,V={0}:\";$C266)": 2158,
    "=RIK_AC(\"INF12__;INF06@E=1,S=14,G=0,T=0,P=0:@R=B,S=26,V=Par dépôt:R=B,S=3,V={0}:\";$C270)": 2159,
    "=RIK_AC(\"INF12__;INF06@E=1,S=14,G=0,T=0,P=0:@R=B,S=26,V=Par dépôt:R=B,S=3,V={0}:\";$C271)": 2160,
    "=RIK_AC(\"INF12__;INF06@E=1,S=14,G=0,T=0,P=0:@R=B,S=26,V=Par dépôt:R=B,S=3,V={0}:\";$C272)": 2161,
    "=RIK_AC(\"INF12__;INF06@E=1,S=14,G=0,T=0,P=0:@R=B,S=26,V=Par dépôt:R=B,S=3,V={0}:\";$C274)": 2162,
    "=RIK_AC(\"INF12__;INF06@E=1,S=14,G=0,T=0,P=0:@R=B,S=26,V=Par dépôt:R=B,S=3,V={0}:\";$C276)": 2163,
    "=RIK_AC(\"INF12__;INF06@E=1,S=14,G=0,T=0,P=0:@R=B,S=26,V=Par dépôt:R=B,S=3,V={0}:\";$C278)": 2164,
    "=RIK_AC(\"INF12__;INF06@E=1,S=14,G=0,T=0,P=0:@R=B,S=26,V=Par dépôt:R=B,S=3,V={0}:\";$C273)": 2165,
    "=RIK_AC(\"INF12__;INF06@E=1,S=14,G=0,T=0,P=0:@R=B,S=26,V=Par dépôt:R=B,S=3,V={0}:\";$C275)": 2166,
    "=RIK_AC(\"INF12__;INF06@E=1,S=14,G=0,T=0,P=0:@R=B,S=26,V=Par dépôt:R=B,S=3,V={0}:\";$C277)": 2167,
    "=RIK_AC(\"INF12__;INF06@E=1,S=14,G=0,T=0,P=0:@R=B,S=26,V=Par dépôt:R=B,S=3,V={0}:\";$C281)": 2168,
    "=RIK_AC(\"INF12__;INF06@E=1,S=14,G=0,T=0,P=0:@R=B,S=26,V=Par dépôt:R=B,S=3,V={0}:\";$C282)": 2169,
    "=RIK_AC(\"INF12__;INF06@E=1,S=14,G=0,T=0,P=0:@R=B,S=26,V=Par dépôt:R=B,S=3,V={0}:\";$C284)": 2170,
    "=RIK_AC(\"INF12__;INF06@E=1,S=14,G=0,T=0,P=0:@R=B,S=26,V=Par dépôt:R=B,S=3,V={0}:\";$C286)": 2171,
    "=RIK_AC(\"INF12__;INF06@E=1,S=14,G=0,T=0,P=0:@R=B,S=26,V=Par dépôt:R=B,S=3,V={0}:\";$C288)": 2172,
    "=RIK_AC(\"INF12__;INF06@E=1,S=14,G=0,T=0,P=0:@R=B,S=26,V=Par dépôt:R=B,S=3,V={0}:\";$C290)": 2173,
    "=RIK_AC(\"INF12__;INF06@E=1,S=14,G=0,T=0,P=0:@R=B,S=26,V=Par dépôt:R=B,S=3,V={0}:\";$C292)": 2174,
    "=RIK_AC(\"INF12__;INF06@E=1,S=14,G=0,T=0,P=0:@R=B,S=26,V=Par dépôt:R=B,S=3,V={0}:\";$C294)": 2175,
    "=RIK_AC(\"INF12__;INF06@E=1,S=14,G=0,T=0,P=0:@R=B,S=26,V=Par dépôt:R=B,S=3,V={0}:\";$C293)": 2176,
    "=RIK_AC(\"INF12__;INF06@E=1,S=14,G=0,T=0,P=0:@R=B,S=26,V=Par dépôt:R=B,S=3,V={0}:\";$C283)": 2177,
    "=RIK_AC(\"INF12__;INF06@E=1,S=14,G=0,T=0,P=0:@R=B,S=26,V=Par dépôt:R=B,S=3,V={0}:\";$C285)": 2178,
    "=RIK_AC(\"INF12__;INF06@E=1,S=14,G=0,T=0,P=0:@R=B,S=26,V=Par dépôt:R=B,S=3,V={0}:\";$C287)": 2179,
    "=RIK_AC(\"INF12__;INF06@E=1,S=14,G=0,T=0,P=0:@R=B,S=26,V=Par dépôt:R=B,S=3,V={0}:\";$C289)": 2180,
    "=RIK_AC(\"INF12__;INF06@E=1,S=14,G=0,T=0,P=0:@R=B,S=26,V=Par dépôt:R=B,S=3,V={0}:\";$C291)": 2181,
    "=RIK_AC(\"INF12__;INF06@E=1,S=14,G=0,T=0,P=0:@R=B,S=26,V=Par dépôt:R=B,S=3,V={0}:\";$C296)": 2182,
    "=RIK_AC(\"INF12__;INF06@E=1,S=14,G=0,T=0,P=0:@R=B,S=26,V=Par dépôt:R=B,S=3,V={0}:\";$C297)": 2183,
    "=RIK_AC(\"INF12__;INF06@E=1,S=14,G=0,T=0,P=0:@R=B,S=26,V=Par dépôt:R=B,S=3,V={0}:\";$C298)": 2184,
    "=RIK_AC(\"INF12__;INF06@E=1,S=14,G=0,T=0,P=0:@R=B,S=26,V=Par dépôt:R=B,S=3,V={0}:\";$C299)": 2185,
    "=RIK_AC(\"INF12__;INF06@E=1,S=14,G=0,T=0,P=0:@R=B,S=26,V=Par dépôt:R=B,S=3,V={0}:\";$C302)": 2186,
    "=RIK_AC(\"INF12__;INF06@E=1,S=14,G=0,T=0,P=0:@R=B,S=26,V=Par dépôt:R=B,S=3,V={0}:\";$C303)": 2187,
    "=RIK_AC(\"INF12__;INF06@E=1,S=14,G=0,T=0,P=0:@R=B,S=26,V=Par dépôt:R=B,S=3,V={0}:\";$C305)": 2188,
    "=RIK_AC(\"INF12__;INF06@E=1,S=14,G=0,T=0,P=0:@R=B,S=26,V=Par dépôt:R=B,S=3,V={0}:\";$C307)": 2189,
    "=RIK_AC(\"INF12__;INF06@E=1,S=14,G=0,T=0,P=0:@R=B,S=26,V=Par dépôt:R=B,S=3,V={0}:\";$C309)": 2190,
    "=RIK_AC(\"INF12__;INF06@E=1,S=14,G=0,T=0,P=0:@R=B,S=26,V=Par dépôt:R=B,S=3,V={0}:\";$C311)": 2191,
    "=RIK_AC(\"INF12__;INF06@E=1,S=14,G=0,T=0,P=0:@R=B,S=26,V=Par dépôt:R=B,S=3,V={0}:\";$C313)": 2192,
    "=RIK_AC(\"INF12__;INF06@E=1,S=14,G=0,T=0,P=0:@R=B,S=26,V=Par dépôt:R=B,S=3,V={0}:\";$C315)": 2193,
    "=RIK_AC(\"INF12__;INF06@E=1,S=14,G=0,T=0,P=0:@R=B,S=26,V=Par dépôt:R=B,S=3,V={0}:\";$C317)": 2194,
    "=RIK_AC(\"INF12__;INF06@E=1,S=14,G=0,T=0,P=0:@R=B,S=26,V=Par dépôt:R=B,S=3,V={0}:\";$C319)": 2195,
    "=RIK_AC(\"INF12__;INF06@E=1,S=14,G=0,T=0,P=0:@R=B,S=26,V=Par dépôt:R=B,S=3,V={0}:\";$C321)": 2196,
    "=RIK_AC(\"INF12__;INF06@E=1,S=14,G=0,T=0,P=0:@R=B,S=26,V=Par dépôt:R=B,S=3,V={0}:\";$C323)": 2197,
    "=RIK_AC(\"INF12__;INF06@E=1,S=14,G=0,T=0,P=0:@R=B,S=26,V=Par dépôt:R=B,S=3,V={0}:\";$C325)": 2198,
    "=RIK_AC(\"INF12__;INF06@E=1,S=14,G=0,T=0,P=0:@R=B,S=26,V=Par dépôt:R=B,S=3,V={0}:\";$C327)": 2199,
    "=RIK_AC(\"INF12__;INF06@E=1,S=14,G=0,T=0,P=0:@R=B,S=26,V=Par dépôt:R=B,S=3,V={0}:\";$C329)": 2200,
    "=RIK_AC(\"INF12__;INF06@E=1,S=14,G=0,T=0,P=0:@R=B,S=26,V=Par dépôt:R=B,S=3,V={0}:\";$C331)": 2201,
    "=RIK_AC(\"INF12__;INF06@E=1,S=14,G=0,T=0,P=0:@R=B,S=26,V=Par dépôt:R=B,S=3,V={0}:\";$C333)": 2202,
    "=RIK_AC(\"INF12__;INF06@E=1,S=14,G=0,T=0,P=0:@R=B,S=26,V=Par dépôt:R=B,S=3,V={0}:\";$C335)": 2203,
    "=RIK_AC(\"INF12__;INF06@E=1,S=14,G=0,T=0,P=0:@R=B,S=26,V=Par dépôt:R=B,S=3,V={0}:\";$C337)": 2204,
    "=RIK_AC(\"INF12__;INF06@E=1,S=14,G=0,T=0,P=0:@R=B,S=26,V=Par dépôt:R=B,S=3,V={0}:\";$C339)": 2205,
    "=RIK_AC(\"INF12__;INF06@E=1,S=14,G=0,T=0,P=0:@R=B,S=26,V=Par dépôt:R=B,S=3,V={0}:\";$C341)": 2206,
    "=RIK_AC(\"INF12__;INF06@E=1,S=14,G=0,T=0,P=0:@R=B,S=26,V=Par dépôt:R=B,S=3,V={0}:\";$C343)": 2207,
    "=RIK_AC(\"INF12__;INF06@E=1,S=14,G=0,T=0,P=0:@R=B,S=26,V=Par dépôt:R=B,S=3,V={0}:\";$C345)": 2208,
    "=RIK_AC(\"INF12__;INF06@E=1,S=14,G=0,T=0,P=0:@R=B,S=26,V=Par dépôt:R=B,S=3,V={0}:\";$C347)": 2209,
    "=RIK_AC(\"INF12__;INF06@E=1,S=14,G=0,T=0,P=0:@R=B,S=26,V=Par dépôt:R=B,S=3,V={0}:\";$C349)": 2210,
    "=RIK_AC(\"INF12__;INF06@E=1,S=14,G=0,T=0,P=0:@R=B,S=26,V=Par dépôt:R=B,S=3,V={0}:\";$C351)": 2211,
    "=RIK_AC(\"INF12__;INF06@E=1,S=14,G=0,T=0,P=0:@R=B,S=26,V=Par dépôt:R=B,S=3,V={0}:\";$C353)": 2212,
    "=RIK_AC(\"INF12__;INF06@E=1,S=14,G=0,T=0,P=0:@R=B,S=26,V=Par dépôt:R=B,S=3,V={0}:\";$C355)": 2213,
    "=RIK_AC(\"INF12__;INF06@E=1,S=14,G=0,T=0,P=0:@R=B,S=26,V=Par dépôt:R=B,S=3,V={0}:\";$C357)": 2214,
    "=RIK_AC(\"INF12__;INF06@E=1,S=14,G=0,T=0,P=0:@R=B,S=26,V=Par dépôt:R=B,S=3,V={0}:\";$C359)": 2215,
    "=RIK_AC(\"INF12__;INF06@E=1,S=14,G=0,T=0,P=0:@R=B,S=26,V=Par dépôt:R=B,S=3,V={0}:\";$C361)": 2216,
    "=RIK_AC(\"INF12__;INF06@E=1,S=14,G=0,T=0,P=0:@R=B,S=26,V=Par dépôt:R=B,S=3,V={0}:\";$C363)": 2217,
    "=RIK_AC(\"INF12__;INF06@E=1,S=14,G=0,T=0,P=0:@R=B,S=26,V=Par dépôt:R=B,S=3,V={0}:\";$C365)": 2218,
    "=RIK_AC(\"INF12__;INF06@E=1,S=14,G=0,T=0,P=0:@R=B,S=26,V=Par dépôt:R=B,S=3,V={0}:\";$C367)": 2219,
    "=RIK_AC(\"INF12__;INF06@E=1,S=14,G=0,T=0,P=0:@R=B,S=26,V=Par dépôt:R=B,S=3,V={0}:\";$C369)": 2220,
    "=RIK_AC(\"INF12__;INF06@E=1,S=14,G=0,T=0,P=0:@R=B,S=26,V=Par dépôt:R=B,S=3,V={0}:\";$C371)": 2221,
    "=RIK_AC(\"INF12__;INF06@E=1,S=14,G=0,T=0,P=0:@R=B,S=26,V=Par dépôt:R=B,S=3,V={0}:\";$C373)": 2222,
    "=RIK_AC(\"INF12__;INF06@E=1,S=14,G=0,T=0,P=0:@R=B,S=26,V=Par dépôt:R=B,S=3,V={0}:\";$C375)": 2223,
    "=RIK_AC(\"INF12__;INF06@E=1,S=14,G=0,T=0,P=0:@R=B,S=26,V=Par dépôt:R=B,S=3,V={0}:\";$C377)": 2224,
    "=RIK_AC(\"INF12__;INF06@E=1,S=14,G=0,T=0,P=0:@R=B,S=26,V=Par dépôt:R=B,S=3,V={0}:\";$C379)": 2225,
    "=RIK_AC(\"INF12__;INF06@E=1,S=14,G=0,T=0,P=0:@R=B,S=26,V=Par dépôt:R=B,S=3,V={0}:\";$C381)": 2226,
    "=RIK_AC(\"INF12__;INF06@E=1,S=14,G=0,T=0,P=0:@R=B,S=26,V=Par dépôt:R=B,S=3,V={0}:\";$C383)": 2227,
    "=RIK_AC(\"INF12__;INF06@E=1,S=14,G=0,T=0,P=0:@R=B,S=26,V=Par dépôt:R=B,S=3,V={0}:\";$C385)": 2228,
    "=RIK_AC(\"INF12__;INF06@E=1,S=14,G=0,T=0,P=0:@R=B,S=26,V=Par dépôt:R=B,S=3,V={0}:\";$C387)": 2229,
    "=RIK_AC(\"INF12__;INF06@E=1,S=14,G=0,T=0,P=0:@R=B,S=26,V=Par dépôt:R=B,S=3,V={0}:\";$C389)": 2230,
    "=RIK_AC(\"INF12__;INF06@E=1,S=14,G=0,T=0,P=0:@R=B,S=26,V=Par dépôt:R=B,S=3,V={0}:\";$C391)": 2231,
    "=RIK_AC(\"INF12__;INF06@E=1,S=14,G=0,T=0,P=0:@R=B,S=26,V=Par dépôt:R=B,S=3,V={0}:\";$C393)": 2232,
    "=RIK_AC(\"INF12__;INF06@E=1,S=14,G=0,T=0,P=0:@R=B,S=26,V=Par dépôt:R=B,S=3,V={0}:\";$C395)": 2233,
    "=RIK_AC(\"INF12__;INF06@E=1,S=14,G=0,T=0,P=0:@R=B,S=26,V=Par dépôt:R=B,S=3,V={0}:\";$C397)": 2234,
    "=RIK_AC(\"INF12__;INF06@E=1,S=14,G=0,T=0,P=0:@R=B,S=26,V=Par dépôt:R=B,S=3,V={0}:\";$C399)": 2235,
    "=RIK_AC(\"INF12__;INF06@E=1,S=14,G=0,T=0,P=0:@R=B,S=26,V=Par dépôt:R=B,S=3,V={0}:\";$C401)": 2236,
    "=RIK_AC(\"INF12__;INF06@E=1,S=14,G=0,T=0,P=0:@R=B,S=26,V=Par dépôt:R=B,S=3,V={0}:\";$C403)": 2237,
    "=RIK_AC(\"INF12__;INF06@E=1,S=14,G=0,T=0,P=0:@R=B,S=26,V=Par dépôt:R=B,S=3,V={0}:\";$C405)": 2238,
    "=RIK_AC(\"INF12__;INF06@E=1,S=14,G=0,T=0,P=0:@R=B,S=26,V=Par dépôt:R=B,S=3,V={0}:\";$C407)": 2239,
    "=RIK_AC(\"INF12__;INF06@E=1,S=14,G=0,T=0,P=0:@R=B,S=26,V=Par dépôt:R=B,S=3,V={0}:\";$C409)": 2240,
    "=RIK_AC(\"INF12__;INF06@E=1,S=14,G=0,T=0,P=0:@R=B,S=26,V=Par dépôt:R=B,S=3,V={0}:\";$C411)": 2241,
    "=RIK_AC(\"INF12__;INF06@E=1,S=14,G=0,T=0,P=0:@R=B,S=26,V=Par dépôt:R=B,S=3,V={0}</t>
  </si>
  <si>
    <t>:\";$C413)": 2242,
    "=RIK_AC(\"INF12__;INF06@E=1,S=14,G=0,T=0,P=0:@R=B,S=26,V=Par dépôt:R=B,S=3,V={0}:\";$C415)": 2243,
    "=RIK_AC(\"INF12__;INF06@E=1,S=14,G=0,T=0,P=0:@R=B,S=26,V=Par dépôt:R=B,S=3,V={0}:\";$C417)": 2244,
    "=RIK_AC(\"INF12__;INF06@E=1,S=14,G=0,T=0,P=0:@R=B,S=26,V=Par dépôt:R=B,S=3,V={0}:\";$C419)": 2245,
    "=RIK_AC(\"INF12__;INF06@E=1,S=14,G=0,T=0,P=0:@R=B,S=26,V=Par dépôt:R=B,S=3,V={0}:\";$C421)": 2246,
    "=RIK_AC(\"INF12__;INF06@E=1,S=14,G=0,T=0,P=0:@R=B,S=26,V=Par dépôt:R=B,S=3,V={0}:\";$C423)": 2247,
    "=RIK_AC(\"INF12__;INF06@E=1,S=14,G=0,T=0,P=0:@R=B,S=26,V=Par dépôt:R=B,S=3,V={0}:\";$C425)": 2248,
    "=RIK_AC(\"INF12__;INF06@E=1,S=14,G=0,T=0,P=0:@R=B,S=26,V=Par dépôt:R=B,S=3,V={0}:\";$C427)": 2249,
    "=RIK_AC(\"INF12__;INF06@E=1,S=14,G=0,T=0,P=0:@R=B,S=26,V=Par dépôt:R=B,S=3,V={0}:\";$C429)": 2250,
    "=RIK_AC(\"INF12__;INF06@E=1,S=14,G=0,T=0,P=0:@R=B,S=26,V=Par dépôt:R=B,S=3,V={0}:\";$C431)": 2251,
    "=RIK_AC(\"INF12__;INF06@E=1,S=14,G=0,T=0,P=0:@R=B,S=26,V=Par dépôt:R=B,S=3,V={0}:\";$C433)": 2252,
    "=RIK_AC(\"INF12__;INF06@E=1,S=14,G=0,T=0,P=0:@R=B,S=26,V=Par dépôt:R=B,S=3,V={0}:\";$C435)": 2253,
    "=RIK_AC(\"INF12__;INF06@E=1,S=14,G=0,T=0,P=0:@R=B,S=26,V=Par dépôt:R=B,S=3,V={0}:\";$C437)": 2254,
    "=RIK_AC(\"INF12__;INF06@E=1,S=14,G=0,T=0,P=0:@R=B,S=26,V=Par dépôt:R=B,S=3,V={0}:\";$C439)": 2255,
    "=RIK_AC(\"INF12__;INF06@E=1,S=14,G=0,T=0,P=0:@R=B,S=26,V=Par dépôt:R=B,S=3,V={0}:\";$C441)": 2256,
    "=RIK_AC(\"INF12__;INF06@E=1,S=14,G=0,T=0,P=0:@R=B,S=26,V=Par dépôt:R=B,S=3,V={0}:\";$C443)": 2257,
    "=RIK_AC(\"INF12__;INF06@E=1,S=14,G=0,T=0,P=0:@R=B,S=26,V=Par dépôt:R=B,S=3,V={0}:\";$C445)": 2258,
    "=RIK_AC(\"INF12__;INF06@E=1,S=14,G=0,T=0,P=0:@R=B,S=26,V=Par dépôt:R=B,S=3,V={0}:\";$C447)": 2259,
    "=RIK_AC(\"INF12__;INF06@E=1,S=14,G=0,T=0,P=0:@R=B,S=26,V=Par dépôt:R=B,S=3,V={0}:\";$C449)": 2260,
    "=RIK_AC(\"INF12__;INF06@E=1,S=14,G=0,T=0,P=0:@R=B,S=26,V=Par dépôt:R=B,S=3,V={0}:\";$C451)": 2261,
    "=RIK_AC(\"INF12__;INF06@E=1,S=14,G=0,T=0,P=0:@R=B,S=26,V=Par dépôt:R=B,S=3,V={0}:\";$C453)": 2262,
    "=RIK_AC(\"INF12__;INF06@E=1,S=14,G=0,T=0,P=0:@R=B,S=26,V=Par dépôt:R=B,S=3,V={0}:\";$C455)": 2263,
    "=RIK_AC(\"INF12__;INF06@E=1,S=14,G=0,T=0,P=0:@R=B,S=26,V=Par dépôt:R=B,S=3,V={0}:\";$C457)": 2264,
    "=RIK_AC(\"INF12__;INF06@E=1,S=14,G=0,T=0,P=0:@R=B,S=26,V=Par dépôt:R=B,S=3,V={0}:\";$C459)": 2265,
    "=RIK_AC(\"INF12__;INF06@E=1,S=14,G=0,T=0,P=0:@R=B,S=26,V=Par dépôt:R=B,S=3,V={0}:\";$C461)": 2266,
    "=RIK_AC(\"INF12__;INF06@E=1,S=14,G=0,T=0,P=0:@R=B,S=26,V=Par dépôt:R=B,S=3,V={0}:\";$C463)": 2267,
    "=RIK_AC(\"INF12__;INF06@E=1,S=14,G=0,T=0,P=0:@R=B,S=26,V=Par dépôt:R=B,S=3,V={0}:\";$C465)": 2268,
    "=RIK_AC(\"INF12__;INF06@E=1,S=14,G=0,T=0,P=0:@R=B,S=26,V=Par dépôt:R=B,S=3,V={0}:\";$C467)": 2269,
    "=RIK_AC(\"INF12__;INF06@E=1,S=14,G=0,T=0,P=0:@R=B,S=26,V=Par dépôt:R=B,S=3,V={0}:\";$C469)": 2270,
    "=RIK_AC(\"INF12__;INF06@E=1,S=14,G=0,T=0,P=0:@R=B,S=26,V=Par dépôt:R=B,S=3,V={0}:\";$C471)": 2271,
    "=RIK_AC(\"INF12__;INF06@E=1,S=14,G=0,T=0,P=0:@R=B,S=26,V=Par dépôt:R=B,S=3,V={0}:\";$C473)": 2272,
    "=RIK_AC(\"INF12__;INF06@E=1,S=14,G=0,T=0,P=0:@R=B,S=26,V=Par dépôt:R=B,S=3,V={0}:\";$C475)": 2273,
    "=RIK_AC(\"INF12__;INF06@E=1,S=14,G=0,T=0,P=0:@R=B,S=26,V=Par dépôt:R=B,S=3,V={0}:\";$C477)": 2274,
    "=RIK_AC(\"INF12__;INF06@E=1,S=14,G=0,T=0,P=0:@R=B,S=26,V=Par dépôt:R=B,S=3,V={0}:\";$C479)": 2275,
    "=RIK_AC(\"INF12__;INF06@E=1,S=14,G=0,T=0,P=0:@R=B,S=26,V=Par dépôt:R=B,S=3,V={0}:\";$C481)": 2276,
    "=RIK_AC(\"INF12__;INF06@E=1,S=14,G=0,T=0,P=0:@R=B,S=26,V=Par dépôt:R=B,S=3,V={0}:\";$C483)": 2277,
    "=RIK_AC(\"INF12__;INF06@E=1,S=14,G=0,T=0,P=0:@R=B,S=26,V=Par dépôt:R=B,S=3,V={0}:\";$C485)": 2278,
    "=RIK_AC(\"INF12__;INF06@E=1,S=14,G=0,T=0,P=0:@R=B,S=26,V=Par dépôt:R=B,S=3,V={0}:\";$C487)": 2279,
    "=RIK_AC(\"INF12__;INF06@E=1,S=14,G=0,T=0,P=0:@R=B,S=26,V=Par dépôt:R=B,S=3,V={0}:\";$C489)": 2280,
    "=RIK_AC(\"INF12__;INF06@E=1,S=14,G=0,T=0,P=0:@R=B,S=26,V=Par dépôt:R=B,S=3,V={0}:\";$C491)": 2281,
    "=RIK_AC(\"INF12__;INF06@E=1,S=14,G=0,T=0,P=0:@R=B,S=26,V=Par dépôt:R=B,S=3,V={0}:\";$C493)": 2282,
    "=RIK_AC(\"INF12__;INF06@E=1,S=14,G=0,T=0,P=0:@R=B,S=26,V=Par dépôt:R=B,S=3,V={0}:\";$C495)": 2283,
    "=RIK_AC(\"INF12__;INF06@E=1,S=14,G=0,T=0,P=0:@R=B,S=26,V=Par dépôt:R=B,S=3,V={0}:\";$C497)": 2284,
    "=RIK_AC(\"INF12__;INF06@E=1,S=14,G=0,T=0,P=0:@R=B,S=26,V=Par dépôt:R=B,S=3,V={0}:\";$C499)": 2285,
    "=RIK_AC(\"INF12__;INF06@E=1,S=14,G=0,T=0,P=0:@R=B,S=26,V=Par dépôt:R=B,S=3,V={0}:\";$C501)": 2286,
    "=RIK_AC(\"INF12__;INF06@E=1,S=14,G=0,T=0,P=0:@R=B,S=26,V=Par dépôt:R=B,S=3,V={0}:\";$C503)": 2287,
    "=RIK_AC(\"INF12__;INF06@E=1,S=14,G=0,T=0,P=0:@R=B,S=26,V=Par dépôt:R=B,S=3,V={0}:\";$C505)": 2288,
    "=RIK_AC(\"INF12__;INF06@E=1,S=14,G=0,T=0,P=0:@R=B,S=26,V=Par dépôt:R=B,S=3,V={0}:\";$C478)": 2289,
    "=RIK_AC(\"INF12__;INF06@E=1,S=14,G=0,T=0,P=0:@R=B,S=26,V=Par dépôt:R=B,S=3,V={0}:\";$C484)": 2290,
    "=RIK_AC(\"INF12__;INF06@E=1,S=14,G=0,T=0,P=0:@R=B,S=26,V=Par dépôt:R=B,S=3,V={0}:\";$C486)": 2291,
    "=RIK_AC(\"INF12__;INF06@E=1,S=14,G=0,T=0,P=0:@R=B,S=26,V=Par dépôt:R=B,S=3,V={0}:\";$C490)": 2292,
    "=RIK_AC(\"INF12__;INF06@E=1,S=14,G=0,T=0,P=0:@R=B,S=26,V=Par dépôt:R=B,S=3,V={0}:\";$C494)": 2293,
    "=RIK_AC(\"INF12__;INF06@E=1,S=14,G=0,T=0,P=0:@R=B,S=26,V=Par dépôt:R=B,S=3,V={0}:\";$C498)": 2294,
    "=RIK_AC(\"INF12__;INF06@E=1,S=14,G=0,T=0,P=0:@R=B,S=26,V=Par dépôt:R=B,S=3,V={0}:\";$C500)": 2295,
    "=RIK_AC(\"INF12__;INF06@E=1,S=14,G=0,T=0,P=0:@R=B,S=26,V=Par dépôt:R=B,S=3,V={0}:\";$C504)": 2296,
    "=RIK_AC(\"INF12__;INF06@E=1,S=14,G=0,T=0,P=0:@R=B,S=26,V=Par dépôt:R=B,S=3,V={0}:\";$C304)": 2297,
    "=RIK_AC(\"INF12__;INF06@E=1,S=14,G=0,T=0,P=0:@R=B,S=26,V=Par dépôt:R=B,S=3,V={0}:\";$C306)": 2298,
    "=RIK_AC(\"INF12__;INF06@E=1,S=14,G=0,T=0,P=0:@R=B,S=26,V=Par dépôt:R=B,S=3,V={0}:\";$C308)": 2299,
    "=RIK_AC(\"INF12__;INF06@E=1,S=14,G=0,T=0,P=0:@R=B,S=26,V=Par dépôt:R=B,S=3,V={0}:\";$C310)": 2300,
    "=RIK_AC(\"INF12__;INF06@E=1,S=14,G=0,T=0,P=0:@R=B,S=26,V=Par dépôt:R=B,S=3,V={0}:\";$C312)": 2301,
    "=RIK_AC(\"INF12__;INF06@E=1,S=14,G=0,T=0,P=0:@R=B,S=26,V=Par dépôt:R=B,S=3,V={0}:\";$C314)": 2302,
    "=RIK_AC(\"INF12__;INF06@E=1,S=14,G=0,T=0,P=0:@R=B,S=26,V=Par dépôt:R=B,S=3,V={0}:\";$C316)": 2303,
    "=RIK_AC(\"INF12__;INF06@E=1,S=14,G=0,T=0,P=0:@R=B,S=26,V=Par dépôt:R=B,S=3,V={0}:\";$C318)": 2304,
    "=RIK_AC(\"INF12__;INF06@E=1,S=14,G=0,T=0,P=0:@R=B,S=26,V=Par dépôt:R=B,S=3,V={0}:\";$C320)": 2305,
    "=RIK_AC(\"INF12__;INF06@E=1,S=14,G=0,T=0,P=0:@R=B,S=26,V=Par dépôt:R=B,S=3,V={0}:\";$C322)": 2306,
    "=RIK_AC(\"INF12__;INF06@E=1,S=14,G=0,T=0,P=0:@R=B,S=26,V=Par dépôt:R=B,S=3,V={0}:\";$C324)": 2307,
    "=RIK_AC(\"INF12__;INF06@E=1,S=14,G=0,T=0,P=0:@R=B,S=26,V=Par dépôt:R=B,S=3,V={0}:\";$C326)": 2308,
    "=RIK_AC(\"INF12__;INF06@E=1,S=14,G=0,T=0,P=0:@R=B,S=26,V=Par dépôt:R=B,S=3,V={0}:\";$C328)": 2309,
    "=RIK_AC(\"INF12__;INF06@E=1,S=14,G=0,T=0,P=0:@R=B,S=26,V=Par dépôt:R=B,S=3,V={0}:\";$C330)": 2310,
    "=RIK_AC(\"INF12__;INF06@E=1,S=14,G=0,T=0,P=0:@R=B,S=26,V=Par dépôt:R=B,S=3,V={0}:\";$C332)": 2311,
    "=RIK_AC(\"INF12__;INF06@E=1,S=14,G=0,T=0,P=0:@R=B,S=26,V=Par dépôt:R=B,S=3,V={0}:\";$C334)": 2312,
    "=RIK_AC(\"INF12__;INF06@E=1,S=14,G=0,T=0,P=0:@R=B,S=26,V=Par dépôt:R=B,S=3,V={0}:\";$C336)": 2313,
    "=RIK_AC(\"INF12__;INF06@E=1,S=14,G=0,T=0,P=0:@R=B,S=26,V=Par dépôt:R=B,S=3,V={0}:\";$C338)": 2314,
    "=RIK_AC(\"INF12__;INF06@E=1,S=14,G=0,T=0,P=0:@R=B,S=26,V=Par dépôt:R=B,S=3,V={0}:\";$C340)": 2315,
    "=RIK_AC(\"INF12__;INF06@E=1,S=14,G=0,T=0,P=0:@R=B,S=26,V=Par dépôt:R=B,S=3,V={0}:\";$C342)": 2316,
    "=RIK_AC(\"INF12__;INF06@E=1,S=14,G=0,T=0,P=0:@R=B,S=26,V=Par dépôt:R=B,S=3,V={0}:\";$C344)": 2317,
    "=RIK_AC(\"INF12__;INF06@E=1,S=14,G=0,T=0,P=0:@R=B,S=26,V=Par dépôt:R=B,S=3,V={0}:\";$C346)": 2318,
    "=RIK_AC(\"INF12__;INF06@E=1,S=14,G=0,T=0,P=0:@R=B,S=26,V=Par dépôt:R=B,S=3,V={0}:\";$C348)": 2319,
    "=RIK_AC(\"INF12__;INF06@E=1,S=14,G=0,T=0,P=0:@R=B,S=26,V=Par dépôt:R=B,S=3,V={0}:\";$C350)": 2320,
    "=RIK_AC(\"INF12__;INF06@E=1,S=14,G=0,T=0,P=0:@R=B,S=26,V=Par dépôt:R=B,S=3,V={0}:\";$C352)": 2321,
    "=RIK_AC(\"INF12__;INF06@E=1,S=14,G=0,T=0,P=0:@R=B,S=26,V=Par dépôt:R=B,S=3,V={0}:\";$C354)": 2322,
    "=RIK_AC(\"INF12__;INF06@E=1,S=14,G=0,T=0,P=0:@R=B,S=26,V=Par dépôt:R=B,S=3,V={0}:\";$C356)": 2323,
    "=RIK_AC(\"INF12__;INF06@E=1,S=14,G=0,T=0,P=0:@R=B,S=26,V=Par dépôt:R=B,S=3,V={0}:\";$C358)": 2324,
    "=RIK_AC(\"INF12__;INF06@E=1,S=14,G=0,T=0,P=0:@R=B,S=26,V=Par dépôt:R=B,S=3,V={0}:\";$C360)": 2325,
    "=RIK_AC(\"INF12__;INF06@E=1,S=14,G=0,T=0,P=0:@R=B,S=26,V=Par dépôt:R=B,S=3,V={0}:\";$C362)": 2326,
    "=RIK_AC(\"INF12__;INF06@E=1,S=14,G=0,T=0,P=0:@R=B,S=26,V=Par dépôt:R=B,S=3,V={0}:\";$C364)": 2327,
    "=RIK_AC(\"INF12__;INF06@E=1,S=14,G=0,T=0,P=0:@R=B,S=26,V=Par dépôt:R=B,S=3,V={0}:\";$C366)": 2328,
    "=RIK_AC(\"INF12__;INF06@E=1,S=14,G=0,T=0,P=0:@R=B,S=26,V=Par dépôt:R=B,S=3,V={0}:\";$C368)": 2329,
    "=RIK_AC(\"INF12__;INF06@E=1,S=14,G=0,T=0,P=0:@R=B,S=26,V=Par dépôt:R=B,S=3,V={0}:\";$C370)": 2330,
    "=RIK_AC(\"INF12__;INF06@E=1,S=14,G=0,T=0,P=0:@R=B,S=26,V=Par dépôt:R=B,S=3,V={0}:\";$C372)": 2331,
    "=RIK_AC(\"INF12__;INF06@E=1,S=14,G=0,T=0,P=0:@R=B,S=26,V=Par dépôt:R=B,S=3,V={0}:\";$C374)": 2332,
    "=RIK_AC(\"INF12__;INF06@E=1,S=14,G=0,T=0,P=0:@R=B,S=26,V=Par dépôt:R=B,S=3,V={0}:\";$C376)": 2333,
    "=RIK_AC(\"INF12__;INF06@E=1,S=14,G=0,T=0,P=0:@R=B,S=26,V=Par dépôt:R=B,S=3,V={0}:\";$C378)": 2334,
    "=RIK_AC(\"INF12__;INF06@E=1,S=14,G=0,T=0,P=0:@R=B,S=26,V=Par dépôt:R=B,S=3,V={0}:\";$C380)": 2335,
    "=RIK_AC(\"INF12__;INF06@E=1,S=14,G=0,T=0,P=0:@R=B,S=26,V=Par dépôt:R=B,S=3,V={0}:\";$C382)": 2336,
    "=RIK_AC(\"INF12__;INF06@E=1,S=14,G=0,T=0,P=0:@R=B,S=26,V=Par dépôt:R=B,S=3,V={0}:\";$C384)": 2337,
    "=RIK_AC(\"INF12__;INF06@E=1,S=14,G=0,T=0,P=0:@R=B,S=26,V=Par dépôt:R=B,S=3,V={0}:\";$C386)": 2338,
    "=RIK_AC(\"INF12__;INF06@E=1,S=14,G=0,T=0,P=0:@R=B,S=26,V=Par dépôt:R=B,S=3,V={0}:\";$C388)": 2339,
    "=RIK_AC(\"INF12__;INF06@E=1,S=14,G=0,T=0,P=0:@R=B,S=26,V=Par dépôt:R=B,S=3,V={0}:\";$C390)": 2340,
    "=RIK_AC(\"INF12__;INF06@E=1,S=14,G=0,T=0,P=0:@R=B,S=26,V=Par dépôt:R=B,S=3,V={0}:\";$C392)": 2341,
    "=RIK_AC(\"INF12__;INF06@E=1,S=14,G=0,T=0,P=0:@R=B,S=26,V=Par dépôt:R=B,S=3,V={0}:\";$C394)": 2342,
    "=RIK_AC(\"INF12__;INF06@E=1,S=14,G=0,T=0,P=0:@R=B,S=26,V=Par dépôt:R=B,S=3,V={0}:\";$C396)": 2343,
    "=RIK_AC(\"INF12__;INF06@E=1,S=14,G=0,T=0,P=0:@R=B,S=26,V=Par dépôt:R=B,S=3,V={0}:\";$C398)": 2344,
    "=RIK_AC(\"INF12__;INF06@E=1,S=14,G=0,T=0,P=0:@R=B,S=26,V=Par dépôt:R=B,S=3,V={0}:\";$C400)": 2345,
    "=RIK_AC(\"INF12__;INF06@E=1,S=14,G=0,T=0,P=0:@R=B,S=26,V=Par dépôt:R=B,S=3,V={0}:\";$C402)": 2346,
    "=RIK_AC(\"INF12__;INF06@E=1,S=14,G=0,T=0,P=0:@R=B,S=26,V=Par dépôt:R=B,S=3,V={0}:\";$C404)": 2347,
    "=RIK_AC(\"INF12__;INF06@E=1,S=14,G=0,T=0,P=0:@R=B,S=26,V=Par dépôt:R=B,S=3,V={0}:\";$C406)": 2348,
    "=RIK_AC(\"INF12__;INF06@E=1,S=14,G=0,T=0,P=0:@R=B,S=26,V=Par dépôt:R=B,S=3,V={0}:\";$C408)": 2349,
    "=RIK_AC(\"INF12__;INF06@E=1,S=14,G=0,T=0,P=0:@R=B,S=26,V=Par dépôt:R=B,S=3,V={0}:\";$C410)": 2350,
    "=RIK_AC(\"INF12__;INF06@E=1,S=14,G=0,T=0,P=0:@R=B,S=26,V=Par dépôt:R=B,S=3,V={0}:\";$C412)": 2351,
    "=RIK_AC(\"INF12__;INF06@E=1,S=14,G=0,T=0,P=0:@R=B,S=26,V=Par dépôt:R=B,S=3,V={0}:\";$C414)": 2352,
    "=RIK_AC(\"INF12__;INF06@E=1,S=14,G=0,T=0,P=0:@R=B,S=26,V=Par dépôt:R=B,S=3,V={0}:\";$C416)": 2353,
    "=RIK_AC(\"INF12__;INF06@E=1,S=14,G=0,T=0,P=0:@R=B,S=26,V=Par dépôt:R=B,S=3,V={0}:\";$C418)": 2354,
    "=RIK_AC(\"INF12__;INF06@E=1,S=14,G=0,T=0,P=0:@R=B,S=26,V=Par dépôt:R=B,S=3,V={0}:\";$C420)": 2355,
    "=RIK_AC(\"INF12__;INF06@E=1,S=14,G=0,T=0,P=0:@R=B,S=26,V=Par dépôt:R=B,S=3,V={0}:\";$C422)": 2356,
    "=RIK_AC(\"INF12__;INF06@E=1,S=14,G=0,T=0,P=0:@R=B,S=26,V=Par dépôt:R=B,S=3,V={0}:\";$C424)": 2357,
    "=RIK_AC(\"INF12__;INF06@E=1,S=14,G=0,T=0,P=0:@R=B,S=26,V=Par dépôt:R=B,S=3,V={0}:\";$C426)": 2358,
    "=RIK_AC(\"INF12__;INF06@E=1,S=14,G=0,T=0,P=0:@R=B,S=26,V=Par dépôt:R=B,S=3,V={0}:\";$C428)": 2359,
    "=RIK_AC(\"INF12__;INF06@E=1,S=14,G=0,T=0,P=0:@R=B,S=26,V=Par dépôt:R=B,S=3,V={0}:\";$C430)": 2360,
    "=RIK_AC(\"INF12__;INF06@E=1,S=14,G=0,T=0,P=0:@R=B,S=26,V=Par dépôt:R=B,S=3,V={0}:\";$C432)": 2361,
    "=RIK_AC(\"INF12__;INF06@E=1,S=14,G=0,T=0,P=0:@R=B,S=26,V=Par dépôt:R=B,S=3,V={0}:\";$C434)": 2362,
    "=RIK_AC(\"INF12__;INF06@E=1,S=14,G=0,T=0,P=0:@R=B,S=26,V=Par dépôt:R=B,S=3,V={0}:\";$C436)": 2363,
    "=RIK_AC(\"INF12__;INF06@E=1,S=14,G=0,T=0,P=0:@R=B,S=26,V=Par dépôt:R=B,S=3,V={0}:\";$C438)": 2364,
    "=RIK_AC(\"INF12__;INF06@E=1,S=14,G=0,T=0,P=0:@R=B,S=26,V=Par dépôt:R=B,S=3,V={0}:\";$C440)": 2365,
    "=RIK_AC(\"INF12__;INF06@E=1,S=14,G=0,T=0,P=0:@R=B,S=26,V=Par dépôt:R=B,S=3,V={0}:\";$C442)": 2366,
    "=RIK_AC(\"INF12__;INF06@E=1,S=14,G=0,T=0,P=0:@R=B,S=26,V=Par dépôt:R=B,S=3,V={0}:\";$C444)": 2367,
    "=RIK_AC(\"INF12__;INF06@E=1,S=14,G=0,T=0,P=0:@R=B,S=26,V=Par dépôt:R=B,S=3,V={0}:\";$C446)": 2368,
    "=RIK_AC(\"INF12__;INF06@E=1,S=14,G=0,T=0,P=0:@R=B,S=26,V=Par dépôt:R=B,S=3,V={0}:\";$C448)": 2369,
    "=RIK_AC(\"INF12__;INF06@E=1,S=14,G=0,T=0,P=0:@R=B,S=26,V=Par dépôt:R=B,S=3,V={0}:\";$C450)": 2370,
    "=RIK_AC(\"INF12__;INF06@E=1,S=14,G=0,T=0,P=0:@R=B,S=26,V=Par dépôt:R=B,S=3,V={0}:\";$C452)": 2371,
    "=RIK_AC(\"INF12__;INF06@E=1,S=14,G=0,T=0,P=0:@R=B,S=26,V=Par dépôt:R=B,S=3,V={0}:\";$C454)": 2372,
    "=RIK_AC(\"INF12__;INF06@E=1,S=14,G=0,T=0,P=0:@R=B,S=26,V=Par dépôt:R=B,S=3,V={0}:\";$C456)": 2373,
    "=RIK_AC(\"INF12__;INF06@E=1,S=14,G=0,T=0,P=0:@R=B,S=26,V=Par dépôt:R=B,S=3,V={0}:\";$C458)": 2374,
    "=RIK_AC(\"INF12__;INF06@E=1,S=14,G=0,T=0,P=0:@R=B,S=26,V=Par dépôt:R=B,S=3,V={0}:\";$C460)": 2375,
    "=RIK_AC(\"INF12__;INF06@E=1,S=14,G=0,T=0,P=0:@R=B,S=26,V=Par dépôt:R=B,S=3,V={0}:\";$C462)": 2376,
    "=RIK_AC(\"INF12__;INF06@E=1,S=14,G=0,T=0,P=0:@R=B,S=26,V=Par dépôt:R=B,S=3,V={0}:\";$C464)": 2377,
    "=RIK_AC(\"INF12__;INF06@E=1,S=14,G=0,T=0,P=0:@R=B,S=26,V=Par dépôt:R=B,S=3,V={0}:\";$C466)": 2378,
    "=RIK_AC(\"INF12__;INF06@E=1,S=14,G=0,T=0,P=0:@R=B,S=26,V=Par dépôt:R=B,S=3,V={0}:\";$C468)": 2379,
    "=RIK_AC(\"INF12__;INF06@E=1,S=14,G=0,T=0,P=0:@R=B,S=26,V=Par dépôt:R=B,S=3,V={0}:\";$C470)": 2380,
    "=RIK_AC(\"INF12__;INF06@E=1,S=14,G=0,T=0,P=0:@R=B,S=26,V=Par dépôt:R=B,S=3,V={0}:\";$C472)": 2381,
    "=RIK_AC(\"INF12__;INF06@E=1,S=14,G=0,T=0,P=0:@R=B,S=26,V=Par dépôt:R=B,S=3,V={0}:\";$C474)": 2382,
    "=RIK_AC(\"INF12__;INF06@E=1,S=14,G=0,T=0,P=0:@R=B,S=26,V=Par dépôt:R=B,S=3,V={0}:\";$C476)": 2383,
    "=RIK_AC(\"INF12__;INF06@E=1,S=14,G=0,T=0,P=0:@R=B,S=26,V=Par dépôt:R=B,S=3,V={0}:\";$C480)": 2384,
    "=RIK_AC(\"INF12__;INF06@E=1,S=14,G=0,T=0,P=0:@R=B,S=26,V=Par dépôt:R=B,S=3,V={0}:\";$C482)": 2385,
    "=RIK_AC(\"INF12__;INF06@E=1,S=14,G=0,T=0,P=0:@R=B,S=26,V=Par dépôt:R=B,S=3,V={0}:\";$C488)": 2386,
    "=RIK_AC(\"INF12__;INF06@E=1,S=14,G=0,T=0,P=0:@R=B,S=26,V=Par dépôt:R=B,S=3,V={0}:\";$C492)": 2387,
    "=RIK_AC(\"INF12__;INF06@E=1,S=14,G=0,T=0,P=0:@R=B,S=26,V=Par dépôt:R=B,S=3,V={0}:\";$C496)": 2388,
    "=RIK_AC(\"INF12__;INF06@E=1,S=14,G=0,T=0,P=0:@R=B,S=26,V=Par dépôt:R=B,S=3,V={0}:\";$C502)": 2389,
    "=RIK_AC(\"INF12__;INF06@E=1,S=14,G=0,T=0,P=0:@R=B,S=26,V=Par dépôt:R=B,S=3,V={0}:\";$C506)": 2390,
    "=RIK_AC(\"INF12__;INF06@E=1,S=14,G=0,T=0,P=0:@R=B,S=26,V=Par dépôt:R=B,S=3,V={0}:\";$C509)": 2391,
    "=RIK_AC(\"INF12__;INF06@E=1,S=14,G=0,T=0,P=0:@R=B,S=26,V=Par dépôt:R=B,S=3,V={0}:\";$C510)": 2392,
    "=RIK_AC(\"INF12__;INF06@E=1,S=14,G=0,T=0,P=0:@R=B,S=26,V=Par dépôt:R=B,S=3,V={0}:\";$C512)": 2393,
    "=RIK_AC(\"INF12__;INF06@E=1,S=14,G=0,T=0,P=0:@R=B,S=26,V=Par dépôt:R=B,S=3,V={0}:\";$C514)": 2394,
    "=RIK_AC(\"INF12__;INF06@E=1,S=14,G=0,T=0,P=0:@R=B,S=26,V=Par dépôt:R=B,S=3,V={0}:\";$C516)": 2395,
    "=RIK_AC(\"INF12__;INF06@E=1,S=14,G=0,T=0,P=0:@R=B,S=26,V=Par dépôt:R=B,S=3,V={0}:\";$C518)": 2396,
    "=RIK_AC(\"INF12__;INF06@E=1,S=14,G=0,T=0,P=0:@R=B,S=26,V=Par dépôt:R=B,S=3,V={0}:\";$C520)": 2397,
    "=RIK_AC(\"INF12__;INF06@E=1,S=14,G=0,T=0,P=0:@R=B,S=26,V=Par dépôt:R=B,S=3,V={0}:\";$C522)": 2398,
    "=RIK_AC(\"INF12__;INF06@E=1,S=14,G=0,T=0,P=0:@R=B,S=26,V=Par dépôt:R=B,S=3,V={0}:\";$C524)": 2399,
    "=RIK_AC(\"INF12__;INF06@E=1,S=14,G=0,T=0,P=0:@R=B,S=26,V=Par dépôt:R=B,S=3,V={0}:\";$C526)": 2400,
    "=RIK_AC(\"INF12__;INF06@E=1,S=14,G=0,T=0,P=0:@R=B,S=26,V=Par dépôt:R=B,S=3,V={0}:\";$C528)": 2401,
    "=RIK_AC(\"INF12__;INF06@E=1,S=14,G=0,T=0,P=0:@R=B,S=26,V=Par dépôt:R=B,S=3,V={0}:\";$C530)": 2402,
    "=RIK_AC(\"INF12__;INF06@E=1,S=14,G=0,T=0,P=0:@R=B,S=26,V=Par dépôt:R=B,S=3,V={0}:\";$C532)": 2403,
    "=RIK_AC(\"INF12__;INF06@E=1,S=14,G=0,T=0,P=0:@R=B,S=26,V=Par dépôt:R=B,S=3,V={0}:\";$C534)": 2404,
    "=RIK_AC(\"INF12__;INF06@E=1,S=14,G=0,T=0,P=0:@R=B,S=26,V=Par dépôt:R=B,S=3,V={0}:\";$C536)": 2405,
    "=RIK_AC(\"INF12__;INF06@E=1,S=14,G=0,T=0,P=0:@R=B,S=26,V=Par dépôt:R=B,S=3,V={0}:\";$C538)": 2406,
    "=RIK_AC(\"INF12__;INF06@E=1,S=14,G=0,T=0,P=0:@R=B,S=26,V=Par dépôt:R=B,S=3,V={0}:\";$C540)": 2407,
    "=RIK_AC(\"INF12__;INF06@E=1,S=14,G=0,T=0,P=0:@R=B,S=26,V=Par dépôt:R=B,S=3,V={0}:\";$C542)": 2408,
    "=RIK_AC(\"INF12__;INF06@E=1,S=14,G=0,T=0,P=0:@R=B,S=26,V=Par dépôt:R=B,S=3,V={0}:\";$C544)": 2409,
    "=RIK_AC(\"INF12__;INF06@E=1,S=14,G=0,T=0,P=0:@R=B,S=26,V=Par dépôt:R=B,S=3,V={0}:\";$C546)": 2410,
    "=RIK_AC(\"INF12__;INF06@E=1,S=14,G=0,T=0,P=0:@R=B,S=26,V=Par dépôt:R=B,S=3,V={0}:\";$C548)": 2411,
    "=RIK_AC(\"INF12__;INF06@E=1,S=14,G=0,T=0,P=0:@R=B,S=26,V=Par dépôt:R=B,S=3,V={0}:\";$C550)": 2412,
    "=RIK_AC(\"INF12__;INF06@E=1,S=14,G=0,T=0,P=0:@R=B,S=26,V=Par dépôt:R=B,S=3,V={0}:\";$C552)": 2413,
    "=RIK_AC(\"INF12__;INF06@E=1,S=14,G=0,T=0,P=0:@R=B,S=26,V=Par dépôt:R=B,S=3,V={0}:\";$C554)": 2414,
    "=RIK_AC(\"INF12__;INF06@E=1,S=14,G=0,T=0,P=0:@R=B,S=26,V=Par dépôt:R=B,S=3,V={0}:\";$C556)": 2415,
    "=RIK_AC(\"INF12__;INF06@E=1,S=14,G=0,T=0,P=0:@R=B,S=26,V=Par dépôt:R=B,S=3,V={0}:\";$C558)": 2416,
    "=RIK_AC(\"INF12__;INF06@E=1,S=14,G=0,T=0,P=0:@R=B,S=26,V=Par dépôt:R=B,S=3,V={0}:\";$C560)": 2417,
    "=RIK_AC(\"INF12__;INF06@E=1,S=14,G=0,T=0,P=0:@R=B,S=26,V=Par dépôt:R=B,S=3,V={0}:\";$C562)": 2418,
    "=RIK_AC(\"INF12__;INF06@E=1,S=14,G=0,T=0,P=0:@R=B,S=26,V=Par dépôt:R=B,S=3,V={0}:\";$C564)": 2419,
    "=RIK_AC(\"INF12__;INF06@E=1,S=14,G=0,T=0,P=0:@R=B,S=26,V=Par dépôt:R=B,S=3,V={0}:\";$C566)": 2420,
    "=RIK_AC(\"INF12__;INF06@E=1,S=14,G=0,T=0,P=0:@R=B,S=26,V=Par dépôt:R=B,S=3,V={0}:\";$C568)": 2421,
    "=RIK_AC(\"INF12__;INF06@E=1,S=14,G=0,T=0,P=0:@R=B,S=26,V=Par dépôt:R=B,S=3,V={0}:\";$C570)": 2422,
    "=RIK_AC(\"INF12__;INF06@E=1,S=14,G=0,T=0,P=0:@R=B,S=26,V=Par dépôt:R=B,S=3,V={0}:\";$C572)": 2423,
    "=RIK_AC(\"INF12__;INF06@E=1,S=14,G=0,T=0,P=0:@R=B,S=26,V=Par dépôt:R=B,S=3,V={0}:\";$C574)": 2424,
    "=RIK_AC(\"INF12__;INF06@E=1,S=14,G=0,T=0,P=0:@R=B,S=26,V=Par dépôt:R=B,S=3,V={0}:\";$C576)": 2425,
    "=RIK_AC(\"INF12__;INF06@E=1,S=14,G=0,T=0,P=0:@R=B,S=26,V=Par dépôt:R=B,S=3,V={0}:\";$C543)": 2426,
    "=RIK_AC(\"INF12__;INF06@E=1,S=14,G=0,T=0,P=0:@R=B,S=26,V=Par dépôt:R=B,S=3,V={0}:\";$C549)": 2427,
    "=RIK_AC(\"INF12__;INF06@E=1,S=14,G=0,T=0,P=0:@R=B,S=26,V=Par dépôt:R=B,S=3,V={0}:\";$C551)": 2428,
    "=RIK_AC(\"INF12__;INF06@E=1,S=14,G=0,T=0,P=0:@R=B,S=26,V=Par dépôt:R=B,S=3,V={0}:\";$C555)": 2429,
    "=RIK_AC(\"INF12__;INF06@E=1,S=14,G=0,T=0,P=0:@R=B,S=26,V=Par dépôt:R=B,S=3,V={0}:\";$C559)": 2430,
    "=RIK_AC(\"INF12__;INF06@E=1,S=14,G=0,T=0,P=0:@R=B,S=26,V=Par dépôt:R=B,S=3,V={0}:\";$C563)": 2431,
    "=RIK_AC(\"INF12__;INF06@E=1,S=14,G=0,T=0,P=0:@R=B,S=26,V=Par dépôt:R=B,S=3,V={0}:\";$C565)": 2432,
    "=RIK_AC(\"INF12__;INF06@E=1,S=14,G=0,T=0,P=0:@R=B,S=26,V=Par dépôt:R=B,S=3,V={0}:\";$C569)": 2433,
    "=RIK_AC(\"INF12__;INF06@E=1,S=14,G=0,T=0,P=0:@R=B,S=26,V=Par dépôt:R=B,S=3,V={0}:\";$C573)": 2434,
    "=RIK_AC(\"INF12__;INF06@E=1,S=14,G=0,T=0,P=0:@R=B,S=26,V=Par dépôt:R=B,S=3,V={0}:\";$C511)": 2435,
    "=RIK_AC(\"INF12__;INF06@E=1,S=14,G=0,T=0,P=0:@R=B,S=26,V=Par dépôt:R=B,S=3,V={0}:\";$C513)": 2436,
    "=RIK_AC(\"INF12__;INF06@E=1,S=14,G=0,T=0,P=0:@R=B,S=26,V=Par dépôt:R=B,S=3,V={0}:\";$C515)": 2437,
    "=RIK_AC(\"INF12__;INF06@E=1,S=14,G=0,T=0,P=0:@R=B,S=26,V=Par dépôt:R=B,S=3,V={0}:\";$C517)": 2438,
    "=RIK_AC(\"INF12__;INF06@E=1,S=14,G=0,T=0,P=0:@R=B,S=26,V=Par dépôt:R=B,S=3,V={0}:\";$C519)": 2439,
    "=RIK_AC(\"INF12__;INF06@E=1,S=14,G=0,T=0,P=0:@R=B,S=26,V=Par dépôt:R=B,S=3,V={0}:\";$C521)": 2440,
    "=RIK_AC(\"INF12__;INF06@E=1,S=14,G=0,T=0,P=0:@R=B,S=26,V=Par dépôt:R=B,S=3,V={0}:\";$C523)": 2441,
    "=RIK_AC(\"INF12__;INF06@E=1,S=14,G=0,T=0,P=0:@R=B,S=26,V=Par dépôt:R=B,S=3,V={0}:\";$C525)": 2442,
    "=RIK_AC(\"INF12__;INF06@E=1,S=14,G=0,T=0,P=0:@R=B,S=26,V=Par dépôt:R=B,S=3,V={0}:\";$C527)": 2443,
    "=RIK_AC(\"INF12__;INF06@E=1,S=14,G=0,T=0,P=0:@R=B,S=26,V=Par dépôt:R=B,S=3,V={0}:\";$C529)": 2444,
    "=RIK_AC(\"INF12__;INF06@E=1,S=14,G=0,T=0,P=0:@R=B,S=26,V=Par dépôt:R=B,S=3,V={0}:\";$C531)": 2445,
    "=RIK_AC(\"INF12__;INF06@E=1,S=14,G=0,T=0,P=0:@R=B,S=26,V=Par dépôt:R=B,S=3,V={0}:\";$C533)": 2446,
    "=RIK_AC(\"INF12__;INF06@E=1,S=14,G=0,T=0,P=0:@R=B,S=26,V=Par dépôt:R=B,S=3,V={0}:\";$C535)": 2447,
    "=RIK_AC(\"INF12__;INF06@E=1,S=14,G=0,T=0,P=0:@R=B,S=26,V=Par dépôt:R=B,S=3,V={0}:\";$C537)": 2448,
    "=RIK_AC(\"INF12__;INF06@E=1,S=14,G=0,T=0,P=0:@R=B,S=26,V=Par dépôt:R=B,S=3,V={0}:\";$C539)": 2449,
    "=RIK_AC(\"INF12__;INF06@E=1,S=14,G=0,T=0,P=0:@R=B,S=26,V=Par dépôt:R=B,S=3,V={0}:\";$C541)": 2450,
    "=RIK_AC(\"INF12__;INF06@E=1,S=14,G=0,T=0,P=0:@R=B,S=26,V=Par dépôt:R=B,S=3,V={0}:\";$C545)": 2451,
    "=RIK_AC(\"INF12__;INF06@E=1,S=14,G=0,T=0,P=0:@R=B,S=26,V=Par dépôt:R=B,S=3,V={0}:\";$C547)": 2452,
    "=RIK_AC(\"INF12__;INF06@E=1,S=14,G=0,T=0,P=0:@R=B,S=26,V=Par dépôt:R=B,S=3,V={0}:\";$C553)": 2453,
    "=RIK_AC(\"INF12__;INF06@E=1,S=14,G=0,T=0,P=0:@R=B,S=26,V=Par dépôt:R=B,S=3,V={0}:\";$C557)": 2454,
    "=RIK_AC(\"INF12__;INF06@E=1,S=14,G=0,T=0,P=0:@R=B,S=26,V=Par dépôt:R=B,S=3,V={0}:\";$C561)": 2455,
    "=RIK_AC(\"INF12__;INF06@E=1,S=14,G=0,T=0,P=0:@R=B,S=26,V=Par dépôt:R=B,S=3,V={0}:\";$C567)": 2456,
    "=RIK_AC(\"INF12__;INF06@E=1,S=14,G=0,T=0,P=0:@R=B,S=26,V=Par dépôt:R=B,S=3,V={0}:\";$C571)": 2457,
    "=RIK_AC(\"INF12__;INF06@E=1,S=14,G=0,T=0,P=0:@R=B,S=26,V=Par dépôt:R=B,S=3,V={0}:\";$C575)": 2458,
    "=RIK_AC(\"INF12__;INF06@E=1,S=14,G=0,T=0,P=0:@R=B,S=26,V=Par dépôt:R=B,S=3,V={0}:\";$C577)": 2459,
    "=RIK_AC(\"INF12__;INF06@E=1,S=14,G=0,T=0,P=0:@R=B,S=26,V=Par dépôt:R=B,S=3,V={0}:\";$C580)": 2460,
    "=RIK_AC(\"INF12__;INF06@E=1,S=14,G=0,T=0,P=0:@R=B,S=26,V=Par dépôt:R=B,S=3,V={0}:\";$C581)": 2461,
    "=RIK_AC(\"INF12__;INF06@E=1,S=14,G=0,T=0,P=0:@R=B,S=26,V=Par dépôt:R=B,S=3,V={0}:\";$C583)": 2462,
    "=RIK_AC(\"INF12__;INF06@E=1,S=14,G=0,T=0,P=0:@R=B,S=26,V=Par dépôt:R=B,S=3,V={0}:\";$C585)": 2463,
    "=RIK_AC(\"INF12__;INF06@E=1,S=14,G=0,T=0,P=0:@R=B,S=26,V=Par dépôt:R=B,S=3,V={0}:\";$C587)": 2464,
    "=RIK_AC(\"INF12__;INF06@E=1,S=14,G=0,T=0,P=0:@R=B,S=26,V=Par dépôt:R=B,S=3,V={0}:\";$C589)": 2465,
    "=RIK_AC(\"INF12__;INF06@E=1,S=14,G=0,T=0,P=0:@R=B,S=26,V=Par dépôt:R=B,S=3,V={0}:\";$C591)": 2466,
    "=RIK_AC(\"INF12__;INF06@E=1,S=14,G=0,T=0,P=0:@R=B,S=26,V=Par dépôt:R=B,S=3,V={0}:\";$C593)": 2467,
    "=RIK_AC(\"INF12__;INF06@E=1,S=14,G=0,T=0,P=0:@R=B,S=26,V=Par dépôt:R=B,S=3,V={0}:\";$C595)": 2468,
    "=RIK_AC(\"INF12__;INF06@E=1,S=14,G=0,T=0,P=0:@R=B,S=26,V=Par dépôt:R=B,S=3,V={0}:\";$C597)": 2469,
    "=RIK_AC(\"INF12__;INF06@E=1,S=14,G=0,T=0,P=0:@R=B,S=26,V=Par dépôt:R=B,S=3,V={0}:\";$C599)": 2470,
    "=RIK_AC(\"INF12__;INF06@E=1,S=14,G=0,T=0,P=0:@R=B,S=26,V=Par dépôt:R=B,S=3,V={0}:\";$C601)": 2471,
    "=RIK_AC(\"INF12__;INF06@E=1,S=14,G=0,T=0,P=0:@R=B,S=26,V=Par dépôt:R=B,S=3,V={0}:\";$C603)": 2472,
    "=RIK_AC(\"INF12__;INF06@E=1,S=14,G=0,T=0,P=0:@R=B,S=26,V=Par dépôt:R=B,S=3,V={0}:\";$C605)": 2473,
    "=RIK_AC(\"INF12__;INF06@E=1,S=14,G=0,T=0,P=0:@R=B,S=26,V=Par dépôt:R=B,S=3,V={0}:\";$C607)": 2474,
    "=RIK_AC(\"INF12__;INF06@E=1,S=14,G=0,T=0,P=0:@R=B,S=26,V=Par dépôt:R=B,S=3,V={0}:\";$C596)": 2475,
    "=RIK_AC(\"INF12__;INF06@E=1,S=14,G=0,T=0,P=0:@R=B,S=26,V=Par dépôt:R=B,S=3,V={0}:\";$C600)": 2476,
    "=RIK_AC(\"INF12__;INF06@E=1,S=14,G=0,T=0,P=0:@R=B,S=26,V=Par dépôt:R=B,S=3,V={0}:\";$C602)": 2477,
    "=RIK_AC(\"INF12__;INF06@E=1,S=14,G=0,T=0,P=0:@R=B,S=26,V=Par dépôt:R=B,S=3,V={0}:\";$C606)": 2478,
    "=RIK_AC(\"INF12__;INF06@E=1,S=14,G=0,T=0,P=0:@R=B,S=26,V=Par dépôt:R=B,S=3,V={0}:\";$C582)": 2479,
    "=RIK_AC(\"INF12__;INF06@E=1,S=14,G=0,T=0,P=0:@R=B,S=26,V=Par dépôt:R=B,S=3,V={0}:\";$C584)": 2480,
    "=RIK_AC(\"INF12__;INF06@E=1,S=14,G=0,T=0,P=0:@R=B,S=26,V=Par dépôt:R=B,S=3,V={0}:\";$C586)": 2481,
    "=RIK_AC(\"INF12__;INF06@E=1,S=14,G=0,T=0,P=0:@R=B,S=26,V=Par dépôt:R=B,S=3,V={0}:\";$C588)": 2482,
    "=RIK_AC(\"INF12__;INF06@E=1,S=14,G=0,T=0,P=0:@R=B,S=26,V=Par dépôt:R=B,S=3,V={0}:\";$C590)": 2483,
    "=RIK_AC(\"INF12__;INF06@E=1,S=14,G=0,T=0,P=0:@R=B,S=26,V=Par dépôt:R=B,S=3,V={0}:\";$C592)": 2484,
    "=RIK_AC(\"INF12__;INF06@E=1,S=14,G=0,T=0,P=0:@R=B,S=26,V=Par dépôt:R=B,S=3,V={0}:\";$C594)": 2485,
    "=RIK_AC(\"INF12__;INF06@E=1,S=14,G=0,T=0,P=0:@R=B,S=26,V=Par dépôt:R=B,S=3,V={0}:\";$C598)": 2486,
    "=RIK_AC(\"INF12__;INF06@E=1,S=14,G=0,T=0,P=0:@R=B,S=26,V=Par dépôt:R=B,S=3,V={0}:\";$C604)": 2487,
    "=RIK_AC(\"INF12__;INF06@E=1,S=14,G=0,T=0,P=0:@R=B,S=26,V=Par dépôt:R=B,S=3,V={0}:\";$C610)": 2488,
    "=RIK_AC(\"INF12__;INF06@E=1,S=14,G=0,T=0,P=0:@R=B,S=26,V=Par dépôt:R=B,S=3,V={0}:\";$C611)": 2489,
    "=RIK_AC(\"INF12__;INF06@E=1,S=14,G=0,T=0,P=0:@R=B,S=26,V=Par dépôt:R=B,S=3,V={0}:\";$C613)": 2490,
    "=RIK_AC(\"INF12__;INF06@E=1,S=14,G=0,T=0,P=0:@R=B,S=26,V=Par dépôt:R=B,S=3,V={0}:\";$C615)": 2491,
    "=RIK_AC(\"INF12__;INF06@E=1,S=14,G=0,T=0,P=0:@R=B,S=26,V=Par dépôt:R=B,S=3,V={0}:\";$C617)": 2492,
    "=RIK_AC(\"INF12__;INF06@E=1,S=14,G=0,T=0,P=0:@R=B,S=26,V=Par dépôt:R=B,S=3,V={0}:\";$C614)": 2493,
    "=RIK_AC(\"INF12__;INF06@E=1,S=14,G=0,T=0,P=0:@R=B,S=26,V=Par dépôt:R=B,S=3,V={0}:\";$C618)": 2494,
    "=RIK_AC(\"INF12__;INF06@E=1,S=14,G=0,T=0,P=0:@R=B,S=26,V=Par dépôt:R=B,S=3,V={0}:\";$C612)": 2495,
    "=RIK_AC(\"INF12__;INF06@E=1,S=14,G=0,T=0,P=0:@R=B,S=26,V=Par dépôt:R=B,S=3,V={0}:\";$C616)": 2496,
    "=RIK_AC(\"INF12__;INF06@E=1,S=14,G=0,T=0,P=0:@R=B,S=26,V=Par dépôt:R=B,S=3,V={0}:\";$C621)": 2497,
    "=RIK_AC(\"INF12__;INF06@E=1,S=14,G=0,T=0,P=0:@R=B,S=26,V=Par dépôt:R=B,S=3,V={0}:\";$C622)": 2498,
    "=RIK_AC(\"INF12__;INF06@E=1,S=14,G=0,T=0,P=0:@R=B,S=26,V=Par dépôt:R=B,S=3,V={0}:\";$C624)": 2499,
    "=RIK_AC(\"INF12__;INF06@E=1,S=14,G=0,T=0,P=0:@R=B,S=26,V=Par dépôt:R=B,S=3,V={0}:\";$C626)": 2500,
    "=RIK_AC(\"INF12__;INF06@E=1,S=14,G=0,T=0,P=0:@R=B,S=26,V=Par dépôt:R=B,S=3,V={0}:\";$C628)": 2501,
    "=RIK_AC(\"INF12__;INF06@E=1,S=14,G=0,T=0,P=0:@R=B,S=26,V=Par dépôt:R=B,S=3,V={0}:\";$C630)": 2502,
    "=RIK_AC(\"INF12__;INF06@E=1,S=14,G=0,T=0,P=0:@R=B,S=26,V=Par dépôt:R=B,S=3,V={0}:\";$C632)": 2503,
    "=RIK_AC(\"INF12__;INF06@E=1,S=14,G=0,T=0,P=0:@R=B,S=26,V=Par dépôt:R=B,S=3,V={0}:\";$C634)": 2504,
    "=RIK_AC(\"INF12__;INF06@E=1,S=14,G=0,T=0,P=0:@R=B,S=26,V=Par dépôt:R=B,S=3,V={0}:\";$C636)": 2505,
    "=RIK_AC(\"INF12__;INF06@E=1,S=14,G=0,T=0,P=0:@R=B,S=26,V=Par dépôt:R=B,S=3,V={0}:\";$C638)": 2506,
    "=RIK_AC(\"INF12__;INF06@E=1,S=14,G=0,T=0,P=0:@R=B,S=26,V=Par dépôt:R=B,S=3,V={0}:\";$C640)": 2507,
    "=RIK_AC(\"INF12__;INF06@E=1,S=14,G=0,T=0,P=0:@R=B,S=26,V=Par dépôt:R=B,S=3,V={0}:\";$C642)": 2508,
    "=RIK_AC(\"INF12__;INF06@E=1,S=14,G=0,T=0,P=0:@R=B,S=26,V=Par dépôt:R=B,S=3,V={0}:\";$C644)": 2509,
    "=RIK_AC(\"INF12__;INF06@E=1,S=14,G=0,T=0,P=0:@R=B,S=26,V=Par dépôt:R=B,S=3,V={0}:\";$C646)": 2510,
    "=RIK_AC(\"INF12__;INF06@E=1,S=14,G=0,T=0,P=0:@R=B,S=26,V=Par dépôt:R=B,S=3,V={0}:\";$C648)": 2511,
    "=RIK_AC(\"INF12__;INF06@E=1,S=14,G=0,T=0,P=0:@R=B,S=26,V=Par dépôt:R=B,S=3,V={0}:\";$C650)": 2512,
    "=RIK_AC(\"INF12__;INF06@E=1,S=14,G=0,T=0,P=0:@R=B,S=26,V=Par dépôt:R=B,S=3,V={0}:\";$C652)": 2513,
    "=RIK_AC(\"INF12__;INF06@E=1,S=14,G=0,T=0,P=0:@R=B,S=26,V=Par dépôt:R=B,S=3,V={0}:\";$C654)": 2514,
    "=RIK_AC(\"INF12__;INF06@E=1,S=14,G=0,T=0,P=0:@R=B,S=26,V=Par dépôt:R=B,S=3,V={0}:\";$C656)": 2515,
    "=RIK_AC(\"INF12__;INF06@E=1,S=14,G=0,T=0,P=0:@R=B,S=26,V=Par dépôt:R=B,S=3,V={0}:\";$C658)": 2516,
    "=RIK_AC(\"INF12__;INF06@E=1,S=14,G=0,T=0,P=0:@R=B,S=26,V=Par dépôt:R=B,S=3,V={0}:\";$C660)": 2517,
    "=RIK_AC(\"INF12__;INF06@E=1,S=14,G=0,T=0,P=0:@R=B,S=26,V=Par dépôt:R=B,S=3,V={0}:\";$C662)": 2518,
    "=RIK_AC(\"INF12__;INF06@E=1,S=14,G=0,T=0,P=0:@R=B,S=26,V=Par dépôt:R=B,S=3,V={0}:\";$C664)": 2519,
    "=RIK_AC(\"INF12__;INF06@E=1,S=14,G=0,T=0,P=0:@R=B,S=26,V=Par dépôt:R=B,S=3,V={0}:\";$C666)": 2520,
    "=RIK_AC(\"INF12__;INF06@E=1,S=14,G=0,T=0,P=0:@R=B,S=26,V=Par dépôt:R=B,S=3,V={0}:\";$C668)": 2521,
    "=RIK_AC(\"INF12__;INF06@E=1,S=14,G=0,T=0,P=0:@R=B,S=26,V=Par dépôt:R=B,S=3,V={0}:\";$C670)": 2522,
    "=RIK_AC(\"INF12__;INF06@E=1,S=14,G=0,T=0,P=0:@R=B,S=26,V=Par dépôt:R=B,S=3,V={0}:\";$C672)": 2523,
    "=RIK_AC(\"INF12__;INF06@E=1,S=14,G=0,T=0,P=0:@R=B,S=26,V=Par dépôt:R=B,S=3,V={0}:\";$C674)": 2524,
    "=RIK_AC(\"INF12__;INF06@E=1,S=14,G=0,T=0,P=0:@R=B,S=26,V=Par dépôt:R=B,S=3,V={0}:\";$C676)": 2525,
    "=RIK_AC(\"INF12__;INF06@E=1,S=14,G=0,T=0,P=0:@R=B,S=26,V=Par dépôt:R=B,S=3,V={0}:\";$C678)": 2526,
    "=RIK_AC(\"INF12__;INF06@E=1,S=14,G=0,T=0,P=0:@R=B,S=26,V=Par dépôt:R=B,S=3,V={0}:\";$C680)": 2527,
    "=RIK_AC(\"INF12__;INF06@E=1,S=14,G=0,T=0,P=0:@R=B,S=26,V=Par dépôt:R=B,S=3,V={0}:\";$C682)": 2528,
    "=RIK_AC(\"INF12__;INF06@E=1,S=14,G=0,T=0,P=0:@R=B,S=26,V=Par dépôt:R=B,S=3,V={0}:\";$C684)": 2529,
    "=RIK_AC(\"INF12__;INF06@E=1,S=14,G=0,T=0,P=0:@R=B,S=26,V=Par dépôt:R=B,S=3,V={0}:\";$C686)": 2530,
    "=RIK_AC(\"INF12__;INF06@E=1,S=14,G=0,T=0,P=0:@R=B,S=26,V=Par dépôt:R=B,S=3,V={0}:\";$C688)": 2531,
    "=RIK_AC(\"INF12__;INF06@E=1,S=14,G=0,T=0,P=0:@R=B,S=26,V=Par dépôt:R=B,S=3,V={0}:\";$C690)": 2532,
    "=RIK_AC(\"INF12__;INF06@E=1,S=14,G=0,T=0,P=0:@R=B,S=26,V=Par dépôt:R=B,S=3,V={0}:\";$C692)": 2533,
    "=RIK_AC(\"INF12__;INF06@E=1,S=14,G=0,T=0,P=0:@R=B,S=26,V=Par dépôt:R=B,S=3,V={0}:\";$C694)": 2534,
    "=RIK_AC(\"INF12__;INF06@E=1,S=14,G=0,T=0,P=0:@R=B,S=26,V=Par dépôt:R=B,S=3,V={0}:\";$C696)": 2535,
    "=RIK_AC(\"INF12__;INF06@E=1,S=14,G=0,T=0,P=0:@R=B,S=26,V=Par dépôt:R=B,S=3,V={0}:\";$C698)": 2536,
    "=RIK_AC(\"INF12__;INF06@E=1,S=14,G=0,T=0,P=0:@R=B,S=26,V=Par dépôt:R=B,S=3,V={0}:\";$C700)": 2537,
    "=RIK_AC(\"INF12__;INF06@E=1,S=14,G=0,T=0,P=0:@R=B,S=26,V=Par dépôt:R=B,S=3,V={0}:\";$C702)": 2538,
    "=RIK_AC(\"INF12__;INF06@E=1,S=14,G=0,T=0,P=0:@R=B,S=26,V=Par dépôt:R=B,S=3,V={0}:\";$C704)": 2539,
    "=RIK_AC(\"INF12__;INF06@E=1,S=14,G=0,T=0,P=0:@R=B,S=26,V=Par dépôt:R=B,S=3,V={0}:\";$C706)": 2540,
    "=RIK_AC(\"INF12__;INF06@E=1,S=14,G=0,T=0,P=0:@R=B,S=26,V=Par dépôt:R=B,S=3,V={0}:\";$C708)": 2541,
    "=RIK_AC(\"INF12__;INF06@E=1,S=14,G=0,T=0,P=0:@R=B,S=26,V=Par dépôt:R=B,S=3,V={0}:\";$C710)": 2542,
    "=RIK_AC(\"INF12__;INF06@E=1,S=14,G=0,T=0,P=0:@R=B,S=26,V=Par dépôt:R=B,S=3,V={0}:\";$C712)": 2543,
    "=RIK_AC(\"INF12__;INF06@E=1,S=14,G=0,T=0,P=0:@R=B,S=26,V=Par dépôt:R=B,S=3,V={0}:\";$C714)": 2544,
    "=RIK_AC(\"INF12__;INF06@E=1,S=14,G=0,T=0,P=0:@R=B,S=26,V=Par dépôt:R=B,S=3,V={0}:\";$C716)": 2545,
    "=RIK_AC(\"INF12__;INF06@E=1,S=14,G=0,T=0,P=0:@R=B,S=26,V=Par dépôt:R=B,S=3,V={0}:\";$C718)": 2546,
    "=RIK_AC(\"INF12__;INF06@E=1,S=14,G=0,T=0,P=0:@R=B,S=26,V=Par dépôt:R=B,S=3,V={0}:\";$C720)": 2547,
    "=RIK_AC(\"INF12__;INF06@E=1,S=14,G=0,T=0,P=0:@R=B,S=26,V=Par dépôt:R=B,S=3,V={0}:\";$C722)": 2548,
    "=RIK_AC(\"INF12__;INF06@E=1,S=14,G=0,T=0,P=0:@R=B,S=26,V=Par dépôt:R=B,S=3,V={0}:\";$C724)": 2549,
    "=RIK_AC(\"INF12__;INF06@E=1,S=14,G=0,T=0,P=0:@R=B,S=26,V=Par dépôt:R=B,S=3,V={0}:\";$C726)": 2550,
    "=RIK_AC(\"INF12__;INF06@E=1,S=14,G=0,T=0,P=0:@R=B,S=26,V=Par dépôt:R=B,S=3,V={0}:\";$C728)": 2551,
    "=RIK_AC(\"INF12__;INF06@E=1,S=14,G=0,T=0,P=0:@R=B,S=26,V=Par dépôt:R=B,S=3,V={0}:\";$C730)": 2552,
    "=RIK_AC(\"INF12__;INF06@E=1,S=14,G=0,T=0,P=0:@R=B,S=26,V=Par dépôt:R=B,S=3,V={0}:\";$C732)": 2553,
    "=RIK_AC(\"INF12__;INF06@E=1,S=14,G=0,T=0,P=0:@R=B,S=26,V=Par dépôt:R=B,S=3,V={0}:\";$C7</t>
  </si>
  <si>
    <t>34)": 2554,
    "=RIK_AC(\"INF12__;INF06@E=1,S=14,G=0,T=0,P=0:@R=B,S=26,V=Par dépôt:R=B,S=3,V={0}:\";$C736)": 2555,
    "=RIK_AC(\"INF12__;INF06@E=1,S=14,G=0,T=0,P=0:@R=B,S=26,V=Par dépôt:R=B,S=3,V={0}:\";$C738)": 2556,
    "=RIK_AC(\"INF12__;INF06@E=1,S=14,G=0,T=0,P=0:@R=B,S=26,V=Par dépôt:R=B,S=3,V={0}:\";$C740)": 2557,
    "=RIK_AC(\"INF12__;INF06@E=1,S=14,G=0,T=0,P=0:@R=B,S=26,V=Par dépôt:R=B,S=3,V={0}:\";$C742)": 2558,
    "=RIK_AC(\"INF12__;INF06@E=1,S=14,G=0,T=0,P=0:@R=B,S=26,V=Par dépôt:R=B,S=3,V={0}:\";$C744)": 2559,
    "=RIK_AC(\"INF12__;INF06@E=1,S=14,G=0,T=0,P=0:@R=B,S=26,V=Par dépôt:R=B,S=3,V={0}:\";$C746)": 2560,
    "=RIK_AC(\"INF12__;INF06@E=1,S=14,G=0,T=0,P=0:@R=B,S=26,V=Par dépôt:R=B,S=3,V={0}:\";$C748)": 2561,
    "=RIK_AC(\"INF12__;INF06@E=1,S=14,G=0,T=0,P=0:@R=B,S=26,V=Par dépôt:R=B,S=3,V={0}:\";$C750)": 2562,
    "=RIK_AC(\"INF12__;INF06@E=1,S=14,G=0,T=0,P=0:@R=B,S=26,V=Par dépôt:R=B,S=3,V={0}:\";$C752)": 2563,
    "=RIK_AC(\"INF12__;INF06@E=1,S=14,G=0,T=0,P=0:@R=B,S=26,V=Par dépôt:R=B,S=3,V={0}:\";$C754)": 2564,
    "=RIK_AC(\"INF12__;INF06@E=1,S=14,G=0,T=0,P=0:@R=B,S=26,V=Par dépôt:R=B,S=3,V={0}:\";$C756)": 2565,
    "=RIK_AC(\"INF12__;INF06@E=1,S=14,G=0,T=0,P=0:@R=B,S=26,V=Par dépôt:R=B,S=3,V={0}:\";$C758)": 2566,
    "=RIK_AC(\"INF12__;INF06@E=1,S=14,G=0,T=0,P=0:@R=B,S=26,V=Par dépôt:R=B,S=3,V={0}:\";$C760)": 2567,
    "=RIK_AC(\"INF12__;INF06@E=1,S=14,G=0,T=0,P=0:@R=B,S=26,V=Par dépôt:R=B,S=3,V={0}:\";$C762)": 2568,
    "=RIK_AC(\"INF12__;INF06@E=1,S=14,G=0,T=0,P=0:@R=B,S=26,V=Par dépôt:R=B,S=3,V={0}:\";$C764)": 2569,
    "=RIK_AC(\"INF12__;INF06@E=1,S=14,G=0,T=0,P=0:@R=B,S=26,V=Par dépôt:R=B,S=3,V={0}:\";$C766)": 2570,
    "=RIK_AC(\"INF12__;INF06@E=1,S=14,G=0,T=0,P=0:@R=B,S=26,V=Par dépôt:R=B,S=3,V={0}:\";$C768)": 2571,
    "=RIK_AC(\"INF12__;INF06@E=1,S=14,G=0,T=0,P=0:@R=B,S=26,V=Par dépôt:R=B,S=3,V={0}:\";$C770)": 2572,
    "=RIK_AC(\"INF12__;INF06@E=1,S=14,G=0,T=0,P=0:@R=B,S=26,V=Par dépôt:R=B,S=3,V={0}:\";$C772)": 2573,
    "=RIK_AC(\"INF12__;INF06@E=1,S=14,G=0,T=0,P=0:@R=B,S=26,V=Par dépôt:R=B,S=3,V={0}:\";$C774)": 2574,
    "=RIK_AC(\"INF12__;INF06@E=1,S=14,G=0,T=0,P=0:@R=B,S=26,V=Par dépôt:R=B,S=3,V={0}:\";$C776)": 2575,
    "=RIK_AC(\"INF12__;INF06@E=1,S=14,G=0,T=0,P=0:@R=B,S=26,V=Par dépôt:R=B,S=3,V={0}:\";$C778)": 2576,
    "=RIK_AC(\"INF12__;INF06@E=1,S=14,G=0,T=0,P=0:@R=B,S=26,V=Par dépôt:R=B,S=3,V={0}:\";$C780)": 2577,
    "=RIK_AC(\"INF12__;INF06@E=1,S=14,G=0,T=0,P=0:@R=B,S=26,V=Par dépôt:R=B,S=3,V={0}:\";$C782)": 2578,
    "=RIK_AC(\"INF12__;INF06@E=1,S=14,G=0,T=0,P=0:@R=B,S=26,V=Par dépôt:R=B,S=3,V={0}:\";$C623)": 2579,
    "=RIK_AC(\"INF12__;INF06@E=1,S=14,G=0,T=0,P=0:@R=B,S=26,V=Par dépôt:R=B,S=3,V={0}:\";$C625)": 2580,
    "=RIK_AC(\"INF12__;INF06@E=1,S=14,G=0,T=0,P=0:@R=B,S=26,V=Par dépôt:R=B,S=3,V={0}:\";$C627)": 2581,
    "=RIK_AC(\"INF12__;INF06@E=1,S=14,G=0,T=0,P=0:@R=B,S=26,V=Par dépôt:R=B,S=3,V={0}:\";$C629)": 2582,
    "=RIK_AC(\"INF12__;INF06@E=1,S=14,G=0,T=0,P=0:@R=B,S=26,V=Par dépôt:R=B,S=3,V={0}:\";$C631)": 2583,
    "=RIK_AC(\"INF12__;INF06@E=1,S=14,G=0,T=0,P=0:@R=B,S=26,V=Par dépôt:R=B,S=3,V={0}:\";$C633)": 2584,
    "=RIK_AC(\"INF12__;INF06@E=1,S=14,G=0,T=0,P=0:@R=B,S=26,V=Par dépôt:R=B,S=3,V={0}:\";$C635)": 2585,
    "=RIK_AC(\"INF12__;INF06@E=1,S=14,G=0,T=0,P=0:@R=B,S=26,V=Par dépôt:R=B,S=3,V={0}:\";$C637)": 2586,
    "=RIK_AC(\"INF12__;INF06@E=1,S=14,G=0,T=0,P=0:@R=B,S=26,V=Par dépôt:R=B,S=3,V={0}:\";$C639)": 2587,
    "=RIK_AC(\"INF12__;INF06@E=1,S=14,G=0,T=0,P=0:@R=B,S=26,V=Par dépôt:R=B,S=3,V={0}:\";$C641)": 2588,
    "=RIK_AC(\"INF12__;INF06@E=1,S=14,G=0,T=0,P=0:@R=B,S=26,V=Par dépôt:R=B,S=3,V={0}:\";$C643)": 2589,
    "=RIK_AC(\"INF12__;INF06@E=1,S=14,G=0,T=0,P=0:@R=B,S=26,V=Par dépôt:R=B,S=3,V={0}:\";$C645)": 2590,
    "=RIK_AC(\"INF12__;INF06@E=1,S=14,G=0,T=0,P=0:@R=B,S=26,V=Par dépôt:R=B,S=3,V={0}:\";$C647)": 2591,
    "=RIK_AC(\"INF12__;INF06@E=1,S=14,G=0,T=0,P=0:@R=B,S=26,V=Par dépôt:R=B,S=3,V={0}:\";$C649)": 2592,
    "=RIK_AC(\"INF12__;INF06@E=1,S=14,G=0,T=0,P=0:@R=B,S=26,V=Par dépôt:R=B,S=3,V={0}:\";$C651)": 2593,
    "=RIK_AC(\"INF12__;INF06@E=1,S=14,G=0,T=0,P=0:@R=B,S=26,V=Par dépôt:R=B,S=3,V={0}:\";$C653)": 2594,
    "=RIK_AC(\"INF12__;INF06@E=1,S=14,G=0,T=0,P=0:@R=B,S=26,V=Par dépôt:R=B,S=3,V={0}:\";$C655)": 2595,
    "=RIK_AC(\"INF12__;INF06@E=1,S=14,G=0,T=0,P=0:@R=B,S=26,V=Par dépôt:R=B,S=3,V={0}:\";$C657)": 2596,
    "=RIK_AC(\"INF12__;INF06@E=1,S=14,G=0,T=0,P=0:@R=B,S=26,V=Par dépôt:R=B,S=3,V={0}:\";$C659)": 2597,
    "=RIK_AC(\"INF12__;INF06@E=1,S=14,G=0,T=0,P=0:@R=B,S=26,V=Par dépôt:R=B,S=3,V={0}:\";$C661)": 2598,
    "=RIK_AC(\"INF12__;INF06@E=1,S=14,G=0,T=0,P=0:@R=B,S=26,V=Par dépôt:R=B,S=3,V={0}:\";$C663)": 2599,
    "=RIK_AC(\"INF12__;INF06@E=1,S=14,G=0,T=0,P=0:@R=B,S=26,V=Par dépôt:R=B,S=3,V={0}:\";$C665)": 2600,
    "=RIK_AC(\"INF12__;INF06@E=1,S=14,G=0,T=0,P=0:@R=B,S=26,V=Par dépôt:R=B,S=3,V={0}:\";$C667)": 2601,
    "=RIK_AC(\"INF12__;INF06@E=1,S=14,G=0,T=0,P=0:@R=B,S=26,V=Par dépôt:R=B,S=3,V={0}:\";$C669)": 2602,
    "=RIK_AC(\"INF12__;INF06@E=1,S=14,G=0,T=0,P=0:@R=B,S=26,V=Par dépôt:R=B,S=3,V={0}:\";$C671)": 2603,
    "=RIK_AC(\"INF12__;INF06@E=1,S=14,G=0,T=0,P=0:@R=B,S=26,V=Par dépôt:R=B,S=3,V={0}:\";$C673)": 2604,
    "=RIK_AC(\"INF12__;INF06@E=1,S=14,G=0,T=0,P=0:@R=B,S=26,V=Par dépôt:R=B,S=3,V={0}:\";$C675)": 2605,
    "=RIK_AC(\"INF12__;INF06@E=1,S=14,G=0,T=0,P=0:@R=B,S=26,V=Par dépôt:R=B,S=3,V={0}:\";$C677)": 2606,
    "=RIK_AC(\"INF12__;INF06@E=1,S=14,G=0,T=0,P=0:@R=B,S=26,V=Par dépôt:R=B,S=3,V={0}:\";$C679)": 2607,
    "=RIK_AC(\"INF12__;INF06@E=1,S=14,G=0,T=0,P=0:@R=B,S=26,V=Par dépôt:R=B,S=3,V={0}:\";$C681)": 2608,
    "=RIK_AC(\"INF12__;INF06@E=1,S=14,G=0,T=0,P=0:@R=B,S=26,V=Par dépôt:R=B,S=3,V={0}:\";$C683)": 2609,
    "=RIK_AC(\"INF12__;INF06@E=1,S=14,G=0,T=0,P=0:@R=B,S=26,V=Par dépôt:R=B,S=3,V={0}:\";$C685)": 2610,
    "=RIK_AC(\"INF12__;INF06@E=1,S=14,G=0,T=0,P=0:@R=B,S=26,V=Par dépôt:R=B,S=3,V={0}:\";$C687)": 2611,
    "=RIK_AC(\"INF12__;INF06@E=1,S=14,G=0,T=0,P=0:@R=B,S=26,V=Par dépôt:R=B,S=3,V={0}:\";$C689)": 2612,
    "=RIK_AC(\"INF12__;INF06@E=1,S=14,G=0,T=0,P=0:@R=B,S=26,V=Par dépôt:R=B,S=3,V={0}:\";$C691)": 2613,
    "=RIK_AC(\"INF12__;INF06@E=1,S=14,G=0,T=0,P=0:@R=B,S=26,V=Par dépôt:R=B,S=3,V={0}:\";$C693)": 2614,
    "=RIK_AC(\"INF12__;INF06@E=1,S=14,G=0,T=0,P=0:@R=B,S=26,V=Par dépôt:R=B,S=3,V={0}:\";$C695)": 2615,
    "=RIK_AC(\"INF12__;INF06@E=1,S=14,G=0,T=0,P=0:@R=B,S=26,V=Par dépôt:R=B,S=3,V={0}:\";$C697)": 2616,
    "=RIK_AC(\"INF12__;INF06@E=1,S=14,G=0,T=0,P=0:@R=B,S=26,V=Par dépôt:R=B,S=3,V={0}:\";$C699)": 2617,
    "=RIK_AC(\"INF12__;INF06@E=1,S=14,G=0,T=0,P=0:@R=B,S=26,V=Par dépôt:R=B,S=3,V={0}:\";$C701)": 2618,
    "=RIK_AC(\"INF12__;INF06@E=1,S=14,G=0,T=0,P=0:@R=B,S=26,V=Par dépôt:R=B,S=3,V={0}:\";$C703)": 2619,
    "=RIK_AC(\"INF12__;INF06@E=1,S=14,G=0,T=0,P=0:@R=B,S=26,V=Par dépôt:R=B,S=3,V={0}:\";$C705)": 2620,
    "=RIK_AC(\"INF12__;INF06@E=1,S=14,G=0,T=0,P=0:@R=B,S=26,V=Par dépôt:R=B,S=3,V={0}:\";$C707)": 2621,
    "=RIK_AC(\"INF12__;INF06@E=1,S=14,G=0,T=0,P=0:@R=B,S=26,V=Par dépôt:R=B,S=3,V={0}:\";$C709)": 2622,
    "=RIK_AC(\"INF12__;INF06@E=1,S=14,G=0,T=0,P=0:@R=B,S=26,V=Par dépôt:R=B,S=3,V={0}:\";$C711)": 2623,
    "=RIK_AC(\"INF12__;INF06@E=1,S=14,G=0,T=0,P=0:@R=B,S=26,V=Par dépôt:R=B,S=3,V={0}:\";$C713)": 2624,
    "=RIK_AC(\"INF12__;INF06@E=1,S=14,G=0,T=0,P=0:@R=B,S=26,V=Par dépôt:R=B,S=3,V={0}:\";$C715)": 2625,
    "=RIK_AC(\"INF12__;INF06@E=1,S=14,G=0,T=0,P=0:@R=B,S=26,V=Par dépôt:R=B,S=3,V={0}:\";$C717)": 2626,
    "=RIK_AC(\"INF12__;INF06@E=1,S=14,G=0,T=0,P=0:@R=B,S=26,V=Par dépôt:R=B,S=3,V={0}:\";$C719)": 2627,
    "=RIK_AC(\"INF12__;INF06@E=1,S=14,G=0,T=0,P=0:@R=B,S=26,V=Par dépôt:R=B,S=3,V={0}:\";$C721)": 2628,
    "=RIK_AC(\"INF12__;INF06@E=1,S=14,G=0,T=0,P=0:@R=B,S=26,V=Par dépôt:R=B,S=3,V={0}:\";$C723)": 2629,
    "=RIK_AC(\"INF12__;INF06@E=1,S=14,G=0,T=0,P=0:@R=B,S=26,V=Par dépôt:R=B,S=3,V={0}:\";$C725)": 2630,
    "=RIK_AC(\"INF12__;INF06@E=1,S=14,G=0,T=0,P=0:@R=B,S=26,V=Par dépôt:R=B,S=3,V={0}:\";$C727)": 2631,
    "=RIK_AC(\"INF12__;INF06@E=1,S=14,G=0,T=0,P=0:@R=B,S=26,V=Par dépôt:R=B,S=3,V={0}:\";$C729)": 2632,
    "=RIK_AC(\"INF12__;INF06@E=1,S=14,G=0,T=0,P=0:@R=B,S=26,V=Par dépôt:R=B,S=3,V={0}:\";$C731)": 2633,
    "=RIK_AC(\"INF12__;INF06@E=1,S=14,G=0,T=0,P=0:@R=B,S=26,V=Par dépôt:R=B,S=3,V={0}:\";$C733)": 2634,
    "=RIK_AC(\"INF12__;INF06@E=1,S=14,G=0,T=0,P=0:@R=B,S=26,V=Par dépôt:R=B,S=3,V={0}:\";$C735)": 2635,
    "=RIK_AC(\"INF12__;INF06@E=1,S=14,G=0,T=0,P=0:@R=B,S=26,V=Par dépôt:R=B,S=3,V={0}:\";$C737)": 2636,
    "=RIK_AC(\"INF12__;INF06@E=1,S=14,G=0,T=0,P=0:@R=B,S=26,V=Par dépôt:R=B,S=3,V={0}:\";$C739)": 2637,
    "=RIK_AC(\"INF12__;INF06@E=1,S=14,G=0,T=0,P=0:@R=B,S=26,V=Par dépôt:R=B,S=3,V={0}:\";$C741)": 2638,
    "=RIK_AC(\"INF12__;INF06@E=1,S=14,G=0,T=0,P=0:@R=B,S=26,V=Par dépôt:R=B,S=3,V={0}:\";$C743)": 2639,
    "=RIK_AC(\"INF12__;INF06@E=1,S=14,G=0,T=0,P=0:@R=B,S=26,V=Par dépôt:R=B,S=3,V={0}:\";$C745)": 2640,
    "=RIK_AC(\"INF12__;INF06@E=1,S=14,G=0,T=0,P=0:@R=B,S=26,V=Par dépôt:R=B,S=3,V={0}:\";$C747)": 2641,
    "=RIK_AC(\"INF12__;INF06@E=1,S=14,G=0,T=0,P=0:@R=B,S=26,V=Par dépôt:R=B,S=3,V={0}:\";$C749)": 2642,
    "=RIK_AC(\"INF12__;INF06@E=1,S=14,G=0,T=0,P=0:@R=B,S=26,V=Par dépôt:R=B,S=3,V={0}:\";$C751)": 2643,
    "=RIK_AC(\"INF12__;INF06@E=1,S=14,G=0,T=0,P=0:@R=B,S=26,V=Par dépôt:R=B,S=3,V={0}:\";$C753)": 2644,
    "=RIK_AC(\"INF12__;INF06@E=1,S=14,G=0,T=0,P=0:@R=B,S=26,V=Par dépôt:R=B,S=3,V={0}:\";$C755)": 2645,
    "=RIK_AC(\"INF12__;INF06@E=1,S=14,G=0,T=0,P=0:@R=B,S=26,V=Par dépôt:R=B,S=3,V={0}:\";$C757)": 2646,
    "=RIK_AC(\"INF12__;INF06@E=1,S=14,G=0,T=0,P=0:@R=B,S=26,V=Par dépôt:R=B,S=3,V={0}:\";$C759)": 2647,
    "=RIK_AC(\"INF12__;INF06@E=1,S=14,G=0,T=0,P=0:@R=B,S=26,V=Par dépôt:R=B,S=3,V={0}:\";$C761)": 2648,
    "=RIK_AC(\"INF12__;INF06@E=1,S=14,G=0,T=0,P=0:@R=B,S=26,V=Par dépôt:R=B,S=3,V={0}:\";$C763)": 2649,
    "=RIK_AC(\"INF12__;INF06@E=1,S=14,G=0,T=0,P=0:@R=B,S=26,V=Par dépôt:R=B,S=3,V={0}:\";$C765)": 2650,
    "=RIK_AC(\"INF12__;INF06@E=1,S=14,G=0,T=0,P=0:@R=B,S=26,V=Par dépôt:R=B,S=3,V={0}:\";$C767)": 2651,
    "=RIK_AC(\"INF12__;INF06@E=1,S=14,G=0,T=0,P=0:@R=B,S=26,V=Par dépôt:R=B,S=3,V={0}:\";$C769)": 2652,
    "=RIK_AC(\"INF12__;INF06@E=1,S=14,G=0,T=0,P=0:@R=B,S=26,V=Par dépôt:R=B,S=3,V={0}:\";$C771)": 2653,
    "=RIK_AC(\"INF12__;INF06@E=1,S=14,G=0,T=0,P=0:@R=B,S=26,V=Par dépôt:R=B,S=3,V={0}:\";$C773)": 2654,
    "=RIK_AC(\"INF12__;INF06@E=1,S=14,G=0,T=0,P=0:@R=B,S=26,V=Par dépôt:R=B,S=3,V={0}:\";$C775)": 2655,
    "=RIK_AC(\"INF12__;INF06@E=1,S=14,G=0,T=0,P=0:@R=B,S=26,V=Par dépôt:R=B,S=3,V={0}:\";$C777)": 2656,
    "=RIK_AC(\"INF12__;INF06@E=1,S=14,G=0,T=0,P=0:@R=B,S=26,V=Par dépôt:R=B,S=3,V={0}:\";$C779)": 2657,
    "=RIK_AC(\"INF12__;INF06@E=1,S=14,G=0,T=0,P=0:@R=B,S=26,V=Par dépôt:R=B,S=3,V={0}:\";$C781)": 2658,
    "=RIK_AC(\"INF12__;INF06@E=1,S=14,G=0,T=0,P=0:@R=B,S=26,V=Par dépôt:R=B,S=3,V={0}:\";$C784)": 2659,
    "=RIK_AC(\"INF12__;INF06@E=1,S=14,G=0,T=0,P=0:@R=B,S=26,V=Par dépôt:R=B,S=3,V={0}:\";$C785)": 2660,
    "=RIK_AC(\"INF12__;INF06@E=1,S=14,G=0,T=0,P=0:@R=B,S=26,V=Par dépôt:R=B,S=3,V={0}:\";$C787)": 2661,
    "=RIK_AC(\"INF12__;INF06@E=1,S=14,G=0,T=0,P=0:@R=B,S=26,V=Par dépôt:R=B,S=3,V={0}:\";$C789)": 2662,
    "=RIK_AC(\"INF12__;INF06@E=1,S=14,G=0,T=0,P=0:@R=B,S=26,V=Par dépôt:R=B,S=3,V={0}:\";$C791)": 2663,
    "=RIK_AC(\"INF12__;INF06@E=1,S=14,G=0,T=0,P=0:@R=B,S=26,V=Par dépôt:R=B,S=3,V={0}:\";$C793)": 2664,
    "=RIK_AC(\"INF12__;INF06@E=1,S=14,G=0,T=0,P=0:@R=B,S=26,V=Par dépôt:R=B,S=3,V={0}:\";$C795)": 2665,
    "=RIK_AC(\"INF12__;INF06@E=1,S=14,G=0,T=0,P=0:@R=B,S=26,V=Par dépôt:R=B,S=3,V={0}:\";$C797)": 2666,
    "=RIK_AC(\"INF12__;INF06@E=1,S=14,G=0,T=0,P=0:@R=B,S=26,V=Par dépôt:R=B,S=3,V={0}:\";$C799)": 2667,
    "=RIK_AC(\"INF12__;INF06@E=1,S=14,G=0,T=0,P=0:@R=B,S=26,V=Par dépôt:R=B,S=3,V={0}:\";$C801)": 2668,
    "=RIK_AC(\"INF12__;INF06@E=1,S=14,G=0,T=0,P=0:@R=B,S=26,V=Par dépôt:R=B,S=3,V={0}:\";$C803)": 2669,
    "=RIK_AC(\"INF12__;INF06@E=1,S=14,G=0,T=0,P=0:@R=B,S=26,V=Par dépôt:R=B,S=3,V={0}:\";$C805)": 2670,
    "=RIK_AC(\"INF12__;INF06@E=1,S=14,G=0,T=0,P=0:@R=B,S=26,V=Par dépôt:R=B,S=3,V={0}:\";$C807)": 2671,
    "=RIK_AC(\"INF12__;INF06@E=1,S=14,G=0,T=0,P=0:@R=B,S=26,V=Par dépôt:R=B,S=3,V={0}:\";$C809)": 2672,
    "=RIK_AC(\"INF12__;INF06@E=1,S=14,G=0,T=0,P=0:@R=B,S=26,V=Par dépôt:R=B,S=3,V={0}:\";$C811)": 2673,
    "=RIK_AC(\"INF12__;INF06@E=1,S=14,G=0,T=0,P=0:@R=B,S=26,V=Par dépôt:R=B,S=3,V={0}:\";$C813)": 2674,
    "=RIK_AC(\"INF12__;INF06@E=1,S=14,G=0,T=0,P=0:@R=B,S=26,V=Par dépôt:R=B,S=3,V={0}:\";$C815)": 2675,
    "=RIK_AC(\"INF12__;INF06@E=1,S=14,G=0,T=0,P=0:@R=B,S=26,V=Par dépôt:R=B,S=3,V={0}:\";$C817)": 2676,
    "=RIK_AC(\"INF12__;INF06@E=1,S=14,G=0,T=0,P=0:@R=B,S=26,V=Par dépôt:R=B,S=3,V={0}:\";$C819)": 2677,
    "=RIK_AC(\"INF12__;INF06@E=1,S=14,G=0,T=0,P=0:@R=B,S=26,V=Par dépôt:R=B,S=3,V={0}:\";$C821)": 2678,
    "=RIK_AC(\"INF12__;INF06@E=1,S=14,G=0,T=0,P=0:@R=B,S=26,V=Par dépôt:R=B,S=3,V={0}:\";$C823)": 2679,
    "=RIK_AC(\"INF12__;INF06@E=1,S=14,G=0,T=0,P=0:@R=B,S=26,V=Par dépôt:R=B,S=3,V={0}:\";$C825)": 2680,
    "=RIK_AC(\"INF12__;INF06@E=1,S=14,G=0,T=0,P=0:@R=B,S=26,V=Par dépôt:R=B,S=3,V={0}:\";$C827)": 2681,
    "=RIK_AC(\"INF12__;INF06@E=1,S=14,G=0,T=0,P=0:@R=B,S=26,V=Par dépôt:R=B,S=3,V={0}:\";$C829)": 2682,
    "=RIK_AC(\"INF12__;INF06@E=1,S=14,G=0,T=0,P=0:@R=B,S=26,V=Par dépôt:R=B,S=3,V={0}:\";$C831)": 2683,
    "=RIK_AC(\"INF12__;INF06@E=1,S=14,G=0,T=0,P=0:@R=B,S=26,V=Par dépôt:R=B,S=3,V={0}:\";$C833)": 2684,
    "=RIK_AC(\"INF12__;INF06@E=1,S=14,G=0,T=0,P=0:@R=B,S=26,V=Par dépôt:R=B,S=3,V={0}:\";$C835)": 2685,
    "=RIK_AC(\"INF12__;INF06@E=1,S=14,G=0,T=0,P=0:@R=B,S=26,V=Par dépôt:R=B,S=3,V={0}:\";$C837)": 2686,
    "=RIK_AC(\"INF12__;INF06@E=1,S=14,G=0,T=0,P=0:@R=B,S=26,V=Par dépôt:R=B,S=3,V={0}:\";$C839)": 2687,
    "=RIK_AC(\"INF12__;INF06@E=1,S=14,G=0,T=0,P=0:@R=B,S=26,V=Par dépôt:R=B,S=3,V={0}:\";$C841)": 2688,
    "=RIK_AC(\"INF12__;INF06@E=1,S=14,G=0,T=0,P=0:@R=B,S=26,V=Par dépôt:R=B,S=3,V={0}:\";$C843)": 2689,
    "=RIK_AC(\"INF12__;INF06@E=1,S=14,G=0,T=0,P=0:@R=B,S=26,V=Par dépôt:R=B,S=3,V={0}:\";$C845)": 2690,
    "=RIK_AC(\"INF12__;INF06@E=1,S=14,G=0,T=0,P=0:@R=B,S=26,V=Par dépôt:R=B,S=3,V={0}:\";$C847)": 2691,
    "=RIK_AC(\"INF12__;INF06@E=1,S=14,G=0,T=0,P=0:@R=B,S=26,V=Par dépôt:R=B,S=3,V={0}:\";$C849)": 2692,
    "=RIK_AC(\"INF12__;INF06@E=1,S=14,G=0,T=0,P=0:@R=B,S=26,V=Par dépôt:R=B,S=3,V={0}:\";$C851)": 2693,
    "=RIK_AC(\"INF12__;INF06@E=1,S=14,G=0,T=0,P=0:@R=B,S=26,V=Par dépôt:R=B,S=3,V={0}:\";$C853)": 2694,
    "=RIK_AC(\"INF12__;INF06@E=1,S=14,G=0,T=0,P=0:@R=B,S=26,V=Par dépôt:R=B,S=3,V={0}:\";$C855)": 2695,
    "=RIK_AC(\"INF12__;INF06@E=1,S=14,G=0,T=0,P=0:@R=B,S=26,V=Par dépôt:R=B,S=3,V={0}:\";$C786)": 2696,
    "=RIK_AC(\"INF12__;INF06@E=1,S=14,G=0,T=0,P=0:@R=B,S=26,V=Par dépôt:R=B,S=3,V={0}:\";$C788)": 2697,
    "=RIK_AC(\"INF12__;INF06@E=1,S=14,G=0,T=0,P=0:@R=B,S=26,V=Par dépôt:R=B,S=3,V={0}:\";$C790)": 2698,
    "=RIK_AC(\"INF12__;INF06@E=1,S=14,G=0,T=0,P=0:@R=B,S=26,V=Par dépôt:R=B,S=3,V={0}:\";$C792)": 2699,
    "=RIK_AC(\"INF12__;INF06@E=1,S=14,G=0,T=0,P=0:@R=B,S=26,V=Par dépôt:R=B,S=3,V={0}:\";$C794)": 2700,
    "=RIK_AC(\"INF12__;INF06@E=1,S=14,G=0,T=0,P=0:@R=B,S=26,V=Par dépôt:R=B,S=3,V={0}:\";$C796)": 2701,
    "=RIK_AC(\"INF12__;INF06@E=1,S=14,G=0,T=0,P=0:@R=B,S=26,V=Par dépôt:R=B,S=3,V={0}:\";$C798)": 2702,
    "=RIK_AC(\"INF12__;INF06@E=1,S=14,G=0,T=0,P=0:@R=B,S=26,V=Par dépôt:R=B,S=3,V={0}:\";$C800)": 2703,
    "=RIK_AC(\"INF12__;INF06@E=1,S=14,G=0,T=0,P=0:@R=B,S=26,V=Par dépôt:R=B,S=3,V={0}:\";$C802)": 2704,
    "=RIK_AC(\"INF12__;INF06@E=1,S=14,G=0,T=0,P=0:@R=B,S=26,V=Par dépôt:R=B,S=3,V={0}:\";$C804)": 2705,
    "=RIK_AC(\"INF12__;INF06@E=1,S=14,G=0,T=0,P=0:@R=B,S=26,V=Par dépôt:R=B,S=3,V={0}:\";$C806)": 2706,
    "=RIK_AC(\"INF12__;INF06@E=1,S=14,G=0,T=0,P=0:@R=B,S=26,V=Par dépôt:R=B,S=3,V={0}:\";$C808)": 2707,
    "=RIK_AC(\"INF12__;INF06@E=1,S=14,G=0,T=0,P=0:@R=B,S=26,V=Par dépôt:R=B,S=3,V={0}:\";$C810)": 2708,
    "=RIK_AC(\"INF12__;INF06@E=1,S=14,G=0,T=0,P=0:@R=B,S=26,V=Par dépôt:R=B,S=3,V={0}:\";$C812)": 2709,
    "=RIK_AC(\"INF12__;INF06@E=1,S=14,G=0,T=0,P=0:@R=B,S=26,V=Par dépôt:R=B,S=3,V={0}:\";$C814)": 2710,
    "=RIK_AC(\"INF12__;INF06@E=1,S=14,G=0,T=0,P=0:@R=B,S=26,V=Par dépôt:R=B,S=3,V={0}:\";$C816)": 2711,
    "=RIK_AC(\"INF12__;INF06@E=1,S=14,G=0,T=0,P=0:@R=B,S=26,V=Par dépôt:R=B,S=3,V={0}:\";$C818)": 2712,
    "=RIK_AC(\"INF12__;INF06@E=1,S=14,G=0,T=0,P=0:@R=B,S=26,V=Par dépôt:R=B,S=3,V={0}:\";$C820)": 2713,
    "=RIK_AC(\"INF12__;INF06@E=1,S=14,G=0,T=0,P=0:@R=B,S=26,V=Par dépôt:R=B,S=3,V={0}:\";$C822)": 2714,
    "=RIK_AC(\"INF12__;INF06@E=1,S=14,G=0,T=0,P=0:@R=B,S=26,V=Par dépôt:R=B,S=3,V={0}:\";$C824)": 2715,
    "=RIK_AC(\"INF12__;INF06@E=1,S=14,G=0,T=0,P=0:@R=B,S=26,V=Par dépôt:R=B,S=3,V={0}:\";$C826)": 2716,
    "=RIK_AC(\"INF12__;INF06@E=1,S=14,G=0,T=0,P=0:@R=B,S=26,V=Par dépôt:R=B,S=3,V={0}:\";$C828)": 2717,
    "=RIK_AC(\"INF12__;INF06@E=1,S=14,G=0,T=0,P=0:@R=B,S=26,V=Par dépôt:R=B,S=3,V={0}:\";$C830)": 2718,
    "=RIK_AC(\"INF12__;INF06@E=1,S=14,G=0,T=0,P=0:@R=B,S=26,V=Par dépôt:R=B,S=3,V={0}:\";$C832)": 2719,
    "=RIK_AC(\"INF12__;INF06@E=1,S=14,G=0,T=0,P=0:@R=B,S=26,V=Par dépôt:R=B,S=3,V={0}:\";$C834)": 2720,
    "=RIK_AC(\"INF12__;INF06@E=1,S=14,G=0,T=0,P=0:@R=B,S=26,V=Par dépôt:R=B,S=3,V={0}:\";$C836)": 2721,
    "=RIK_AC(\"INF12__;INF06@E=1,S=14,G=0,T=0,P=0:@R=B,S=26,V=Par dépôt:R=B,S=3,V={0}:\";$C838)": 2722,
    "=RIK_AC(\"INF12__;INF06@E=1,S=14,G=0,T=0,P=0:@R=B,S=26,V=Par dépôt:R=B,S=3,V={0}:\";$C840)": 2723,
    "=RIK_AC(\"INF12__;INF06@E=1,S=14,G=0,T=0,P=0:@R=B,S=26,V=Par dépôt:R=B,S=3,V={0}:\";$C842)": 2724,
    "=RIK_AC(\"INF12__;INF06@E=1,S=14,G=0,T=0,P=0:@R=B,S=26,V=Par dépôt:R=B,S=3,V={0}:\";$C844)": 2725,
    "=RIK_AC(\"INF12__;INF06@E=1,S=14,G=0,T=0,P=0:@R=B,S=26,V=Par dépôt:R=B,S=3,V={0}:\";$C846)": 2726,
    "=RIK_AC(\"INF12__;INF06@E=1,S=14,G=0,T=0,P=0:@R=B,S=26,V=Par dépôt:R=B,S=3,V={0}:\";$C848)": 2727,
    "=RIK_AC(\"INF12__;INF06@E=1,S=14,G=0,T=0,P=0:@R=B,S=26,V=Par dépôt:R=B,S=3,V={0}:\";$C850)": 2728,
    "=RIK_AC(\"INF12__;INF06@E=1,S=14,G=0,T=0,P=0:@R=B,S=26,V=Par dépôt:R=B,S=3,V={0}:\";$C852)": 2729,
    "=RIK_AC(\"INF12__;INF06@E=1,S=14,G=0,T=0,P=0:@R=B,S=26,V=Par dépôt:R=B,S=3,V={0}:\";$C854)": 2730,
    "=RIK_AC(\"INF12__;INF06@E=1,S=14,G=0,T=0,P=0:@R=B,S=26,V=Par dépôt:R=B,S=3,V={0}:\";$C856)": 2731,
    "=RIK_AC(\"INF12__;INF06@E=1,S=14,G=0,T=0,P=0:@R=B,S=26,V=Par dépôt:R=B,S=3,V={0}:\";$C859)": 2732,
    "=RIK_AC(\"INF12__;INF06@E=1,S=14,G=0,T=0,P=0:@R=B,S=26,V=Par dépôt:R=B,S=3,V={0}:\";$C860)": 2733,
    "=RIK_AC(\"INF12__;INF06@E=1,S=14,G=0,T=0,P=0:@R=B,S=26,V=Par dépôt:R=B,S=3,V={0}:\";$C862)": 2734,
    "=RIK_AC(\"INF12__;INF06@E=1,S=14,G=0,T=0,P=0:@R=B,S=26,V=Par dépôt:R=B,S=3,V={0}:\";$C864)": 2735,
    "=RIK_AC(\"INF12__;INF06@E=1,S=14,G=0,T=0,P=0:@R=B,S=26,V=Par dépôt:R=B,S=3,V={0}:\";$C866)": 2736,
    "=RIK_AC(\"INF12__;INF06@E=1,S=14,G=0,T=0,P=0:@R=B,S=26,V=Par dépôt:R=B,S=3,V={0}:\";$C868)": 2737,
    "=RIK_AC(\"INF12__;INF06@E=1,S=14,G=0,T=0,P=0:@R=B,S=26,V=Par dépôt:R=B,S=3,V={0}:\";$C870)": 2738,
    "=RIK_AC(\"INF12__;INF06@E=1,S=14,G=0,T=0,P=0:@R=B,S=26,V=Par dépôt:R=B,S=3,V={0}:\";$C872)": 2739,
    "=RIK_AC(\"INF12__;INF06@E=1,S=14,G=0,T=0,P=0:@R=B,S=26,V=Par dépôt:R=B,S=3,V={0}:\";$C873)": 2740,
    "=RIK_AC(\"INF12__;INF06@E=1,S=14,G=0,T=0,P=0:@R=B,S=26,V=Par dépôt:R=B,S=3,V={0}:\";$C861)": 2741,
    "=RIK_AC(\"INF12__;INF06@E=1,S=14,G=0,T=0,P=0:@R=B,S=26,V=Par dépôt:R=B,S=3,V={0}:\";$C863)": 2742,
    "=RIK_AC(\"INF12__;INF06@E=1,S=14,G=0,T=0,P=0:@R=B,S=26,V=Par dépôt:R=B,S=3,V={0}:\";$C865)": 2743,
    "=RIK_AC(\"INF12__;INF06@E=1,S=14,G=0,T=0,P=0:@R=B,S=26,V=Par dépôt:R=B,S=3,V={0}:\";$C867)": 2744,
    "=RIK_AC(\"INF12__;INF06@E=1,S=14,G=0,T=0,P=0:@R=B,S=26,V=Par dépôt:R=B,S=3,V={0}:\";$C869)": 2745,
    "=RIK_AC(\"INF12__;INF06@E=1,S=14,G=0,T=0,P=0:@R=B,S=26,V=Par dépôt:R=B,S=3,V={0}:\";$C871)": 2746,
    "=RIK_AC(\"INF12__;INF06@E=1,S=14,G=0,T=0,P=0:@R=B,S=26,V=Par dépôt:R=B,S=3,V={0}:\";$C875)": 2747,
    "=RIK_AC(\"INF12__;INF06@E=1,S=14,G=0,T=0,P=0:@R=B,S=26,V=Par dépôt:R=B,S=3,V={0}:\";$C879)": 2748,
    "=RIK_AC(\"INF12__;INF06@E=1,S=14,G=0,T=0,P=0:@R=B,S=26,V=Par dépôt:R=B,S=3,V={0}:\";$C878)": 2749,
    "=RIK_AC(\"INF12__;INF06@E=1,S=14,G=0,T=0,P=0:@R=B,S=26,V=Par dépôt:R=B,S=3,V={0}:\";$C880)": 2750,
    "=RIK_AC(\"INF12__;INF07@E=0,S=1084,G=0,T=0,P=0:@R=A,S=1001,V={0}:R=B,S=1082,V=Détaillant:\";C3)": 2751,
    "=RIK_AC(\"INF12__;INF07@E=0,S=1084,G=0,T=0,P=0:@R=A,S=1001,V={0}:R=B,S=1082,V=Détaillant:\";C4)": 2752,
    "=RIK_AC(\"INF12__;INF07@E=0,S=1084,G=0,T=0,P=0:@R=A,S=1001,V={0}:R=B,S=1082,V=Détaillant:\";C6)": 2753,
    "=RIK_AC(\"INF12__;INF07@E=0,S=1084,G=0,T=0,P=0:@R=A,S=1001,V={0}:R=B,S=1082,V=Détaillant:\";C8)": 2754,
    "=RIK_AC(\"INF12__;INF07@E=0,S=1084,G=0,T=0,P=0:@R=A,S=1001,V={0}:R=B,S=1082,V=Détaillant:\";C10)": 2755,
    "=RIK_AC(\"INF12__;INF07@E=0,S=1084,G=0,T=0,P=0:@R=A,S=1001,V={0}:R=B,S=1082,V=Détaillant:\";C12)": 2756,
    "=RIK_AC(\"INF12__;INF07@E=0,S=1084,G=0,T=0,P=0:@R=A,S=1001,V={0}:R=B,S=1082,V=Détaillant:\";C14)": 2757,
    "=RIK_AC(\"INF12__;INF07@E=0,S=1084,G=0,T=0,P=0:@R=A,S=1001,V={0}:R=B,S=1082,V=Détaillant:\";C16)": 2758,
    "=RIK_AC(\"INF12__;INF07@E=0,S=1084,G=0,T=0,P=0:@R=A,S=1001,V={0}:R=B,S=1082,V=Détaillant:\";C18)": 2759,
    "=RIK_AC(\"INF12__;INF07@E=0,S=1084,G=0,T=0,P=0:@R=A,S=1001,V={0}:R=B,S=1082,V=Détaillant:\";C20)": 2760,
    "=RIK_AC(\"INF12__;INF07@E=0,S=1084,G=0,T=0,P=0:@R=A,S=1001,V={0}:R=B,S=1082,V=Détaillant:\";C22)": 2761,
    "=RIK_AC(\"INF12__;INF07@E=0,S=1084,G=0,T=0,P=0:@R=A,S=1001,V={0}:R=B,S=1082,V=Détaillant:\";C24)": 2762,
    "=RIK_AC(\"INF12__;INF07@E=0,S=1084,G=0,T=0,P=0:@R=A,S=1001,V={0}:R=B,S=1082,V=Détaillant:\";C26)": 2763,
    "=RIK_AC(\"INF12__;INF07@E=0,S=1084,G=0,T=0,P=0:@R=A,S=1001,V={0}:R=B,S=1082,V=Détaillant:\";C28)": 2764,
    "=RIK_AC(\"INF12__;INF07@E=0,S=1084,G=0,T=0,P=0:@R=A,S=1001,V={0}:R=B,S=1082,V=Détaillant:\";C30)": 2765,
    "=RIK_AC(\"INF12__;INF07@E=0,S=1084,G=0,T=0,P=0:@R=A,S=1001,V={0}:R=B,S=1082,V=Détaillant:\";C32)": 2766,
    "=RIK_AC(\"INF12__;INF07@E=0,S=1084,G=0,T=0,P=0:@R=A,S=1001,V={0}:R=B,S=1082,V=Détaillant:\";C34)": 2767,
    "=RIK_AC(\"INF12__;INF07@E=0,S=1084,G=0,T=0,P=0:@R=A,S=1001,V={0}:R=B,S=1082,V=Détaillant:\";C19)": 2768,
    "=RIK_AC(\"INF12__;INF07@E=0,S=1084,G=0,T=0,P=0:@R=A,S=1001,V={0}:R=B,S=1082,V=Détaillant:\";C23)": 2769,
    "=RIK_AC(\"INF12__;INF07@E=0,S=1084,G=0,T=0,P=0:@R=A,S=1001,V={0}:R=B,S=1082,V=Détaillant:\";C27)": 2770,
    "=RIK_AC(\"INF12__;INF07@E=0,S=1084,G=0,T=0,P=0:@R=A,S=1001,V={0}:R=B,S=1082,V=Détaillant:\";C29)": 2771,
    "=RIK_AC(\"INF12__;INF07@E=0,S=1084,G=0,T=0,P=0:@R=A,S=1001,V={0}:R=B,S=1082,V=Détaillant:\";C5)": 2772,
    "=RIK_AC(\"INF12__;INF07@E=0,S=1084,G=0,T=0,P=0:@R=A,S=1001,V={0}:R=B,S=1082,V=Détaillant:\";C7)": 2773,
    "=RIK_AC(\"INF12__;INF07@E=0,S=1084,G=0,T=0,P=0:@R=A,S=1001,V={0}:R=B,S=1082,V=Détaillant:\";C9)": 2774,
    "=RIK_AC(\"INF12__;INF07@E=0,S=1084,G=0,T=0,P=0:@R=A,S=1001,V={0}:R=B,S=1082,V=Détaillant:\";C11)": 2775,
    "=RIK_AC(\"INF12__;INF07@E=0,S=1084,G=0,T=0,P=0:@R=A,S=1001,V={0}:R=B,S=1082,V=Détaillant:\";C13)": 2776,
    "=RIK_AC(\"INF12__;INF07@E=0,S=1084,G=0,T=0,P=0:@R=A,S=1001,V={0}:R=B,S=1082,V=Détaillant:\";C15)": 2777,
    "=RIK_AC(\"INF12__;INF07@E=0,S=1084,G=0,T=0,P=0:@R=A,S=1001,V={0}:R=B,S=1082,V=Détaillant:\";C17)": 2778,
    "=RIK_AC(\"INF12__;INF07@E=0,S=1084,G=0,T=0,P=0:@R=A,S=1001,V={0}:R=B,S=1082,V=Détaillant:\";C21)": 2779,
    "=RIK_AC(\"INF12__;INF07@E=0,S=1084,G=0,T=0,P=0:@R=A,S=1001,V={0}:R=B,S=1082,V=Détaillant:\";C25)": 2780,
    "=RIK_AC(\"INF12__;INF07@E=0,S=1084,G=0,T=0,P=0:@R=A,S=1001,V={0}:R=B,S=1082,V=Détaillant:\";C31)": 2781,
    "=RIK_AC(\"INF12__;INF07@E=0,S=1084,G=0,T=0,P=0:@R=A,S=1001,V={0}:R=B,S=1082,V=Détaillant:\";C33)": 2782,
    "=RIK_AC(\"INF12__;INF07@E=0,S=1084,G=0,T=0,P=0:@R=A,S=1001,V={0}:R=B,S=1082,V=Détaillant:\";C37)": 2783,
    "=RIK_AC(\"INF12__;INF07@E=0,S=1084,G=0,T=0,P=0:@R=A,S=1001,V={0}:R=B,S=1082,V=Détaillant:\";C38)": 2784,
    "=RIK_AC(\"INF12__;INF07@E=0,S=1084,G=0,T=0,P=0:@R=A,S=1001,V={0}:R=B,S=1082,V=Détaillant:\";C40)": 2785,
    "=RIK_AC(\"INF12__;INF07@E=0,S=1084,G=0,T=0,P=0:@R=A,S=1001,V={0}:R=B,S=1082,V=Détaillant:\";C42)": 2786,
    "=RIK_AC(\"INF12__;INF07@E=0,S=1084,G=0,T=0,P=0:@R=A,S=1001,V={0}:R=B,S=1082,V=Détaillant:\";C44)": 2787,
    "=RIK_AC(\"INF12__;INF07@E=0,S=1084,G=0,T=0,P=0:@R=A,S=1001,V={0}:R=B,S=1082,V=Détaillant:\";C46)": 2788,
    "=RIK_AC(\"INF12__;INF07@E=0,S=1084,G=0,T=0,P=0:@R=A,S=1001,V={0}:R=B,S=1082,V=Détaillant:\";C48)": 2789,
    "=RIK_AC(\"INF12__;INF07@E=0,S=1084,G=0,T=0,P=0:@R=A,S=1001,V={0}:R=B,S=1082,V=Détaillant:\";C50)": 2790,
    "=RIK_AC(\"INF12__;INF07@E=0,S=1084,G=0,T=0,P=0:@R=A,S=1001,V={0}:R=B,S=1082,V=Détaillant:\";C52)": 2791,
    "=RIK_AC(\"INF12__;INF07@E=0,S=1084,G=0,T=0,P=0:@R=A,S=1001,V={0}:R=B,S=1082,V=Détaillant:\";C54)": 2792,
    "=RIK_AC(\"INF12__;INF07@E=0,S=1084,G=0,T=0,P=0:@R=A,S=1001,V={0}:R=B,S=1082,V=Détaillant:\";C41)": 2793,
    "=RIK_AC(\"INF12__;INF07@E=0,S=1084,G=0,T=0,P=0:@R=A,S=1001,V={0}:R=B,S=1082,V=Détaillant:\";C43)": 2794,
    "=RIK_AC(\"INF12__;INF07@E=0,S=1084,G=0,T=0,P=0:@R=A,S=1001,V={0}:R=B,S=1082,V=Détaillant:\";C45)": 2795,
    "=RIK_AC(\"INF12__;INF07@E=0,S=1084,G=0,T=0,P=0:@R=A,S=1001,V={0}:R=B,S=1082,V=Détaillant:\";C47)": 2796,
    "=RIK_AC(\"INF12__;INF07@E=0,S=1084,G=0,T=0,P=0:@R=A,S=1001,V={0}:R=B,S=1082,V=Détaillant:\";C49)": 2797,
    "=RIK_AC(\"INF12__;INF07@E=0,S=1084,G=0,T=0,P=0:@R=A,S=1001,V={0}:R=B,S=1082,V=Détaillant:\";C51)": 2798,
    "=RIK_AC(\"INF12__;INF07@E=0,S=1084,G=0,T=0,P=0:@R=A,S=1001,V={0}:R=B,S=1082,V=Détaillant:\";C53)": 2799,
    "=RIK_AC(\"INF12__;INF07@E=0,S=1084,G=0,T=0,P=0:@R=A,S=1001,V={0}:R=B,S=1082,V=Détaillant:\";C39)": 2800,
    "=RIK_AC(\"INF12__;INF07@E=0,S=1084,G=0,T=0,P=0:@R=A,S=1001,V={0}:R=B,S=1082,V=Détaillant:\";C57)": 2801,
    "=RIK_AC(\"INF12__;INF07@E=0,S=1084,G=0,T=0,P=0:@R=A,S=1001,V={0}:R=B,S=1082,V=Détaillant:\";C58)": 2802,
    "=RIK_AC(\"INF12__;INF07@E=0,S=1084,G=0,T=0,P=0:@R=A,S=1001,V={0}:R=B,S=1082,V=Détaillant:\";C59)": 2803,
    "=RIK_AC(\"INF12__;INF07@E=0,S=1084,G=0,T=0,P=0:@R=A,S=1001,V={0}:R=B,S=1082,V=Détaillant:\";C61)": 2804,
    "=RIK_AC(\"INF12__;INF07@E=0,S=1084,G=0,T=0,P=0:@R=A,S=1001,V={0}:R=B,S=1082,V=Détaillant:\";C63)": 2805,
    "=RIK_AC(\"INF12__;INF07@E=0,S=1084,G=0,T=0,P=0:@R=A,S=1001,V={0}:R=B,S=1082,V=Détaillant:\";C65)": 2806,
    "=RIK_AC(\"INF12__;INF07@E=0,S=1084,G=0,T=0,P=0:@R=A,S=1001,V={0}:R=B,S=1082,V=Détaillant:\";C67)": 2807,
    "=RIK_AC(\"INF12__;INF07@E=0,S=1084,G=0,T=0,P=0:@R=A,S=1001,V={0}:R=B,S=1082,V=Détaillant:\";C69)": 2808,
    "=RIK_AC(\"INF12__;INF07@E=0,S=1084,G=0,T=0,P=0:@R=A,S=1001,V={0}:R=B,S=1082,V=Détaillant:\";C71)": 2809,
    "=RIK_AC(\"INF12__;INF07@E=0,S=1084,G=0,T=0,P=0:@R=A,S=1001,V={0}:R=B,S=1082,V=Détaillant:\";C73)": 2810,
    "=RIK_AC(\"INF12__;INF07@E=0,S=1084,G=0,T=0,P=0:@R=A,S=1001,V={0}:R=B,S=1082,V=Détaillant:\";C60)": 2811,
    "=RIK_AC(\"INF12__;INF07@E=0,S=1084,G=0,T=0,P=0:@R=A,S=1001,V={0}:R=B,S=1082,V=Détaillant:\";C62)": 2812,
    "=RIK_AC(\"INF12__;INF07@E=0,S=1084,G=0,T=0,P=0:@R=A,S=1001,V={0}:R=B,S=1082,V=Détaillant:\";C64)": 2813,
    "=RIK_AC(\"INF12__;INF07@E=0,S=1084,G=0,T=0,P=0:@R=A,S=1001,V={0}:R=B,S=1082,V=Détaillant:\";C66)": 2814,
    "=RIK_AC(\"INF12__;INF07@E=0,S=1084,G=0,T=0,P=0:@R=A,S=1001,V={0}:R=B,S=1082,V=Détaillant:\";C68)": 2815,
    "=RIK_AC(\"INF12__;INF07@E=0,S=1084,G=0,T=0,P=0:@R=A,S=1001,V={0}:R=B,S=1082,V=Détaillant:\";C70)": 2816,
    "=RIK_AC(\"INF12__;INF07@E=0,S=1084,G=0,T=0,P=0:@R=A,S=1001,V={0}:R=B,S=1082,V=Détaillant:\";C72)": 2817,
    "=RIK_AC(\"INF12__;INF07@E=0,S=1084,G=0,T=0,P=0:@R=A,S=1001,V={0}:R=B,S=1082,V=Détaillant:\";C76)": 2818,
    "=RIK_AC(\"INF12__;INF07@E=0,S=1084,G=0,T=0,P=0:@R=A,S=1001,V={0}:R=B,S=1082,V=Détaillant:\";C77)": 2819,
    "=RIK_AC(\"INF12__;INF07@E=0,S=1084,G=0,T=0,P=0:@R=A,S=1001,V={0}:R=B,S=1082,V=Détaillant:\";C80)": 2820,
    "=RIK_AC(\"INF12__;INF07@E=0,S=1084,G=0,T=0,P=0:@R=A,S=1001,V={0}:R=B,S=1082,V=Détaillant:\";C81)": 2821,
    "=RIK_AC(\"INF12__;INF07@E=0,S=1084,G=0,T=0,P=0:@R=A,S=1001,V={0}:R=B,S=1082,V=Détaillant:\";C83)": 2822,
    "=RIK_AC(\"INF12__;INF07@E=0,S=1084,G=0,T=0,P=0:@R=A,S=1001,V={0}:R=B,S=1082,V=Détaillant:\";C85)": 2823,
    "=RIK_AC(\"INF12__;INF07@E=0,S=1084,G=0,T=0,P=0:@R=A,S=1001,V={0}:R=B,S=1082,V=Détaillant:\";C87)": 2824,
    "=RIK_AC(\"INF12__;INF07@E=0,S=1084,G=0,T=0,P=0:@R=A,S=1001,V={0}:R=B,S=1082,V=Détaillant:\";C89)": 2825,
    "=RIK_AC(\"INF12__;INF07@E=0,S=1084,G=0,T=0,P=0:@R=A,S=1001,V={0}:R=B,S=1082,V=Détaillant:\";C91)": 2826,
    "=RIK_AC(\"INF12__;INF07@E=0,S=1084,G=0,T=0,P=0:@R=A,S=1001,V={0}:R=B,S=1082,V=Détaillant:\";C93)": 2827,
    "=RIK_AC(\"INF12__;INF07@E=0,S=1084,G=0,T=0,P=0:@R=A,S=1001,V={0}:R=B,S=1082,V=Détaillant:\";C95)": 2828,
    "=RIK_AC(\"INF12__;INF07@E=0,S=1084,G=0,T=0,P=0:@R=A,S=1001,V={0}:R=B,S=1082,V=Détaillant:\";C97)": 2829,
    "=RIK_AC(\"INF12__;INF07@E=0,S=1084,G=0,T=0,P=0:@R=A,S=1001,V={0}:R=B,S=1082,V=Détaillant:\";C99)": 2830,
    "=RIK_AC(\"INF12__;INF07@E=0,S=1084,G=0,T=0,P=0:@R=A,S=1001,V={0}:R=B,S=1082,V=Détaillant:\";C101)": 2831,
    "=RIK_AC(\"INF12__;INF07@E=0,S=1084,G=0,T=0,P=0:@R=A,S=1001,V={0}:R=B,S=1082,V=Détaillant:\";C103)": 2832,
    "=RIK_AC(\"INF12__;INF07@E=0,S=1084,G=0,T=0,P=0:@R=A,S=1001,V={0}:R=B,S=1082,V=Détaillant:\";C105)": 2833,
    "=RIK_AC(\"INF12__;INF07@E=0,S=1084,G=0,T=0,P=0:@R=A,S=1001,V={0}:R=B,S=1082,V=Détaillant:\";C107)": 2834,
    "=RIK_AC(\"INF12__;INF07@E=0,S=1084,G=0,T=0,P=0:@R=A,S=1001,V={0}:R=B,S=1082,V=Détaillant:\";C109)": 2835,
    "=RIK_AC(\"INF12__;INF07@E=0,S=1084,G=0,T=0,P=0:@R=A,S=1001,V={0}:R=B,S=1082,V=Détaillant:\";C111)": 2836,
    "=RIK_AC(\"INF12__;INF07@E=0,S=1084,G=0,T=0,P=0:@R=A,S=1001,V={0}:R=B,S=1082,V=Détaillant:\";C113)": 2837,
    "=RIK_AC(\"INF12__;INF07@E=0,S=1084,G=0,T=0,P=0:@R=A,S=1001,V={0}:R=B,S=1082,V=Détaillant:\";C115)": 2838,
    "=RIK_AC(\"INF12__;INF07@E=0,S=1084,G=0,T=0,P=0:@R=A,S=1001,V={0}:R=B,S=1082,V=Détaillant:\";C117)": 2839,
    "=RIK_AC(\"INF12__;INF07@E=0,S=1084,G=0,T=0,P=0:@R=A,S=1001,V={0}:R=B,S=1082,V=Détaillant:\";C119)": 2840,
    "=RIK_AC(\"INF12__;INF07@E=0,S=1084,G=0,T=0,P=0:@R=A,S=1001,V={0}:R=B,S=1082,V=Détaillant:\";C121)": 2841,
    "=RIK_AC(\"INF12__;INF07@E=0,S=1084,G=0,T=0,P=0:@R=A,S=1001,V={0}:R=B,S=1082,V=Détaillant:\";C123)": 2842,
    "=RIK_AC(\"INF12__;INF07@E=0,S=1084,G=0,T=0,P=0:@R=A,S=1001,V={0}:R=B,S=1082,V=Détaillant:\";C125)": 2843,
    "=RIK_AC(\"INF12__;INF07@E=0,S=1084,G=0,T=0,P=0:@R=A,S=1001,V={0}:R=B,S=1082,V=Détaillant:\";C127)": 2844,
    "=RIK_AC(\"INF12__;INF07@E=0,S=1084,G=0,T=0,P=0:@R=A,S=1001,V={0}:R=B,S=1082,V=Détaillant:\";C129)": 2845,
    "=RIK_AC(\"INF12__;INF07@E=0,S=1084,G=0,T=0,P=0:@R=A,S=1001,V={0}:R=B,S=1082,V=Détaillant:\";C131)": 2846,
    "=RIK_AC(\"INF12__;INF07@E=0,S=1084,G=0,T=0,P=0:@R=A,S=1001,V={0}:R=B,S=1082,V=Détaillant:\";C98)": 2847,
    "=RIK_AC(\"INF12__;INF07@E=0,S=1084,G=0,T=0,P=0:@R=A,S=1001,V={0}:R=B,S=1082,V=Détaillant:\";C102)": 2848,
    "=RIK_AC(\"INF12__;INF07@E=0,S=1084,G=0,T=0,P=0:@R=A,S=1001,V={0}:R=B,S=1082,V=Détaillant:\";C106)": 2849,
    "=RIK_AC(\"INF12__;INF07@E=0,S=1084,G=0,T=0,P=0:@R=A,S=1001,V={0}:R=B,S=1082,V=Détaillant:\";C110)": 2850,
    "=RIK_AC(\"INF12__;INF07@E=0,S=1084,G=0,T=0,P=0:@R=A,S=1001,V={0}:R=B,S=1082,V=Détaillant:\";C114)": 2851,
    "=RIK_AC(\"INF12__;INF07@E=0,S=1084,G=0,T=0,P=0:@R=A,S=1001,V={0}:R=B,S=1082,V=Détaillant:\";C116)": 2852,
    "=RIK_AC(\"INF12__;INF07@E=0,S=1084,G=0,T=0,P=0:@R=A,S=1001,V={0}:R=B,S=1082,V=Détaillant:\";C118)": 2853,
    "=RIK_AC(\"INF12__;INF07@E=0,S=1084,G=0,T=0,P=0:@R=A,S=1001,V={0}:R=B,S=1082,V=Détaillant:\";C122)": 2854,
    "=RIK_AC(\"INF12__;INF07@E=0,S=1084,G=0,T=0,P=0:@R=A,S=1001,V={0}:R=B,S=1082,V=Détaillant:\";C126)": 2855,
    "=RIK_AC(\"INF12__;INF07@E=0,S=1084,G=0,T=0,P=0:@R=A,S=1001,V={0}:R=B,S=1082,V=Détaillant:\";C128)": 2856,
    "=RIK_AC(\"INF12__;INF07@E=0,S=1084,G=0,T=0,P=0:@R=A,S=1001,V={0}:R=B,S=1082,V=Détaillant:\";C132)": 2857,
    "=RIK_AC(\"INF12__;INF07@E=0,S=1084,G=0,T=0,P=0:@R=A,S=1001,V={0}:R=B,S=1082,V=Détaillant:\";C82)": 2858,
    "=RIK_AC(\"INF12__;INF07@E=0,S=1084,G=0,T=0,P=0:@R=A,S=1001,V={0}:R=B,S=1082,V=Détaillant:\";C84)": 2859,
    "=RIK_AC(\"INF12__;INF07@E=0,S=1084,G=0,T=0,P=0:@R=A</t>
  </si>
  <si>
    <t>,S=1001,V={0}:R=B,S=1082,V=Détaillant:\";C86)": 2860,
    "=RIK_AC(\"INF12__;INF07@E=0,S=1084,G=0,T=0,P=0:@R=A,S=1001,V={0}:R=B,S=1082,V=Détaillant:\";C88)": 2861,
    "=RIK_AC(\"INF12__;INF07@E=0,S=1084,G=0,T=0,P=0:@R=A,S=1001,V={0}:R=B,S=1082,V=Détaillant:\";C90)": 2862,
    "=RIK_AC(\"INF12__;INF07@E=0,S=1084,G=0,T=0,P=0:@R=A,S=1001,V={0}:R=B,S=1082,V=Détaillant:\";C92)": 2863,
    "=RIK_AC(\"INF12__;INF07@E=0,S=1084,G=0,T=0,P=0:@R=A,S=1001,V={0}:R=B,S=1082,V=Détaillant:\";C94)": 2864,
    "=RIK_AC(\"INF12__;INF07@E=0,S=1084,G=0,T=0,P=0:@R=A,S=1001,V={0}:R=B,S=1082,V=Détaillant:\";C96)": 2865,
    "=RIK_AC(\"INF12__;INF07@E=0,S=1084,G=0,T=0,P=0:@R=A,S=1001,V={0}:R=B,S=1082,V=Détaillant:\";C100)": 2866,
    "=RIK_AC(\"INF12__;INF07@E=0,S=1084,G=0,T=0,P=0:@R=A,S=1001,V={0}:R=B,S=1082,V=Détaillant:\";C104)": 2867,
    "=RIK_AC(\"INF12__;INF07@E=0,S=1084,G=0,T=0,P=0:@R=A,S=1001,V={0}:R=B,S=1082,V=Détaillant:\";C108)": 2868,
    "=RIK_AC(\"INF12__;INF07@E=0,S=1084,G=0,T=0,P=0:@R=A,S=1001,V={0}:R=B,S=1082,V=Détaillant:\";C112)": 2869,
    "=RIK_AC(\"INF12__;INF07@E=0,S=1084,G=0,T=0,P=0:@R=A,S=1001,V={0}:R=B,S=1082,V=Détaillant:\";C120)": 2870,
    "=RIK_AC(\"INF12__;INF07@E=0,S=1084,G=0,T=0,P=0:@R=A,S=1001,V={0}:R=B,S=1082,V=Détaillant:\";C124)": 2871,
    "=RIK_AC(\"INF12__;INF07@E=0,S=1084,G=0,T=0,P=0:@R=A,S=1001,V={0}:R=B,S=1082,V=Détaillant:\";C130)": 2872,
    "=RIK_AC(\"INF12__;INF07@E=0,S=1084,G=0,T=0,P=0:@R=A,S=1001,V={0}:R=B,S=1082,V=Détaillant:\";C135)": 2873,
    "=RIK_AC(\"INF12__;INF07@E=0,S=1084,G=0,T=0,P=0:@R=A,S=1001,V={0}:R=B,S=1082,V=Détaillant:\";C136)": 2874,
    "=RIK_AC(\"INF12__;INF07@E=0,S=1084,G=0,T=0,P=0:@R=A,S=1001,V={0}:R=B,S=1082,V=Détaillant:\";C138)": 2875,
    "=RIK_AC(\"INF12__;INF07@E=0,S=1084,G=0,T=0,P=0:@R=A,S=1001,V={0}:R=B,S=1082,V=Détaillant:\";C140)": 2876,
    "=RIK_AC(\"INF12__;INF07@E=0,S=1084,G=0,T=0,P=0:@R=A,S=1001,V={0}:R=B,S=1082,V=Détaillant:\";C142)": 2877,
    "=RIK_AC(\"INF12__;INF07@E=0,S=1084,G=0,T=0,P=0:@R=A,S=1001,V={0}:R=B,S=1082,V=Détaillant:\";C144)": 2878,
    "=RIK_AC(\"INF12__;INF07@E=0,S=1084,G=0,T=0,P=0:@R=A,S=1001,V={0}:R=B,S=1082,V=Détaillant:\";C146)": 2879,
    "=RIK_AC(\"INF12__;INF07@E=0,S=1084,G=0,T=0,P=0:@R=A,S=1001,V={0}:R=B,S=1082,V=Détaillant:\";C148)": 2880,
    "=RIK_AC(\"INF12__;INF07@E=0,S=1084,G=0,T=0,P=0:@R=A,S=1001,V={0}:R=B,S=1082,V=Détaillant:\";C150)": 2881,
    "=RIK_AC(\"INF12__;INF07@E=0,S=1084,G=0,T=0,P=0:@R=A,S=1001,V={0}:R=B,S=1082,V=Détaillant:\";C152)": 2882,
    "=RIK_AC(\"INF12__;INF07@E=0,S=1084,G=0,T=0,P=0:@R=A,S=1001,V={0}:R=B,S=1082,V=Détaillant:\";C154)": 2883,
    "=RIK_AC(\"INF12__;INF07@E=0,S=1084,G=0,T=0,P=0:@R=A,S=1001,V={0}:R=B,S=1082,V=Détaillant:\";C156)": 2884,
    "=RIK_AC(\"INF12__;INF07@E=0,S=1084,G=0,T=0,P=0:@R=A,S=1001,V={0}:R=B,S=1082,V=Détaillant:\";C158)": 2885,
    "=RIK_AC(\"INF12__;INF07@E=0,S=1084,G=0,T=0,P=0:@R=A,S=1001,V={0}:R=B,S=1082,V=Détaillant:\";C160)": 2886,
    "=RIK_AC(\"INF12__;INF07@E=0,S=1084,G=0,T=0,P=0:@R=A,S=1001,V={0}:R=B,S=1082,V=Détaillant:\";C162)": 2887,
    "=RIK_AC(\"INF12__;INF07@E=0,S=1084,G=0,T=0,P=0:@R=A,S=1001,V={0}:R=B,S=1082,V=Détaillant:\";C164)": 2888,
    "=RIK_AC(\"INF12__;INF07@E=0,S=1084,G=0,T=0,P=0:@R=A,S=1001,V={0}:R=B,S=1082,V=Détaillant:\";C166)": 2889,
    "=RIK_AC(\"INF12__;INF07@E=0,S=1084,G=0,T=0,P=0:@R=A,S=1001,V={0}:R=B,S=1082,V=Détaillant:\";C168)": 2890,
    "=RIK_AC(\"INF12__;INF07@E=0,S=1084,G=0,T=0,P=0:@R=A,S=1001,V={0}:R=B,S=1082,V=Détaillant:\";C170)": 2891,
    "=RIK_AC(\"INF12__;INF07@E=0,S=1084,G=0,T=0,P=0:@R=A,S=1001,V={0}:R=B,S=1082,V=Détaillant:\";C172)": 2892,
    "=RIK_AC(\"INF12__;INF07@E=0,S=1084,G=0,T=0,P=0:@R=A,S=1001,V={0}:R=B,S=1082,V=Détaillant:\";C174)": 2893,
    "=RIK_AC(\"INF12__;INF07@E=0,S=1084,G=0,T=0,P=0:@R=A,S=1001,V={0}:R=B,S=1082,V=Détaillant:\";C176)": 2894,
    "=RIK_AC(\"INF12__;INF07@E=0,S=1084,G=0,T=0,P=0:@R=A,S=1001,V={0}:R=B,S=1082,V=Détaillant:\";C178)": 2895,
    "=RIK_AC(\"INF12__;INF07@E=0,S=1084,G=0,T=0,P=0:@R=A,S=1001,V={0}:R=B,S=1082,V=Détaillant:\";C180)": 2896,
    "=RIK_AC(\"INF12__;INF07@E=0,S=1084,G=0,T=0,P=0:@R=A,S=1001,V={0}:R=B,S=1082,V=Détaillant:\";C182)": 2897,
    "=RIK_AC(\"INF12__;INF07@E=0,S=1084,G=0,T=0,P=0:@R=A,S=1001,V={0}:R=B,S=1082,V=Détaillant:\";C184)": 2898,
    "=RIK_AC(\"INF12__;INF07@E=0,S=1084,G=0,T=0,P=0:@R=A,S=1001,V={0}:R=B,S=1082,V=Détaillant:\";C186)": 2899,
    "=RIK_AC(\"INF12__;INF07@E=0,S=1084,G=0,T=0,P=0:@R=A,S=1001,V={0}:R=B,S=1082,V=Détaillant:\";C188)": 2900,
    "=RIK_AC(\"INF12__;INF07@E=0,S=1084,G=0,T=0,P=0:@R=A,S=1001,V={0}:R=B,S=1082,V=Détaillant:\";C190)": 2901,
    "=RIK_AC(\"INF12__;INF07@E=0,S=1084,G=0,T=0,P=0:@R=A,S=1001,V={0}:R=B,S=1082,V=Détaillant:\";C192)": 2902,
    "=RIK_AC(\"INF12__;INF07@E=0,S=1084,G=0,T=0,P=0:@R=A,S=1001,V={0}:R=B,S=1082,V=Détaillant:\";C194)": 2903,
    "=RIK_AC(\"INF12__;INF07@E=0,S=1084,G=0,T=0,P=0:@R=A,S=1001,V={0}:R=B,S=1082,V=Détaillant:\";C196)": 2904,
    "=RIK_AC(\"INF12__;INF07@E=0,S=1084,G=0,T=0,P=0:@R=A,S=1001,V={0}:R=B,S=1082,V=Détaillant:\";C198)": 2905,
    "=RIK_AC(\"INF12__;INF07@E=0,S=1084,G=0,T=0,P=0:@R=A,S=1001,V={0}:R=B,S=1082,V=Détaillant:\";C200)": 2906,
    "=RIK_AC(\"INF12__;INF07@E=0,S=1084,G=0,T=0,P=0:@R=A,S=1001,V={0}:R=B,S=1082,V=Détaillant:\";C202)": 2907,
    "=RIK_AC(\"INF12__;INF07@E=0,S=1084,G=0,T=0,P=0:@R=A,S=1001,V={0}:R=B,S=1082,V=Détaillant:\";C204)": 2908,
    "=RIK_AC(\"INF12__;INF07@E=0,S=1084,G=0,T=0,P=0:@R=A,S=1001,V={0}:R=B,S=1082,V=Détaillant:\";C206)": 2909,
    "=RIK_AC(\"INF12__;INF07@E=0,S=1084,G=0,T=0,P=0:@R=A,S=1001,V={0}:R=B,S=1082,V=Détaillant:\";C208)": 2910,
    "=RIK_AC(\"INF12__;INF07@E=0,S=1084,G=0,T=0,P=0:@R=A,S=1001,V={0}:R=B,S=1082,V=Détaillant:\";C137)": 2911,
    "=RIK_AC(\"INF12__;INF07@E=0,S=1084,G=0,T=0,P=0:@R=A,S=1001,V={0}:R=B,S=1082,V=Détaillant:\";C139)": 2912,
    "=RIK_AC(\"INF12__;INF07@E=0,S=1084,G=0,T=0,P=0:@R=A,S=1001,V={0}:R=B,S=1082,V=Détaillant:\";C141)": 2913,
    "=RIK_AC(\"INF12__;INF07@E=0,S=1084,G=0,T=0,P=0:@R=A,S=1001,V={0}:R=B,S=1082,V=Détaillant:\";C143)": 2914,
    "=RIK_AC(\"INF12__;INF07@E=0,S=1084,G=0,T=0,P=0:@R=A,S=1001,V={0}:R=B,S=1082,V=Détaillant:\";C145)": 2915,
    "=RIK_AC(\"INF12__;INF07@E=0,S=1084,G=0,T=0,P=0:@R=A,S=1001,V={0}:R=B,S=1082,V=Détaillant:\";C147)": 2916,
    "=RIK_AC(\"INF12__;INF07@E=0,S=1084,G=0,T=0,P=0:@R=A,S=1001,V={0}:R=B,S=1082,V=Détaillant:\";C149)": 2917,
    "=RIK_AC(\"INF12__;INF07@E=0,S=1084,G=0,T=0,P=0:@R=A,S=1001,V={0}:R=B,S=1082,V=Détaillant:\";C151)": 2918,
    "=RIK_AC(\"INF12__;INF07@E=0,S=1084,G=0,T=0,P=0:@R=A,S=1001,V={0}:R=B,S=1082,V=Détaillant:\";C153)": 2919,
    "=RIK_AC(\"INF12__;INF07@E=0,S=1084,G=0,T=0,P=0:@R=A,S=1001,V={0}:R=B,S=1082,V=Détaillant:\";C155)": 2920,
    "=RIK_AC(\"INF12__;INF07@E=0,S=1084,G=0,T=0,P=0:@R=A,S=1001,V={0}:R=B,S=1082,V=Détaillant:\";C157)": 2921,
    "=RIK_AC(\"INF12__;INF07@E=0,S=1084,G=0,T=0,P=0:@R=A,S=1001,V={0}:R=B,S=1082,V=Détaillant:\";C159)": 2922,
    "=RIK_AC(\"INF12__;INF07@E=0,S=1084,G=0,T=0,P=0:@R=A,S=1001,V={0}:R=B,S=1082,V=Détaillant:\";C161)": 2923,
    "=RIK_AC(\"INF12__;INF07@E=0,S=1084,G=0,T=0,P=0:@R=A,S=1001,V={0}:R=B,S=1082,V=Détaillant:\";C163)": 2924,
    "=RIK_AC(\"INF12__;INF07@E=0,S=1084,G=0,T=0,P=0:@R=A,S=1001,V={0}:R=B,S=1082,V=Détaillant:\";C165)": 2925,
    "=RIK_AC(\"INF12__;INF07@E=0,S=1084,G=0,T=0,P=0:@R=A,S=1001,V={0}:R=B,S=1082,V=Détaillant:\";C167)": 2926,
    "=RIK_AC(\"INF12__;INF07@E=0,S=1084,G=0,T=0,P=0:@R=A,S=1001,V={0}:R=B,S=1082,V=Détaillant:\";C169)": 2927,
    "=RIK_AC(\"INF12__;INF07@E=0,S=1084,G=0,T=0,P=0:@R=A,S=1001,V={0}:R=B,S=1082,V=Détaillant:\";C171)": 2928,
    "=RIK_AC(\"INF12__;INF07@E=0,S=1084,G=0,T=0,P=0:@R=A,S=1001,V={0}:R=B,S=1082,V=Détaillant:\";C173)": 2929,
    "=RIK_AC(\"INF12__;INF07@E=0,S=1084,G=0,T=0,P=0:@R=A,S=1001,V={0}:R=B,S=1082,V=Détaillant:\";C175)": 2930,
    "=RIK_AC(\"INF12__;INF07@E=0,S=1084,G=0,T=0,P=0:@R=A,S=1001,V={0}:R=B,S=1082,V=Détaillant:\";C177)": 2931,
    "=RIK_AC(\"INF12__;INF07@E=0,S=1084,G=0,T=0,P=0:@R=A,S=1001,V={0}:R=B,S=1082,V=Détaillant:\";C179)": 2932,
    "=RIK_AC(\"INF12__;INF07@E=0,S=1084,G=0,T=0,P=0:@R=A,S=1001,V={0}:R=B,S=1082,V=Détaillant:\";C181)": 2933,
    "=RIK_AC(\"INF12__;INF07@E=0,S=1084,G=0,T=0,P=0:@R=A,S=1001,V={0}:R=B,S=1082,V=Détaillant:\";C183)": 2934,
    "=RIK_AC(\"INF12__;INF07@E=0,S=1084,G=0,T=0,P=0:@R=A,S=1001,V={0}:R=B,S=1082,V=Détaillant:\";C185)": 2935,
    "=RIK_AC(\"INF12__;INF07@E=0,S=1084,G=0,T=0,P=0:@R=A,S=1001,V={0}:R=B,S=1082,V=Détaillant:\";C187)": 2936,
    "=RIK_AC(\"INF12__;INF07@E=0,S=1084,G=0,T=0,P=0:@R=A,S=1001,V={0}:R=B,S=1082,V=Détaillant:\";C189)": 2937,
    "=RIK_AC(\"INF12__;INF07@E=0,S=1084,G=0,T=0,P=0:@R=A,S=1001,V={0}:R=B,S=1082,V=Détaillant:\";C191)": 2938,
    "=RIK_AC(\"INF12__;INF07@E=0,S=1084,G=0,T=0,P=0:@R=A,S=1001,V={0}:R=B,S=1082,V=Détaillant:\";C193)": 2939,
    "=RIK_AC(\"INF12__;INF07@E=0,S=1084,G=0,T=0,P=0:@R=A,S=1001,V={0}:R=B,S=1082,V=Détaillant:\";C195)": 2940,
    "=RIK_AC(\"INF12__;INF07@E=0,S=1084,G=0,T=0,P=0:@R=A,S=1001,V={0}:R=B,S=1082,V=Détaillant:\";C197)": 2941,
    "=RIK_AC(\"INF12__;INF07@E=0,S=1084,G=0,T=0,P=0:@R=A,S=1001,V={0}:R=B,S=1082,V=Détaillant:\";C199)": 2942,
    "=RIK_AC(\"INF12__;INF07@E=0,S=1084,G=0,T=0,P=0:@R=A,S=1001,V={0}:R=B,S=1082,V=Détaillant:\";C201)": 2943,
    "=RIK_AC(\"INF12__;INF07@E=0,S=1084,G=0,T=0,P=0:@R=A,S=1001,V={0}:R=B,S=1082,V=Détaillant:\";C203)": 2944,
    "=RIK_AC(\"INF12__;INF07@E=0,S=1084,G=0,T=0,P=0:@R=A,S=1001,V={0}:R=B,S=1082,V=Détaillant:\";C205)": 2945,
    "=RIK_AC(\"INF12__;INF07@E=0,S=1084,G=0,T=0,P=0:@R=A,S=1001,V={0}:R=B,S=1082,V=Détaillant:\";C207)": 2946,
    "=RIK_AC(\"INF12__;INF07@E=0,S=1084,G=0,T=0,P=0:@R=A,S=1001,V={0}:R=B,S=1082,V=Détaillant:\";C211)": 2947,
    "=RIK_AC(\"INF12__;INF07@E=0,S=1084,G=0,T=0,P=0:@R=A,S=1001,V={0}:R=B,S=1082,V=Détaillant:\";C212)": 2948,
    "=RIK_AC(\"INF12__;INF07@E=0,S=1084,G=0,T=0,P=0:@R=A,S=1001,V={0}:R=B,S=1082,V=Détaillant:\";C214)": 2949,
    "=RIK_AC(\"INF12__;INF07@E=0,S=1084,G=0,T=0,P=0:@R=A,S=1001,V={0}:R=B,S=1082,V=Détaillant:\";C216)": 2950,
    "=RIK_AC(\"INF12__;INF07@E=0,S=1084,G=0,T=0,P=0:@R=A,S=1001,V={0}:R=B,S=1082,V=Détaillant:\";C218)": 2951,
    "=RIK_AC(\"INF12__;INF07@E=0,S=1084,G=0,T=0,P=0:@R=A,S=1001,V={0}:R=B,S=1082,V=Détaillant:\";C220)": 2952,
    "=RIK_AC(\"INF12__;INF07@E=0,S=1084,G=0,T=0,P=0:@R=A,S=1001,V={0}:R=B,S=1082,V=Détaillant:\";C222)": 2953,
    "=RIK_AC(\"INF12__;INF07@E=0,S=1084,G=0,T=0,P=0:@R=A,S=1001,V={0}:R=B,S=1082,V=Détaillant:\";C224)": 2954,
    "=RIK_AC(\"INF12__;INF07@E=0,S=1084,G=0,T=0,P=0:@R=A,S=1001,V={0}:R=B,S=1082,V=Détaillant:\";C226)": 2955,
    "=RIK_AC(\"INF12__;INF07@E=0,S=1084,G=0,T=0,P=0:@R=A,S=1001,V={0}:R=B,S=1082,V=Détaillant:\";C228)": 2956,
    "=RIK_AC(\"INF12__;INF07@E=0,S=1084,G=0,T=0,P=0:@R=A,S=1001,V={0}:R=B,S=1082,V=Détaillant:\";C230)": 2957,
    "=RIK_AC(\"INF12__;INF07@E=0,S=1084,G=0,T=0,P=0:@R=A,S=1001,V={0}:R=B,S=1082,V=Détaillant:\";C232)": 2958,
    "=RIK_AC(\"INF12__;INF07@E=0,S=1084,G=0,T=0,P=0:@R=A,S=1001,V={0}:R=B,S=1082,V=Détaillant:\";C221)": 2959,
    "=RIK_AC(\"INF12__;INF07@E=0,S=1084,G=0,T=0,P=0:@R=A,S=1001,V={0}:R=B,S=1082,V=Détaillant:\";C225)": 2960,
    "=RIK_AC(\"INF12__;INF07@E=0,S=1084,G=0,T=0,P=0:@R=A,S=1001,V={0}:R=B,S=1082,V=Détaillant:\";C231)": 2961,
    "=RIK_AC(\"INF12__;INF07@E=0,S=1084,G=0,T=0,P=0:@R=A,S=1001,V={0}:R=B,S=1082,V=Détaillant:\";C213)": 2962,
    "=RIK_AC(\"INF12__;INF07@E=0,S=1084,G=0,T=0,P=0:@R=A,S=1001,V={0}:R=B,S=1082,V=Détaillant:\";C215)": 2963,
    "=RIK_AC(\"INF12__;INF07@E=0,S=1084,G=0,T=0,P=0:@R=A,S=1001,V={0}:R=B,S=1082,V=Détaillant:\";C217)": 2964,
    "=RIK_AC(\"INF12__;INF07@E=0,S=1084,G=0,T=0,P=0:@R=A,S=1001,V={0}:R=B,S=1082,V=Détaillant:\";C219)": 2965,
    "=RIK_AC(\"INF12__;INF07@E=0,S=1084,G=0,T=0,P=0:@R=A,S=1001,V={0}:R=B,S=1082,V=Détaillant:\";C223)": 2966,
    "=RIK_AC(\"INF12__;INF07@E=0,S=1084,G=0,T=0,P=0:@R=A,S=1001,V={0}:R=B,S=1082,V=Détaillant:\";C227)": 2967,
    "=RIK_AC(\"INF12__;INF07@E=0,S=1084,G=0,T=0,P=0:@R=A,S=1001,V={0}:R=B,S=1082,V=Détaillant:\";C229)": 2968,
    "=RIK_AC(\"INF12__;INF07@E=0,S=1084,G=0,T=0,P=0:@R=A,S=1001,V={0}:R=B,S=1082,V=Détaillant:\";C233)": 2969,
    "=RIK_AC(\"INF12__;INF07@E=0,S=1084,G=0,T=0,P=0:@R=A,S=1001,V={0}:R=B,S=1082,V=Détaillant:\";C236)": 2970,
    "=RIK_AC(\"INF12__;INF07@E=0,S=1084,G=0,T=0,P=0:@R=A,S=1001,V={0}:R=B,S=1082,V=Détaillant:\";C237)": 2971,
    "=RIK_AC(\"INF12__;INF07@E=0,S=1084,G=0,T=0,P=0:@R=A,S=1001,V={0}:R=B,S=1082,V=Détaillant:\";C239)": 2972,
    "=RIK_AC(\"INF12__;INF07@E=0,S=1084,G=0,T=0,P=0:@R=A,S=1001,V={0}:R=B,S=1082,V=Détaillant:\";C241)": 2973,
    "=RIK_AC(\"INF12__;INF07@E=0,S=1084,G=0,T=0,P=0:@R=A,S=1001,V={0}:R=B,S=1082,V=Détaillant:\";C243)": 2974,
    "=RIK_AC(\"INF12__;INF07@E=0,S=1084,G=0,T=0,P=0:@R=A,S=1001,V={0}:R=B,S=1082,V=Détaillant:\";C240)": 2975,
    "=RIK_AC(\"INF12__;INF07@E=0,S=1084,G=0,T=0,P=0:@R=A,S=1001,V={0}:R=B,S=1082,V=Détaillant:\";C242)": 2976,
    "=RIK_AC(\"INF12__;INF07@E=0,S=1084,G=0,T=0,P=0:@R=A,S=1001,V={0}:R=B,S=1082,V=Détaillant:\";C238)": 2977,
    "=RIK_AC(\"INF12__;INF07@E=0,S=1084,G=0,T=0,P=0:@R=A,S=1001,V={0}:R=B,S=1082,V=Détaillant:\";C246)": 2978,
    "=RIK_AC(\"INF12__;INF07@E=0,S=1084,G=0,T=0,P=0:@R=A,S=1001,V={0}:R=B,S=1082,V=Détaillant:\";C247)": 2979,
    "=RIK_AC(\"INF12__;INF07@E=0,S=1084,G=0,T=0,P=0:@R=A,S=1001,V={0}:R=B,S=1082,V=Détaillant:\";C249)": 2980,
    "=RIK_AC(\"INF12__;INF07@E=0,S=1084,G=0,T=0,P=0:@R=A,S=1001,V={0}:R=B,S=1082,V=Détaillant:\";C251)": 2981,
    "=RIK_AC(\"INF12__;INF07@E=0,S=1084,G=0,T=0,P=0:@R=A,S=1001,V={0}:R=B,S=1082,V=Détaillant:\";C253)": 2982,
    "=RIK_AC(\"INF12__;INF07@E=0,S=1084,G=0,T=0,P=0:@R=A,S=1001,V={0}:R=B,S=1082,V=Détaillant:\";C255)": 2983,
    "=RIK_AC(\"INF12__;INF07@E=0,S=1084,G=0,T=0,P=0:@R=A,S=1001,V={0}:R=B,S=1082,V=Détaillant:\";C257)": 2984,
    "=RIK_AC(\"INF12__;INF07@E=0,S=1084,G=0,T=0,P=0:@R=A,S=1001,V={0}:R=B,S=1082,V=Détaillant:\";C250)": 2985,
    "=RIK_AC(\"INF12__;INF07@E=0,S=1084,G=0,T=0,P=0:@R=A,S=1001,V={0}:R=B,S=1082,V=Détaillant:\";C252)": 2986,
    "=RIK_AC(\"INF12__;INF07@E=0,S=1084,G=0,T=0,P=0:@R=A,S=1001,V={0}:R=B,S=1082,V=Détaillant:\";C254)": 2987,
    "=RIK_AC(\"INF12__;INF07@E=0,S=1084,G=0,T=0,P=0:@R=A,S=1001,V={0}:R=B,S=1082,V=Détaillant:\";C256)": 2988,
    "=RIK_AC(\"INF12__;INF07@E=0,S=1084,G=0,T=0,P=0:@R=A,S=1001,V={0}:R=B,S=1082,V=Détaillant:\";C248)": 2989,
    "=RIK_AC(\"INF12__;INF07@E=0,S=1084,G=0,T=0,P=0:@R=A,S=1001,V={0}:R=B,S=1082,V=Détaillant:\";C260)": 2990,
    "=RIK_AC(\"INF12__;INF07@E=0,S=1084,G=0,T=0,P=0:@R=A,S=1001,V={0}:R=B,S=1082,V=Détaillant:\";C261)": 2991,
    "=RIK_AC(\"INF12__;INF07@E=0,S=1084,G=0,T=0,P=0:@R=A,S=1001,V={0}:R=B,S=1082,V=Détaillant:\";C262)": 2992,
    "=RIK_AC(\"INF12__;INF07@E=0,S=1084,G=0,T=0,P=0:@R=A,S=1001,V={0}:R=B,S=1082,V=Détaillant:\";C265)": 2993,
    "=RIK_AC(\"INF12__;INF07@E=0,S=1084,G=0,T=0,P=0:@R=A,S=1001,V={0}:R=B,S=1082,V=Détaillant:\";C266)": 2994,
    "=RIK_AC(\"INF12__;INF07@E=0,S=1084,G=0,T=0,P=0:@R=A,S=1001,V={0}:R=B,S=1082,V=Détaillant:\";C268)": 2995,
    "=RIK_AC(\"INF12__;INF07@E=0,S=1084,G=0,T=0,P=0:@R=A,S=1001,V={0}:R=B,S=1082,V=Détaillant:\";C270)": 2996,
    "=RIK_AC(\"INF12__;INF07@E=0,S=1084,G=0,T=0,P=0:@R=A,S=1001,V={0}:R=B,S=1082,V=Détaillant:\";C272)": 2997,
    "=RIK_AC(\"INF12__;INF07@E=0,S=1084,G=0,T=0,P=0:@R=A,S=1001,V={0}:R=B,S=1082,V=Détaillant:\";C274)": 2998,
    "=RIK_AC(\"INF12__;INF07@E=0,S=1084,G=0,T=0,P=0:@R=A,S=1001,V={0}:R=B,S=1082,V=Détaillant:\";C276)": 2999,
    "=RIK_AC(\"INF12__;INF07@E=0,S=1084,G=0,T=0,P=0:@R=A,S=1001,V={0}:R=B,S=1082,V=Détaillant:\";C278)": 3000,
    "=RIK_AC(\"INF12__;INF07@E=0,S=1084,G=0,T=0,P=0:@R=A,S=1001,V={0}:R=B,S=1082,V=Détaillant:\";C280)": 3001,
    "=RIK_AC(\"INF12__;INF07@E=0,S=1084,G=0,T=0,P=0:@R=A,S=1001,V={0}:R=B,S=1082,V=Détaillant:\";C282)": 3002,
    "=RIK_AC(\"INF12__;INF07@E=0,S=1084,G=0,T=0,P=0:@R=A,S=1001,V={0}:R=B,S=1082,V=Détaillant:\";C284)": 3003,
    "=RIK_AC(\"INF12__;INF07@E=0,S=1084,G=0,T=0,P=0:@R=A,S=1001,V={0}:R=B,S=1082,V=Détaillant:\";C286)": 3004,
    "=RIK_AC(\"INF12__;INF07@E=0,S=1084,G=0,T=0,P=0:@R=A,S=1001,V={0}:R=B,S=1082,V=Détaillant:\";C288)": 3005,
    "=RIK_AC(\"INF12__;INF07@E=0,S=1084,G=0,T=0,P=0:@R=A,S=1001,V={0}:R=B,S=1082,V=Détaillant:\";C290)": 3006,
    "=RIK_AC(\"INF12__;INF07@E=0,S=1084,G=0,T=0,P=0:@R=A,S=1001,V={0}:R=B,S=1082,V=Détaillant:\";C292)": 3007,
    "=RIK_AC(\"INF12__;INF07@E=0,S=1084,G=0,T=0,P=0:@R=A,S=1001,V={0}:R=B,S=1082,V=Détaillant:\";C294)": 3008,
    "=RIK_AC(\"INF12__;INF07@E=0,S=1084,G=0,T=0,P=0:@R=A,S=1001,V={0}:R=B,S=1082,V=Détaillant:\";C296)": 3009,
    "=RIK_AC(\"INF12__;INF07@E=0,S=1084,G=0,T=0,P=0:@R=A,S=1001,V={0}:R=B,S=1082,V=Détaillant:\";C298)": 3010,
    "=RIK_AC(\"INF12__;INF07@E=0,S=1084,G=0,T=0,P=0:@R=A,S=1001,V={0}:R=B,S=1082,V=Détaillant:\";C300)": 3011,
    "=RIK_AC(\"INF12__;INF07@E=0,S=1084,G=0,T=0,P=0:@R=A,S=1001,V={0}:R=B,S=1082,V=Détaillant:\";C302)": 3012,
    "=RIK_AC(\"INF12__;INF07@E=0,S=1084,G=0,T=0,P=0:@R=A,S=1001,V={0}:R=B,S=1082,V=Détaillant:\";C304)": 3013,
    "=RIK_AC(\"INF12__;INF07@E=0,S=1084,G=0,T=0,P=0:@R=A,S=1001,V={0}:R=B,S=1082,V=Détaillant:\";C306)": 3014,
    "=RIK_AC(\"INF12__;INF07@E=0,S=1084,G=0,T=0,P=0:@R=A,S=1001,V={0}:R=B,S=1082,V=Détaillant:\";C308)": 3015,
    "=RIK_AC(\"INF12__;INF07@E=0,S=1084,G=0,T=0,P=0:@R=A,S=1001,V={0}:R=B,S=1082,V=Détaillant:\";C310)": 3016,
    "=RIK_AC(\"INF12__;INF07@E=0,S=1084,G=0,T=0,P=0:@R=A,S=1001,V={0}:R=B,S=1082,V=Détaillant:\";C312)": 3017,
    "=RIK_AC(\"INF12__;INF07@E=0,S=1084,G=0,T=0,P=0:@R=A,S=1001,V={0}:R=B,S=1082,V=Détaillant:\";C314)": 3018,
    "=RIK_AC(\"INF12__;INF07@E=0,S=1084,G=0,T=0,P=0:@R=A,S=1001,V={0}:R=B,S=1082,V=Détaillant:\";C316)": 3019,
    "=RIK_AC(\"INF12__;INF07@E=0,S=1084,G=0,T=0,P=0:@R=A,S=1001,V={0}:R=B,S=1082,V=Détaillant:\";C318)": 3020,
    "=RIK_AC(\"INF12__;INF07@E=0,S=1084,G=0,T=0,P=0:@R=A,S=1001,V={0}:R=B,S=1082,V=Détaillant:\";C320)": 3021,
    "=RIK_AC(\"INF12__;INF07@E=0,S=1084,G=0,T=0,P=0:@R=A,S=1001,V={0}:R=B,S=1082,V=Détaillant:\";C322)": 3022,
    "=RIK_AC(\"INF12__;INF07@E=0,S=1084,G=0,T=0,P=0:@R=A,S=1001,V={0}:R=B,S=1082,V=Détaillant:\";C324)": 3023,
    "=RIK_AC(\"INF12__;INF07@E=0,S=1084,G=0,T=0,P=0:@R=A,S=1001,V={0}:R=B,S=1082,V=Détaillant:\";C326)": 3024,
    "=RIK_AC(\"INF12__;INF07@E=0,S=1084,G=0,T=0,P=0:@R=A,S=1001,V={0}:R=B,S=1082,V=Détaillant:\";C328)": 3025,
    "=RIK_AC(\"INF12__;INF07@E=0,S=1084,G=0,T=0,P=0:@R=A,S=1001,V={0}:R=B,S=1082,V=Détaillant:\";C330)": 3026,
    "=RIK_AC(\"INF12__;INF07@E=0,S=1084,G=0,T=0,P=0:@R=A,S=1001,V={0}:R=B,S=1082,V=Détaillant:\";C332)": 3027,
    "=RIK_AC(\"INF12__;INF07@E=0,S=1084,G=0,T=0,P=0:@R=A,S=1001,V={0}:R=B,S=1082,V=Détaillant:\";C334)": 3028,
    "=RIK_AC(\"INF12__;INF07@E=0,S=1084,G=0,T=0,P=0:@R=A,S=1001,V={0}:R=B,S=1082,V=Détaillant:\";C336)": 3029,
    "=RIK_AC(\"INF12__;INF07@E=0,S=1084,G=0,T=0,P=0:@R=A,S=1001,V={0}:R=B,S=1082,V=Détaillant:\";C338)": 3030,
    "=RIK_AC(\"INF12__;INF07@E=0,S=1084,G=0,T=0,P=0:@R=A,S=1001,V={0}:R=B,S=1082,V=Détaillant:\";C340)": 3031,
    "=RIK_AC(\"INF12__;INF07@E=0,S=1084,G=0,T=0,P=0:@R=A,S=1001,V={0}:R=B,S=1082,V=Détaillant:\";C342)": 3032,
    "=RIK_AC(\"INF12__;INF07@E=0,S=1084,G=0,T=0,P=0:@R=A,S=1001,V={0}:R=B,S=1082,V=Détaillant:\";C344)": 3033,
    "=RIK_AC(\"INF12__;INF07@E=0,S=1084,G=0,T=0,P=0:@R=A,S=1001,V={0}:R=B,S=1082,V=Détaillant:\";C346)": 3034,
    "=RIK_AC(\"INF12__;INF07@E=0,S=1084,G=0,T=0,P=0:@R=A,S=1001,V={0}:R=B,S=1082,V=Détaillant:\";C348)": 3035,
    "=RIK_AC(\"INF12__;INF07@E=0,S=1084,G=0,T=0,P=0:@R=A,S=1001,V={0}:R=B,S=1082,V=Détaillant:\";C350)": 3036,
    "=RIK_AC(\"INF12__;INF07@E=0,S=1084,G=0,T=0,P=0:@R=A,S=1001,V={0}:R=B,S=1082,V=Détaillant:\";C352)": 3037,
    "=RIK_AC(\"INF12__;INF07@E=0,S=1084,G=0,T=0,P=0:@R=A,S=1001,V={0}:R=B,S=1082,V=Détaillant:\";C354)": 3038,
    "=RIK_AC(\"INF12__;INF07@E=0,S=1084,G=0,T=0,P=0:@R=A,S=1001,V={0}:R=B,S=1082,V=Détaillant:\";C356)": 3039,
    "=RIK_AC(\"INF12__;INF07@E=0,S=1084,G=0,T=0,P=0:@R=A,S=1001,V={0}:R=B,S=1082,V=Détaillant:\";C358)": 3040,
    "=RIK_AC(\"INF12__;INF07@E=0,S=1084,G=0,T=0,P=0:@R=A,S=1001,V={0}:R=B,S=1082,V=Détaillant:\";C360)": 3041,
    "=RIK_AC(\"INF12__;INF07@E=0,S=1084,G=0,T=0,P=0:@R=A,S=1001,V={0}:R=B,S=1082,V=Détaillant:\";C362)": 3042,
    "=RIK_AC(\"INF12__;INF07@E=0,S=1084,G=0,T=0,P=0:@R=A,S=1001,V={0}:R=B,S=1082,V=Détaillant:\";C364)": 3043,
    "=RIK_AC(\"INF12__;INF07@E=0,S=1084,G=0,T=0,P=0:@R=A,S=1001,V={0}:R=B,S=1082,V=Détaillant:\";C366)": 3044,
    "=RIK_AC(\"INF12__;INF07@E=0,S=1084,G=0,T=0,P=0:@R=A,S=1001,V={0}:R=B,S=1082,V=Détaillant:\";C368)": 3045,
    "=RIK_AC(\"INF12__;INF07@E=0,S=1084,G=0,T=0,P=0:@R=A,S=1001,V={0}:R=B,S=1082,V=Détaillant:\";C370)": 3046,
    "=RIK_AC(\"INF12__;INF07@E=0,S=1084,G=0,T=0,P=0:@R=A,S=1001,V={0}:R=B,S=1082,V=Détaillant:\";C372)": 3047,
    "=RIK_AC(\"INF12__;INF07@E=0,S=1084,G=0,T=0,P=0:@R=A,S=1001,V={0}:R=B,S=1082,V=Détaillant:\";C374)": 3048,
    "=RIK_AC(\"INF12__;INF07@E=0,S=1084,G=0,T=0,P=0:@R=A,S=1001,V={0}:R=B,S=1082,V=Détaillant:\";C376)": 3049,
    "=RIK_AC(\"INF12__;INF07@E=0,S=1084,G=0,T=0,P=0:@R=A,S=1001,V={0}:R=B,S=1082,V=Détaillant:\";C378)": 3050,
    "=RIK_AC(\"INF12__;INF07@E=0,S=1084,G=0,T=0,P=0:@R=A,S=1001,V={0}:R=B,S=1082,V=Détaillant:\";C380)": 3051,
    "=RIK_AC(\"INF12__;INF07@E=0,S=1084,G=0,T=0,P=0:@R=A,S=1001,V={0}:R=B,S=1082,V=Détaillant:\";C382)": 3052,
    "=RIK_AC(\"INF12__;INF07@E=0,S=1084,G=0,T=0,P=0:@R=A,S=1001,V={0}:R=B,S=1082,V=Détaillant:\";C384)": 3053,
    "=RIK_AC(\"INF12__;INF07@E=0,S=1084,G=0,T=0,P=0:@R=A,S=1001,V={0}:R=B,S=1082,V=Détaillant:\";C386)": 3054,
    "=RIK_AC(\"INF12__;INF07@E=0,S=1084,G=0,T=0,P=0:@R=A,S=1001,V={0}:R=B,S=1082,V=Détaillant:\";C388)": 3055,
    "=RIK_AC(\"INF12__;INF07@E=0,S=1084,G=0,T=0,P=0:@R=A,S=1001,V={0}:R=B,S=1082,V=Détaillant:\";C390)": 3056,
    "=RIK_AC(\"INF12__;INF07@E=0,S=1084,G=0,T=0,P=0:@R=A,S=1001,V={0}:R=B,S=1082,V=Détaillant:\";C392)": 3057,
    "=RIK_AC(\"INF12__;INF07@E=0,S=1084,G=0,T=0,P=0:@R=A,S=1001,V={0}:R=B,S=1082,V=Détaillant:\";C394)": 3058,
    "=RIK_AC(\"INF12__;INF07@E=0,S=1084,G=0,T=0,P=0:@R=A,S=1001,V={0}:R=B,S=1082,V=Détaillant:\";C396)": 3059,
    "=RIK_AC(\"INF12__;INF07@E=0,S=1084,G=0,T=0,P=0:@R=A,S=1001,V={0}:R=B,S=1082,V=Détaillant:\";C398)": 3060,
    "=RIK_AC(\"INF12__;INF07@E=0,S=1084,G=0,T=0,P=0:@R=A,S=1001,V={0}:R=B,S=1082,V=Détaillant:\";C400)": 3061,
    "=RIK_AC(\"INF12__;INF07@E=0,S=1084,G=0,T=0,P=0:@R=A,S=1001,V={0}:R=B,S=1082,V=Détaillant:\";C402)": 3062,
    "=RIK_AC(\"INF12__;INF07@E=0,S=1084,G=0,T=0,P=0:@R=A,S=1001,V={0}:R=B,S=1082,V=Détaillant:\";C404)": 3063,
    "=RIK_AC(\"INF12__;INF07@E=0,S=1084,G=0,T=0,P=0:@R=A,S=1001,V={0}:R=B,S=1082,V=Détaillant:\";C406)": 3064,
    "=RIK_AC(\"INF12__;INF07@E=0,S=1084,G=0,T=0,P=0:@R=A,S=1001,V={0}:R=B,S=1082,V=Détaillant:\";C408)": 3065,
    "=RIK_AC(\"INF12__;INF07@E=0,S=1084,G=0,T=0,P=0:@R=A,S=1001,V={0}:R=B,S=1082,V=Détaillant:\";C410)": 3066,
    "=RIK_AC(\"INF12__;INF07@E=0,S=1084,G=0,T=0,P=0:@R=A,S=1001,V={0}:R=B,S=1082,V=Détaillant:\";C412)": 3067,
    "=RIK_AC(\"INF12__;INF07@E=0,S=1084,G=0,T=0,P=0:@R=A,S=1001,V={0}:R=B,S=1082,V=Détaillant:\";C414)": 3068,
    "=RIK_AC(\"INF12__;INF07@E=0,S=1084,G=0,T=0,P=0:@R=A,S=1001,V={0}:R=B,S=1082,V=Détaillant:\";C416)": 3069,
    "=RIK_AC(\"INF12__;INF07@E=0,S=1084,G=0,T=0,P=0:@R=A,S=1001,V={0}:R=B,S=1082,V=Détaillant:\";C418)": 3070,
    "=RIK_AC(\"INF12__;INF07@E=0,S=1084,G=0,T=0,P=0:@R=A,S=1001,V={0}:R=B,S=1082,V=Détaillant:\";C420)": 3071,
    "=RIK_AC(\"INF12__;INF07@E=0,S=1084,G=0,T=0,P=0:@R=A,S=1001,V={0}:R=B,S=1082,V=Détaillant:\";C422)": 3072,
    "=RIK_AC(\"INF12__;INF07@E=0,S=1084,G=0,T=0,P=0:@R=A,S=1001,V={0}:R=B,S=1082,V=Détaillant:\";C424)": 3073,
    "=RIK_AC(\"INF12__;INF07@E=0,S=1084,G=0,T=0,P=0:@R=A,S=1001,V={0}:R=B,S=1082,V=Détaillant:\";C426)": 3074,
    "=RIK_AC(\"INF12__;INF07@E=0,S=1084,G=0,T=0,P=0:@R=A,S=1001,V={0}:R=B,S=1082,V=Détaillant:\";C428)": 3075,
    "=RIK_AC(\"INF12__;INF07@E=0,S=1084,G=0,T=0,P=0:@R=A,S=1001,V={0}:R=B,S=1082,V=Détaillant:\";C430)": 3076,
    "=RIK_AC(\"INF12__;INF07@E=0,S=1084,G=0,T=0,P=0:@R=A,S=1001,V={0}:R=B,S=1082,V=Détaillant:\";C432)": 3077,
    "=RIK_AC(\"INF12__;INF07@E=0,S=1084,G=0,T=0,P=0:@R=A,S=1001,V={0}:R=B,S=1082,V=Détaillant:\";C434)": 3078,
    "=RIK_AC(\"INF12__;INF07@E=0,S=1084,G=0,T=0,P=0:@R=A,S=1001,V={0}:R=B,S=1082,V=Détaillant:\";C436)": 3079,
    "=RIK_AC(\"INF12__;INF07@E=0,S=1084,G=0,T=0,P=0:@R=A,S=1001,V={0}:R=B,S=1082,V=Détaillant:\";C438)": 3080,
    "=RIK_AC(\"INF12__;INF07@E=0,S=1084,G=0,T=0,P=0:@R=A,S=1001,V={0}:R=B,S=1082,V=Détaillant:\";C440)": 3081,
    "=RIK_AC(\"INF12__;INF07@E=0,S=1084,G=0,T=0,P=0:@R=A,S=1001,V={0}:R=B,S=1082,V=Détaillant:\";C429)": 3082,
    "=RIK_AC(\"INF12__;INF07@E=0,S=1084,G=0,T=0,P=0:@R=A,S=1001,V={0}:R=B,S=1082,V=Détaillant:\";C433)": 3083,
    "=RIK_AC(\"INF12__;INF07@E=0,S=1084,G=0,T=0,P=0:@R=A,S=1001,V={0}:R=B,S=1082,V=Détaillant:\";C439)": 3084,
    "=RIK_AC(\"INF12__;INF07@E=0,S=1084,G=0,T=0,P=0:@R=A,S=1001,V={0}:R=B,S=1082,V=Détaillant:\";C267)": 3085,
    "=RIK_AC(\"INF12__;INF07@E=0,S=1084,G=0,T=0,P=0:@R=A,S=1001,V={0}:R=B,S=1082,V=Détaillant:\";C269)": 3086,
    "=RIK_AC(\"INF12__;INF07@E=0,S=1084,G=0,T=0,P=0:@R=A,S=1001,V={0}:R=B,S=1082,V=Détaillant:\";C271)": 3087,
    "=RIK_AC(\"INF12__;INF07@E=0,S=1084,G=0,T=0,P=0:@R=A,S=1001,V={0}:R=B,S=1082,V=Détaillant:\";C273)": 3088,
    "=RIK_AC(\"INF12__;INF07@E=0,S=1084,G=0,T=0,P=0:@R=A,S=1001,V={0}:R=B,S=1082,V=Détaillant:\";C275)": 3089,
    "=RIK_AC(\"INF12__;INF07@E=0,S=1084,G=0,T=0,P=0:@R=A,S=1001,V={0}:R=B,S=1082,V=Détaillant:\";C277)": 3090,
    "=RIK_AC(\"INF12__;INF07@E=0,S=1084,G=0,T=0,P=0:@R=A,S=1001,V={0}:R=B,S=1082,V=Détaillant:\";C279)": 3091,
    "=RIK_AC(\"INF12__;INF07@E=0,S=1084,G=0,T=0,P=0:@R=A,S=1001,V={0}:R=B,S=1082,V=Détaillant:\";C281)": 3092,
    "=RIK_AC(\"INF12__;INF07@E=0,S=1084,G=0,T=0,P=0:@R=A,S=1001,V={0}:R=B,S=1082,V=Détaillant:\";C283)": 3093,
    "=RIK_AC(\"INF12__;INF07@E=0,S=1084,G=0,T=0,P=0:@R=A,S=1001,V={0}:R=B,S=1082,V=Détaillant:\";C285)": 3094,
    "=RIK_AC(\"INF12__;INF07@E=0,S=1084,G=0,T=0,P=0:@R=A,S=1001,V={0}:R=B,S=1082,V=Détaillant:\";C287)": 3095,
    "=RIK_AC(\"INF12__;INF07@E=0,S=1084,G=0,T=0,P=0:@R=A,S=1001,V={0}:R=B,S=1082,V=Détaillant:\";C289)": 3096,
    "=RIK_AC(\"INF12__;INF07@E=0,S=1084,G=0,T=0,P=0:@R=A,S=1001,V={0}:R=B,S=1082,V=Détaillant:\";C291)": 3097,
    "=RIK_AC(\"INF12__;INF07@E=0,S=1084,G=0,T=0,P=0:@R=A,S=1001,V={0}:R=B,S=1082,V=Détaillant:\";C293)": 3098,
    "=RIK_AC(\"INF12__;INF07@E=0,S=1084,G=0,T=0,P=0:@R=A,S=1001,V={0}:R=B,S=1082,V=Détaillant:\";C295)": 3099,
    "=RIK_AC(\"INF12__;INF07@E=0,S=1084,G=0,T=0,P=0:@R=A,S=1001,V={0}:R=B,S=1082,V=Détaillant:\";C297)": 3100,
    "=RIK_AC(\"INF12__;INF07@E=0,S=1084,G=0,T=0,P=0:@R=A,S=1001,V={0}:R=B,S=1082,V=Détaillant:\";C299)": 3101,
    "=RIK_AC(\"INF12__;INF07@E=0,S=1084,G=0,T=0,P=0:@R=A,S=1001,V={0}:R=B,S=1082,V=Détaillant:\";C301)": 3102,
    "=RIK_AC(\"INF12__;INF07@E=0,S=1084,G=0,T=0,P=0:@R=A,S=1001,V={0}:R=B,S=1082,V=Détaillant:\";C303)": 3103,
    "=RIK_AC(\"INF12__;INF07@E=0,S=1084,G=0,T=0,P=0:@R=A,S=1001,V={0}:R=B,S=1082,V=Détaillant:\";C305)": 3104,
    "=RIK_AC(\"INF12__;INF07@E=0,S=1084,G=0,T=0,P=0:@R=A,S=1001,V={0}:R=B,S=1082,V=Détaillant:\";C307)": 3105,
    "=RIK_AC(\"INF12__;INF07@E=0,S=1084,G=0,T=0,P=0:@R=A,S=1001,V={0}:R=B,S=1082,V=Détaillant:\";C309)": 3106,
    "=RIK_AC(\"INF12__;INF07@E=0,S=1084,G=0,T=0,P=0:@R=A,S=1001,V={0}:R=B,S=1082,V=Détaillant:\";C311)": 3107,
    "=RIK_AC(\"INF12__;INF07@E=0,S=1084,G=0,T=0,P=0:@R=A,S=1001,V={0}:R=B,S=1082,V=Détaillant:\";C313)": 3108,
    "=RIK_AC(\"INF12__;INF07@E=0,S=1084,G=0,T=0,P=0:@R=A,S=1001,V={0}:R=B,S=1082,V=Détaillant:\";C315)": 3109,
    "=RIK_AC(\"INF12__;INF07@E=0,S=1084,G=0,T=0,P=0:@R=A,S=1001,V={0}:R=B,S=1082,V=Détaillant:\";C317)": 3110,
    "=RIK_AC(\"INF12__;INF07@E=0,S=1084,G=0,T=0,P=0:@R=A,S=1001,V={0}:R=B,S=1082,V=Détaillant:\";C319)": 3111,
    "=RIK_AC(\"INF12__;INF07@E=0,S=1084,G=0,T=0,P=0:@R=A,S=1001,V={0}:R=B,S=1082,V=Détaillant:\";C321)": 3112,
    "=RIK_AC(\"INF12__;INF07@E=0,S=1084,G=0,T=0,P=0:@R=A,S=1001,V={0}:R=B,S=1082,V=Détaillant:\";C323)": 3113,
    "=RIK_AC(\"INF12__;INF07@E=0,S=1084,G=0,T=0,P=0:@R=A,S=1001,V={0}:R=B,S=1082,V=Détaillant:\";C325)": 3114,
    "=RIK_AC(\"INF12__;INF07@E=0,S=1084,G=0,T=0,P=0:@R=A,S=1001,V={0}:R=B,S=1082,V=Détaillant:\";C327)": 3115,
    "=RIK_AC(\"INF12__;INF07@E=0,S=1084,G=0,T=0,P=0:@R=A,S=1001,V={0}:R=B,S=1082,V=Détaillant:\";C329)": 3116,
    "=RIK_AC(\"INF12__;INF07@E=0,S=1084,G=0,T=0,P=0:@R=A,S=1001,V={0}:R=B,S=1082,V=Détaillant:\";C331)": 3117,
    "=RIK_AC(\"INF12__;INF07@E=0,S=1084,G=0,T=0,P=0:@R=A,S=1001,V={0}:R=B,S=1082,V=Détaillant:\";C333)": 3118,
    "=RIK_AC(\"INF12__;INF07@E=0,S=1084,G=0,T=0,P=0:@R=A,S=1001,V={0}:R=B,S=1082,V=Détaillant:\";C335)": 3119,
    "=RIK_AC(\"INF12__;INF07@E=0,S=1084,G=0,T=0,P=0:@R=A,S=1001,V={0}:R=B,S=1082,V=Détaillant:\";C337)": 3120,
    "=RIK_AC(\"INF12__;INF07@E=0,S=1084,G=0,T=0,P=0:@R=A,S=1001,V={0}:R=B,S=1082,V=Détaillant:\";C339)": 3121,
    "=RIK_AC(\"INF12__;INF07@E=0,S=1084,G=0,T=0,P=0:@R=A,S=1001,V={0}:R=B,S=1082,V=Détaillant:\";C341)": 3122,
    "=RIK_AC(\"INF12__;INF07@E=0,S=1084,G=0,T=0,P=0:@R=A,S=1001,V={0}:R=B,S=1082,V=Détaillant:\";C343)": 3123,
    "=RIK_AC(\"INF12__;INF07@E=0,S=1084,G=0,T=0,P=0:@R=A,S=1001,V={0}:R=B,S=1082,V=Détaillant:\";C345)": 3124,
    "=RIK_AC(\"INF12__;INF07@E=0,S=1084,G=0,T=0,P=0:@R=A,S=1001,V={0}:R=B,S=1082,V=Détaillant:\";C347)": 3125,
    "=RIK_AC(\"INF12__;INF07@E=0,S=1084,G=0,T=0,P=0:@R=A,S=1001,V={0}:R=B,S=1082,V=Détaillant:\";C349)": 3126,
    "=RIK_AC(\"INF12__;INF07@E=0,S=1084,G=0,T=0,P=0:@R=A,S=1001,V={0}:R=B,S=1082,V=Détaillant:\";C351)": 3127,
    "=RIK_AC(\"INF12__;INF07@E=0,S=1084,G=0,T=0,P=0:@R=A,S=1001,V={0}:R=B,S=1082,V=Détaillant:\";C353)": 3128,
    "=RIK_AC(\"INF12__;INF07@E=0,S=1084,G=0,T=0,P=0:@R=A,S=1001,V={0}:R=B,S=1082,V=Détaillant:\";C355)": 3129,
    "=RIK_AC(\"INF12__;INF07@E=0,S=1084,G=0,T=0,P=0:@R=A,S=1001,V={0}:R=B,S=1082,V=Détaillant:\";C357)": 3130,
    "=RIK_AC(\"INF12__;INF07@E=0,S=1084,G=0,T=0,P=0:@R=A,S=1001,V={0}:R=B,S=1082,V=Détaillant:\";C359)": 3131,
    "=RIK_AC(\"INF12__;INF07@E=0,S=1084,G=0,T=0,P=0:@R=A,S=1001,V={0}:R=B,S=1082,V=Détaillant:\";C361)": 3132,
    "=RIK_AC(\"INF12__;INF07@E=0,S=1084,G=0,T=0,P=0:@R=A,S=1001,V={0}:R=B,S=1082,V=Détaillant:\";C363)": 3133,
    "=RIK_AC(\"INF12__;INF07@E=0,S=1084,G=0,T=0,P=0:@R=A,S=1001,V={0}:R=B,S=1082,V=Détaillant:\";C365)": 3134,
    "=RIK_AC(\"INF12__;INF07@E=0,S=1084,G=0,T=0,P=0:@R=A,S=1001,V={0}:R=B,S=1082,V=Détaillant:\";C367)": 3135,
    "=RIK_AC(\"INF12__;INF07@E=0,S=1084,G=0,T=0,P=0:@R=A,S=1001,V={0}:R=B,S=1082,V=Détaillant:\";C369)": 3136,
    "=RIK_AC(\"INF12__;INF07@E=0,S=1084,G=0,T=0,P=0:@R=A,S=1001,V={0}:R=B,S=1082,V=Détaillant:\";C371)": 3137,
    "=RIK_AC(\"INF12__;INF07@E=0,S=1084,G=0,T=0,P=0:@R=A,S=1001,V={0}:R=B,S=1082,V=Détaillant:\";C373)": 3138,
    "=RIK_AC(\"INF12__;INF07@E=0,S=1084,G=0,T=0,P=0:@R=A,S=1001,V={0}:R=B,S=1082,V=Détaillant:\";C375)": 3139,
    "=RIK_AC(\"INF12__;INF07@E=0,S=1084,G=0,T=0,P=0:@R=A,S=1001,V={0}:R=B,S=1082,V=Détaillant:\";C377)": 3140,
    "=RIK_AC(\"INF12__;INF07@E=0,S=1084,G=0,T=0,P=0:@R=A,S=1001,V={0}:R=B,S=1082,V=Détaillant:\";C379)": 3141,
    "=RIK_AC(\"INF12__;INF07@E=0,S=1084,G=0,T=0,P=0:@R=A,S=1001,V={0}:R=B,S=1082,V=Détaillant:\";C381)": 3142,
    "=RIK_AC(\"INF12__;INF07@E=0,S=1084,G=0,T=0,P=0:@R=A,S=1001,V={0}:R=B,S=1082,V=Détaillant:\";C383)": 3143,
    "=RIK_AC(\"INF12__;INF07@E=0,S=1084,G=0,T=0,P=0:@R=A,S=1001,V={0}:R=B,S=1082,V=Détaillant:\";C385)": 3144,
    "=RIK_AC(\"INF12__;INF07@E=0,S=1084,G=0,T=0,P=0:@R=A,S=1001,V={0}:R=B,S=1082,V=Détaillant:\";C387)": 3145,
    "=RIK_AC(\"INF12__;INF07@E=0,S=1084,G=0,T=0,P=0:@R=A,S=1001,V={0}:R=B,S=1082,V=Détaillant:\";C389)": 3146,
    "=RIK_AC(\"INF12__;INF07@E=0,S=1084,G=0,T=0,P=0:@R=A,S=1001,V={0}:R=B,S=1082,V=Détaillant:\";C391)": 3147,
    "=RIK_AC(\"INF12__;INF07@E=0,S=1084,G=0,T=0,P=0:@R=A,S=1001,V={0}:R=B,S=1082,V=Détaillant:\";C393)": 3148,
    "=RIK_AC(\"INF12__;INF07@E=0,S=1084,G=0,T=0,P=0:@R=A,S=1001,V={0}:R=B,S=1082,V=Détaillant:\";C395)": 3149,
    "=RIK_AC(\"INF12__;INF07@E=0,S=1084,G=0,T=0,P=0:@R=A,S=1001,V={0}:R=B,S=1082,V=Détaillant:\";C397)": 3150,
    "=RIK_AC(\"INF12__;INF07@E=0,S=1084,G=0,T=0,P=0:@R=A,S=1001,V={0}:R=B,S=1082,V=Détaillant:\";C399)": 3151,
    "=RIK_AC(\"INF12__;INF07@E=0,S=1084,G=0,T=0,P=0:@R=A,S=1001,V={0}:R=B,S=1082,V=Détaillant:\";C401)": 3152,
    "=RIK_AC(</t>
  </si>
  <si>
    <t>\"INF12__;INF07@E=0,S=1084,G=0,T=0,P=0:@R=A,S=1001,V={0}:R=B,S=1082,V=Détaillant:\";C403)": 3153,
    "=RIK_AC(\"INF12__;INF07@E=0,S=1084,G=0,T=0,P=0:@R=A,S=1001,V={0}:R=B,S=1082,V=Détaillant:\";C405)": 3154,
    "=RIK_AC(\"INF12__;INF07@E=0,S=1084,G=0,T=0,P=0:@R=A,S=1001,V={0}:R=B,S=1082,V=Détaillant:\";C407)": 3155,
    "=RIK_AC(\"INF12__;INF07@E=0,S=1084,G=0,T=0,P=0:@R=A,S=1001,V={0}:R=B,S=1082,V=Détaillant:\";C409)": 3156,
    "=RIK_AC(\"INF12__;INF07@E=0,S=1084,G=0,T=0,P=0:@R=A,S=1001,V={0}:R=B,S=1082,V=Détaillant:\";C411)": 3157,
    "=RIK_AC(\"INF12__;INF07@E=0,S=1084,G=0,T=0,P=0:@R=A,S=1001,V={0}:R=B,S=1082,V=Détaillant:\";C413)": 3158,
    "=RIK_AC(\"INF12__;INF07@E=0,S=1084,G=0,T=0,P=0:@R=A,S=1001,V={0}:R=B,S=1082,V=Détaillant:\";C415)": 3159,
    "=RIK_AC(\"INF12__;INF07@E=0,S=1084,G=0,T=0,P=0:@R=A,S=1001,V={0}:R=B,S=1082,V=Détaillant:\";C417)": 3160,
    "=RIK_AC(\"INF12__;INF07@E=0,S=1084,G=0,T=0,P=0:@R=A,S=1001,V={0}:R=B,S=1082,V=Détaillant:\";C419)": 3161,
    "=RIK_AC(\"INF12__;INF07@E=0,S=1084,G=0,T=0,P=0:@R=A,S=1001,V={0}:R=B,S=1082,V=Détaillant:\";C421)": 3162,
    "=RIK_AC(\"INF12__;INF07@E=0,S=1084,G=0,T=0,P=0:@R=A,S=1001,V={0}:R=B,S=1082,V=Détaillant:\";C423)": 3163,
    "=RIK_AC(\"INF12__;INF07@E=0,S=1084,G=0,T=0,P=0:@R=A,S=1001,V={0}:R=B,S=1082,V=Détaillant:\";C425)": 3164,
    "=RIK_AC(\"INF12__;INF07@E=0,S=1084,G=0,T=0,P=0:@R=A,S=1001,V={0}:R=B,S=1082,V=Détaillant:\";C427)": 3165,
    "=RIK_AC(\"INF12__;INF07@E=0,S=1084,G=0,T=0,P=0:@R=A,S=1001,V={0}:R=B,S=1082,V=Détaillant:\";C431)": 3166,
    "=RIK_AC(\"INF12__;INF07@E=0,S=1084,G=0,T=0,P=0:@R=A,S=1001,V={0}:R=B,S=1082,V=Détaillant:\";C435)": 3167,
    "=RIK_AC(\"INF12__;INF07@E=0,S=1084,G=0,T=0,P=0:@R=A,S=1001,V={0}:R=B,S=1082,V=Détaillant:\";C437)": 3168,
    "=RIK_AC(\"INF12__;INF07@E=0,S=1084,G=0,T=0,P=0:@R=A,S=1001,V={0}:R=B,S=1082,V=Détaillant:\";C443)": 3169,
    "=RIK_AC(\"INF12__;INF07@E=0,S=1084,G=0,T=0,P=0:@R=A,S=1001,V={0}:R=B,S=1082,V=Détaillant:\";C444)": 3170,
    "=RIK_AC(\"INF12__;INF07@E=0,S=1084,G=0,T=0,P=0:@R=A,S=1001,V={0}:R=B,S=1082,V=Détaillant:\";C446)": 3171,
    "=RIK_AC(\"INF12__;INF07@E=0,S=1084,G=0,T=0,P=0:@R=A,S=1001,V={0}:R=B,S=1082,V=Détaillant:\";C448)": 3172,
    "=RIK_AC(\"INF12__;INF07@E=0,S=1084,G=0,T=0,P=0:@R=A,S=1001,V={0}:R=B,S=1082,V=Détaillant:\";C450)": 3173,
    "=RIK_AC(\"INF12__;INF07@E=0,S=1084,G=0,T=0,P=0:@R=A,S=1001,V={0}:R=B,S=1082,V=Détaillant:\";C452)": 3174,
    "=RIK_AC(\"INF12__;INF07@E=0,S=1084,G=0,T=0,P=0:@R=A,S=1001,V={0}:R=B,S=1082,V=Détaillant:\";C454)": 3175,
    "=RIK_AC(\"INF12__;INF07@E=0,S=1084,G=0,T=0,P=0:@R=A,S=1001,V={0}:R=B,S=1082,V=Détaillant:\";C456)": 3176,
    "=RIK_AC(\"INF12__;INF07@E=0,S=1084,G=0,T=0,P=0:@R=A,S=1001,V={0}:R=B,S=1082,V=Détaillant:\";C458)": 3177,
    "=RIK_AC(\"INF12__;INF07@E=0,S=1084,G=0,T=0,P=0:@R=A,S=1001,V={0}:R=B,S=1082,V=Détaillant:\";C460)": 3178,
    "=RIK_AC(\"INF12__;INF07@E=0,S=1084,G=0,T=0,P=0:@R=A,S=1001,V={0}:R=B,S=1082,V=Détaillant:\";C462)": 3179,
    "=RIK_AC(\"INF12__;INF07@E=0,S=1084,G=0,T=0,P=0:@R=A,S=1001,V={0}:R=B,S=1082,V=Détaillant:\";C464)": 3180,
    "=RIK_AC(\"INF12__;INF07@E=0,S=1084,G=0,T=0,P=0:@R=A,S=1001,V={0}:R=B,S=1082,V=Détaillant:\";C466)": 3181,
    "=RIK_AC(\"INF12__;INF07@E=0,S=1084,G=0,T=0,P=0:@R=A,S=1001,V={0}:R=B,S=1082,V=Détaillant:\";C468)": 3182,
    "=RIK_AC(\"INF12__;INF07@E=0,S=1084,G=0,T=0,P=0:@R=A,S=1001,V={0}:R=B,S=1082,V=Détaillant:\";C470)": 3183,
    "=RIK_AC(\"INF12__;INF07@E=0,S=1084,G=0,T=0,P=0:@R=A,S=1001,V={0}:R=B,S=1082,V=Détaillant:\";C472)": 3184,
    "=RIK_AC(\"INF12__;INF07@E=0,S=1084,G=0,T=0,P=0:@R=A,S=1001,V={0}:R=B,S=1082,V=Détaillant:\";C474)": 3185,
    "=RIK_AC(\"INF12__;INF07@E=0,S=1084,G=0,T=0,P=0:@R=A,S=1001,V={0}:R=B,S=1082,V=Détaillant:\";C476)": 3186,
    "=RIK_AC(\"INF12__;INF07@E=0,S=1084,G=0,T=0,P=0:@R=A,S=1001,V={0}:R=B,S=1082,V=Détaillant:\";C478)": 3187,
    "=RIK_AC(\"INF12__;INF07@E=0,S=1084,G=0,T=0,P=0:@R=A,S=1001,V={0}:R=B,S=1082,V=Détaillant:\";C480)": 3188,
    "=RIK_AC(\"INF12__;INF07@E=0,S=1084,G=0,T=0,P=0:@R=A,S=1001,V={0}:R=B,S=1082,V=Détaillant:\";C482)": 3189,
    "=RIK_AC(\"INF12__;INF07@E=0,S=1084,G=0,T=0,P=0:@R=A,S=1001,V={0}:R=B,S=1082,V=Détaillant:\";C484)": 3190,
    "=RIK_AC(\"INF12__;INF07@E=0,S=1084,G=0,T=0,P=0:@R=A,S=1001,V={0}:R=B,S=1082,V=Détaillant:\";C486)": 3191,
    "=RIK_AC(\"INF12__;INF07@E=0,S=1084,G=0,T=0,P=0:@R=A,S=1001,V={0}:R=B,S=1082,V=Détaillant:\";C488)": 3192,
    "=RIK_AC(\"INF12__;INF07@E=0,S=1084,G=0,T=0,P=0:@R=A,S=1001,V={0}:R=B,S=1082,V=Détaillant:\";C490)": 3193,
    "=RIK_AC(\"INF12__;INF07@E=0,S=1084,G=0,T=0,P=0:@R=A,S=1001,V={0}:R=B,S=1082,V=Détaillant:\";C492)": 3194,
    "=RIK_AC(\"INF12__;INF07@E=0,S=1084,G=0,T=0,P=0:@R=A,S=1001,V={0}:R=B,S=1082,V=Détaillant:\";C494)": 3195,
    "=RIK_AC(\"INF12__;INF07@E=0,S=1084,G=0,T=0,P=0:@R=A,S=1001,V={0}:R=B,S=1082,V=Détaillant:\";C496)": 3196,
    "=RIK_AC(\"INF12__;INF07@E=0,S=1084,G=0,T=0,P=0:@R=A,S=1001,V={0}:R=B,S=1082,V=Détaillant:\";C498)": 3197,
    "=RIK_AC(\"INF12__;INF07@E=0,S=1084,G=0,T=0,P=0:@R=A,S=1001,V={0}:R=B,S=1082,V=Détaillant:\";C500)": 3198,
    "=RIK_AC(\"INF12__;INF07@E=0,S=1084,G=0,T=0,P=0:@R=A,S=1001,V={0}:R=B,S=1082,V=Détaillant:\";C502)": 3199,
    "=RIK_AC(\"INF12__;INF07@E=0,S=1084,G=0,T=0,P=0:@R=A,S=1001,V={0}:R=B,S=1082,V=Détaillant:\";C504)": 3200,
    "=RIK_AC(\"INF12__;INF07@E=0,S=1084,G=0,T=0,P=0:@R=A,S=1001,V={0}:R=B,S=1082,V=Détaillant:\";C508)": 3201,
    "=RIK_AC(\"INF12__;INF07@E=0,S=1084,G=0,T=0,P=0:@R=A,S=1001,V={0}:R=B,S=1082,V=Détaillant:\";C510)": 3202,
    "=RIK_AC(\"INF12__;INF07@E=0,S=1084,G=0,T=0,P=0:@R=A,S=1001,V={0}:R=B,S=1082,V=Détaillant:\";C445)": 3203,
    "=RIK_AC(\"INF12__;INF07@E=0,S=1084,G=0,T=0,P=0:@R=A,S=1001,V={0}:R=B,S=1082,V=Détaillant:\";C447)": 3204,
    "=RIK_AC(\"INF12__;INF07@E=0,S=1084,G=0,T=0,P=0:@R=A,S=1001,V={0}:R=B,S=1082,V=Détaillant:\";C449)": 3205,
    "=RIK_AC(\"INF12__;INF07@E=0,S=1084,G=0,T=0,P=0:@R=A,S=1001,V={0}:R=B,S=1082,V=Détaillant:\";C451)": 3206,
    "=RIK_AC(\"INF12__;INF07@E=0,S=1084,G=0,T=0,P=0:@R=A,S=1001,V={0}:R=B,S=1082,V=Détaillant:\";C453)": 3207,
    "=RIK_AC(\"INF12__;INF07@E=0,S=1084,G=0,T=0,P=0:@R=A,S=1001,V={0}:R=B,S=1082,V=Détaillant:\";C455)": 3208,
    "=RIK_AC(\"INF12__;INF07@E=0,S=1084,G=0,T=0,P=0:@R=A,S=1001,V={0}:R=B,S=1082,V=Détaillant:\";C457)": 3209,
    "=RIK_AC(\"INF12__;INF07@E=0,S=1084,G=0,T=0,P=0:@R=A,S=1001,V={0}:R=B,S=1082,V=Détaillant:\";C459)": 3210,
    "=RIK_AC(\"INF12__;INF07@E=0,S=1084,G=0,T=0,P=0:@R=A,S=1001,V={0}:R=B,S=1082,V=Détaillant:\";C461)": 3211,
    "=RIK_AC(\"INF12__;INF07@E=0,S=1084,G=0,T=0,P=0:@R=A,S=1001,V={0}:R=B,S=1082,V=Détaillant:\";C463)": 3212,
    "=RIK_AC(\"INF12__;INF07@E=0,S=1084,G=0,T=0,P=0:@R=A,S=1001,V={0}:R=B,S=1082,V=Détaillant:\";C465)": 3213,
    "=RIK_AC(\"INF12__;INF07@E=0,S=1084,G=0,T=0,P=0:@R=A,S=1001,V={0}:R=B,S=1082,V=Détaillant:\";C467)": 3214,
    "=RIK_AC(\"INF12__;INF07@E=0,S=1084,G=0,T=0,P=0:@R=A,S=1001,V={0}:R=B,S=1082,V=Détaillant:\";C469)": 3215,
    "=RIK_AC(\"INF12__;INF07@E=0,S=1084,G=0,T=0,P=0:@R=A,S=1001,V={0}:R=B,S=1082,V=Détaillant:\";C471)": 3216,
    "=RIK_AC(\"INF12__;INF07@E=0,S=1084,G=0,T=0,P=0:@R=A,S=1001,V={0}:R=B,S=1082,V=Détaillant:\";C473)": 3217,
    "=RIK_AC(\"INF12__;INF07@E=0,S=1084,G=0,T=0,P=0:@R=A,S=1001,V={0}:R=B,S=1082,V=Détaillant:\";C475)": 3218,
    "=RIK_AC(\"INF12__;INF07@E=0,S=1084,G=0,T=0,P=0:@R=A,S=1001,V={0}:R=B,S=1082,V=Détaillant:\";C477)": 3219,
    "=RIK_AC(\"INF12__;INF07@E=0,S=1084,G=0,T=0,P=0:@R=A,S=1001,V={0}:R=B,S=1082,V=Détaillant:\";C479)": 3220,
    "=RIK_AC(\"INF12__;INF07@E=0,S=1084,G=0,T=0,P=0:@R=A,S=1001,V={0}:R=B,S=1082,V=Détaillant:\";C481)": 3221,
    "=RIK_AC(\"INF12__;INF07@E=0,S=1084,G=0,T=0,P=0:@R=A,S=1001,V={0}:R=B,S=1082,V=Détaillant:\";C483)": 3222,
    "=RIK_AC(\"INF12__;INF07@E=0,S=1084,G=0,T=0,P=0:@R=A,S=1001,V={0}:R=B,S=1082,V=Détaillant:\";C485)": 3223,
    "=RIK_AC(\"INF12__;INF07@E=0,S=1084,G=0,T=0,P=0:@R=A,S=1001,V={0}:R=B,S=1082,V=Détaillant:\";C487)": 3224,
    "=RIK_AC(\"INF12__;INF07@E=0,S=1084,G=0,T=0,P=0:@R=A,S=1001,V={0}:R=B,S=1082,V=Détaillant:\";C489)": 3225,
    "=RIK_AC(\"INF12__;INF07@E=0,S=1084,G=0,T=0,P=0:@R=A,S=1001,V={0}:R=B,S=1082,V=Détaillant:\";C491)": 3226,
    "=RIK_AC(\"INF12__;INF07@E=0,S=1084,G=0,T=0,P=0:@R=A,S=1001,V={0}:R=B,S=1082,V=Détaillant:\";C493)": 3227,
    "=RIK_AC(\"INF12__;INF07@E=0,S=1084,G=0,T=0,P=0:@R=A,S=1001,V={0}:R=B,S=1082,V=Détaillant:\";C495)": 3228,
    "=RIK_AC(\"INF12__;INF07@E=0,S=1084,G=0,T=0,P=0:@R=A,S=1001,V={0}:R=B,S=1082,V=Détaillant:\";C497)": 3229,
    "=RIK_AC(\"INF12__;INF07@E=0,S=1084,G=0,T=0,P=0:@R=A,S=1001,V={0}:R=B,S=1082,V=Détaillant:\";C499)": 3230,
    "=RIK_AC(\"INF12__;INF07@E=0,S=1084,G=0,T=0,P=0:@R=A,S=1001,V={0}:R=B,S=1082,V=Détaillant:\";C501)": 3231,
    "=RIK_AC(\"INF12__;INF07@E=0,S=1084,G=0,T=0,P=0:@R=A,S=1001,V={0}:R=B,S=1082,V=Détaillant:\";C503)": 3232,
    "=RIK_AC(\"INF12__;INF07@E=0,S=1084,G=0,T=0,P=0:@R=A,S=1001,V={0}:R=B,S=1082,V=Détaillant:\";C505)": 3233,
    "=RIK_AC(\"INF12__;INF07@E=0,S=1084,G=0,T=0,P=0:@R=A,S=1001,V={0}:R=B,S=1082,V=Détaillant:\";C507)": 3234,
    "=RIK_AC(\"INF12__;INF07@E=0,S=1084,G=0,T=0,P=0:@R=A,S=1001,V={0}:R=B,S=1082,V=Détaillant:\";C509)": 3235,
    "=RIK_AC(\"INF12__;INF07@E=0,S=1084,G=0,T=0,P=0:@R=A,S=1001,V={0}:R=B,S=1082,V=Détaillant:\";C511)": 3236,
    "=RIK_AC(\"INF12__;INF07@E=0,S=1084,G=0,T=0,P=0:@R=A,S=1001,V={0}:R=B,S=1082,V=Détaillant:\";C506)": 3237,
    "=RIK_AC(\"INF12__;INF07@E=0,S=1084,G=0,T=0,P=0:@R=A,S=1001,V={0}:R=B,S=1082,V=Détaillant:\";C514)": 3238,
    "=RIK_AC(\"INF12__;INF07@E=0,S=1084,G=0,T=0,P=0:@R=A,S=1001,V={0}:R=B,S=1082,V=Détaillant:\";C515)": 3239,
    "=RIK_AC(\"INF12__;INF07@E=0,S=1084,G=0,T=0,P=0:@R=A,S=1001,V={0}:R=B,S=1082,V=Détaillant:\";C517)": 3240,
    "=RIK_AC(\"INF12__;INF07@E=0,S=1084,G=0,T=0,P=0:@R=A,S=1001,V={0}:R=B,S=1082,V=Détaillant:\";C519)": 3241,
    "=RIK_AC(\"INF12__;INF07@E=0,S=1084,G=0,T=0,P=0:@R=A,S=1001,V={0}:R=B,S=1082,V=Détaillant:\";C521)": 3242,
    "=RIK_AC(\"INF12__;INF07@E=0,S=1084,G=0,T=0,P=0:@R=A,S=1001,V={0}:R=B,S=1082,V=Détaillant:\";C523)": 3243,
    "=RIK_AC(\"INF12__;INF07@E=0,S=1084,G=0,T=0,P=0:@R=A,S=1001,V={0}:R=B,S=1082,V=Détaillant:\";C525)": 3244,
    "=RIK_AC(\"INF12__;INF07@E=0,S=1084,G=0,T=0,P=0:@R=A,S=1001,V={0}:R=B,S=1082,V=Détaillant:\";C527)": 3245,
    "=RIK_AC(\"INF12__;INF07@E=0,S=1084,G=0,T=0,P=0:@R=A,S=1001,V={0}:R=B,S=1082,V=Détaillant:\";C529)": 3246,
    "=RIK_AC(\"INF12__;INF07@E=0,S=1084,G=0,T=0,P=0:@R=A,S=1001,V={0}:R=B,S=1082,V=Détaillant:\";C531)": 3247,
    "=RIK_AC(\"INF12__;INF07@E=0,S=1084,G=0,T=0,P=0:@R=A,S=1001,V={0}:R=B,S=1082,V=Détaillant:\";C533)": 3248,
    "=RIK_AC(\"INF12__;INF07@E=0,S=1084,G=0,T=0,P=0:@R=A,S=1001,V={0}:R=B,S=1082,V=Détaillant:\";C535)": 3249,
    "=RIK_AC(\"INF12__;INF07@E=0,S=1084,G=0,T=0,P=0:@R=A,S=1001,V={0}:R=B,S=1082,V=Détaillant:\";C537)": 3250,
    "=RIK_AC(\"INF12__;INF07@E=0,S=1084,G=0,T=0,P=0:@R=A,S=1001,V={0}:R=B,S=1082,V=Détaillant:\";C539)": 3251,
    "=RIK_AC(\"INF12__;INF07@E=0,S=1084,G=0,T=0,P=0:@R=A,S=1001,V={0}:R=B,S=1082,V=Détaillant:\";C541)": 3252,
    "=RIK_AC(\"INF12__;INF07@E=0,S=1084,G=0,T=0,P=0:@R=A,S=1001,V={0}:R=B,S=1082,V=Détaillant:\";C543)": 3253,
    "=RIK_AC(\"INF12__;INF07@E=0,S=1084,G=0,T=0,P=0:@R=A,S=1001,V={0}:R=B,S=1082,V=Détaillant:\";C516)": 3254,
    "=RIK_AC(\"INF12__;INF07@E=0,S=1084,G=0,T=0,P=0:@R=A,S=1001,V={0}:R=B,S=1082,V=Détaillant:\";C518)": 3255,
    "=RIK_AC(\"INF12__;INF07@E=0,S=1084,G=0,T=0,P=0:@R=A,S=1001,V={0}:R=B,S=1082,V=Détaillant:\";C520)": 3256,
    "=RIK_AC(\"INF12__;INF07@E=0,S=1084,G=0,T=0,P=0:@R=A,S=1001,V={0}:R=B,S=1082,V=Détaillant:\";C522)": 3257,
    "=RIK_AC(\"INF12__;INF07@E=0,S=1084,G=0,T=0,P=0:@R=A,S=1001,V={0}:R=B,S=1082,V=Détaillant:\";C524)": 3258,
    "=RIK_AC(\"INF12__;INF07@E=0,S=1084,G=0,T=0,P=0:@R=A,S=1001,V={0}:R=B,S=1082,V=Détaillant:\";C526)": 3259,
    "=RIK_AC(\"INF12__;INF07@E=0,S=1084,G=0,T=0,P=0:@R=A,S=1001,V={0}:R=B,S=1082,V=Détaillant:\";C528)": 3260,
    "=RIK_AC(\"INF12__;INF07@E=0,S=1084,G=0,T=0,P=0:@R=A,S=1001,V={0}:R=B,S=1082,V=Détaillant:\";C530)": 3261,
    "=RIK_AC(\"INF12__;INF07@E=0,S=1084,G=0,T=0,P=0:@R=A,S=1001,V={0}:R=B,S=1082,V=Détaillant:\";C532)": 3262,
    "=RIK_AC(\"INF12__;INF07@E=0,S=1084,G=0,T=0,P=0:@R=A,S=1001,V={0}:R=B,S=1082,V=Détaillant:\";C534)": 3263,
    "=RIK_AC(\"INF12__;INF07@E=0,S=1084,G=0,T=0,P=0:@R=A,S=1001,V={0}:R=B,S=1082,V=Détaillant:\";C536)": 3264,
    "=RIK_AC(\"INF12__;INF07@E=0,S=1084,G=0,T=0,P=0:@R=A,S=1001,V={0}:R=B,S=1082,V=Détaillant:\";C538)": 3265,
    "=RIK_AC(\"INF12__;INF07@E=0,S=1084,G=0,T=0,P=0:@R=A,S=1001,V={0}:R=B,S=1082,V=Détaillant:\";C540)": 3266,
    "=RIK_AC(\"INF12__;INF07@E=0,S=1084,G=0,T=0,P=0:@R=A,S=1001,V={0}:R=B,S=1082,V=Détaillant:\";C542)": 3267,
    "=RIK_AC(\"INF12__;INF07@E=0,S=1084,G=0,T=0,P=0:@R=A,S=1001,V={0}:R=B,S=1082,V=Détaillant:\";C544)": 3268,
    "=RIK_AC(\"INF12__;INF07@E=0,S=1084,G=0,T=0,P=0:@R=A,S=1001,V={0}:R=B,S=1082,V=Détaillant:\";C547)": 3269,
    "=RIK_AC(\"INF12__;INF07@E=0,S=1084,G=0,T=0,P=0:@R=A,S=1001,V={0}:R=B,S=1082,V=Détaillant:\";C548)": 3270,
    "=RIK_AC(\"INF12__;INF07@E=0,S=1084,G=0,T=0,P=0:@R=A,S=1001,V={0}:R=B,S=1082,V=Détaillant:\";C550)": 3271,
    "=RIK_AC(\"INF12__;INF07@E=0,S=1084,G=0,T=0,P=0:@R=A,S=1001,V={0}:R=B,S=1082,V=Détaillant:\";C552)": 3272,
    "=RIK_AC(\"INF12__;INF07@E=0,S=1084,G=0,T=0,P=0:@R=A,S=1001,V={0}:R=B,S=1082,V=Détaillant:\";C554)": 3273,
    "=RIK_AC(\"INF12__;INF07@E=0,S=1084,G=0,T=0,P=0:@R=A,S=1001,V={0}:R=B,S=1082,V=Détaillant:\";C551)": 3274,
    "=RIK_AC(\"INF12__;INF07@E=0,S=1084,G=0,T=0,P=0:@R=A,S=1001,V={0}:R=B,S=1082,V=Détaillant:\";C553)": 3275,
    "=RIK_AC(\"INF12__;INF07@E=0,S=1084,G=0,T=0,P=0:@R=A,S=1001,V={0}:R=B,S=1082,V=Détaillant:\";C555)": 3276,
    "=RIK_AC(\"INF12__;INF07@E=0,S=1084,G=0,T=0,P=0:@R=A,S=1001,V={0}:R=B,S=1082,V=Détaillant:\";C549)": 3277,
    "=RIK_AC(\"INF12__;INF07@E=0,S=1084,G=0,T=0,P=0:@R=A,S=1001,V={0}:R=B,S=1082,V=Grossiste:\";$C$46)": 3278,
    "=RIK_AC(\"INF12__;INF07@E=0,S=1084,G=0,T=0,P=0:@R=A,S=1001,V={0}:R=B,S=1082,V=Grossiste:\";$C28)": 3279,
    "=RIK_AC(\"INF12__;INF07@E=0,S=1084,G=0,T=0,P=0:@R=A,S=1001,V={0}:R=B,S=1082,V=Grossiste:\";$C29)": 3280,
    "=RIK_AC(\"INF12__;INF07@E=0,S=1084,G=0,T=0,P=0:@R=A,S=1001,V={0}:R=B,S=1082,V=Grossiste:\";$C31)": 3281,
    "=RIK_AC(\"INF12__;INF07@E=0,S=1084,G=0,T=0,P=0:@R=A,S=1001,V={0}:R=B,S=1082,V=Grossiste:\";$C30)": 3282,
    "=RIK_AC(\"INF12__;INF07@E=0,S=1084,G=0,T=0,P=0:@R=A,S=1001,V={0}:R=B,S=1082,V=Grossiste:\";$C99)": 3283,
    "=RIK_AC(\"INF12__;INF07@E=0,S=1084,G=0,T=0,P=0:@R=A,S=1001,V={0}:R=B,S=1082,V=Grossiste:\";$C100)": 3284,
    "=RIK_AC(\"INF12__;INF07@E=0,S=1084,G=0,T=0,P=0:@R=A,S=1001,V={0}:R=B,S=1082,V=Grossiste:\";$C102)": 3285,
    "=RIK_AC(\"INF12__;INF07@E=0,S=1084,G=0,T=0,P=0:@R=A,S=1001,V={0}:R=B,S=1082,V=Grossiste:\";$C104)": 3286,
    "=RIK_AC(\"INF12__;INF07@E=0,S=1084,G=0,T=0,P=0:@R=A,S=1001,V={0}:R=B,S=1082,V=Grossiste:\";$C106)": 3287,
    "=RIK_AC(\"INF12__;INF07@E=0,S=1084,G=0,T=0,P=0:@R=A,S=1001,V={0}:R=B,S=1082,V=Grossiste:\";$C103)": 3288,
    "=RIK_AC(\"INF12__;INF07@E=0,S=1084,G=0,T=0,P=0:@R=A,S=1001,V={0}:R=B,S=1082,V=Grossiste:\";$C105)": 3289,
    "=RIK_AC(\"INF12__;INF07@E=0,S=1084,G=0,T=0,P=0:@R=A,S=1001,V={0}:R=B,S=1082,V=Grossiste:\";$C101)": 3290,
    "=RIK_AC(\"INF12__;INF07@E=0,S=1084,G=0,T=0,P=0:@R=A,S=1001,V={0}:R=B,S=1082,V=Grossiste:\";$C107)": 3291,
    "=RIK_AC(\"INF12__;INF07@E=0,S=1084,G=0,T=0,P=0:@R=A,S=1001,V={0}:R=B,S=1082,V=Grossiste:\";$C175)": 3292,
    "=RIK_AC(\"INF12__;INF07@E=0,S=1084,G=0,T=0,P=0:@R=A,S=1001,V={0}:R=B,S=1082,V=Grossiste:\";$C176)": 3293,
    "=RIK_AC(\"INF12__;INF07@E=0,S=1084,G=0,T=0,P=0:@R=A,S=1001,V={0}:R=B,S=1082,V=Grossiste:\";$C177)": 3294,
    "=RIK_AC(\"INF12__;INF07@E=0,S=1084,G=0,T=0,P=0:@R=A,S=1001,V={0}:R=B,S=1082,V=Grossiste:\";$C241)": 3295,
    "=RIK_AC(\"INF12__;INF07@E=0,S=1084,G=0,T=0,P=0:@R=A,S=1001,V={0}:R=B,S=1082,V=Grossiste:\";$C242)": 3296,
    "=RIK_AC(\"INF12__;INF07@E=0,S=1084,G=0,T=0,P=0:@R=A,S=1001,V={0}:R=B,S=1082,V=Grossiste:\";$C247)": 3297,
    "=RIK_AC(\"INF12__;INF07@E=0,S=1084,G=0,T=0,P=0:@R=A,S=1001,V={0}:R=B,S=1082,V=Grossiste:\";$C252)": 3298,
    "=RIK_AC(\"INF12__;INF07@E=0,S=1084,G=0,T=0,P=0:@R=A,S=1001,V={0}:R=B,S=1082,V=Grossiste:\";$C253)": 3299,
    "=RIK_AC(\"INF12__;INF07@E=0,S=1084,G=0,T=0,P=0:@R=A,S=1001,V={0}:R=B,S=1082,V=Grossiste:\";$C263)": 3300,
    "=RIK_AC(\"INF12__;INF07@E=0,S=1084,G=0,T=0,P=0:@R=A,S=1001,V={0}:R=B,S=1082,V=Grossiste:\";$C452)": 3301,
    "=RIK_AC(\"INF12__;INF07@E=0,S=1084,G=0,T=0,P=0:@R=A,S=1001,V={0}:R=B,S=1082,V=Grossiste:\";$C453)": 3302,
    "=RIK_AC(\"INF12__;INF07@E=0,S=1084,G=0,T=0,P=0:@R=A,S=1001,V={0}:R=B,S=1082,V=Grossiste:\";$C535)": 3303,
    "=RIK_AC(\"INF12__;INF07@E=0,S=1084,G=0,T=0,P=0:@R=A,S=1001,V={0}:R=B,S=1082,V=Grossiste:\";$C743)": 3304,
    "=RIK_AC(\"INF12__;INF07@E=0,S=1084,G=0,T=0,P=0:@R=A,S=1001,V={0}:R=B,S=1082,V=Grossiste:\";$C744)": 3305,
    "=RIK_AC(\"INF12__;INF07@E=0,S=1084,G=0,T=0,P=0:@R=A,S=1001,V={0}:R=B,S=1082,V=Grossiste:\";$C754)": 3306,
    "=RIK_AC(\"INF12__;INF07@E=0,S=1084,G=0,T=0,P=0:@R=A,S=1001,V={0}:R=B,S=1082,V=Détaillant:\";$C3)": 3307,
    "=RIK_AC(\"INF12__;INF07@E=0,S=1084,G=0,T=0,P=0:@R=A,S=1001,V={0}:R=B,S=1082,V=Détaillant:\";$C4)": 3308,
    "=RIK_AC(\"INF12__;INF07@E=0,S=1084,G=0,T=0,P=0:@R=A,S=1001,V={0}:R=B,S=1082,V=Détaillant:\";$C6)": 3309,
    "=RIK_AC(\"INF12__;INF07@E=0,S=1084,G=0,T=0,P=0:@R=A,S=1001,V={0}:R=B,S=1082,V=Détaillant:\";$C5)": 3310,
    "=RIK_AC(\"INF12__;INF07@E=0,S=1084,G=0,T=0,P=0:@R=A,S=1001,V={0}:R=B,S=1082,V=Détaillant:\";$C7)": 3311,
    "=RIK_AC(\"INF12__;INF07@E=0,S=1084,G=0,T=0,P=0:@R=A,S=1001,V={0}:R=B,S=1082,V=Détaillant:\";$C10)": 3312,
    "=RIK_AC(\"INF12__;INF07@E=0,S=1084,G=0,T=0,P=0:@R=A,S=1001,V={0}:R=B,S=1082,V=Détaillant:\";$C11)": 3313,
    "=RIK_AC(\"INF12__;INF07@E=0,S=1084,G=0,T=0,P=0:@R=A,S=1001,V={0}:R=B,S=1082,V=Détaillant:\";$C13)": 3314,
    "=RIK_AC(\"INF12__;INF07@E=0,S=1084,G=0,T=0,P=0:@R=A,S=1001,V={0}:R=B,S=1082,V=Détaillant:\";$C15)": 3315,
    "=RIK_AC(\"INF12__;INF07@E=0,S=1084,G=0,T=0,P=0:@R=A,S=1001,V={0}:R=B,S=1082,V=Détaillant:\";$C12)": 3316,
    "=RIK_AC(\"INF12__;INF07@E=0,S=1084,G=0,T=0,P=0:@R=A,S=1001,V={0}:R=B,S=1082,V=Détaillant:\";$C14)": 3317,
    "=RIK_AC(\"INF12__;INF07@E=0,S=1084,G=0,T=0,P=0:@R=A,S=1001,V={0}:R=B,S=1082,V=Détaillant:\";$C16)": 3318,
    "=RIK_AC(\"INF12__;INF07@E=0,S=1084,G=0,T=0,P=0:@R=A,S=1001,V={0}:R=B,S=1082,V=Détaillant:\";$C19)": 3319,
    "=RIK_AC(\"INF12__;INF07@E=0,S=1084,G=0,T=0,P=0:@R=A,S=1001,V={0}:R=B,S=1082,V=Détaillant:\";$C20)": 3320,
    "=RIK_AC(\"INF12__;INF07@E=0,S=1084,G=0,T=0,P=0:@R=A,S=1001,V={0}:R=B,S=1082,V=Détaillant:\";$C22)": 3321,
    "=RIK_AC(\"INF12__;INF07@E=0,S=1084,G=0,T=0,P=0:@R=A,S=1001,V={0}:R=B,S=1082,V=Détaillant:\";$C24)": 3322,
    "=RIK_AC(\"INF12__;INF07@E=0,S=1084,G=0,T=0,P=0:@R=A,S=1001,V={0}:R=B,S=1082,V=Détaillant:\";$C21)": 3323,
    "=RIK_AC(\"INF12__;INF07@E=0,S=1084,G=0,T=0,P=0:@R=A,S=1001,V={0}:R=B,S=1082,V=Détaillant:\";$C23)": 3324,
    "=RIK_AC(\"INF12__;INF07@E=0,S=1084,G=0,T=0,P=0:@R=A,S=1001,V={0}:R=B,S=1082,V=Détaillant:\";$C27)": 3325,
    "=RIK_AC(\"INF12__;INF07@E=0,S=1084,G=0,T=0,P=0:@R=A,S=1001,V={0}:R=B,S=1082,V=Détaillant:\";$C28)": 3326,
    "=RIK_AC(\"INF12__;INF07@E=0,S=1084,G=0,T=0,P=0:@R=A,S=1001,V={0}:R=B,S=1082,V=Détaillant:\";$C29)": 3327,
    "=RIK_AC(\"INF12__;INF07@E=0,S=1084,G=0,T=0,P=0:@R=A,S=1001,V={0}:R=B,S=1082,V=Détaillant:\";$C32)": 3328,
    "=RIK_AC(\"INF12__;INF07@E=0,S=1084,G=0,T=0,P=0:@R=A,S=1001,V={0}:R=B,S=1082,V=Détaillant:\";$C33)": 3329,
    "=RIK_AC(\"INF12__;INF07@E=0,S=1084,G=0,T=0,P=0:@R=A,S=1001,V={0}:R=B,S=1082,V=Détaillant:\";$C35)": 3330,
    "=RIK_AC(\"INF12__;INF07@E=0,S=1084,G=0,T=0,P=0:@R=A,S=1001,V={0}:R=B,S=1082,V=Détaillant:\";$C37)": 3331,
    "=RIK_AC(\"INF12__;INF07@E=0,S=1084,G=0,T=0,P=0:@R=A,S=1001,V={0}:R=B,S=1082,V=Détaillant:\";$C39)": 3332,
    "=RIK_AC(\"INF12__;INF07@E=0,S=1084,G=0,T=0,P=0:@R=A,S=1001,V={0}:R=B,S=1082,V=Détaillant:\";$C41)": 3333,
    "=RIK_AC(\"INF12__;INF07@E=0,S=1084,G=0,T=0,P=0:@R=A,S=1001,V={0}:R=B,S=1082,V=Détaillant:\";$C34)": 3334,
    "=RIK_AC(\"INF12__;INF07@E=0,S=1084,G=0,T=0,P=0:@R=A,S=1001,V={0}:R=B,S=1082,V=Détaillant:\";$C36)": 3335,
    "=RIK_AC(\"INF12__;INF07@E=0,S=1084,G=0,T=0,P=0:@R=A,S=1001,V={0}:R=B,S=1082,V=Détaillant:\";$C38)": 3336,
    "=RIK_AC(\"INF12__;INF07@E=0,S=1084,G=0,T=0,P=0:@R=A,S=1001,V={0}:R=B,S=1082,V=Détaillant:\";$C40)": 3337,
    "=RIK_AC(\"INF12__;INF07@E=0,S=1084,G=0,T=0,P=0:@R=A,S=1001,V={0}:R=B,S=1082,V=Détaillant:\";$C44)": 3338,
    "=RIK_AC(\"INF12__;INF07@E=0,S=1084,G=0,T=0,P=0:@R=A,S=1001,V={0}:R=B,S=1082,V=Détaillant:\";$C45)": 3339,
    "=RIK_AC(\"INF12__;INF07@E=0,S=1084,G=0,T=0,P=0:@R=A,S=1001,V={0}:R=B,S=1082,V=Détaillant:\";$C47)": 3340,
    "=RIK_AC(\"INF12__;INF07@E=0,S=1084,G=0,T=0,P=0:@R=A,S=1001,V={0}:R=B,S=1082,V=Détaillant:\";$C46)": 3341,
    "=RIK_AC(\"INF12__;INF07@E=0,S=1084,G=0,T=0,P=0:@R=A,S=1001,V={0}:R=B,S=1082,V=Détaillant:\";$C50)": 3342,
    "=RIK_AC(\"INF12__;INF07@E=0,S=1084,G=0,T=0,P=0:@R=A,S=1001,V={0}:R=B,S=1082,V=Détaillant:\";$C53)": 3343,
    "=RIK_AC(\"INF12__;INF07@E=0,S=1084,G=0,T=0,P=0:@R=A,S=1001,V={0}:R=B,S=1082,V=Détaillant:\";$C54)": 3344,
    "=RIK_AC(\"INF12__;INF07@E=0,S=1084,G=0,T=0,P=0:@R=A,S=1001,V={0}:R=B,S=1082,V=Détaillant:\";$C56)": 3345,
    "=RIK_AC(\"INF12__;INF07@E=0,S=1084,G=0,T=0,P=0:@R=A,S=1001,V={0}:R=B,S=1082,V=Détaillant:\";$C55)": 3346,
    "=RIK_AC(\"INF12__;INF07@E=0,S=1084,G=0,T=0,P=0:@R=A,S=1001,V={0}:R=B,S=1082,V=Détaillant:\";$C57)": 3347,
    "=RIK_AC(\"INF12__;INF07@E=0,S=1084,G=0,T=0,P=0:@R=A,S=1001,V={0}:R=B,S=1082,V=Détaillant:\";$C60)": 3348,
    "=RIK_AC(\"INF12__;INF07@E=0,S=1084,G=0,T=0,P=0:@R=A,S=1001,V={0}:R=B,S=1082,V=Détaillant:\";$C61)": 3349,
    "=RIK_AC(\"INF12__;INF07@E=0,S=1084,G=0,T=0,P=0:@R=A,S=1001,V={0}:R=B,S=1082,V=Détaillant:\";$C63)": 3350,
    "=RIK_AC(\"INF12__;INF07@E=0,S=1084,G=0,T=0,P=0:@R=A,S=1001,V={0}:R=B,S=1082,V=Détaillant:\";$C65)": 3351,
    "=RIK_AC(\"INF12__;INF07@E=0,S=1084,G=0,T=0,P=0:@R=A,S=1001,V={0}:R=B,S=1082,V=Détaillant:\";$C67)": 3352,
    "=RIK_AC(\"INF12__;INF07@E=0,S=1084,G=0,T=0,P=0:@R=A,S=1001,V={0}:R=B,S=1082,V=Détaillant:\";$C69)": 3353,
    "=RIK_AC(\"INF12__;INF07@E=0,S=1084,G=0,T=0,P=0:@R=A,S=1001,V={0}:R=B,S=1082,V=Détaillant:\";$C71)": 3354,
    "=RIK_AC(\"INF12__;INF07@E=0,S=1084,G=0,T=0,P=0:@R=A,S=1001,V={0}:R=B,S=1082,V=Détaillant:\";$C73)": 3355,
    "=RIK_AC(\"INF12__;INF07@E=0,S=1084,G=0,T=0,P=0:@R=A,S=1001,V={0}:R=B,S=1082,V=Détaillant:\";$C75)": 3356,
    "=RIK_AC(\"INF12__;INF07@E=0,S=1084,G=0,T=0,P=0:@R=A,S=1001,V={0}:R=B,S=1082,V=Détaillant:\";$C77)": 3357,
    "=RIK_AC(\"INF12__;INF07@E=0,S=1084,G=0,T=0,P=0:@R=A,S=1001,V={0}:R=B,S=1082,V=Détaillant:\";$C79)": 3358,
    "=RIK_AC(\"INF12__;INF07@E=0,S=1084,G=0,T=0,P=0:@R=A,S=1001,V={0}:R=B,S=1082,V=Détaillant:\";$C81)": 3359,
    "=RIK_AC(\"INF12__;INF07@E=0,S=1084,G=0,T=0,P=0:@R=A,S=1001,V={0}:R=B,S=1082,V=Détaillant:\";$C83)": 3360,
    "=RIK_AC(\"INF12__;INF07@E=0,S=1084,G=0,T=0,P=0:@R=A,S=1001,V={0}:R=B,S=1082,V=Détaillant:\";$C85)": 3361,
    "=RIK_AC(\"INF12__;INF07@E=0,S=1084,G=0,T=0,P=0:@R=A,S=1001,V={0}:R=B,S=1082,V=Détaillant:\";$C87)": 3362,
    "=RIK_AC(\"INF12__;INF07@E=0,S=1084,G=0,T=0,P=0:@R=A,S=1001,V={0}:R=B,S=1082,V=Détaillant:\";$C89)": 3363,
    "=RIK_AC(\"INF12__;INF07@E=0,S=1084,G=0,T=0,P=0:@R=A,S=1001,V={0}:R=B,S=1082,V=Détaillant:\";$C91)": 3364,
    "=RIK_AC(\"INF12__;INF07@E=0,S=1084,G=0,T=0,P=0:@R=A,S=1001,V={0}:R=B,S=1082,V=Détaillant:\";$C93)": 3365,
    "=RIK_AC(\"INF12__;INF07@E=0,S=1084,G=0,T=0,P=0:@R=A,S=1001,V={0}:R=B,S=1082,V=Détaillant:\";$C95)": 3366,
    "=RIK_AC(\"INF12__;INF07@E=0,S=1084,G=0,T=0,P=0:@R=A,S=1001,V={0}:R=B,S=1082,V=Détaillant:\";$C97)": 3367,
    "=RIK_AC(\"INF12__;INF07@E=0,S=1084,G=0,T=0,P=0:@R=A,S=1001,V={0}:R=B,S=1082,V=Détaillant:\";$C99)": 3368,
    "=RIK_AC(\"INF12__;INF07@E=0,S=1084,G=0,T=0,P=0:@R=A,S=1001,V={0}:R=B,S=1082,V=Détaillant:\";$C101)": 3369,
    "=RIK_AC(\"INF12__;INF07@E=0,S=1084,G=0,T=0,P=0:@R=A,S=1001,V={0}:R=B,S=1082,V=Détaillant:\";$C103)": 3370,
    "=RIK_AC(\"INF12__;INF07@E=0,S=1084,G=0,T=0,P=0:@R=A,S=1001,V={0}:R=B,S=1082,V=Détaillant:\";$C105)": 3371,
    "=RIK_AC(\"INF12__;INF07@E=0,S=1084,G=0,T=0,P=0:@R=A,S=1001,V={0}:R=B,S=1082,V=Détaillant:\";$C107)": 3372,
    "=RIK_AC(\"INF12__;INF07@E=0,S=1084,G=0,T=0,P=0:@R=A,S=1001,V={0}:R=B,S=1082,V=Détaillant:\";$C109)": 3373,
    "=RIK_AC(\"INF12__;INF07@E=0,S=1084,G=0,T=0,P=0:@R=A,S=1001,V={0}:R=B,S=1082,V=Détaillant:\";$C111)": 3374,
    "=RIK_AC(\"INF12__;INF07@E=0,S=1084,G=0,T=0,P=0:@R=A,S=1001,V={0}:R=B,S=1082,V=Détaillant:\";$C113)": 3375,
    "=RIK_AC(\"INF12__;INF07@E=0,S=1084,G=0,T=0,P=0:@R=A,S=1001,V={0}:R=B,S=1082,V=Détaillant:\";$C115)": 3376,
    "=RIK_AC(\"INF12__;INF07@E=0,S=1084,G=0,T=0,P=0:@R=A,S=1001,V={0}:R=B,S=1082,V=Détaillant:\";$C117)": 3377,
    "=RIK_AC(\"INF12__;INF07@E=0,S=1084,G=0,T=0,P=0:@R=A,S=1001,V={0}:R=B,S=1082,V=Détaillant:\";$C119)": 3378,
    "=RIK_AC(\"INF12__;INF07@E=0,S=1084,G=0,T=0,P=0:@R=A,S=1001,V={0}:R=B,S=1082,V=Détaillant:\";$C121)": 3379,
    "=RIK_AC(\"INF12__;INF07@E=0,S=1084,G=0,T=0,P=0:@R=A,S=1001,V={0}:R=B,S=1082,V=Détaillant:\";$C123)": 3380,
    "=RIK_AC(\"INF12__;INF07@E=0,S=1084,G=0,T=0,P=0:@R=A,S=1001,V={0}:R=B,S=1082,V=Détaillant:\";$C125)": 3381,
    "=RIK_AC(\"INF12__;INF07@E=0,S=1084,G=0,T=0,P=0:@R=A,S=1001,V={0}:R=B,S=1082,V=Détaillant:\";$C127)": 3382,
    "=RIK_AC(\"INF12__;INF07@E=0,S=1084,G=0,T=0,P=0:@R=A,S=1001,V={0}:R=B,S=1082,V=Détaillant:\";$C129)": 3383,
    "=RIK_AC(\"INF12__;INF07@E=0,S=1084,G=0,T=0,P=0:@R=A,S=1001,V={0}:R=B,S=1082,V=Détaillant:\";$C131)": 3384,
    "=RIK_AC(\"INF12__;INF07@E=0,S=1084,G=0,T=0,P=0:@R=A,S=1001,V={0}:R=B,S=1082,V=Détaillant:\";$C133)": 3385,
    "=RIK_AC(\"INF12__;INF07@E=0,S=1084,G=0,T=0,P=0:@R=A,S=1001,V={0}:R=B,S=1082,V=Détaillant:\";$C135)": 3386,
    "=RIK_AC(\"INF12__;INF07@E=0,S=1084,G=0,T=0,P=0:@R=A,S=1001,V={0}:R=B,S=1082,V=Détaillant:\";$C137)": 3387,
    "=RIK_AC(\"INF12__;INF07@E=0,S=1084,G=0,T=0,P=0:@R=A,S=1001,V={0}:R=B,S=1082,V=Détaillant:\";$C139)": 3388,
    "=RIK_AC(\"INF12__;INF07@E=0,S=1084,G=0,T=0,P=0:@R=A,S=1001,V={0}:R=B,S=1082,V=Détaillant:\";$C141)": 3389,
    "=RIK_AC(\"INF12__;INF07@E=0,S=1084,G=0,T=0,P=0:@R=A,S=1001,V={0}:R=B,S=1082,V=Détaillant:\";$C143)": 3390,
    "=RIK_AC(\"INF12__;INF07@E=0,S=1084,G=0,T=0,P=0:@R=A,S=1001,V={0}:R=B,S=1082,V=Détaillant:\";$C145)": 3391,
    "=RIK_AC(\"INF12__;INF07@E=0,S=1084,G=0,T=0,P=0:@R=A,S=1001,V={0}:R=B,S=1082,V=Détaillant:\";$C147)": 3392,
    "=RIK_AC(\"INF12__;INF07@E=0,S=1084,G=0,T=0,P=0:@R=A,S=1001,V={0}:R=B,S=1082,V=Détaillant:\";$C149)": 3393,
    "=RIK_AC(\"INF12__;INF07@E=0,S=1084,G=0,T=0,P=0:@R=A,S=1001,V={0}:R=B,S=1082,V=Détaillant:\";$C151)": 3394,
    "=RIK_AC(\"INF12__;INF07@E=0,S=1084,G=0,T=0,P=0:@R=A,S=1001,V={0}:R=B,S=1082,V=Détaillant:\";$C153)": 3395,
    "=RIK_AC(\"INF12__;INF07@E=0,S=1084,G=0,T=0,P=0:@R=A,S=1001,V={0}:R=B,S=1082,V=Détaillant:\";$C155)": 3396,
    "=RIK_AC(\"INF12__;INF07@E=0,S=1084,G=0,T=0,P=0:@R=A,S=1001,V={0}:R=B,S=1082,V=Détaillant:\";$C157)": 3397,
    "=RIK_AC(\"INF12__;INF07@E=0,S=1084,G=0,T=0,P=0:@R=A,S=1001,V={0}:R=B,S=1082,V=Détaillant:\";$C159)": 3398,
    "=RIK_AC(\"INF12__;INF07@E=0,S=1084,G=0,T=0,P=0:@R=A,S=1001,V={0}:R=B,S=1082,V=Détaillant:\";$C161)": 3399,
    "=RIK_AC(\"INF12__;INF07@E=0,S=1084,G=0,T=0,P=0:@R=A,S=1001,V={0}:R=B,S=1082,V=Détaillant:\";$C163)": 3400,
    "=RIK_AC(\"INF12__;INF07@E=0,S=1084,G=0,T=0,P=0:@R=A,S=1001,V={0}:R=B,S=1082,V=Détaillant:\";$C165)": 3401,
    "=RIK_AC(\"INF12__;INF07@E=0,S=1084,G=0,T=0,P=0:@R=A,S=1001,V={0}:R=B,S=1082,V=Détaillant:\";$C167)": 3402,
    "=RIK_AC(\"INF12__;INF07@E=0,S=1084,G=0,T=0,P=0:@R=A,S=1001,V={0}:R=B,S=1082,V=Détaillant:\";$C169)": 3403,
    "=RIK_AC(\"INF12__;INF07@E=0,S=1084,G=0,T=0,P=0:@R=A,S=1001,V={0}:R=B,S=1082,V=Détaillant:\";$C171)": 3404,
    "=RIK_AC(\"INF12__;INF07@E=0,S=1084,G=0,T=0,P=0:@R=A,S=1001,V={0}:R=B,S=1082,V=Détaillant:\";$C173)": 3405,
    "=RIK_AC(\"INF12__;INF07@E=0,S=1084,G=0,T=0,P=0:@R=A,S=1001,V={0}:R=B,S=1082,V=Détaillant:\";$C175)": 3406,
    "=RIK_AC(\"INF12__;INF07@E=0,S=1084,G=0,T=0,P=0:@R=A,S=1001,V={0}:R=B,S=1082,V=Détaillant:\";$C177)": 3407,
    "=RIK_AC(\"INF12__;INF07@E=0,S=1084,G=0,T=0,P=0:@R=A,S=1001,V={0}:R=B,S=1082,V=Détaillant:\";$C179)": 3408,
    "=RIK_AC(\"INF12__;INF07@E=0,S=1084,G=0,T=0,P=0:@R=A,S=1001,V={0}:R=B,S=1082,V=Détaillant:\";$C181)": 3409,
    "=RIK_AC(\"INF12__;INF07@E=0,S=1084,G=0,T=0,P=0:@R=A,S=1001,V={0}:R=B,S=1082,V=Détaillant:\";$C183)": 3410,
    "=RIK_AC(\"INF12__;INF07@E=0,S=1084,G=0,T=0,P=0:@R=A,S=1001,V={0}:R=B,S=1082,V=Détaillant:\";$C185)": 3411,
    "=RIK_AC(\"INF12__;INF07@E=0,S=1084,G=0,T=0,P=0:@R=A,S=1001,V={0}:R=B,S=1082,V=Détaillant:\";$C187)": 3412,
    "=RIK_AC(\"INF12__;INF07@E=0,S=1084,G=0,T=0,P=0:@R=A,S=1001,V={0}:R=B,S=1082,V=Détaillant:\";$C189)": 3413,
    "=RIK_AC(\"INF12__;INF07@E=0,S=1084,G=0,T=0,P=0:@R=A,S=1001,V={0}:R=B,S=1082,V=Détaillant:\";$C191)": 3414,
    "=RIK_AC(\"INF12__;INF07@E=0,S=1084,G=0,T=0,P=0:@R=A,S=1001,V={0}:R=B,S=1082,V=Détaillant:\";$C193)": 3415,
    "=RIK_AC(\"INF12__;INF07@E=0,S=1084,G=0,T=0,P=0:@R=A,S=1001,V={0}:R=B,S=1082,V=Détaillant:\";$C195)": 3416,
    "=RIK_AC(\"INF12__;INF07@E=0,S=1084,G=0,T=0,P=0:@R=A,S=1001,V={0}:R=B,S=1082,V=Détaillant:\";$C197)": 3417,
    "=RIK_AC(\"INF12__;INF07@E=0,S=1084,G=0,T=0,P=0:@R=A,S=1001,V={0}:R=B,S=1082,V=Détaillant:\";$C199)": 3418,
    "=RIK_AC(\"INF12__;INF07@E=0,S=1084,G=0,T=0,P=0:@R=A,S=1001,V={0}:R=B,S=1082,V=Détaillant:\";$C201)": 3419,
    "=RIK_AC(\"INF12__;INF07@E=0,S=1084,G=0,T=0,P=0:@R=A,S=1001,V={0}:R=B,S=1082,V=Détaillant:\";$C203)": 3420,
    "=RIK_AC(\"INF12__;INF07@E=0,S=1084,G=0,T=0,P=0:@R=A,S=1001,V={0}:R=B,S=1082,V=Détaillant:\";$C205)": 3421,
    "=RIK_AC(\"INF12__;INF07@E=0,S=1084,G=0,T=0,P=0:@R=A,S=1001,V={0}:R=B,S=1082,V=Détaillant:\";$C207)": 3422,
    "=RIK_AC(\"INF12__;INF07@E=0,S=1084,G=0,T=0,P=0:@R=A,S=1001,V={0}:R=B,S=1082,V=Détaillant:\";$C209)": 3423,
    "=RIK_AC(\"INF12__;INF07@E=0,S=1084,G=0,T=0,P=0:@R=A,S=1001,V={0}:R=B,S=1082,V=Détaillant:\";$C211)": 3424,
    "=RIK_AC(\"INF12__;INF07@E=0,S=1084,G=0,T=0,P=0:@R=A,S=1001,V={0}:R=B,S=1082,V=Détaillant:\";$C213)": 3425,
    "=RIK_AC(\"INF12__;INF07@E=0,S=1084,G=0,T=0,P=0:@R=A,S=1001,V={0}:R=B,S=1082,V=Détaillant:\";$C215)": 3426,
    "=RIK_AC(\"INF12__;INF07@E=0,S=1084,G=0,T=0,P=0:@R=A,S=1001,V={0}:R=B,S=1082,V=Détaillant:\";$C217)": 3427,
    "=RIK_AC(\"INF12__;INF07@E=0,S=1084,G=0,T=0,P=0:@R=A,S=1001,V={0}:R=B,S=1082,V=Détaillant:\";$C219)": 3428,
    "=RIK_AC(\"INF12__;INF07@E=0,S=1084,G=0,T=0,P=0:@R=A,S=1001,V={0}:R=B,S=1082,V=Détaillant:\";$C221)": 3429,
    "=RIK_AC(\"INF12__;INF07@E=0,S=1084,G=0,T=0,P=0:@R=A,S=1001,V={0}:R=B,S=1082,V=Détaillant:\";$C223)": 3430,
    "=RIK_AC(\"INF12__;INF07@E=0,S=1084,G=0,T=0,P=0:@R=A,S=1001,V={0}:R=B,S=1082,V=Détaillant:\";$C225)": 3431,
    "=RIK_AC(\"INF12__;INF07@E=0,S=1084,G=0,T=0,P=0:@R=A,S=1001,V={0}:R=B,S=1082,V=Détaillant:\";$C227)": 3432,
    "=RIK_AC(\"INF12__;INF07@E=0,S=1084,G=0,T=0,P=0:@R=A,S=1001,V={0}:R=B,S=1082,V=Détaillant:\";$C229)": 3433,
    "=RIK_AC(\"INF12__;INF07@E=0,S=1084,G=0,T=0,P=0:@R=A,S=1001,V={0}:R=B,S=1082,V=Détaillant:\";$C231)": 3434,
    "=RIK_AC(\"INF12__;INF07@E=0,S=1084,G=0,T=0,P=0:@R=A,S=1001,V={0}:R=B,S=1082,V=Détaillant:\";$C62)": 3435,
    "=RIK_AC(\"INF12__;INF07@E=0,S=1084,G=0,T=0,P=0:@R=A,S=1001,V={0}:R=B,S=1082,V=Détaillant:\";$C64)": 3436,
    "=RIK_AC(\"INF12__;INF07@E=0,S=1084,G=0,T=0,P=0:@R=A,S=1001,V={0}:R=B,S=1082,V=Détaillant:\";$C66)": 3437,
    "=RIK_AC(\"INF12__;INF07@E=0,S=1084,G=0,T=0,P=0:@R=A,S=1001,V={0}:R=B,S=1082,V=Détaillant:\";$C68)": 3438,
    "=RIK_AC(\"INF12__;INF07@E=0,S=1084,G=0,T=0,P=0:@R=A,S=1001,V={0}:R=B,S=1082,V=Détaillant:\";$C70)": 3439,
    "=RIK_AC(\"INF12__;INF07@E=0,S=1084,G=0,T=0,P=0:@R=A,S=1001,V={0}:R=B,S=1082,V=Détaillant:\";$C72)": 3440,
    "=RIK_AC(\"INF12__;INF07@E=0,S=1084,G=0,T=0,P=0:@R=A,S=1001,V={0}:R=B,S=1082,V=Détaillant:\";$C74)": 3441,
    "=RIK_AC(\"INF12__;INF07@E=0,S=1084,G=0,T=0,P=0:@R=A,S=1001,V={0}:R=B,S=1082,V=Détaillant:\";$C76)": 3442,
    "=RIK_AC(\"INF12__;INF07@E=0,S=1084,G=0,T=0,P=0:@R=A,S=1001,V={0}:R=B,S=1082,V=Détaillant:\";$C78)": 3443,
    "=RIK_AC(\"INF12__;INF07@E=0,S=1084,G=0,T=0,P=0:@R=A,S=1001,V={0}:R=B,S=1082,V=Détaillant:\";$C80)": 3444,
    "=RIK_AC(\"INF12</t>
  </si>
  <si>
    <t>__;INF07@E=0,S=1084,G=0,T=0,P=0:@R=A,S=1001,V={0}:R=B,S=1082,V=Détaillant:\";$C82)": 3445,
    "=RIK_AC(\"INF12__;INF07@E=0,S=1084,G=0,T=0,P=0:@R=A,S=1001,V={0}:R=B,S=1082,V=Détaillant:\";$C84)": 3446,
    "=RIK_AC(\"INF12__;INF07@E=0,S=1084,G=0,T=0,P=0:@R=A,S=1001,V={0}:R=B,S=1082,V=Détaillant:\";$C86)": 3447,
    "=RIK_AC(\"INF12__;INF07@E=0,S=1084,G=0,T=0,P=0:@R=A,S=1001,V={0}:R=B,S=1082,V=Détaillant:\";$C88)": 3448,
    "=RIK_AC(\"INF12__;INF07@E=0,S=1084,G=0,T=0,P=0:@R=A,S=1001,V={0}:R=B,S=1082,V=Détaillant:\";$C90)": 3449,
    "=RIK_AC(\"INF12__;INF07@E=0,S=1084,G=0,T=0,P=0:@R=A,S=1001,V={0}:R=B,S=1082,V=Détaillant:\";$C92)": 3450,
    "=RIK_AC(\"INF12__;INF07@E=0,S=1084,G=0,T=0,P=0:@R=A,S=1001,V={0}:R=B,S=1082,V=Détaillant:\";$C94)": 3451,
    "=RIK_AC(\"INF12__;INF07@E=0,S=1084,G=0,T=0,P=0:@R=A,S=1001,V={0}:R=B,S=1082,V=Détaillant:\";$C96)": 3452,
    "=RIK_AC(\"INF12__;INF07@E=0,S=1084,G=0,T=0,P=0:@R=A,S=1001,V={0}:R=B,S=1082,V=Détaillant:\";$C98)": 3453,
    "=RIK_AC(\"INF12__;INF07@E=0,S=1084,G=0,T=0,P=0:@R=A,S=1001,V={0}:R=B,S=1082,V=Détaillant:\";$C100)": 3454,
    "=RIK_AC(\"INF12__;INF07@E=0,S=1084,G=0,T=0,P=0:@R=A,S=1001,V={0}:R=B,S=1082,V=Détaillant:\";$C102)": 3455,
    "=RIK_AC(\"INF12__;INF07@E=0,S=1084,G=0,T=0,P=0:@R=A,S=1001,V={0}:R=B,S=1082,V=Détaillant:\";$C104)": 3456,
    "=RIK_AC(\"INF12__;INF07@E=0,S=1084,G=0,T=0,P=0:@R=A,S=1001,V={0}:R=B,S=1082,V=Détaillant:\";$C106)": 3457,
    "=RIK_AC(\"INF12__;INF07@E=0,S=1084,G=0,T=0,P=0:@R=A,S=1001,V={0}:R=B,S=1082,V=Détaillant:\";$C108)": 3458,
    "=RIK_AC(\"INF12__;INF07@E=0,S=1084,G=0,T=0,P=0:@R=A,S=1001,V={0}:R=B,S=1082,V=Détaillant:\";$C110)": 3459,
    "=RIK_AC(\"INF12__;INF07@E=0,S=1084,G=0,T=0,P=0:@R=A,S=1001,V={0}:R=B,S=1082,V=Détaillant:\";$C112)": 3460,
    "=RIK_AC(\"INF12__;INF07@E=0,S=1084,G=0,T=0,P=0:@R=A,S=1001,V={0}:R=B,S=1082,V=Détaillant:\";$C114)": 3461,
    "=RIK_AC(\"INF12__;INF07@E=0,S=1084,G=0,T=0,P=0:@R=A,S=1001,V={0}:R=B,S=1082,V=Détaillant:\";$C116)": 3462,
    "=RIK_AC(\"INF12__;INF07@E=0,S=1084,G=0,T=0,P=0:@R=A,S=1001,V={0}:R=B,S=1082,V=Détaillant:\";$C118)": 3463,
    "=RIK_AC(\"INF12__;INF07@E=0,S=1084,G=0,T=0,P=0:@R=A,S=1001,V={0}:R=B,S=1082,V=Détaillant:\";$C120)": 3464,
    "=RIK_AC(\"INF12__;INF07@E=0,S=1084,G=0,T=0,P=0:@R=A,S=1001,V={0}:R=B,S=1082,V=Détaillant:\";$C122)": 3465,
    "=RIK_AC(\"INF12__;INF07@E=0,S=1084,G=0,T=0,P=0:@R=A,S=1001,V={0}:R=B,S=1082,V=Détaillant:\";$C124)": 3466,
    "=RIK_AC(\"INF12__;INF07@E=0,S=1084,G=0,T=0,P=0:@R=A,S=1001,V={0}:R=B,S=1082,V=Détaillant:\";$C126)": 3467,
    "=RIK_AC(\"INF12__;INF07@E=0,S=1084,G=0,T=0,P=0:@R=A,S=1001,V={0}:R=B,S=1082,V=Détaillant:\";$C128)": 3468,
    "=RIK_AC(\"INF12__;INF07@E=0,S=1084,G=0,T=0,P=0:@R=A,S=1001,V={0}:R=B,S=1082,V=Détaillant:\";$C130)": 3469,
    "=RIK_AC(\"INF12__;INF07@E=0,S=1084,G=0,T=0,P=0:@R=A,S=1001,V={0}:R=B,S=1082,V=Détaillant:\";$C132)": 3470,
    "=RIK_AC(\"INF12__;INF07@E=0,S=1084,G=0,T=0,P=0:@R=A,S=1001,V={0}:R=B,S=1082,V=Détaillant:\";$C134)": 3471,
    "=RIK_AC(\"INF12__;INF07@E=0,S=1084,G=0,T=0,P=0:@R=A,S=1001,V={0}:R=B,S=1082,V=Détaillant:\";$C136)": 3472,
    "=RIK_AC(\"INF12__;INF07@E=0,S=1084,G=0,T=0,P=0:@R=A,S=1001,V={0}:R=B,S=1082,V=Détaillant:\";$C138)": 3473,
    "=RIK_AC(\"INF12__;INF07@E=0,S=1084,G=0,T=0,P=0:@R=A,S=1001,V={0}:R=B,S=1082,V=Détaillant:\";$C140)": 3474,
    "=RIK_AC(\"INF12__;INF07@E=0,S=1084,G=0,T=0,P=0:@R=A,S=1001,V={0}:R=B,S=1082,V=Détaillant:\";$C142)": 3475,
    "=RIK_AC(\"INF12__;INF07@E=0,S=1084,G=0,T=0,P=0:@R=A,S=1001,V={0}:R=B,S=1082,V=Détaillant:\";$C144)": 3476,
    "=RIK_AC(\"INF12__;INF07@E=0,S=1084,G=0,T=0,P=0:@R=A,S=1001,V={0}:R=B,S=1082,V=Détaillant:\";$C146)": 3477,
    "=RIK_AC(\"INF12__;INF07@E=0,S=1084,G=0,T=0,P=0:@R=A,S=1001,V={0}:R=B,S=1082,V=Détaillant:\";$C148)": 3478,
    "=RIK_AC(\"INF12__;INF07@E=0,S=1084,G=0,T=0,P=0:@R=A,S=1001,V={0}:R=B,S=1082,V=Détaillant:\";$C150)": 3479,
    "=RIK_AC(\"INF12__;INF07@E=0,S=1084,G=0,T=0,P=0:@R=A,S=1001,V={0}:R=B,S=1082,V=Détaillant:\";$C152)": 3480,
    "=RIK_AC(\"INF12__;INF07@E=0,S=1084,G=0,T=0,P=0:@R=A,S=1001,V={0}:R=B,S=1082,V=Détaillant:\";$C154)": 3481,
    "=RIK_AC(\"INF12__;INF07@E=0,S=1084,G=0,T=0,P=0:@R=A,S=1001,V={0}:R=B,S=1082,V=Détaillant:\";$C156)": 3482,
    "=RIK_AC(\"INF12__;INF07@E=0,S=1084,G=0,T=0,P=0:@R=A,S=1001,V={0}:R=B,S=1082,V=Détaillant:\";$C158)": 3483,
    "=RIK_AC(\"INF12__;INF07@E=0,S=1084,G=0,T=0,P=0:@R=A,S=1001,V={0}:R=B,S=1082,V=Détaillant:\";$C160)": 3484,
    "=RIK_AC(\"INF12__;INF07@E=0,S=1084,G=0,T=0,P=0:@R=A,S=1001,V={0}:R=B,S=1082,V=Détaillant:\";$C162)": 3485,
    "=RIK_AC(\"INF12__;INF07@E=0,S=1084,G=0,T=0,P=0:@R=A,S=1001,V={0}:R=B,S=1082,V=Détaillant:\";$C164)": 3486,
    "=RIK_AC(\"INF12__;INF07@E=0,S=1084,G=0,T=0,P=0:@R=A,S=1001,V={0}:R=B,S=1082,V=Détaillant:\";$C166)": 3487,
    "=RIK_AC(\"INF12__;INF07@E=0,S=1084,G=0,T=0,P=0:@R=A,S=1001,V={0}:R=B,S=1082,V=Détaillant:\";$C168)": 3488,
    "=RIK_AC(\"INF12__;INF07@E=0,S=1084,G=0,T=0,P=0:@R=A,S=1001,V={0}:R=B,S=1082,V=Détaillant:\";$C170)": 3489,
    "=RIK_AC(\"INF12__;INF07@E=0,S=1084,G=0,T=0,P=0:@R=A,S=1001,V={0}:R=B,S=1082,V=Détaillant:\";$C172)": 3490,
    "=RIK_AC(\"INF12__;INF07@E=0,S=1084,G=0,T=0,P=0:@R=A,S=1001,V={0}:R=B,S=1082,V=Détaillant:\";$C174)": 3491,
    "=RIK_AC(\"INF12__;INF07@E=0,S=1084,G=0,T=0,P=0:@R=A,S=1001,V={0}:R=B,S=1082,V=Détaillant:\";$C176)": 3492,
    "=RIK_AC(\"INF12__;INF07@E=0,S=1084,G=0,T=0,P=0:@R=A,S=1001,V={0}:R=B,S=1082,V=Détaillant:\";$C178)": 3493,
    "=RIK_AC(\"INF12__;INF07@E=0,S=1084,G=0,T=0,P=0:@R=A,S=1001,V={0}:R=B,S=1082,V=Détaillant:\";$C180)": 3494,
    "=RIK_AC(\"INF12__;INF07@E=0,S=1084,G=0,T=0,P=0:@R=A,S=1001,V={0}:R=B,S=1082,V=Détaillant:\";$C182)": 3495,
    "=RIK_AC(\"INF12__;INF07@E=0,S=1084,G=0,T=0,P=0:@R=A,S=1001,V={0}:R=B,S=1082,V=Détaillant:\";$C184)": 3496,
    "=RIK_AC(\"INF12__;INF07@E=0,S=1084,G=0,T=0,P=0:@R=A,S=1001,V={0}:R=B,S=1082,V=Détaillant:\";$C186)": 3497,
    "=RIK_AC(\"INF12__;INF07@E=0,S=1084,G=0,T=0,P=0:@R=A,S=1001,V={0}:R=B,S=1082,V=Détaillant:\";$C188)": 3498,
    "=RIK_AC(\"INF12__;INF07@E=0,S=1084,G=0,T=0,P=0:@R=A,S=1001,V={0}:R=B,S=1082,V=Détaillant:\";$C190)": 3499,
    "=RIK_AC(\"INF12__;INF07@E=0,S=1084,G=0,T=0,P=0:@R=A,S=1001,V={0}:R=B,S=1082,V=Détaillant:\";$C192)": 3500,
    "=RIK_AC(\"INF12__;INF07@E=0,S=1084,G=0,T=0,P=0:@R=A,S=1001,V={0}:R=B,S=1082,V=Détaillant:\";$C194)": 3501,
    "=RIK_AC(\"INF12__;INF07@E=0,S=1084,G=0,T=0,P=0:@R=A,S=1001,V={0}:R=B,S=1082,V=Détaillant:\";$C196)": 3502,
    "=RIK_AC(\"INF12__;INF07@E=0,S=1084,G=0,T=0,P=0:@R=A,S=1001,V={0}:R=B,S=1082,V=Détaillant:\";$C198)": 3503,
    "=RIK_AC(\"INF12__;INF07@E=0,S=1084,G=0,T=0,P=0:@R=A,S=1001,V={0}:R=B,S=1082,V=Détaillant:\";$C200)": 3504,
    "=RIK_AC(\"INF12__;INF07@E=0,S=1084,G=0,T=0,P=0:@R=A,S=1001,V={0}:R=B,S=1082,V=Détaillant:\";$C202)": 3505,
    "=RIK_AC(\"INF12__;INF07@E=0,S=1084,G=0,T=0,P=0:@R=A,S=1001,V={0}:R=B,S=1082,V=Détaillant:\";$C204)": 3506,
    "=RIK_AC(\"INF12__;INF07@E=0,S=1084,G=0,T=0,P=0:@R=A,S=1001,V={0}:R=B,S=1082,V=Détaillant:\";$C206)": 3507,
    "=RIK_AC(\"INF12__;INF07@E=0,S=1084,G=0,T=0,P=0:@R=A,S=1001,V={0}:R=B,S=1082,V=Détaillant:\";$C208)": 3508,
    "=RIK_AC(\"INF12__;INF07@E=0,S=1084,G=0,T=0,P=0:@R=A,S=1001,V={0}:R=B,S=1082,V=Détaillant:\";$C210)": 3509,
    "=RIK_AC(\"INF12__;INF07@E=0,S=1084,G=0,T=0,P=0:@R=A,S=1001,V={0}:R=B,S=1082,V=Détaillant:\";$C212)": 3510,
    "=RIK_AC(\"INF12__;INF07@E=0,S=1084,G=0,T=0,P=0:@R=A,S=1001,V={0}:R=B,S=1082,V=Détaillant:\";$C214)": 3511,
    "=RIK_AC(\"INF12__;INF07@E=0,S=1084,G=0,T=0,P=0:@R=A,S=1001,V={0}:R=B,S=1082,V=Détaillant:\";$C216)": 3512,
    "=RIK_AC(\"INF12__;INF07@E=0,S=1084,G=0,T=0,P=0:@R=A,S=1001,V={0}:R=B,S=1082,V=Détaillant:\";$C218)": 3513,
    "=RIK_AC(\"INF12__;INF07@E=0,S=1084,G=0,T=0,P=0:@R=A,S=1001,V={0}:R=B,S=1082,V=Détaillant:\";$C220)": 3514,
    "=RIK_AC(\"INF12__;INF07@E=0,S=1084,G=0,T=0,P=0:@R=A,S=1001,V={0}:R=B,S=1082,V=Détaillant:\";$C222)": 3515,
    "=RIK_AC(\"INF12__;INF07@E=0,S=1084,G=0,T=0,P=0:@R=A,S=1001,V={0}:R=B,S=1082,V=Détaillant:\";$C224)": 3516,
    "=RIK_AC(\"INF12__;INF07@E=0,S=1084,G=0,T=0,P=0:@R=A,S=1001,V={0}:R=B,S=1082,V=Détaillant:\";$C226)": 3517,
    "=RIK_AC(\"INF12__;INF07@E=0,S=1084,G=0,T=0,P=0:@R=A,S=1001,V={0}:R=B,S=1082,V=Détaillant:\";$C228)": 3518,
    "=RIK_AC(\"INF12__;INF07@E=0,S=1084,G=0,T=0,P=0:@R=A,S=1001,V={0}:R=B,S=1082,V=Détaillant:\";$C230)": 3519,
    "=RIK_AC(\"INF12__;INF07@E=0,S=1084,G=0,T=0,P=0:@R=A,S=1001,V={0}:R=B,S=1082,V=Détaillant:\";$C232)": 3520,
    "=RIK_AC(\"INF12__;INF07@E=0,S=1084,G=0,T=0,P=0:@R=A,S=1001,V={0}:R=B,S=1082,V=Détaillant:\";$C235)": 3521,
    "=RIK_AC(\"INF12__;INF07@E=0,S=1084,G=0,T=0,P=0:@R=A,S=1001,V={0}:R=B,S=1082,V=Détaillant:\";$C236)": 3522,
    "=RIK_AC(\"INF12__;INF07@E=0,S=1084,G=0,T=0,P=0:@R=A,S=1001,V={0}:R=B,S=1082,V=Détaillant:\";$C238)": 3523,
    "=RIK_AC(\"INF12__;INF07@E=0,S=1084,G=0,T=0,P=0:@R=A,S=1001,V={0}:R=B,S=1082,V=Détaillant:\";$C240)": 3524,
    "=RIK_AC(\"INF12__;INF07@E=0,S=1084,G=0,T=0,P=0:@R=A,S=1001,V={0}:R=B,S=1082,V=Détaillant:\";$C242)": 3525,
    "=RIK_AC(\"INF12__;INF07@E=0,S=1084,G=0,T=0,P=0:@R=A,S=1001,V={0}:R=B,S=1082,V=Détaillant:\";$C244)": 3526,
    "=RIK_AC(\"INF12__;INF07@E=0,S=1084,G=0,T=0,P=0:@R=A,S=1001,V={0}:R=B,S=1082,V=Détaillant:\";$C246)": 3527,
    "=RIK_AC(\"INF12__;INF07@E=0,S=1084,G=0,T=0,P=0:@R=A,S=1001,V={0}:R=B,S=1082,V=Détaillant:\";$C248)": 3528,
    "=RIK_AC(\"INF12__;INF07@E=0,S=1084,G=0,T=0,P=0:@R=A,S=1001,V={0}:R=B,S=1082,V=Détaillant:\";$C250)": 3529,
    "=RIK_AC(\"INF12__;INF07@E=0,S=1084,G=0,T=0,P=0:@R=A,S=1001,V={0}:R=B,S=1082,V=Détaillant:\";$C252)": 3530,
    "=RIK_AC(\"INF12__;INF07@E=0,S=1084,G=0,T=0,P=0:@R=A,S=1001,V={0}:R=B,S=1082,V=Détaillant:\";$C254)": 3531,
    "=RIK_AC(\"INF12__;INF07@E=0,S=1084,G=0,T=0,P=0:@R=A,S=1001,V={0}:R=B,S=1082,V=Détaillant:\";$C256)": 3532,
    "=RIK_AC(\"INF12__;INF07@E=0,S=1084,G=0,T=0,P=0:@R=A,S=1001,V={0}:R=B,S=1082,V=Détaillant:\";$C258)": 3533,
    "=RIK_AC(\"INF12__;INF07@E=0,S=1084,G=0,T=0,P=0:@R=A,S=1001,V={0}:R=B,S=1082,V=Détaillant:\";$C260)": 3534,
    "=RIK_AC(\"INF12__;INF07@E=0,S=1084,G=0,T=0,P=0:@R=A,S=1001,V={0}:R=B,S=1082,V=Détaillant:\";$C262)": 3535,
    "=RIK_AC(\"INF12__;INF07@E=0,S=1084,G=0,T=0,P=0:@R=A,S=1001,V={0}:R=B,S=1082,V=Détaillant:\";$C264)": 3536,
    "=RIK_AC(\"INF12__;INF07@E=0,S=1084,G=0,T=0,P=0:@R=A,S=1001,V={0}:R=B,S=1082,V=Détaillant:\";$C266)": 3537,
    "=RIK_AC(\"INF12__;INF07@E=0,S=1084,G=0,T=0,P=0:@R=A,S=1001,V={0}:R=B,S=1082,V=Détaillant:\";$C268)": 3538,
    "=RIK_AC(\"INF12__;INF07@E=0,S=1084,G=0,T=0,P=0:@R=A,S=1001,V={0}:R=B,S=1082,V=Détaillant:\";$C270)": 3539,
    "=RIK_AC(\"INF12__;INF07@E=0,S=1084,G=0,T=0,P=0:@R=A,S=1001,V={0}:R=B,S=1082,V=Détaillant:\";$C272)": 3540,
    "=RIK_AC(\"INF12__;INF07@E=0,S=1084,G=0,T=0,P=0:@R=A,S=1001,V={0}:R=B,S=1082,V=Détaillant:\";$C274)": 3541,
    "=RIK_AC(\"INF12__;INF07@E=0,S=1084,G=0,T=0,P=0:@R=A,S=1001,V={0}:R=B,S=1082,V=Détaillant:\";$C276)": 3542,
    "=RIK_AC(\"INF12__;INF07@E=0,S=1084,G=0,T=0,P=0:@R=A,S=1001,V={0}:R=B,S=1082,V=Détaillant:\";$C278)": 3543,
    "=RIK_AC(\"INF12__;INF07@E=0,S=1084,G=0,T=0,P=0:@R=A,S=1001,V={0}:R=B,S=1082,V=Détaillant:\";$C280)": 3544,
    "=RIK_AC(\"INF12__;INF07@E=0,S=1084,G=0,T=0,P=0:@R=A,S=1001,V={0}:R=B,S=1082,V=Détaillant:\";$C282)": 3545,
    "=RIK_AC(\"INF12__;INF07@E=0,S=1084,G=0,T=0,P=0:@R=A,S=1001,V={0}:R=B,S=1082,V=Détaillant:\";$C284)": 3546,
    "=RIK_AC(\"INF12__;INF07@E=0,S=1084,G=0,T=0,P=0:@R=A,S=1001,V={0}:R=B,S=1082,V=Détaillant:\";$C286)": 3547,
    "=RIK_AC(\"INF12__;INF07@E=0,S=1084,G=0,T=0,P=0:@R=A,S=1001,V={0}:R=B,S=1082,V=Détaillant:\";$C288)": 3548,
    "=RIK_AC(\"INF12__;INF07@E=0,S=1084,G=0,T=0,P=0:@R=A,S=1001,V={0}:R=B,S=1082,V=Détaillant:\";$C290)": 3549,
    "=RIK_AC(\"INF12__;INF07@E=0,S=1084,G=0,T=0,P=0:@R=A,S=1001,V={0}:R=B,S=1082,V=Détaillant:\";$C292)": 3550,
    "=RIK_AC(\"INF12__;INF07@E=0,S=1084,G=0,T=0,P=0:@R=A,S=1001,V={0}:R=B,S=1082,V=Détaillant:\";$C294)": 3551,
    "=RIK_AC(\"INF12__;INF07@E=0,S=1084,G=0,T=0,P=0:@R=A,S=1001,V={0}:R=B,S=1082,V=Détaillant:\";$C296)": 3552,
    "=RIK_AC(\"INF12__;INF07@E=0,S=1084,G=0,T=0,P=0:@R=A,S=1001,V={0}:R=B,S=1082,V=Détaillant:\";$C237)": 3553,
    "=RIK_AC(\"INF12__;INF07@E=0,S=1084,G=0,T=0,P=0:@R=A,S=1001,V={0}:R=B,S=1082,V=Détaillant:\";$C239)": 3554,
    "=RIK_AC(\"INF12__;INF07@E=0,S=1084,G=0,T=0,P=0:@R=A,S=1001,V={0}:R=B,S=1082,V=Détaillant:\";$C241)": 3555,
    "=RIK_AC(\"INF12__;INF07@E=0,S=1084,G=0,T=0,P=0:@R=A,S=1001,V={0}:R=B,S=1082,V=Détaillant:\";$C243)": 3556,
    "=RIK_AC(\"INF12__;INF07@E=0,S=1084,G=0,T=0,P=0:@R=A,S=1001,V={0}:R=B,S=1082,V=Détaillant:\";$C245)": 3557,
    "=RIK_AC(\"INF12__;INF07@E=0,S=1084,G=0,T=0,P=0:@R=A,S=1001,V={0}:R=B,S=1082,V=Détaillant:\";$C247)": 3558,
    "=RIK_AC(\"INF12__;INF07@E=0,S=1084,G=0,T=0,P=0:@R=A,S=1001,V={0}:R=B,S=1082,V=Détaillant:\";$C249)": 3559,
    "=RIK_AC(\"INF12__;INF07@E=0,S=1084,G=0,T=0,P=0:@R=A,S=1001,V={0}:R=B,S=1082,V=Détaillant:\";$C251)": 3560,
    "=RIK_AC(\"INF12__;INF07@E=0,S=1084,G=0,T=0,P=0:@R=A,S=1001,V={0}:R=B,S=1082,V=Détaillant:\";$C253)": 3561,
    "=RIK_AC(\"INF12__;INF07@E=0,S=1084,G=0,T=0,P=0:@R=A,S=1001,V={0}:R=B,S=1082,V=Détaillant:\";$C255)": 3562,
    "=RIK_AC(\"INF12__;INF07@E=0,S=1084,G=0,T=0,P=0:@R=A,S=1001,V={0}:R=B,S=1082,V=Détaillant:\";$C257)": 3563,
    "=RIK_AC(\"INF12__;INF07@E=0,S=1084,G=0,T=0,P=0:@R=A,S=1001,V={0}:R=B,S=1082,V=Détaillant:\";$C259)": 3564,
    "=RIK_AC(\"INF12__;INF07@E=0,S=1084,G=0,T=0,P=0:@R=A,S=1001,V={0}:R=B,S=1082,V=Détaillant:\";$C261)": 3565,
    "=RIK_AC(\"INF12__;INF07@E=0,S=1084,G=0,T=0,P=0:@R=A,S=1001,V={0}:R=B,S=1082,V=Détaillant:\";$C263)": 3566,
    "=RIK_AC(\"INF12__;INF07@E=0,S=1084,G=0,T=0,P=0:@R=A,S=1001,V={0}:R=B,S=1082,V=Détaillant:\";$C265)": 3567,
    "=RIK_AC(\"INF12__;INF07@E=0,S=1084,G=0,T=0,P=0:@R=A,S=1001,V={0}:R=B,S=1082,V=Détaillant:\";$C267)": 3568,
    "=RIK_AC(\"INF12__;INF07@E=0,S=1084,G=0,T=0,P=0:@R=A,S=1001,V={0}:R=B,S=1082,V=Détaillant:\";$C269)": 3569,
    "=RIK_AC(\"INF12__;INF07@E=0,S=1084,G=0,T=0,P=0:@R=A,S=1001,V={0}:R=B,S=1082,V=Détaillant:\";$C271)": 3570,
    "=RIK_AC(\"INF12__;INF07@E=0,S=1084,G=0,T=0,P=0:@R=A,S=1001,V={0}:R=B,S=1082,V=Détaillant:\";$C273)": 3571,
    "=RIK_AC(\"INF12__;INF07@E=0,S=1084,G=0,T=0,P=0:@R=A,S=1001,V={0}:R=B,S=1082,V=Détaillant:\";$C275)": 3572,
    "=RIK_AC(\"INF12__;INF07@E=0,S=1084,G=0,T=0,P=0:@R=A,S=1001,V={0}:R=B,S=1082,V=Détaillant:\";$C277)": 3573,
    "=RIK_AC(\"INF12__;INF07@E=0,S=1084,G=0,T=0,P=0:@R=A,S=1001,V={0}:R=B,S=1082,V=Détaillant:\";$C279)": 3574,
    "=RIK_AC(\"INF12__;INF07@E=0,S=1084,G=0,T=0,P=0:@R=A,S=1001,V={0}:R=B,S=1082,V=Détaillant:\";$C281)": 3575,
    "=RIK_AC(\"INF12__;INF07@E=0,S=1084,G=0,T=0,P=0:@R=A,S=1001,V={0}:R=B,S=1082,V=Détaillant:\";$C283)": 3576,
    "=RIK_AC(\"INF12__;INF07@E=0,S=1084,G=0,T=0,P=0:@R=A,S=1001,V={0}:R=B,S=1082,V=Détaillant:\";$C285)": 3577,
    "=RIK_AC(\"INF12__;INF07@E=0,S=1084,G=0,T=0,P=0:@R=A,S=1001,V={0}:R=B,S=1082,V=Détaillant:\";$C287)": 3578,
    "=RIK_AC(\"INF12__;INF07@E=0,S=1084,G=0,T=0,P=0:@R=A,S=1001,V={0}:R=B,S=1082,V=Détaillant:\";$C289)": 3579,
    "=RIK_AC(\"INF12__;INF07@E=0,S=1084,G=0,T=0,P=0:@R=A,S=1001,V={0}:R=B,S=1082,V=Détaillant:\";$C291)": 3580,
    "=RIK_AC(\"INF12__;INF07@E=0,S=1084,G=0,T=0,P=0:@R=A,S=1001,V={0}:R=B,S=1082,V=Détaillant:\";$C293)": 3581,
    "=RIK_AC(\"INF12__;INF07@E=0,S=1084,G=0,T=0,P=0:@R=A,S=1001,V={0}:R=B,S=1082,V=Détaillant:\";$C295)": 3582,
    "=RIK_AC(\"INF12__;INF07@E=0,S=1084,G=0,T=0,P=0:@R=A,S=1001,V={0}:R=B,S=1082,V=Détaillant:\";$C299)": 3583,
    "=RIK_AC(\"INF12__;INF07@E=0,S=1084,G=0,T=0,P=0:@R=A,S=1001,V={0}:R=B,S=1082,V=Détaillant:\";$C300)": 3584,
    "=RIK_AC(\"INF12__;INF07@E=0,S=1084,G=0,T=0,P=0:@R=A,S=1001,V={0}:R=B,S=1082,V=Détaillant:\";$C302)": 3585,
    "=RIK_AC(\"INF12__;INF07@E=0,S=1084,G=0,T=0,P=0:@R=A,S=1001,V={0}:R=B,S=1082,V=Détaillant:\";$C304)": 3586,
    "=RIK_AC(\"INF12__;INF07@E=0,S=1084,G=0,T=0,P=0:@R=A,S=1001,V={0}:R=B,S=1082,V=Détaillant:\";$C306)": 3587,
    "=RIK_AC(\"INF12__;INF07@E=0,S=1084,G=0,T=0,P=0:@R=A,S=1001,V={0}:R=B,S=1082,V=Détaillant:\";$C308)": 3588,
    "=RIK_AC(\"INF12__;INF07@E=0,S=1084,G=0,T=0,P=0:@R=A,S=1001,V={0}:R=B,S=1082,V=Détaillant:\";$C310)": 3589,
    "=RIK_AC(\"INF12__;INF07@E=0,S=1084,G=0,T=0,P=0:@R=A,S=1001,V={0}:R=B,S=1082,V=Détaillant:\";$C312)": 3590,
    "=RIK_AC(\"INF12__;INF07@E=0,S=1084,G=0,T=0,P=0:@R=A,S=1001,V={0}:R=B,S=1082,V=Détaillant:\";$C314)": 3591,
    "=RIK_AC(\"INF12__;INF07@E=0,S=1084,G=0,T=0,P=0:@R=A,S=1001,V={0}:R=B,S=1082,V=Détaillant:\";$C316)": 3592,
    "=RIK_AC(\"INF12__;INF07@E=0,S=1084,G=0,T=0,P=0:@R=A,S=1001,V={0}:R=B,S=1082,V=Détaillant:\";$C318)": 3593,
    "=RIK_AC(\"INF12__;INF07@E=0,S=1084,G=0,T=0,P=0:@R=A,S=1001,V={0}:R=B,S=1082,V=Détaillant:\";$C320)": 3594,
    "=RIK_AC(\"INF12__;INF07@E=0,S=1084,G=0,T=0,P=0:@R=A,S=1001,V={0}:R=B,S=1082,V=Détaillant:\";$C322)": 3595,
    "=RIK_AC(\"INF12__;INF07@E=0,S=1084,G=0,T=0,P=0:@R=A,S=1001,V={0}:R=B,S=1082,V=Détaillant:\";$C324)": 3596,
    "=RIK_AC(\"INF12__;INF07@E=0,S=1084,G=0,T=0,P=0:@R=A,S=1001,V={0}:R=B,S=1082,V=Détaillant:\";$C301)": 3597,
    "=RIK_AC(\"INF12__;INF07@E=0,S=1084,G=0,T=0,P=0:@R=A,S=1001,V={0}:R=B,S=1082,V=Détaillant:\";$C303)": 3598,
    "=RIK_AC(\"INF12__;INF07@E=0,S=1084,G=0,T=0,P=0:@R=A,S=1001,V={0}:R=B,S=1082,V=Détaillant:\";$C305)": 3599,
    "=RIK_AC(\"INF12__;INF07@E=0,S=1084,G=0,T=0,P=0:@R=A,S=1001,V={0}:R=B,S=1082,V=Détaillant:\";$C307)": 3600,
    "=RIK_AC(\"INF12__;INF07@E=0,S=1084,G=0,T=0,P=0:@R=A,S=1001,V={0}:R=B,S=1082,V=Détaillant:\";$C309)": 3601,
    "=RIK_AC(\"INF12__;INF07@E=0,S=1084,G=0,T=0,P=0:@R=A,S=1001,V={0}:R=B,S=1082,V=Détaillant:\";$C311)": 3602,
    "=RIK_AC(\"INF12__;INF07@E=0,S=1084,G=0,T=0,P=0:@R=A,S=1001,V={0}:R=B,S=1082,V=Détaillant:\";$C313)": 3603,
    "=RIK_AC(\"INF12__;INF07@E=0,S=1084,G=0,T=0,P=0:@R=A,S=1001,V={0}:R=B,S=1082,V=Détaillant:\";$C315)": 3604,
    "=RIK_AC(\"INF12__;INF07@E=0,S=1084,G=0,T=0,P=0:@R=A,S=1001,V={0}:R=B,S=1082,V=Détaillant:\";$C317)": 3605,
    "=RIK_AC(\"INF12__;INF07@E=0,S=1084,G=0,T=0,P=0:@R=A,S=1001,V={0}:R=B,S=1082,V=Détaillant:\";$C319)": 3606,
    "=RIK_AC(\"INF12__;INF07@E=0,S=1084,G=0,T=0,P=0:@R=A,S=1001,V={0}:R=B,S=1082,V=Détaillant:\";$C321)": 3607,
    "=RIK_AC(\"INF12__;INF07@E=0,S=1084,G=0,T=0,P=0:@R=A,S=1001,V={0}:R=B,S=1082,V=Détaillant:\";$C323)": 3608,
    "=RIK_AC(\"INF12__;INF07@E=0,S=1084,G=0,T=0,P=0:@R=A,S=1001,V={0}:R=B,S=1082,V=Détaillant:\";$C327)": 3609,
    "=RIK_AC(\"INF12__;INF07@E=0,S=1084,G=0,T=0,P=0:@R=A,S=1001,V={0}:R=B,S=1082,V=Détaillant:\";$C328)": 3610,
    "=RIK_AC(\"INF12__;INF07@E=0,S=1084,G=0,T=0,P=0:@R=A,S=1001,V={0}:R=B,S=1082,V=Détaillant:\";$C330)": 3611,
    "=RIK_AC(\"INF12__;INF07@E=0,S=1084,G=0,T=0,P=0:@R=A,S=1001,V={0}:R=B,S=1082,V=Détaillant:\";$C332)": 3612,
    "=RIK_AC(\"INF12__;INF07@E=0,S=1084,G=0,T=0,P=0:@R=A,S=1001,V={0}:R=B,S=1082,V=Détaillant:\";$C329)": 3613,
    "=RIK_AC(\"INF12__;INF07@E=0,S=1084,G=0,T=0,P=0:@R=A,S=1001,V={0}:R=B,S=1082,V=Détaillant:\";$C331)": 3614,
    "=RIK_AC(\"INF12__;INF07@E=0,S=1084,G=0,T=0,P=0:@R=A,S=1001,V={0}:R=B,S=1082,V=Détaillant:\";$C333)": 3615,
    "=RIK_AC(\"INF12__;INF07@E=0,S=1084,G=0,T=0,P=0:@R=A,S=1001,V={0}:R=B,S=1082,V=Détaillant:\";$C336)": 3616,
    "=RIK_AC(\"INF12__;INF07@E=0,S=1084,G=0,T=0,P=0:@R=A,S=1001,V={0}:R=B,S=1082,V=Détaillant:\";$C337)": 3617,
    "=RIK_AC(\"INF12__;INF07@E=0,S=1084,G=0,T=0,P=0:@R=A,S=1001,V={0}:R=B,S=1082,V=Détaillant:\";$C339)": 3618,
    "=RIK_AC(\"INF12__;INF07@E=0,S=1084,G=0,T=0,P=0:@R=A,S=1001,V={0}:R=B,S=1082,V=Détaillant:\";$C341)": 3619,
    "=RIK_AC(\"INF12__;INF07@E=0,S=1084,G=0,T=0,P=0:@R=A,S=1001,V={0}:R=B,S=1082,V=Détaillant:\";$C343)": 3620,
    "=RIK_AC(\"INF12__;INF07@E=0,S=1084,G=0,T=0,P=0:@R=A,S=1001,V={0}:R=B,S=1082,V=Détaillant:\";$C345)": 3621,
    "=RIK_AC(\"INF12__;INF07@E=0,S=1084,G=0,T=0,P=0:@R=A,S=1001,V={0}:R=B,S=1082,V=Détaillant:\";$C347)": 3622,
    "=RIK_AC(\"INF12__;INF07@E=0,S=1084,G=0,T=0,P=0:@R=A,S=1001,V={0}:R=B,S=1082,V=Détaillant:\";$C349)": 3623,
    "=RIK_AC(\"INF12__;INF07@E=0,S=1084,G=0,T=0,P=0:@R=A,S=1001,V={0}:R=B,S=1082,V=Détaillant:\";$C351)": 3624,
    "=RIK_AC(\"INF12__;INF07@E=0,S=1084,G=0,T=0,P=0:@R=A,S=1001,V={0}:R=B,S=1082,V=Détaillant:\";$C353)": 3625,
    "=RIK_AC(\"INF12__;INF07@E=0,S=1084,G=0,T=0,P=0:@R=A,S=1001,V={0}:R=B,S=1082,V=Détaillant:\";$C355)": 3626,
    "=RIK_AC(\"INF12__;INF07@E=0,S=1084,G=0,T=0,P=0:@R=A,S=1001,V={0}:R=B,S=1082,V=Détaillant:\";$C357)": 3627,
    "=RIK_AC(\"INF12__;INF07@E=0,S=1084,G=0,T=0,P=0:@R=A,S=1001,V={0}:R=B,S=1082,V=Détaillant:\";$C359)": 3628,
    "=RIK_AC(\"INF12__;INF07@E=0,S=1084,G=0,T=0,P=0:@R=A,S=1001,V={0}:R=B,S=1082,V=Détaillant:\";$C361)": 3629,
    "=RIK_AC(\"INF12__;INF07@E=0,S=1084,G=0,T=0,P=0:@R=A,S=1001,V={0}:R=B,S=1082,V=Détaillant:\";$C363)": 3630,
    "=RIK_AC(\"INF12__;INF07@E=0,S=1084,G=0,T=0,P=0:@R=A,S=1001,V={0}:R=B,S=1082,V=Détaillant:\";$C365)": 3631,
    "=RIK_AC(\"INF12__;INF07@E=0,S=1084,G=0,T=0,P=0:@R=A,S=1001,V={0}:R=B,S=1082,V=Détaillant:\";$C367)": 3632,
    "=RIK_AC(\"INF12__;INF07@E=0,S=1084,G=0,T=0,P=0:@R=A,S=1001,V={0}:R=B,S=1082,V=Détaillant:\";$C369)": 3633,
    "=RIK_AC(\"INF12__;INF07@E=0,S=1084,G=0,T=0,P=0:@R=A,S=1001,V={0}:R=B,S=1082,V=Détaillant:\";$C371)": 3634,
    "=RIK_AC(\"INF12__;INF07@E=0,S=1084,G=0,T=0,P=0:@R=A,S=1001,V={0}:R=B,S=1082,V=Détaillant:\";$C373)": 3635,
    "=RIK_AC(\"INF12__;INF07@E=0,S=1084,G=0,T=0,P=0:@R=A,S=1001,V={0}:R=B,S=1082,V=Détaillant:\";$C375)": 3636,
    "=RIK_AC(\"INF12__;INF07@E=0,S=1084,G=0,T=0,P=0:@R=A,S=1001,V={0}:R=B,S=1082,V=Détaillant:\";$C377)": 3637,
    "=RIK_AC(\"INF12__;INF07@E=0,S=1084,G=0,T=0,P=0:@R=A,S=1001,V={0}:R=B,S=1082,V=Détaillant:\";$C379)": 3638,
    "=RIK_AC(\"INF12__;INF07@E=0,S=1084,G=0,T=0,P=0:@R=A,S=1001,V={0}:R=B,S=1082,V=Détaillant:\";$C381)": 3639,
    "=RIK_AC(\"INF12__;INF07@E=0,S=1084,G=0,T=0,P=0:@R=A,S=1001,V={0}:R=B,S=1082,V=Détaillant:\";$C383)": 3640,
    "=RIK_AC(\"INF12__;INF07@E=0,S=1084,G=0,T=0,P=0:@R=A,S=1001,V={0}:R=B,S=1082,V=Détaillant:\";$C385)": 3641,
    "=RIK_AC(\"INF12__;INF07@E=0,S=1084,G=0,T=0,P=0:@R=A,S=1001,V={0}:R=B,S=1082,V=Détaillant:\";$C387)": 3642,
    "=RIK_AC(\"INF12__;INF07@E=0,S=1084,G=0,T=0,P=0:@R=A,S=1001,V={0}:R=B,S=1082,V=Détaillant:\";$C389)": 3643,
    "=RIK_AC(\"INF12__;INF07@E=0,S=1084,G=0,T=0,P=0:@R=A,S=1001,V={0}:R=B,S=1082,V=Détaillant:\";$C391)": 3644,
    "=RIK_AC(\"INF12__;INF07@E=0,S=1084,G=0,T=0,P=0:@R=A,S=1001,V={0}:R=B,S=1082,V=Détaillant:\";$C393)": 3645,
    "=RIK_AC(\"INF12__;INF07@E=0,S=1084,G=0,T=0,P=0:@R=A,S=1001,V={0}:R=B,S=1082,V=Détaillant:\";$C395)": 3646,
    "=RIK_AC(\"INF12__;INF07@E=0,S=1084,G=0,T=0,P=0:@R=A,S=1001,V={0}:R=B,S=1082,V=Détaillant:\";$C397)": 3647,
    "=RIK_AC(\"INF12__;INF07@E=0,S=1084,G=0,T=0,P=0:@R=A,S=1001,V={0}:R=B,S=1082,V=Détaillant:\";$C399)": 3648,
    "=RIK_AC(\"INF12__;INF07@E=0,S=1084,G=0,T=0,P=0:@R=A,S=1001,V={0}:R=B,S=1082,V=Détaillant:\";$C401)": 3649,
    "=RIK_AC(\"INF12__;INF07@E=0,S=1084,G=0,T=0,P=0:@R=A,S=1001,V={0}:R=B,S=1082,V=Détaillant:\";$C403)": 3650,
    "=RIK_AC(\"INF12__;INF07@E=0,S=1084,G=0,T=0,P=0:@R=A,S=1001,V={0}:R=B,S=1082,V=Détaillant:\";$C405)": 3651,
    "=RIK_AC(\"INF12__;INF07@E=0,S=1084,G=0,T=0,P=0:@R=A,S=1001,V={0}:R=B,S=1082,V=Détaillant:\";$C407)": 3652,
    "=RIK_AC(\"INF12__;INF07@E=0,S=1084,G=0,T=0,P=0:@R=A,S=1001,V={0}:R=B,S=1082,V=Détaillant:\";$C409)": 3653,
    "=RIK_AC(\"INF12__;INF07@E=0,S=1084,G=0,T=0,P=0:@R=A,S=1001,V={0}:R=B,S=1082,V=Détaillant:\";$C411)": 3654,
    "=RIK_AC(\"INF12__;INF07@E=0,S=1084,G=0,T=0,P=0:@R=A,S=1001,V={0}:R=B,S=1082,V=Détaillant:\";$C413)": 3655,
    "=RIK_AC(\"INF12__;INF07@E=0,S=1084,G=0,T=0,P=0:@R=A,S=1001,V={0}:R=B,S=1082,V=Détaillant:\";$C415)": 3656,
    "=RIK_AC(\"INF12__;INF07@E=0,S=1084,G=0,T=0,P=0:@R=A,S=1001,V={0}:R=B,S=1082,V=Détaillant:\";$C417)": 3657,
    "=RIK_AC(\"INF12__;INF07@E=0,S=1084,G=0,T=0,P=0:@R=A,S=1001,V={0}:R=B,S=1082,V=Détaillant:\";$C419)": 3658,
    "=RIK_AC(\"INF12__;INF07@E=0,S=1084,G=0,T=0,P=0:@R=A,S=1001,V={0}:R=B,S=1082,V=Détaillant:\";$C421)": 3659,
    "=RIK_AC(\"INF12__;INF07@E=0,S=1084,G=0,T=0,P=0:@R=A,S=1001,V={0}:R=B,S=1082,V=Détaillant:\";$C423)": 3660,
    "=RIK_AC(\"INF12__;INF07@E=0,S=1084,G=0,T=0,P=0:@R=A,S=1001,V={0}:R=B,S=1082,V=Détaillant:\";$C425)": 3661,
    "=RIK_AC(\"INF12__;INF07@E=0,S=1084,G=0,T=0,P=0:@R=A,S=1001,V={0}:R=B,S=1082,V=Détaillant:\";$C427)": 3662,
    "=RIK_AC(\"INF12__;INF07@E=0,S=1084,G=0,T=0,P=0:@R=A,S=1001,V={0}:R=B,S=1082,V=Détaillant:\";$C429)": 3663,
    "=RIK_AC(\"INF12__;INF07@E=0,S=1084,G=0,T=0,P=0:@R=A,S=1001,V={0}:R=B,S=1082,V=Détaillant:\";$C431)": 3664,
    "=RIK_AC(\"INF12__;INF07@E=0,S=1084,G=0,T=0,P=0:@R=A,S=1001,V={0}:R=B,S=1082,V=Détaillant:\";$C433)": 3665,
    "=RIK_AC(\"INF12__;INF07@E=0,S=1084,G=0,T=0,P=0:@R=A,S=1001,V={0}:R=B,S=1082,V=Détaillant:\";$C435)": 3666,
    "=RIK_AC(\"INF12__;INF07@E=0,S=1084,G=0,T=0,P=0:@R=A,S=1001,V={0}:R=B,S=1082,V=Détaillant:\";$C437)": 3667,
    "=RIK_AC(\"INF12__;INF07@E=0,S=1084,G=0,T=0,P=0:@R=A,S=1001,V={0}:R=B,S=1082,V=Détaillant:\";$C439)": 3668,
    "=RIK_AC(\"INF12__;INF07@E=0,S=1084,G=0,T=0,P=0:@R=A,S=1001,V={0}:R=B,S=1082,V=Détaillant:\";$C441)": 3669,
    "=RIK_AC(\"INF12__;INF07@E=0,S=1084,G=0,T=0,P=0:@R=A,S=1001,V={0}:R=B,S=1082,V=Détaillant:\";$C443)": 3670,
    "=RIK_AC(\"INF12__;INF07@E=0,S=1084,G=0,T=0,P=0:@R=A,S=1001,V={0}:R=B,S=1082,V=Détaillant:\";$C445)": 3671,
    "=RIK_AC(\"INF12__;INF07@E=0,S=1084,G=0,T=0,P=0:@R=A,S=1001,V={0}:R=B,S=1082,V=Détaillant:\";$C338)": 3672,
    "=RIK_AC(\"INF12__;INF07@E=0,S=1084,G=0,T=0,P=0:@R=A,S=1001,V={0}:R=B,S=1082,V=Détaillant:\";$C340)": 3673,
    "=RIK_AC(\"INF12__;INF07@E=0,S=1084,G=0,T=0,P=0:@R=A,S=1001,V={0}:R=B,S=1082,V=Détaillant:\";$C342)": 3674,
    "=RIK_AC(\"INF12__;INF07@E=0,S=1084,G=0,T=0,P=0:@R=A,S=1001,V={0}:R=B,S=1082,V=Détaillant:\";$C344)": 3675,
    "=RIK_AC(\"INF12__;INF07@E=0,S=1084,G=0,T=0,P=0:@R=A,S=1001,V={0}:R=B,S=1082,V=Détaillant:\";$C346)": 3676,
    "=RIK_AC(\"INF12__;INF07@E=0,S=1084,G=0,T=0,P=0:@R=A,S=1001,V={0}:R=B,S=1082,V=Détaillant:\";$C348)": 3677,
    "=RIK_AC(\"INF12__;INF07@E=0,S=1084,G=0,T=0,P=0:@R=A,S=1001,V={0}:R=B,S=1082,V=Détaillant:\";$C350)": 3678,
    "=RIK_AC(\"INF12__;INF07@E=0,S=1084,G=0,T=0,P=0:@R=A,S=1001,V={0}:R=B,S=1082,V=Détaillant:\";$C352)": 3679,
    "=RIK_AC(\"INF12__;INF07@E=0,S=1084,G=0,T=0,P=0:@R=A,S=1001,V={0}:R=B,S=1082,V=Détaillant:\";$C354)": 3680,
    "=RIK_AC(\"INF12__;INF07@E=0,S=1084,G=0,T=0,P=0:@R=A,S=1001,V={0}:R=B,S=1082,V=Détaillant:\";$C356)": 3681,
    "=RIK_AC(\"INF12__;INF07@E=0,S=1084,G=0,T=0,P=0:@R=A,S=1001,V={0}:R=B,S=1082,V=Détaillant:\";$C358)": 3682,
    "=RIK_AC(\"INF12__;INF07@E=0,S=1084,G=0,T=0,P=0:@R=A,S=1001,V={0}:R=B,S=1082,V=Détaillant:\";$C360)": 3683,
    "=RIK_AC(\"INF12__;INF07@E=0,S=1084,G=0,T=0,P=0:@R=A,S=1001,V={0}:R=B,S=1082,V=Détaillant:\";$C362)": 3684,
    "=RIK_AC(\"INF12__;INF07@E=0,S=1084,G=0,T=0,P=0:@R=A,S=1001,V={0}:R=B,S=1082,V=Détaillant:\";$C364)": 3685,
    "=RIK_AC(\"INF12__;INF07@E=0,S=1084,G=0,T=0,P=0:@R=A,S=1001,V={0}:R=B,S=1082,V=Détaillant:\";$C366)": 3686,
    "=RIK_AC(\"INF12__;INF07@E=0,S=1084,G=0,T=0,P=0:@R=A,S=1001,V={0}:R=B,S=1082,V=Détaillant:\";$C368)": 3687,
    "=RIK_AC(\"INF12__;INF07@E=0,S=1084,G=0,T=0,P=0:@R=A,S=1001,V={0}:R=B,S=1082,V=Détaillant:\";$C370)": 3688,
    "=RIK_AC(\"INF12__;INF07@E=0,S=1084,G=0,T=0,P=0:@R=A,S=1001,V={0}:R=B,S=1082,V=Détaillant:\";$C372)": 3689,
    "=RIK_AC(\"INF12__;INF07@E=0,S=1084,G=0,T=0,P=0:@R=A,S=1001,V={0}:R=B,S=1082,V=Détaillant:\";$C374)": 3690,
    "=RIK_AC(\"INF12__;INF07@E=0,S=1084,G=0,T=0,P=0:@R=A,S=1001,V={0}:R=B,S=1082,V=Détaillant:\";$C376)": 3691,
    "=RIK_AC(\"INF12__;INF07@E=0,S=1084,G=0,T=0,P=0:@R=A,S=1001,V={0}:R=B,S=1082,V=Détaillant:\";$C378)": 3692,
    "=RIK_AC(\"INF12__;INF07@E=0,S=1084,G=0,T=0,P=0:@R=A,S=1001,V={0}:R=B,S=1082,V=Détaillant:\";$C380)": 3693,
    "=RIK_AC(\"INF12__;INF07@E=0,S=1084,G=0,T=0,P=0:@R=A,S=1001,V={0}:R=B,S=1082,V=Détaillant:\";$C382)": 3694,
    "=RIK_AC(\"INF12__;INF07@E=0,S=1084,G=0,T=0,P=0:@R=A,S=1001,V={0}:R=B,S=1082,V=Détaillant:\";$C384)": 3695,
    "=RIK_AC(\"INF12__;INF07@E=0,S=1084,G=0,T=0,P=0:@R=A,S=1001,V={0}:R=B,S=1082,V=Détaillant:\";$C386)": 3696,
    "=RIK_AC(\"INF12__;INF07@E=0,S=1084,G=0,T=0,P=0:@R=A,S=1001,V={0}:R=B,S=1082,V=Détaillant:\";$C388)": 3697,
    "=RIK_AC(\"INF12__;INF07@E=0,S=1084,G=0,T=0,P=0:@R=A,S=1001,V={0}:R=B,S=1082,V=Détaillant:\";$C390)": 3698,
    "=RIK_AC(\"INF12__;INF07@E=0,S=1084,G=0,T=0,P=0:@R=A,S=1001,V={0}:R=B,S=1082,V=Détaillant:\";$C392)": 3699,
    "=RIK_AC(\"INF12__;INF07@E=0,S=1084,G=0,T=0,P=0:@R=A,S=1001,V={0}:R=B,S=1082,V=Détaillant:\";$C394)": 3700,
    "=RIK_AC(\"INF12__;INF07@E=0,S=1084,G=0,T=0,P=0:@R=A,S=1001,V={0}:R=B,S=1082,V=Détaillant:\";$C396)": 3701,
    "=RIK_AC(\"INF12__;INF07@E=0,S=1084,G=0,T=0,P=0:@R=A,S=1001,V={0}:R=B,S=1082,V=Détaillant:\";$C398)": 3702,
    "=RIK_AC(\"INF12__;INF07@E=0,S=1084,G=0,T=0,P=0:@R=A,S=1001,V={0}:R=B,S=1082,V=Détaillant:\";$C400)": 3703,
    "=RIK_AC(\"INF12__;INF07@E=0,S=1084,G=0,T=0,P=0:@R=A,S=1001,V={0}:R=B,S=1082,V=Détaillant:\";$C402)": 3704,
    "=RIK_AC(\"INF12__;INF07@E=0,S=1084,G=0,T=0,P=0:@R=A,S=1001,V={0}:R=B,S=1082,V=Détaillant:\";$C404)": 3705,
    "=RIK_AC(\"INF12__;INF07@E=0,S=1084,G=0,T=0,P=0:@R=A,S=1001,V={0}:R=B,S=1082,V=Détaillant:\";$C406)": 3706,
    "=RIK_AC(\"INF12__;INF07@E=0,S=1084,G=0,T=0,P=0:@R=A,S=1001,V={0}:R=B,S=1082,V=Détaillant:\";$C408)": 3707,
    "=RIK_AC(\"INF12__;INF07@E=0,S=1084,G=0,T=0,P=0:@R=A,S=1001,V={0}:R=B,S=1082,V=Détaillant:\";$C410)": 3708,
    "=RIK_AC(\"INF12__;INF07@E=0,S=1084,G=0,T=0,P=0:@R=A,S=1001,V={0}:R=B,S=1082,V=Détaillant:\";$C412)": 3709,
    "=RIK_AC(\"INF12__;INF07@E=0,S=1084,G=0,T=0,P=0:@R=A,S=1001,V={0}:R=B,S=1082,V=Détaillant:\";$C414)": 3710,
    "=RIK_AC(\"INF12__;INF07@E=0,S=1084,G=0,T=0,P=0:@R=A,S=1001,V={0}:R=B,S=1082,V=Détaillant:\";$C416)": 3711,
    "=RIK_AC(\"INF12__;INF07@E=0,S=1084,G=0,T=0,P=0:@R=A,S=1001,V={0}:R=B,S=1082,V=Détaillant:\";$C418)": 3712,
    "=RIK_AC(\"INF12__;INF07@E=0,S=1084,G=0,T=0,P=0:@R=A,S=1001,V={0}:R=B,S=1082,V=Détaillant:\";$C420)": 3713,
    "=RIK_AC(\"INF12__;INF07@E=0,S=1084,G=0,T=0,P=0:@R=A,S=1001,V={0}:R=B,S=1082,V=Détaillant:\";$C422)": 3714,
    "=RIK_AC(\"INF12__;INF07@E=0,S=1084,G=0,T=0,P=0:@R=A,S=1001,V={0}:R=B,S=1082,V=Détaillant:\";$C424)": 3715,
    "=RIK_AC(\"INF12__;INF07@E=0,S=1084,G=0,T=0,P=0:@R=A,S=1001,V={0}:R=B,S=1082,V=Détaillant:\";$C426)": 3716,
    "=RIK_AC(\"INF12__;INF07@E=0,S=1084,G=0,T=0,P=0:@R=A,S=1001,V={0}:R=B,S=1082,V=Détaillant:\";$C428)": 3717,
    "=RIK_AC(\"INF12__;INF07@E=0,S=1084,G=0,T=0,P=0:@R=A,S=1001,V={0}:R=B,S=1082,V=Détaillant:\";$C430)": 3718,
    "=RIK_AC(\"INF12__;INF07@E=0,S=1084,G=0,T=0,P=0:@R=A,S=1001,V={0}:R=B,S=1082,V=Détaillant:\";$C432)": 3719,
    "=RIK_AC(\"INF12__;INF07@E=0,S=1084,G=0,T=0,P=0:@R=A,S=1001,V={0}:R=B,S=1082,V=Détaillant:\";$C434)": 3720,
    "=RIK_AC(\"INF12__;INF07@E=0,S=1084,G=0,T=0,P=0:@R=A,S=1001,V={0}:R=B,S=1082,V=Détaillant:\";$C436)": 3721,
    "=RIK_AC(\"INF12__;INF07@E=0,S=1084,G=0,T=0,P=0:@R=A,S=1001,V={0}:R=B,S=1082,V=Détaillant:\";$C438)": 3722,
    "=RIK_AC(\"INF12__;INF07@E=0,S=1084,G=0,T=0,P=0:@R=A,S=1001,V={0}:R=B,S=1082,V=Détaillant:\";$C440)": 3723,
    "=RIK_AC(\"INF12__;INF07@E=0,S=1084,G=0,T=0,P=0:@R=A,S=1001,V={0}:R=B,S=1082,V=Détaillant:\";$C442)": 3724,
    "=RIK_AC(\"INF12__;INF07@E=0,S=1084,G=0,T=0,P=0:@R=A,S=1001,V={0}:R=B,S=1082,V=Détaillant:\";$C444)": 3725,
    "=RIK_AC(\"INF12__;INF07@E=0,S=1084,G=0,T=0,P=0:@R=A,S=1001,V={0}:R=B,S=1082,V=Détaillant:\";$C446)": 3726,
    "=RIK_AC(\"INF12__;INF07@E=0,S=1084,G=0,T=0,P=0:@R=A,S=1001,V={0}:R=B,S=1082,V=Détaillant:\";$C448)": 3727,
    "=RIK_AC(\"INF12__;INF07@E=0,S=1084,G=0,T=0,P=0:@R=A,S=1001,V={0}:R=B,S=1082,V=Grossiste:\";$C3)": 3728,
    "=RIK_AC(\"INF12__;INF07@E=0,S=1084,G=0,T=0,P=0:@R=A,S=1001,V={0}:R=B,S=1082,V=Grossiste:\";$C4)": 3729,
    "=RIK_AC(\"INF12__;INF07@E=0,S=1084,G=0,T=0,P=0:@R=A,S=1001,V={0}:R=B,S=1082,V=Grossiste:\";$C6)": 3730,
    "=RIK_AC(\"INF12__;INF07@E=0,S=1084,G=0,T=0,P=0:@R=A,S=1001,V={0}:R=B,S=1082,V=Grossiste:\";$C5)": 3731,
    "=RIK_AC(\"INF12__;INF07@E=0,S=1084,G=0,T=0,P=0:@R=A,S=1001,V={0}:R=B,S=1082,V=Grossiste:\";$C7)": 3732,
    "=RIK_AC(\"INF12__;INF07@E=0,S=1084,G=0,T=0,P=0:@R=A,S=1001,V={0}:R=B,S=1082,V=Grossiste:\";$C10)": 3733,
    "=RIK_AC(\"INF12__;INF07@E=0,S=1084,G=0,T=0,P=0:@R=A,S=1001,V={0}:R=B,S=1082,V=Grossiste:\";$C11)": 3734,
    "=RIK_AC(\"INF12__;INF07@E=0,S=1084,G=0,T</t>
  </si>
  <si>
    <t>=0,P=0:@R=A,S=1001,V={0}:R=B,S=1082,V=Grossiste:\";$C13)": 3735,
    "=RIK_AC(\"INF12__;INF07@E=0,S=1084,G=0,T=0,P=0:@R=A,S=1001,V={0}:R=B,S=1082,V=Grossiste:\";$C15)": 3736,
    "=RIK_AC(\"INF12__;INF07@E=0,S=1084,G=0,T=0,P=0:@R=A,S=1001,V={0}:R=B,S=1082,V=Grossiste:\";$C16)": 3737,
    "=RIK_AC(\"INF12__;INF07@E=0,S=1084,G=0,T=0,P=0:@R=A,S=1001,V={0}:R=B,S=1082,V=Grossiste:\";$C12)": 3738,
    "=RIK_AC(\"INF12__;INF07@E=0,S=1084,G=0,T=0,P=0:@R=A,S=1001,V={0}:R=B,S=1082,V=Grossiste:\";$C14)": 3739,
    "=RIK_AC(\"INF12__;INF07@E=0,S=1084,G=0,T=0,P=0:@R=A,S=1001,V={0}:R=B,S=1082,V=Grossiste:\";$C19)": 3740,
    "=RIK_AC(\"INF12__;INF07@E=0,S=1084,G=0,T=0,P=0:@R=A,S=1001,V={0}:R=B,S=1082,V=Grossiste:\";$C20)": 3741,
    "=RIK_AC(\"INF12__;INF07@E=0,S=1084,G=0,T=0,P=0:@R=A,S=1001,V={0}:R=B,S=1082,V=Grossiste:\";$C22)": 3742,
    "=RIK_AC(\"INF12__;INF07@E=0,S=1084,G=0,T=0,P=0:@R=A,S=1001,V={0}:R=B,S=1082,V=Grossiste:\";$C24)": 3743,
    "=RIK_AC(\"INF12__;INF07@E=0,S=1084,G=0,T=0,P=0:@R=A,S=1001,V={0}:R=B,S=1082,V=Grossiste:\";$C23)": 3744,
    "=RIK_AC(\"INF12__;INF07@E=0,S=1084,G=0,T=0,P=0:@R=A,S=1001,V={0}:R=B,S=1082,V=Grossiste:\";$C21)": 3745,
    "=RIK_AC(\"INF12__;INF07@E=0,S=1084,G=0,T=0,P=0:@R=A,S=1001,V={0}:R=B,S=1082,V=Grossiste:\";$C27)": 3746,
    "=RIK_AC(\"INF12__;INF07@E=0,S=1084,G=0,T=0,P=0:@R=A,S=1001,V={0}:R=B,S=1082,V=Grossiste:\";$C32)": 3747,
    "=RIK_AC(\"INF12__;INF07@E=0,S=1084,G=0,T=0,P=0:@R=A,S=1001,V={0}:R=B,S=1082,V=Grossiste:\";$C33)": 3748,
    "=RIK_AC(\"INF12__;INF07@E=0,S=1084,G=0,T=0,P=0:@R=A,S=1001,V={0}:R=B,S=1082,V=Grossiste:\";$C35)": 3749,
    "=RIK_AC(\"INF12__;INF07@E=0,S=1084,G=0,T=0,P=0:@R=A,S=1001,V={0}:R=B,S=1082,V=Grossiste:\";$C37)": 3750,
    "=RIK_AC(\"INF12__;INF07@E=0,S=1084,G=0,T=0,P=0:@R=A,S=1001,V={0}:R=B,S=1082,V=Grossiste:\";$C39)": 3751,
    "=RIK_AC(\"INF12__;INF07@E=0,S=1084,G=0,T=0,P=0:@R=A,S=1001,V={0}:R=B,S=1082,V=Grossiste:\";$C41)": 3752,
    "=RIK_AC(\"INF12__;INF07@E=0,S=1084,G=0,T=0,P=0:@R=A,S=1001,V={0}:R=B,S=1082,V=Grossiste:\";$C36)": 3753,
    "=RIK_AC(\"INF12__;INF07@E=0,S=1084,G=0,T=0,P=0:@R=A,S=1001,V={0}:R=B,S=1082,V=Grossiste:\";$C38)": 3754,
    "=RIK_AC(\"INF12__;INF07@E=0,S=1084,G=0,T=0,P=0:@R=A,S=1001,V={0}:R=B,S=1082,V=Grossiste:\";$C40)": 3755,
    "=RIK_AC(\"INF12__;INF07@E=0,S=1084,G=0,T=0,P=0:@R=A,S=1001,V={0}:R=B,S=1082,V=Grossiste:\";$C34)": 3756,
    "=RIK_AC(\"INF12__;INF07@E=0,S=1084,G=0,T=0,P=0:@R=A,S=1001,V={0}:R=B,S=1082,V=Grossiste:\";$C44)": 3757,
    "=RIK_AC(\"INF12__;INF07@E=0,S=1084,G=0,T=0,P=0:@R=A,S=1001,V={0}:R=B,S=1082,V=Grossiste:\";$C45)": 3758,
    "=RIK_AC(\"INF12__;INF07@E=0,S=1084,G=0,T=0,P=0:@R=A,S=1001,V={0}:R=B,S=1082,V=Grossiste:\";$C47)": 3759,
    "=RIK_AC(\"INF12__;INF07@E=0,S=1084,G=0,T=0,P=0:@R=A,S=1001,V={0}:R=B,S=1082,V=Grossiste:\";$C46)": 3760,
    "=RIK_AC(\"INF12__;INF07@E=0,S=1084,G=0,T=0,P=0:@R=A,S=1001,V={0}:R=B,S=1082,V=Grossiste:\";$C50)": 3761,
    "=RIK_AC(\"INF12__;INF07@E=0,S=1084,G=0,T=0,P=0:@R=A,S=1001,V={0}:R=B,S=1082,V=Grossiste:\";$C53)": 3762,
    "=RIK_AC(\"INF12__;INF07@E=0,S=1084,G=0,T=0,P=0:@R=A,S=1001,V={0}:R=B,S=1082,V=Grossiste:\";$C54)": 3763,
    "=RIK_AC(\"INF12__;INF07@E=0,S=1084,G=0,T=0,P=0:@R=A,S=1001,V={0}:R=B,S=1082,V=Grossiste:\";$C56)": 3764,
    "=RIK_AC(\"INF12__;INF07@E=0,S=1084,G=0,T=0,P=0:@R=A,S=1001,V={0}:R=B,S=1082,V=Grossiste:\";$C57)": 3765,
    "=RIK_AC(\"INF12__;INF07@E=0,S=1084,G=0,T=0,P=0:@R=A,S=1001,V={0}:R=B,S=1082,V=Grossiste:\";$C55)": 3766,
    "=RIK_AC(\"INF12__;INF07@E=0,S=1084,G=0,T=0,P=0:@R=A,S=1001,V={0}:R=B,S=1082,V=Grossiste:\";$C60)": 3767,
    "=RIK_AC(\"INF12__;INF07@E=0,S=1084,G=0,T=0,P=0:@R=A,S=1001,V={0}:R=B,S=1082,V=Grossiste:\";$C61)": 3768,
    "=RIK_AC(\"INF12__;INF07@E=0,S=1084,G=0,T=0,P=0:@R=A,S=1001,V={0}:R=B,S=1082,V=Grossiste:\";$C63)": 3769,
    "=RIK_AC(\"INF12__;INF07@E=0,S=1084,G=0,T=0,P=0:@R=A,S=1001,V={0}:R=B,S=1082,V=Grossiste:\";$C65)": 3770,
    "=RIK_AC(\"INF12__;INF07@E=0,S=1084,G=0,T=0,P=0:@R=A,S=1001,V={0}:R=B,S=1082,V=Grossiste:\";$C67)": 3771,
    "=RIK_AC(\"INF12__;INF07@E=0,S=1084,G=0,T=0,P=0:@R=A,S=1001,V={0}:R=B,S=1082,V=Grossiste:\";$C69)": 3772,
    "=RIK_AC(\"INF12__;INF07@E=0,S=1084,G=0,T=0,P=0:@R=A,S=1001,V={0}:R=B,S=1082,V=Grossiste:\";$C71)": 3773,
    "=RIK_AC(\"INF12__;INF07@E=0,S=1084,G=0,T=0,P=0:@R=A,S=1001,V={0}:R=B,S=1082,V=Grossiste:\";$C73)": 3774,
    "=RIK_AC(\"INF12__;INF07@E=0,S=1084,G=0,T=0,P=0:@R=A,S=1001,V={0}:R=B,S=1082,V=Grossiste:\";$C75)": 3775,
    "=RIK_AC(\"INF12__;INF07@E=0,S=1084,G=0,T=0,P=0:@R=A,S=1001,V={0}:R=B,S=1082,V=Grossiste:\";$C77)": 3776,
    "=RIK_AC(\"INF12__;INF07@E=0,S=1084,G=0,T=0,P=0:@R=A,S=1001,V={0}:R=B,S=1082,V=Grossiste:\";$C79)": 3777,
    "=RIK_AC(\"INF12__;INF07@E=0,S=1084,G=0,T=0,P=0:@R=A,S=1001,V={0}:R=B,S=1082,V=Grossiste:\";$C81)": 3778,
    "=RIK_AC(\"INF12__;INF07@E=0,S=1084,G=0,T=0,P=0:@R=A,S=1001,V={0}:R=B,S=1082,V=Grossiste:\";$C83)": 3779,
    "=RIK_AC(\"INF12__;INF07@E=0,S=1084,G=0,T=0,P=0:@R=A,S=1001,V={0}:R=B,S=1082,V=Grossiste:\";$C85)": 3780,
    "=RIK_AC(\"INF12__;INF07@E=0,S=1084,G=0,T=0,P=0:@R=A,S=1001,V={0}:R=B,S=1082,V=Grossiste:\";$C87)": 3781,
    "=RIK_AC(\"INF12__;INF07@E=0,S=1084,G=0,T=0,P=0:@R=A,S=1001,V={0}:R=B,S=1082,V=Grossiste:\";$C89)": 3782,
    "=RIK_AC(\"INF12__;INF07@E=0,S=1084,G=0,T=0,P=0:@R=A,S=1001,V={0}:R=B,S=1082,V=Grossiste:\";$C91)": 3783,
    "=RIK_AC(\"INF12__;INF07@E=0,S=1084,G=0,T=0,P=0:@R=A,S=1001,V={0}:R=B,S=1082,V=Grossiste:\";$C93)": 3784,
    "=RIK_AC(\"INF12__;INF07@E=0,S=1084,G=0,T=0,P=0:@R=A,S=1001,V={0}:R=B,S=1082,V=Grossiste:\";$C95)": 3785,
    "=RIK_AC(\"INF12__;INF07@E=0,S=1084,G=0,T=0,P=0:@R=A,S=1001,V={0}:R=B,S=1082,V=Grossiste:\";$C97)": 3786,
    "=RIK_AC(\"INF12__;INF07@E=0,S=1084,G=0,T=0,P=0:@R=A,S=1001,V={0}:R=B,S=1082,V=Grossiste:\";$C109)": 3787,
    "=RIK_AC(\"INF12__;INF07@E=0,S=1084,G=0,T=0,P=0:@R=A,S=1001,V={0}:R=B,S=1082,V=Grossiste:\";$C111)": 3788,
    "=RIK_AC(\"INF12__;INF07@E=0,S=1084,G=0,T=0,P=0:@R=A,S=1001,V={0}:R=B,S=1082,V=Grossiste:\";$C113)": 3789,
    "=RIK_AC(\"INF12__;INF07@E=0,S=1084,G=0,T=0,P=0:@R=A,S=1001,V={0}:R=B,S=1082,V=Grossiste:\";$C115)": 3790,
    "=RIK_AC(\"INF12__;INF07@E=0,S=1084,G=0,T=0,P=0:@R=A,S=1001,V={0}:R=B,S=1082,V=Grossiste:\";$C117)": 3791,
    "=RIK_AC(\"INF12__;INF07@E=0,S=1084,G=0,T=0,P=0:@R=A,S=1001,V={0}:R=B,S=1082,V=Grossiste:\";$C119)": 3792,
    "=RIK_AC(\"INF12__;INF07@E=0,S=1084,G=0,T=0,P=0:@R=A,S=1001,V={0}:R=B,S=1082,V=Grossiste:\";$C121)": 3793,
    "=RIK_AC(\"INF12__;INF07@E=0,S=1084,G=0,T=0,P=0:@R=A,S=1001,V={0}:R=B,S=1082,V=Grossiste:\";$C123)": 3794,
    "=RIK_AC(\"INF12__;INF07@E=0,S=1084,G=0,T=0,P=0:@R=A,S=1001,V={0}:R=B,S=1082,V=Grossiste:\";$C125)": 3795,
    "=RIK_AC(\"INF12__;INF07@E=0,S=1084,G=0,T=0,P=0:@R=A,S=1001,V={0}:R=B,S=1082,V=Grossiste:\";$C127)": 3796,
    "=RIK_AC(\"INF12__;INF07@E=0,S=1084,G=0,T=0,P=0:@R=A,S=1001,V={0}:R=B,S=1082,V=Grossiste:\";$C129)": 3797,
    "=RIK_AC(\"INF12__;INF07@E=0,S=1084,G=0,T=0,P=0:@R=A,S=1001,V={0}:R=B,S=1082,V=Grossiste:\";$C131)": 3798,
    "=RIK_AC(\"INF12__;INF07@E=0,S=1084,G=0,T=0,P=0:@R=A,S=1001,V={0}:R=B,S=1082,V=Grossiste:\";$C133)": 3799,
    "=RIK_AC(\"INF12__;INF07@E=0,S=1084,G=0,T=0,P=0:@R=A,S=1001,V={0}:R=B,S=1082,V=Grossiste:\";$C135)": 3800,
    "=RIK_AC(\"INF12__;INF07@E=0,S=1084,G=0,T=0,P=0:@R=A,S=1001,V={0}:R=B,S=1082,V=Grossiste:\";$C137)": 3801,
    "=RIK_AC(\"INF12__;INF07@E=0,S=1084,G=0,T=0,P=0:@R=A,S=1001,V={0}:R=B,S=1082,V=Grossiste:\";$C139)": 3802,
    "=RIK_AC(\"INF12__;INF07@E=0,S=1084,G=0,T=0,P=0:@R=A,S=1001,V={0}:R=B,S=1082,V=Grossiste:\";$C141)": 3803,
    "=RIK_AC(\"INF12__;INF07@E=0,S=1084,G=0,T=0,P=0:@R=A,S=1001,V={0}:R=B,S=1082,V=Grossiste:\";$C143)": 3804,
    "=RIK_AC(\"INF12__;INF07@E=0,S=1084,G=0,T=0,P=0:@R=A,S=1001,V={0}:R=B,S=1082,V=Grossiste:\";$C145)": 3805,
    "=RIK_AC(\"INF12__;INF07@E=0,S=1084,G=0,T=0,P=0:@R=A,S=1001,V={0}:R=B,S=1082,V=Grossiste:\";$C147)": 3806,
    "=RIK_AC(\"INF12__;INF07@E=0,S=1084,G=0,T=0,P=0:@R=A,S=1001,V={0}:R=B,S=1082,V=Grossiste:\";$C149)": 3807,
    "=RIK_AC(\"INF12__;INF07@E=0,S=1084,G=0,T=0,P=0:@R=A,S=1001,V={0}:R=B,S=1082,V=Grossiste:\";$C151)": 3808,
    "=RIK_AC(\"INF12__;INF07@E=0,S=1084,G=0,T=0,P=0:@R=A,S=1001,V={0}:R=B,S=1082,V=Grossiste:\";$C153)": 3809,
    "=RIK_AC(\"INF12__;INF07@E=0,S=1084,G=0,T=0,P=0:@R=A,S=1001,V={0}:R=B,S=1082,V=Grossiste:\";$C155)": 3810,
    "=RIK_AC(\"INF12__;INF07@E=0,S=1084,G=0,T=0,P=0:@R=A,S=1001,V={0}:R=B,S=1082,V=Grossiste:\";$C157)": 3811,
    "=RIK_AC(\"INF12__;INF07@E=0,S=1084,G=0,T=0,P=0:@R=A,S=1001,V={0}:R=B,S=1082,V=Grossiste:\";$C159)": 3812,
    "=RIK_AC(\"INF12__;INF07@E=0,S=1084,G=0,T=0,P=0:@R=A,S=1001,V={0}:R=B,S=1082,V=Grossiste:\";$C161)": 3813,
    "=RIK_AC(\"INF12__;INF07@E=0,S=1084,G=0,T=0,P=0:@R=A,S=1001,V={0}:R=B,S=1082,V=Grossiste:\";$C163)": 3814,
    "=RIK_AC(\"INF12__;INF07@E=0,S=1084,G=0,T=0,P=0:@R=A,S=1001,V={0}:R=B,S=1082,V=Grossiste:\";$C165)": 3815,
    "=RIK_AC(\"INF12__;INF07@E=0,S=1084,G=0,T=0,P=0:@R=A,S=1001,V={0}:R=B,S=1082,V=Grossiste:\";$C167)": 3816,
    "=RIK_AC(\"INF12__;INF07@E=0,S=1084,G=0,T=0,P=0:@R=A,S=1001,V={0}:R=B,S=1082,V=Grossiste:\";$C169)": 3817,
    "=RIK_AC(\"INF12__;INF07@E=0,S=1084,G=0,T=0,P=0:@R=A,S=1001,V={0}:R=B,S=1082,V=Grossiste:\";$C171)": 3818,
    "=RIK_AC(\"INF12__;INF07@E=0,S=1084,G=0,T=0,P=0:@R=A,S=1001,V={0}:R=B,S=1082,V=Grossiste:\";$C173)": 3819,
    "=RIK_AC(\"INF12__;INF07@E=0,S=1084,G=0,T=0,P=0:@R=A,S=1001,V={0}:R=B,S=1082,V=Grossiste:\";$C179)": 3820,
    "=RIK_AC(\"INF12__;INF07@E=0,S=1084,G=0,T=0,P=0:@R=A,S=1001,V={0}:R=B,S=1082,V=Grossiste:\";$C181)": 3821,
    "=RIK_AC(\"INF12__;INF07@E=0,S=1084,G=0,T=0,P=0:@R=A,S=1001,V={0}:R=B,S=1082,V=Grossiste:\";$C183)": 3822,
    "=RIK_AC(\"INF12__;INF07@E=0,S=1084,G=0,T=0,P=0:@R=A,S=1001,V={0}:R=B,S=1082,V=Grossiste:\";$C185)": 3823,
    "=RIK_AC(\"INF12__;INF07@E=0,S=1084,G=0,T=0,P=0:@R=A,S=1001,V={0}:R=B,S=1082,V=Grossiste:\";$C187)": 3824,
    "=RIK_AC(\"INF12__;INF07@E=0,S=1084,G=0,T=0,P=0:@R=A,S=1001,V={0}:R=B,S=1082,V=Grossiste:\";$C197)": 3825,
    "=RIK_AC(\"INF12__;INF07@E=0,S=1084,G=0,T=0,P=0:@R=A,S=1001,V={0}:R=B,S=1082,V=Grossiste:\";$C207)": 3826,
    "=RIK_AC(\"INF12__;INF07@E=0,S=1084,G=0,T=0,P=0:@R=A,S=1001,V={0}:R=B,S=1082,V=Grossiste:\";$C217)": 3827,
    "=RIK_AC(\"INF12__;INF07@E=0,S=1084,G=0,T=0,P=0:@R=A,S=1001,V={0}:R=B,S=1082,V=Grossiste:\";$C231)": 3828,
    "=RIK_AC(\"INF12__;INF07@E=0,S=1084,G=0,T=0,P=0:@R=A,S=1001,V={0}:R=B,S=1082,V=Grossiste:\";$C62)": 3829,
    "=RIK_AC(\"INF12__;INF07@E=0,S=1084,G=0,T=0,P=0:@R=A,S=1001,V={0}:R=B,S=1082,V=Grossiste:\";$C64)": 3830,
    "=RIK_AC(\"INF12__;INF07@E=0,S=1084,G=0,T=0,P=0:@R=A,S=1001,V={0}:R=B,S=1082,V=Grossiste:\";$C66)": 3831,
    "=RIK_AC(\"INF12__;INF07@E=0,S=1084,G=0,T=0,P=0:@R=A,S=1001,V={0}:R=B,S=1082,V=Grossiste:\";$C68)": 3832,
    "=RIK_AC(\"INF12__;INF07@E=0,S=1084,G=0,T=0,P=0:@R=A,S=1001,V={0}:R=B,S=1082,V=Grossiste:\";$C70)": 3833,
    "=RIK_AC(\"INF12__;INF07@E=0,S=1084,G=0,T=0,P=0:@R=A,S=1001,V={0}:R=B,S=1082,V=Grossiste:\";$C72)": 3834,
    "=RIK_AC(\"INF12__;INF07@E=0,S=1084,G=0,T=0,P=0:@R=A,S=1001,V={0}:R=B,S=1082,V=Grossiste:\";$C74)": 3835,
    "=RIK_AC(\"INF12__;INF07@E=0,S=1084,G=0,T=0,P=0:@R=A,S=1001,V={0}:R=B,S=1082,V=Grossiste:\";$C76)": 3836,
    "=RIK_AC(\"INF12__;INF07@E=0,S=1084,G=0,T=0,P=0:@R=A,S=1001,V={0}:R=B,S=1082,V=Grossiste:\";$C78)": 3837,
    "=RIK_AC(\"INF12__;INF07@E=0,S=1084,G=0,T=0,P=0:@R=A,S=1001,V={0}:R=B,S=1082,V=Grossiste:\";$C80)": 3838,
    "=RIK_AC(\"INF12__;INF07@E=0,S=1084,G=0,T=0,P=0:@R=A,S=1001,V={0}:R=B,S=1082,V=Grossiste:\";$C82)": 3839,
    "=RIK_AC(\"INF12__;INF07@E=0,S=1084,G=0,T=0,P=0:@R=A,S=1001,V={0}:R=B,S=1082,V=Grossiste:\";$C84)": 3840,
    "=RIK_AC(\"INF12__;INF07@E=0,S=1084,G=0,T=0,P=0:@R=A,S=1001,V={0}:R=B,S=1082,V=Grossiste:\";$C86)": 3841,
    "=RIK_AC(\"INF12__;INF07@E=0,S=1084,G=0,T=0,P=0:@R=A,S=1001,V={0}:R=B,S=1082,V=Grossiste:\";$C88)": 3842,
    "=RIK_AC(\"INF12__;INF07@E=0,S=1084,G=0,T=0,P=0:@R=A,S=1001,V={0}:R=B,S=1082,V=Grossiste:\";$C90)": 3843,
    "=RIK_AC(\"INF12__;INF07@E=0,S=1084,G=0,T=0,P=0:@R=A,S=1001,V={0}:R=B,S=1082,V=Grossiste:\";$C92)": 3844,
    "=RIK_AC(\"INF12__;INF07@E=0,S=1084,G=0,T=0,P=0:@R=A,S=1001,V={0}:R=B,S=1082,V=Grossiste:\";$C94)": 3845,
    "=RIK_AC(\"INF12__;INF07@E=0,S=1084,G=0,T=0,P=0:@R=A,S=1001,V={0}:R=B,S=1082,V=Grossiste:\";$C96)": 3846,
    "=RIK_AC(\"INF12__;INF07@E=0,S=1084,G=0,T=0,P=0:@R=A,S=1001,V={0}:R=B,S=1082,V=Grossiste:\";$C98)": 3847,
    "=RIK_AC(\"INF12__;INF07@E=0,S=1084,G=0,T=0,P=0:@R=A,S=1001,V={0}:R=B,S=1082,V=Grossiste:\";$C108)": 3848,
    "=RIK_AC(\"INF12__;INF07@E=0,S=1084,G=0,T=0,P=0:@R=A,S=1001,V={0}:R=B,S=1082,V=Grossiste:\";$C110)": 3849,
    "=RIK_AC(\"INF12__;INF07@E=0,S=1084,G=0,T=0,P=0:@R=A,S=1001,V={0}:R=B,S=1082,V=Grossiste:\";$C112)": 3850,
    "=RIK_AC(\"INF12__;INF07@E=0,S=1084,G=0,T=0,P=0:@R=A,S=1001,V={0}:R=B,S=1082,V=Grossiste:\";$C114)": 3851,
    "=RIK_AC(\"INF12__;INF07@E=0,S=1084,G=0,T=0,P=0:@R=A,S=1001,V={0}:R=B,S=1082,V=Grossiste:\";$C116)": 3852,
    "=RIK_AC(\"INF12__;INF07@E=0,S=1084,G=0,T=0,P=0:@R=A,S=1001,V={0}:R=B,S=1082,V=Grossiste:\";$C118)": 3853,
    "=RIK_AC(\"INF12__;INF07@E=0,S=1084,G=0,T=0,P=0:@R=A,S=1001,V={0}:R=B,S=1082,V=Grossiste:\";$C120)": 3854,
    "=RIK_AC(\"INF12__;INF07@E=0,S=1084,G=0,T=0,P=0:@R=A,S=1001,V={0}:R=B,S=1082,V=Grossiste:\";$C122)": 3855,
    "=RIK_AC(\"INF12__;INF07@E=0,S=1084,G=0,T=0,P=0:@R=A,S=1001,V={0}:R=B,S=1082,V=Grossiste:\";$C124)": 3856,
    "=RIK_AC(\"INF12__;INF07@E=0,S=1084,G=0,T=0,P=0:@R=A,S=1001,V={0}:R=B,S=1082,V=Grossiste:\";$C126)": 3857,
    "=RIK_AC(\"INF12__;INF07@E=0,S=1084,G=0,T=0,P=0:@R=A,S=1001,V={0}:R=B,S=1082,V=Grossiste:\";$C128)": 3858,
    "=RIK_AC(\"INF12__;INF07@E=0,S=1084,G=0,T=0,P=0:@R=A,S=1001,V={0}:R=B,S=1082,V=Grossiste:\";$C130)": 3859,
    "=RIK_AC(\"INF12__;INF07@E=0,S=1084,G=0,T=0,P=0:@R=A,S=1001,V={0}:R=B,S=1082,V=Grossiste:\";$C132)": 3860,
    "=RIK_AC(\"INF12__;INF07@E=0,S=1084,G=0,T=0,P=0:@R=A,S=1001,V={0}:R=B,S=1082,V=Grossiste:\";$C134)": 3861,
    "=RIK_AC(\"INF12__;INF07@E=0,S=1084,G=0,T=0,P=0:@R=A,S=1001,V={0}:R=B,S=1082,V=Grossiste:\";$C136)": 3862,
    "=RIK_AC(\"INF12__;INF07@E=0,S=1084,G=0,T=0,P=0:@R=A,S=1001,V={0}:R=B,S=1082,V=Grossiste:\";$C138)": 3863,
    "=RIK_AC(\"INF12__;INF07@E=0,S=1084,G=0,T=0,P=0:@R=A,S=1001,V={0}:R=B,S=1082,V=Grossiste:\";$C140)": 3864,
    "=RIK_AC(\"INF12__;INF07@E=0,S=1084,G=0,T=0,P=0:@R=A,S=1001,V={0}:R=B,S=1082,V=Grossiste:\";$C142)": 3865,
    "=RIK_AC(\"INF12__;INF07@E=0,S=1084,G=0,T=0,P=0:@R=A,S=1001,V={0}:R=B,S=1082,V=Grossiste:\";$C144)": 3866,
    "=RIK_AC(\"INF12__;INF07@E=0,S=1084,G=0,T=0,P=0:@R=A,S=1001,V={0}:R=B,S=1082,V=Grossiste:\";$C146)": 3867,
    "=RIK_AC(\"INF12__;INF07@E=0,S=1084,G=0,T=0,P=0:@R=A,S=1001,V={0}:R=B,S=1082,V=Grossiste:\";$C148)": 3868,
    "=RIK_AC(\"INF12__;INF07@E=0,S=1084,G=0,T=0,P=0:@R=A,S=1001,V={0}:R=B,S=1082,V=Grossiste:\";$C150)": 3869,
    "=RIK_AC(\"INF12__;INF07@E=0,S=1084,G=0,T=0,P=0:@R=A,S=1001,V={0}:R=B,S=1082,V=Grossiste:\";$C152)": 3870,
    "=RIK_AC(\"INF12__;INF07@E=0,S=1084,G=0,T=0,P=0:@R=A,S=1001,V={0}:R=B,S=1082,V=Grossiste:\";$C154)": 3871,
    "=RIK_AC(\"INF12__;INF07@E=0,S=1084,G=0,T=0,P=0:@R=A,S=1001,V={0}:R=B,S=1082,V=Grossiste:\";$C156)": 3872,
    "=RIK_AC(\"INF12__;INF07@E=0,S=1084,G=0,T=0,P=0:@R=A,S=1001,V={0}:R=B,S=1082,V=Grossiste:\";$C158)": 3873,
    "=RIK_AC(\"INF12__;INF07@E=0,S=1084,G=0,T=0,P=0:@R=A,S=1001,V={0}:R=B,S=1082,V=Grossiste:\";$C160)": 3874,
    "=RIK_AC(\"INF12__;INF07@E=0,S=1084,G=0,T=0,P=0:@R=A,S=1001,V={0}:R=B,S=1082,V=Grossiste:\";$C162)": 3875,
    "=RIK_AC(\"INF12__;INF07@E=0,S=1084,G=0,T=0,P=0:@R=A,S=1001,V={0}:R=B,S=1082,V=Grossiste:\";$C164)": 3876,
    "=RIK_AC(\"INF12__;INF07@E=0,S=1084,G=0,T=0,P=0:@R=A,S=1001,V={0}:R=B,S=1082,V=Grossiste:\";$C166)": 3877,
    "=RIK_AC(\"INF12__;INF07@E=0,S=1084,G=0,T=0,P=0:@R=A,S=1001,V={0}:R=B,S=1082,V=Grossiste:\";$C168)": 3878,
    "=RIK_AC(\"INF12__;INF07@E=0,S=1084,G=0,T=0,P=0:@R=A,S=1001,V={0}:R=B,S=1082,V=Grossiste:\";$C170)": 3879,
    "=RIK_AC(\"INF12__;INF07@E=0,S=1084,G=0,T=0,P=0:@R=A,S=1001,V={0}:R=B,S=1082,V=Grossiste:\";$C172)": 3880,
    "=RIK_AC(\"INF12__;INF07@E=0,S=1084,G=0,T=0,P=0:@R=A,S=1001,V={0}:R=B,S=1082,V=Grossiste:\";$C174)": 3881,
    "=RIK_AC(\"INF12__;INF07@E=0,S=1084,G=0,T=0,P=0:@R=A,S=1001,V={0}:R=B,S=1082,V=Grossiste:\";$C178)": 3882,
    "=RIK_AC(\"INF12__;INF07@E=0,S=1084,G=0,T=0,P=0:@R=A,S=1001,V={0}:R=B,S=1082,V=Grossiste:\";$C180)": 3883,
    "=RIK_AC(\"INF12__;INF07@E=0,S=1084,G=0,T=0,P=0:@R=A,S=1001,V={0}:R=B,S=1082,V=Grossiste:\";$C182)": 3884,
    "=RIK_AC(\"INF12__;INF07@E=0,S=1084,G=0,T=0,P=0:@R=A,S=1001,V={0}:R=B,S=1082,V=Grossiste:\";$C184)": 3885,
    "=RIK_AC(\"INF12__;INF07@E=0,S=1084,G=0,T=0,P=0:@R=A,S=1001,V={0}:R=B,S=1082,V=Grossiste:\";$C186)": 3886,
    "=RIK_AC(\"INF12__;INF07@E=0,S=1084,G=0,T=0,P=0:@R=A,S=1001,V={0}:R=B,S=1082,V=Grossiste:\";$C188)": 3887,
    "=RIK_AC(\"INF12__;INF07@E=0,S=1084,G=0,T=0,P=0:@R=A,S=1001,V={0}:R=B,S=1082,V=Grossiste:\";$C190)": 3888,
    "=RIK_AC(\"INF12__;INF07@E=0,S=1084,G=0,T=0,P=0:@R=A,S=1001,V={0}:R=B,S=1082,V=Grossiste:\";$C192)": 3889,
    "=RIK_AC(\"INF12__;INF07@E=0,S=1084,G=0,T=0,P=0:@R=A,S=1001,V={0}:R=B,S=1082,V=Grossiste:\";$C194)": 3890,
    "=RIK_AC(\"INF12__;INF07@E=0,S=1084,G=0,T=0,P=0:@R=A,S=1001,V={0}:R=B,S=1082,V=Grossiste:\";$C196)": 3891,
    "=RIK_AC(\"INF12__;INF07@E=0,S=1084,G=0,T=0,P=0:@R=A,S=1001,V={0}:R=B,S=1082,V=Grossiste:\";$C198)": 3892,
    "=RIK_AC(\"INF12__;INF07@E=0,S=1084,G=0,T=0,P=0:@R=A,S=1001,V={0}:R=B,S=1082,V=Grossiste:\";$C200)": 3893,
    "=RIK_AC(\"INF12__;INF07@E=0,S=1084,G=0,T=0,P=0:@R=A,S=1001,V={0}:R=B,S=1082,V=Grossiste:\";$C202)": 3894,
    "=RIK_AC(\"INF12__;INF07@E=0,S=1084,G=0,T=0,P=0:@R=A,S=1001,V={0}:R=B,S=1082,V=Grossiste:\";$C204)": 3895,
    "=RIK_AC(\"INF12__;INF07@E=0,S=1084,G=0,T=0,P=0:@R=A,S=1001,V={0}:R=B,S=1082,V=Grossiste:\";$C206)": 3896,
    "=RIK_AC(\"INF12__;INF07@E=0,S=1084,G=0,T=0,P=0:@R=A,S=1001,V={0}:R=B,S=1082,V=Grossiste:\";$C208)": 3897,
    "=RIK_AC(\"INF12__;INF07@E=0,S=1084,G=0,T=0,P=0:@R=A,S=1001,V={0}:R=B,S=1082,V=Grossiste:\";$C210)": 3898,
    "=RIK_AC(\"INF12__;INF07@E=0,S=1084,G=0,T=0,P=0:@R=A,S=1001,V={0}:R=B,S=1082,V=Grossiste:\";$C212)": 3899,
    "=RIK_AC(\"INF12__;INF07@E=0,S=1084,G=0,T=0,P=0:@R=A,S=1001,V={0}:R=B,S=1082,V=Grossiste:\";$C214)": 3900,
    "=RIK_AC(\"INF12__;INF07@E=0,S=1084,G=0,T=0,P=0:@R=A,S=1001,V={0}:R=B,S=1082,V=Grossiste:\";$C216)": 3901,
    "=RIK_AC(\"INF12__;INF07@E=0,S=1084,G=0,T=0,P=0:@R=A,S=1001,V={0}:R=B,S=1082,V=Grossiste:\";$C218)": 3902,
    "=RIK_AC(\"INF12__;INF07@E=0,S=1084,G=0,T=0,P=0:@R=A,S=1001,V={0}:R=B,S=1082,V=Grossiste:\";$C220)": 3903,
    "=RIK_AC(\"INF12__;INF07@E=0,S=1084,G=0,T=0,P=0:@R=A,S=1001,V={0}:R=B,S=1082,V=Grossiste:\";$C222)": 3904,
    "=RIK_AC(\"INF12__;INF07@E=0,S=1084,G=0,T=0,P=0:@R=A,S=1001,V={0}:R=B,S=1082,V=Grossiste:\";$C224)": 3905,
    "=RIK_AC(\"INF12__;INF07@E=0,S=1084,G=0,T=0,P=0:@R=A,S=1001,V={0}:R=B,S=1082,V=Grossiste:\";$C226)": 3906,
    "=RIK_AC(\"INF12__;INF07@E=0,S=1084,G=0,T=0,P=0:@R=A,S=1001,V={0}:R=B,S=1082,V=Grossiste:\";$C228)": 3907,
    "=RIK_AC(\"INF12__;INF07@E=0,S=1084,G=0,T=0,P=0:@R=A,S=1001,V={0}:R=B,S=1082,V=Grossiste:\";$C230)": 3908,
    "=RIK_AC(\"INF12__;INF07@E=0,S=1084,G=0,T=0,P=0:@R=A,S=1001,V={0}:R=B,S=1082,V=Grossiste:\";$C232)": 3909,
    "=RIK_AC(\"INF12__;INF07@E=0,S=1084,G=0,T=0,P=0:@R=A,S=1001,V={0}:R=B,S=1082,V=Grossiste:\";$C189)": 3910,
    "=RIK_AC(\"INF12__;INF07@E=0,S=1084,G=0,T=0,P=0:@R=A,S=1001,V={0}:R=B,S=1082,V=Grossiste:\";$C191)": 3911,
    "=RIK_AC(\"INF12__;INF07@E=0,S=1084,G=0,T=0,P=0:@R=A,S=1001,V={0}:R=B,S=1082,V=Grossiste:\";$C193)": 3912,
    "=RIK_AC(\"INF12__;INF07@E=0,S=1084,G=0,T=0,P=0:@R=A,S=1001,V={0}:R=B,S=1082,V=Grossiste:\";$C195)": 3913,
    "=RIK_AC(\"INF12__;INF07@E=0,S=1084,G=0,T=0,P=0:@R=A,S=1001,V={0}:R=B,S=1082,V=Grossiste:\";$C199)": 3914,
    "=RIK_AC(\"INF12__;INF07@E=0,S=1084,G=0,T=0,P=0:@R=A,S=1001,V={0}:R=B,S=1082,V=Grossiste:\";$C201)": 3915,
    "=RIK_AC(\"INF12__;INF07@E=0,S=1084,G=0,T=0,P=0:@R=A,S=1001,V={0}:R=B,S=1082,V=Grossiste:\";$C203)": 3916,
    "=RIK_AC(\"INF12__;INF07@E=0,S=1084,G=0,T=0,P=0:@R=A,S=1001,V={0}:R=B,S=1082,V=Grossiste:\";$C205)": 3917,
    "=RIK_AC(\"INF12__;INF07@E=0,S=1084,G=0,T=0,P=0:@R=A,S=1001,V={0}:R=B,S=1082,V=Grossiste:\";$C209)": 3918,
    "=RIK_AC(\"INF12__;INF07@E=0,S=1084,G=0,T=0,P=0:@R=A,S=1001,V={0}:R=B,S=1082,V=Grossiste:\";$C211)": 3919,
    "=RIK_AC(\"INF12__;INF07@E=0,S=1084,G=0,T=0,P=0:@R=A,S=1001,V={0}:R=B,S=1082,V=Grossiste:\";$C213)": 3920,
    "=RIK_AC(\"INF12__;INF07@E=0,S=1084,G=0,T=0,P=0:@R=A,S=1001,V={0}:R=B,S=1082,V=Grossiste:\";$C215)": 3921,
    "=RIK_AC(\"INF12__;INF07@E=0,S=1084,G=0,T=0,P=0:@R=A,S=1001,V={0}:R=B,S=1082,V=Grossiste:\";$C219)": 3922,
    "=RIK_AC(\"INF12__;INF07@E=0,S=1084,G=0,T=0,P=0:@R=A,S=1001,V={0}:R=B,S=1082,V=Grossiste:\";$C221)": 3923,
    "=RIK_AC(\"INF12__;INF07@E=0,S=1084,G=0,T=0,P=0:@R=A,S=1001,V={0}:R=B,S=1082,V=Grossiste:\";$C223)": 3924,
    "=RIK_AC(\"INF12__;INF07@E=0,S=1084,G=0,T=0,P=0:@R=A,S=1001,V={0}:R=B,S=1082,V=Grossiste:\";$C225)": 3925,
    "=RIK_AC(\"INF12__;INF07@E=0,S=1084,G=0,T=0,P=0:@R=A,S=1001,V={0}:R=B,S=1082,V=Grossiste:\";$C227)": 3926,
    "=RIK_AC(\"INF12__;INF07@E=0,S=1084,G=0,T=0,P=0:@R=A,S=1001,V={0}:R=B,S=1082,V=Grossiste:\";$C229)": 3927,
    "=RIK_AC(\"INF12__;INF07@E=0,S=1084,G=0,T=0,P=0:@R=A,S=1001,V={0}:R=B,S=1082,V=Grossiste:\";$C235)": 3928,
    "=RIK_AC(\"INF12__;INF07@E=0,S=1084,G=0,T=0,P=0:@R=A,S=1001,V={0}:R=B,S=1082,V=Grossiste:\";$C236)": 3929,
    "=RIK_AC(\"INF12__;INF07@E=0,S=1084,G=0,T=0,P=0:@R=A,S=1001,V={0}:R=B,S=1082,V=Grossiste:\";$C238)": 3930,
    "=RIK_AC(\"INF12__;INF07@E=0,S=1084,G=0,T=0,P=0:@R=A,S=1001,V={0}:R=B,S=1082,V=Grossiste:\";$C240)": 3931,
    "=RIK_AC(\"INF12__;INF07@E=0,S=1084,G=0,T=0,P=0:@R=A,S=1001,V={0}:R=B,S=1082,V=Grossiste:\";$C244)": 3932,
    "=RIK_AC(\"INF12__;INF07@E=0,S=1084,G=0,T=0,P=0:@R=A,S=1001,V={0}:R=B,S=1082,V=Grossiste:\";$C246)": 3933,
    "=RIK_AC(\"INF12__;INF07@E=0,S=1084,G=0,T=0,P=0:@R=A,S=1001,V={0}:R=B,S=1082,V=Grossiste:\";$C248)": 3934,
    "=RIK_AC(\"INF12__;INF07@E=0,S=1084,G=0,T=0,P=0:@R=A,S=1001,V={0}:R=B,S=1082,V=Grossiste:\";$C250)": 3935,
    "=RIK_AC(\"INF12__;INF07@E=0,S=1084,G=0,T=0,P=0:@R=A,S=1001,V={0}:R=B,S=1082,V=Grossiste:\";$C254)": 3936,
    "=RIK_AC(\"INF12__;INF07@E=0,S=1084,G=0,T=0,P=0:@R=A,S=1001,V={0}:R=B,S=1082,V=Grossiste:\";$C256)": 3937,
    "=RIK_AC(\"INF12__;INF07@E=0,S=1084,G=0,T=0,P=0:@R=A,S=1001,V={0}:R=B,S=1082,V=Grossiste:\";$C258)": 3938,
    "=RIK_AC(\"INF12__;INF07@E=0,S=1084,G=0,T=0,P=0:@R=A,S=1001,V={0}:R=B,S=1082,V=Grossiste:\";$C260)": 3939,
    "=RIK_AC(\"INF12__;INF07@E=0,S=1084,G=0,T=0,P=0:@R=A,S=1001,V={0}:R=B,S=1082,V=Grossiste:\";$C262)": 3940,
    "=RIK_AC(\"INF12__;INF07@E=0,S=1084,G=0,T=0,P=0:@R=A,S=1001,V={0}:R=B,S=1082,V=Grossiste:\";$C264)": 3941,
    "=RIK_AC(\"INF12__;INF07@E=0,S=1084,G=0,T=0,P=0:@R=A,S=1001,V={0}:R=B,S=1082,V=Grossiste:\";$C266)": 3942,
    "=RIK_AC(\"INF12__;INF07@E=0,S=1084,G=0,T=0,P=0:@R=A,S=1001,V={0}:R=B,S=1082,V=Grossiste:\";$C268)": 3943,
    "=RIK_AC(\"INF12__;INF07@E=0,S=1084,G=0,T=0,P=0:@R=A,S=1001,V={0}:R=B,S=1082,V=Grossiste:\";$C270)": 3944,
    "=RIK_AC(\"INF12__;INF07@E=0,S=1084,G=0,T=0,P=0:@R=A,S=1001,V={0}:R=B,S=1082,V=Grossiste:\";$C272)": 3945,
    "=RIK_AC(\"INF12__;INF07@E=0,S=1084,G=0,T=0,P=0:@R=A,S=1001,V={0}:R=B,S=1082,V=Grossiste:\";$C274)": 3946,
    "=RIK_AC(\"INF12__;INF07@E=0,S=1084,G=0,T=0,P=0:@R=A,S=1001,V={0}:R=B,S=1082,V=Grossiste:\";$C276)": 3947,
    "=RIK_AC(\"INF12__;INF07@E=0,S=1084,G=0,T=0,P=0:@R=A,S=1001,V={0}:R=B,S=1082,V=Grossiste:\";$C278)": 3948,
    "=RIK_AC(\"INF12__;INF07@E=0,S=1084,G=0,T=0,P=0:@R=A,S=1001,V={0}:R=B,S=1082,V=Grossiste:\";$C280)": 3949,
    "=RIK_AC(\"INF12__;INF07@E=0,S=1084,G=0,T=0,P=0:@R=A,S=1001,V={0}:R=B,S=1082,V=Grossiste:\";$C282)": 3950,
    "=RIK_AC(\"INF12__;INF07@E=0,S=1084,G=0,T=0,P=0:@R=A,S=1001,V={0}:R=B,S=1082,V=Grossiste:\";$C284)": 3951,
    "=RIK_AC(\"INF12__;INF07@E=0,S=1084,G=0,T=0,P=0:@R=A,S=1001,V={0}:R=B,S=1082,V=Grossiste:\";$C286)": 3952,
    "=RIK_AC(\"INF12__;INF07@E=0,S=1084,G=0,T=0,P=0:@R=A,S=1001,V={0}:R=B,S=1082,V=Grossiste:\";$C288)": 3953,
    "=RIK_AC(\"INF12__;INF07@E=0,S=1084,G=0,T=0,P=0:@R=A,S=1001,V={0}:R=B,S=1082,V=Grossiste:\";$C290)": 3954,
    "=RIK_AC(\"INF12__;INF07@E=0,S=1084,G=0,T=0,P=0:@R=A,S=1001,V={0}:R=B,S=1082,V=Grossiste:\";$C292)": 3955,
    "=RIK_AC(\"INF12__;INF07@E=0,S=1084,G=0,T=0,P=0:@R=A,S=1001,V={0}:R=B,S=1082,V=Grossiste:\";$C294)": 3956,
    "=RIK_AC(\"INF12__;INF07@E=0,S=1084,G=0,T=0,P=0:@R=A,S=1001,V={0}:R=B,S=1082,V=Grossiste:\";$C296)": 3957,
    "=RIK_AC(\"INF12__;INF07@E=0,S=1084,G=0,T=0,P=0:@R=A,S=1001,V={0}:R=B,S=1082,V=Grossiste:\";$C265)": 3958,
    "=RIK_AC(\"INF12__;INF07@E=0,S=1084,G=0,T=0,P=0:@R=A,S=1001,V={0}:R=B,S=1082,V=Grossiste:\";$C269)": 3959,
    "=RIK_AC(\"INF12__;INF07@E=0,S=1084,G=0,T=0,P=0:@R=A,S=1001,V={0}:R=B,S=1082,V=Grossiste:\";$C273)": 3960,
    "=RIK_AC(\"INF12__;INF07@E=0,S=1084,G=0,T=0,P=0:@R=A,S=1001,V={0}:R=B,S=1082,V=Grossiste:\";$C275)": 3961,
    "=RIK_AC(\"INF12__;INF07@E=0,S=1084,G=0,T=0,P=0:@R=A,S=1001,V={0}:R=B,S=1082,V=Grossiste:\";$C279)": 3962,
    "=RIK_AC(\"INF12__;INF07@E=0,S=1084,G=0,T=0,P=0:@R=A,S=1001,V={0}:R=B,S=1082,V=Grossiste:\";$C283)": 3963,
    "=RIK_AC(\"INF12__;INF07@E=0,S=1084,G=0,T=0,P=0:@R=A,S=1001,V={0}:R=B,S=1082,V=Grossiste:\";$C285)": 3964,
    "=RIK_AC(\"INF12__;INF07@E=0,S=1084,G=0,T=0,P=0:@R=A,S=1001,V={0}:R=B,S=1082,V=Grossiste:\";$C291)": 3965,
    "=RIK_AC(\"INF12__;INF07@E=0,S=1084,G=0,T=0,P=0:@R=A,S=1001,V={0}:R=B,S=1082,V=Grossiste:\";$C293)": 3966,
    "=RIK_AC(\"INF12__;INF07@E=0,S=1084,G=0,T=0,P=0:@R=A,S=1001,V={0}:R=B,S=1082,V=Grossiste:\";$C237)": 3967,
    "=RIK_AC(\"INF12__;INF07@E=0,S=1084,G=0,T=0,P=0:@R=A,S=1001,V={0}:R=B,S=1082,V=Grossiste:\";$C239)": 3968,
    "=RIK_AC(\"INF12__;INF07@E=0,S=1084,G=0,T=0,P=0:@R=A,S=1001,V={0}:R=B,S=1082,V=Grossiste:\";$C243)": 3969,
    "=RIK_AC(\"INF12__;INF07@E=0,S=1084,G=0,T=0,P=0:@R=A,S=1001,V={0}:R=B,S=1082,V=Grossiste:\";$C245)": 3970,
    "=RIK_AC(\"INF12__;INF07@E=0,S=1084,G=0,T=0,P=0:@R=A,S=1001,V={0}:R=B,S=1082,V=Grossiste:\";$C249)": 3971,
    "=RIK_AC(\"INF12__;INF07@E=0,S=1084,G=0,T=0,P=0:@R=A,S=1001,V={0}:R=B,S=1082,V=Grossiste:\";$C251)": 3972,
    "=RIK_AC(\"INF12__;INF07@E=0,S=1084,G=0,T=0,P=0:@R=A,S=1001,V={0}:R=B,S=1082,V=Grossiste:\";$C255)": 3973,
    "=RIK_AC(\"INF12__;INF07@E=0,S=1084,G=0,T=0,P=0:@R=A,S=1001,V={0}:R=B,S=1082,V=Grossiste:\";$C257)": 3974,
    "=RIK_AC(\"INF12__;INF07@E=0,S=1084,G=0,T=0,P=0:@R=A,S=1001,V={0}:R=B,S=1082,V=Grossiste:\";$C259)": 3975,
    "=RIK_AC(\"INF12__;INF07@E=0,S=1084,G=0,T=0,P=0:@R=A,S=1001,V={0}:R=B,S=1082,V=Grossiste:\";$C261)": 3976,
    "=RIK_AC(\"INF12__;INF07@E=0,S=1084,G=0,T=0,P=0:@R=A,S=1001,V={0}:R=B,S=1082,V=Grossiste:\";$C267)": 3977,
    "=RIK_AC(\"INF12__;INF07@E=0,S=1084,G=0,T=0,P=0:@R=A,S=1001,V={0}:R=B,S=1082,V=Grossiste:\";$C271)": 3978,
    "=RIK_AC(\"INF12__;INF07@E=0,S=1084,G=0,T=0,P=0:@R=A,S=1001,V={0}:R=B,S=1082,V=Grossiste:\";$C277)": 3979,
    "=RIK_AC(\"INF12__;INF07@E=0,S=1084,G=0,T=0,P=0:@R=A,S=1001,V={0}:R=B,S=1082,V=Grossiste:\";$C281)": 3980,
    "=RIK_AC(\"INF12__;INF07@E=0,S=1084,G=0,T=0,P=0:@R=A,S=1001,V={0}:R=B,S=1082,V=Grossiste:\";$C287)": 3981,
    "=RIK_AC(\"INF12__;INF07@E=0,S=1084,G=0,T=0,P=0:@R=A,S=1001,V={0}:R=B,S=1082,V=Grossiste:\";$C289)": 3982,
    "=RIK_AC(\"INF12__;INF07@E=0,S=1084,G=0,T=0,P=0:@R=A,S=1001,V={0}:R=B,S=1082,V=Grossiste:\";$C295)": 3983,
    "=RIK_AC(\"INF12__;INF07@E=0,S=1084,G=0,T=0,P=0:@R=A,S=1001,V={0}:R=B,S=1082,V=Grossiste:\";$C299)": 3984,
    "=RIK_AC(\"INF12__;INF07@E=0,S=1084,G=0,T=0,P=0:@R=A,S=1001,V={0}:R=B,S=1082,V=Grossiste:\";$C300)": 3985,
    "=RIK_AC(\"INF12__;INF07@E=0,S=1084,G=0,T=0,P=0:@R=A,S=1001,V={0}:R=B,S=1082,V=Grossiste:\";$C302)": 3986,
    "=RIK_AC(\"INF12__;INF07@E=0,S=1084,G=0,T=0,P=0:@R=A,S=1001,V={0}:R=B,S=1082,V=Grossiste:\";$C304)": 3987,
    "=RIK_AC(\"INF12__;INF07@E=0,S=1084,G=0,T=0,P=0:@R=A,S=1001,V={0}:R=B,S=1082,V=Grossiste:\";$C306)": 3988,
    "=RIK_AC(\"INF12__;INF07@E=0,S=1084,G=0,T=0,P=0:@R=A,S=1001,V={0}:R=B,S=1082,V=Grossiste:\";$C308)": 3989,
    "=RIK_AC(\"INF12__;INF07@E=0,S=1084,G=0,T=0,P=0:@R=A,S=1001,V={0}:R=B,S=1082,V=Grossiste:\";$C310)": 3990,
    "=RIK_AC(\"INF12__;INF07@E=0,S=1084,G=0,T=0,P=0:@R=A,S=1001,V={0}:R=B,S=1082,V=Grossiste:\";$C312)": 3991,
    "=RIK_AC(\"INF12__;INF07@E=0,S=1084,G=0,T=0,P=0:@R=A,S=1001,V={0}:R=B,S=1082,V=Grossiste:\";$C314)": 3992,
    "=RIK_AC(\"INF12__;INF07@E=0,S=1084,G=0,T=0,P=0:@R=A,S=1001,V={0}:R=B,S=1082,V=Grossiste:\";$C316)": 3993,
    "=RIK_AC(\"INF12__;INF07@E=0,S=1084,G=0,T=0,P=0:@R=A,S=1001,V={0}:R=B,S=1082,V=Grossiste:\";$C318)": 3994,
    "=RIK_AC(\"INF12__;INF07@E=0,S=1084,G=0,T=0,P=0:@R=A,S=1001,V={0}:R=B,S=1082,V=Grossiste:\";$C320)": 3995,
    "=RIK_AC(\"INF12__;INF07@E=0,S=1084,G=0,T=0,P=0:@R=A,S=1001,V={0}:R=B,S=1082,V=Grossiste:\";$C322)": 3996,
    "=RIK_AC(\"INF12__;INF07@E=0,S=1084,G=0,T=0,P=0:@R=A,S=1001,V={0}:R=B,S=1082,V=Grossiste:\";$C324)": 3997,
    "=RIK_AC(\"INF12__;INF07@E=0,S=1084,G=0,T=0,P=0:@R=A,S=1001,V={0}:R=B,S=1082,V=Grossiste:\";$C303)": 3998,
    "=RIK_AC(\"INF12__;INF07@E=0,S=1084,G=0,T=0,P=0:@R=A,S=1001,V={0}:R=B,S=1082,V=Grossiste:\";$C305)": 3999,
    "=RIK_AC(\"INF12__;INF07@E=0,S=1084,G=0,T=0,P=0:@R=A,S=1001,V={0}:R=B,S=1082,V=Grossiste:\";$C307)": 4000,
    "=RIK_AC(\"INF12__;INF07@E=0,S=1084,G=0,T=0,P=0:@R=A,S=1001,V={0}:R=B,S=1082,V=Grossiste:\";$C309)": 4001,
    "=RIK_AC(\"INF12__;INF07@E=0,S=1084,G=0,T=0,P=0:@R=A,S=1001,V={0}:R=B,S=1082,V=Grossiste:\";$C311)": 4002,
    "=RIK_AC(\"INF12__;INF07@E=0,S=1084,G=0,T=0,P=0:@R=A,S=1001,V={0}:R=B,S=1082,V=Grossiste:\";$C313)": 4003,
    "=RIK_AC(\"INF12__;INF07@E=0,S=1084,G=0,T=0,P=0:@R=A,S=1001,V={0}:R=B,S=1082,V=Grossiste:\";$C315)": 4004,
    "=RIK_AC(\"INF12__;INF07@E=0,S=1084,G=0,T=0,P=0:@R=A,S=1001,V={0}:R=B,S=1082,V=Grossiste:\";$C317)": 4005,
    "=RIK_AC(\"INF12__;INF07@E=0,S=1084,G=0,T=0,P=0:@R=A,S=1001,V={0}:R=B,S=1082,V=Grossiste:\";$C319)": 4006,
    "=RIK_AC(\"INF12__;INF07@E=0,S=1084,G=0,T=0,P=0:@R=A,S=1001,V={0}:R=B,S=1082,V=Grossiste:\";$C321)": 4007,
    "=RIK_AC(\"INF12__;INF07@E=0,S=1084,G=0,T=0,P=0:@R=A,S=1001,V={0}:R=B,S=1082,V=Grossiste:\";$C323)": 4008,
    "=RIK_AC(\"INF12__;INF07@E=0,S=1084,G=0,T=0,P=0:@R=A,S=1001,V={0}:R=B,S=1082,V=Grossiste:\";$C301)": 4009,
    "=RIK_AC(\"INF12__;INF07@E=0,S=1084,G=0,T=0,P=0:@R=A,S=1001,V={0}:R=B,S=1082,V=Grossiste:\";$C327)": 4010,
    "=RIK_AC(\"INF12__;INF07@E=0,S=1084,G=0,T=0,P=0:@R=A,S=1001,V={0}:R=B,S=1082,V=Grossiste:\";$C328)": 4011,
    "=RIK_AC(\"INF12__;INF07@E=0,S=1084,G=0,T=0,P=0:@R=A,S=1001,V={0}:R=B,S=1082,V=Grossiste:\";$C330)": 4012,
    "=RIK_AC(\"INF12__;INF07@E=0,S=1084,G=0,T=0,P=0:@R=A,S=1001,V={0}:R=B,S=1082,V=Grossiste:\";$C332)": 4013,
    "=RIK_AC(\"INF12__;INF07@E=0,S=1084,G=0,T=0,P=0:@R=A,S=1001,V={0}:R=B,S=1082,V=Grossiste:\";$C329)": 4014,
    "=RIK_AC(\"INF12__;INF07@E=0,S=1084,G=0,T=0,P=0:@R=A,S=1001,V={0}:R=B,S=1082,V=Grossiste:\";$C331)": 4015,
    "=RIK_AC(\"INF12__;INF07@E=0,S=1084,G=0,T=0,P=0:@R=A,S=1001,V={0}:R=B,S=1082,V=Grossiste:\";$C333)": 4016,
    "=RIK_AC(\"INF12__;INF06@E=1,S=14,G=0,T=0,P=0:@R=A,S=26,V=Par dépôt:R=B,S=3,V={0}:\";$C3)": 4017,
    "=RIK_AC(\"INF12__;INF06@E=1,S=14,G=0,T=0,P=0:@R=A,S=26,V=Par dépôt:R=B,S=3,V={0}:\";$C4)": 4018,
    "=RIK_AC(\"INF12__;INF06@E=1,S=14,G=0,T=0,P=0:@R=A,S=26,V=Par dépôt:R=B,S=3,V={0}:\";$C5)": 4019,
    "=RIK_AC(\"INF12__;INF06@E=1,S=14,G=0,T=0,P=0:@R=A,S=26,V=Par dépôt:R=B,S=3,V={0}:\";$C8)": 4020,
    "=RIK_AC(\"INF12__;INF06@E=1,S=14,G=0,T=0,P=0:@R=A,S=26,V=Par dépôt:R=B,S=3,V={0}:\";$C9)": 4021,
    "=RIK_AC(\"INF12__;INF06@E=1,S=14,G=0,T=0,P=0:@R=A,S=26,V=Par dépôt:R=B,S=3,V={0}:\";$C11)": 4022,
    "=RIK_AC(\"INF12__;INF06@E=1,S=14,G=0,T=0,P=0:@R=A,S=26,V=Par dépôt:R=B,S=3,V={0}:\";$C13)": 4023,
    "=RIK_AC(\"INF12__;INF06@E=1,S=14,G=0,T=0,P=0:@R=A,S=26,V=Par dépôt:R=B,S=3,V={0}:\";$C12)": 4024,
    "=RIK_AC(\"INF12__;INF06@E=1,S=14,G=0,T=0,P=0:@R=A,S=26,V=Par dépôt:R=B,S=3,V={0}:\";$C14)": 4025,
    "=RIK_AC(\"INF12__;INF06@E=1,S=14,G=0,T=0,P=0:@R=A,S=26,V=Par dépôt:R=B,S=3,V={0}:\";$C10)": 4026,
    "=RIK_AC(\"INF12__;INF06@E=1,S=14,G=0,T=0,P=0:@R=A,S=26,V=Par dépôt:R=B,S=3,V={0}:\";$C17)": 4027,
    "=RIK_AC(\"INF12__;INF06@E=1,S=14,G=0,T=0,P=0:@R=A,S=26,V=Par dépôt:R=B,S=3,V={0}:\";$C18)": 4028,
    "=RIK_AC(\"INF12__;INF06@E=1,S=14,G=0,T=0,P=0:@R=A,S</t>
  </si>
  <si>
    <t>=26,V=Par dépôt:R=B,S=3,V={0}:\";$C20)": 4029,
    "=RIK_AC(\"INF12__;INF06@E=1,S=14,G=0,T=0,P=0:@R=A,S=26,V=Par dépôt:R=B,S=3,V={0}:\";$C22)": 4030,
    "=RIK_AC(\"INF12__;INF06@E=1,S=14,G=0,T=0,P=0:@R=A,S=26,V=Par dépôt:R=B,S=3,V={0}:\";$C21)": 4031,
    "=RIK_AC(\"INF12__;INF06@E=1,S=14,G=0,T=0,P=0:@R=A,S=26,V=Par dépôt:R=B,S=3,V={0}:\";$C19)": 4032,
    "=RIK_AC(\"INF12__;INF06@E=1,S=14,G=0,T=0,P=0:@R=A,S=26,V=Par dépôt:R=B,S=3,V={0}:\";$C25)": 4033,
    "=RIK_AC(\"INF12__;INF06@E=1,S=14,G=0,T=0,P=0:@R=A,S=26,V=Par dépôt:R=B,S=3,V={0}:\";$C26)": 4034,
    "=RIK_AC(\"INF12__;INF06@E=1,S=14,G=0,T=0,P=0:@R=A,S=26,V=Par dépôt:R=B,S=3,V={0}:\";$C28)": 4035,
    "=RIK_AC(\"INF12__;INF06@E=1,S=14,G=0,T=0,P=0:@R=A,S=26,V=Par dépôt:R=B,S=3,V={0}:\";$C30)": 4036,
    "=RIK_AC(\"INF12__;INF06@E=1,S=14,G=0,T=0,P=0:@R=A,S=26,V=Par dépôt:R=B,S=3,V={0}:\";$C32)": 4037,
    "=RIK_AC(\"INF12__;INF06@E=1,S=14,G=0,T=0,P=0:@R=A,S=26,V=Par dépôt:R=B,S=3,V={0}:\";$C34)": 4038,
    "=RIK_AC(\"INF12__;INF06@E=1,S=14,G=0,T=0,P=0:@R=A,S=26,V=Par dépôt:R=B,S=3,V={0}:\";$C29)": 4039,
    "=RIK_AC(\"INF12__;INF06@E=1,S=14,G=0,T=0,P=0:@R=A,S=26,V=Par dépôt:R=B,S=3,V={0}:\";$C31)": 4040,
    "=RIK_AC(\"INF12__;INF06@E=1,S=14,G=0,T=0,P=0:@R=A,S=26,V=Par dépôt:R=B,S=3,V={0}:\";$C33)": 4041,
    "=RIK_AC(\"INF12__;INF06@E=1,S=14,G=0,T=0,P=0:@R=A,S=26,V=Par dépôt:R=B,S=3,V={0}:\";$C27)": 4042,
    "=RIK_AC(\"INF12__;INF06@E=1,S=14,G=0,T=0,P=0:@R=A,S=26,V=Par dépôt:R=B,S=3,V={0}:\";$C37)": 4043,
    "=RIK_AC(\"INF12__;INF06@E=1,S=14,G=0,T=0,P=0:@R=A,S=26,V=Par dépôt:R=B,S=3,V={0}:\";$C38)": 4044,
    "=RIK_AC(\"INF12__;INF06@E=1,S=14,G=0,T=0,P=0:@R=A,S=26,V=Par dépôt:R=B,S=3,V={0}:\";$C40)": 4045,
    "=RIK_AC(\"INF12__;INF06@E=1,S=14,G=0,T=0,P=0:@R=A,S=26,V=Par dépôt:R=B,S=3,V={0}:\";$C42)": 4046,
    "=RIK_AC(\"INF12__;INF06@E=1,S=14,G=0,T=0,P=0:@R=A,S=26,V=Par dépôt:R=B,S=3,V={0}:\";$C44)": 4047,
    "=RIK_AC(\"INF12__;INF06@E=1,S=14,G=0,T=0,P=0:@R=A,S=26,V=Par dépôt:R=B,S=3,V={0}:\";$C46)": 4048,
    "=RIK_AC(\"INF12__;INF06@E=1,S=14,G=0,T=0,P=0:@R=A,S=26,V=Par dépôt:R=B,S=3,V={0}:\";$C48)": 4049,
    "=RIK_AC(\"INF12__;INF06@E=1,S=14,G=0,T=0,P=0:@R=A,S=26,V=Par dépôt:R=B,S=3,V={0}:\";$C50)": 4050,
    "=RIK_AC(\"INF12__;INF06@E=1,S=14,G=0,T=0,P=0:@R=A,S=26,V=Par dépôt:R=B,S=3,V={0}:\";$C52)": 4051,
    "=RIK_AC(\"INF12__;INF06@E=1,S=14,G=0,T=0,P=0:@R=A,S=26,V=Par dépôt:R=B,S=3,V={0}:\";$C54)": 4052,
    "=RIK_AC(\"INF12__;INF06@E=1,S=14,G=0,T=0,P=0:@R=A,S=26,V=Par dépôt:R=B,S=3,V={0}:\";$C56)": 4053,
    "=RIK_AC(\"INF12__;INF06@E=1,S=14,G=0,T=0,P=0:@R=A,S=26,V=Par dépôt:R=B,S=3,V={0}:\";$C58)": 4054,
    "=RIK_AC(\"INF12__;INF06@E=1,S=14,G=0,T=0,P=0:@R=A,S=26,V=Par dépôt:R=B,S=3,V={0}:\";$C60)": 4055,
    "=RIK_AC(\"INF12__;INF06@E=1,S=14,G=0,T=0,P=0:@R=A,S=26,V=Par dépôt:R=B,S=3,V={0}:\";$C62)": 4056,
    "=RIK_AC(\"INF12__;INF06@E=1,S=14,G=0,T=0,P=0:@R=A,S=26,V=Par dépôt:R=B,S=3,V={0}:\";$C66)": 4057,
    "=RIK_AC(\"INF12__;INF06@E=1,S=14,G=0,T=0,P=0:@R=A,S=26,V=Par dépôt:R=B,S=3,V={0}:\";$C70)": 4058,
    "=RIK_AC(\"INF12__;INF06@E=1,S=14,G=0,T=0,P=0:@R=A,S=26,V=Par dépôt:R=B,S=3,V={0}:\";$C78)": 4059,
    "=RIK_AC(\"INF12__;INF06@E=1,S=14,G=0,T=0,P=0:@R=A,S=26,V=Par dépôt:R=B,S=3,V={0}:\";$C88)": 4060,
    "=RIK_AC(\"INF12__;INF06@E=1,S=14,G=0,T=0,P=0:@R=A,S=26,V=Par dépôt:R=B,S=3,V={0}:\";$C96)": 4061,
    "=RIK_AC(\"INF12__;INF06@E=1,S=14,G=0,T=0,P=0:@R=A,S=26,V=Par dépôt:R=B,S=3,V={0}:\";$C104)": 4062,
    "=RIK_AC(\"INF12__;INF06@E=1,S=14,G=0,T=0,P=0:@R=A,S=26,V=Par dépôt:R=B,S=3,V={0}:\";$C39)": 4063,
    "=RIK_AC(\"INF12__;INF06@E=1,S=14,G=0,T=0,P=0:@R=A,S=26,V=Par dépôt:R=B,S=3,V={0}:\";$C41)": 4064,
    "=RIK_AC(\"INF12__;INF06@E=1,S=14,G=0,T=0,P=0:@R=A,S=26,V=Par dépôt:R=B,S=3,V={0}:\";$C43)": 4065,
    "=RIK_AC(\"INF12__;INF06@E=1,S=14,G=0,T=0,P=0:@R=A,S=26,V=Par dépôt:R=B,S=3,V={0}:\";$C45)": 4066,
    "=RIK_AC(\"INF12__;INF06@E=1,S=14,G=0,T=0,P=0:@R=A,S=26,V=Par dépôt:R=B,S=3,V={0}:\";$C47)": 4067,
    "=RIK_AC(\"INF12__;INF06@E=1,S=14,G=0,T=0,P=0:@R=A,S=26,V=Par dépôt:R=B,S=3,V={0}:\";$C49)": 4068,
    "=RIK_AC(\"INF12__;INF06@E=1,S=14,G=0,T=0,P=0:@R=A,S=26,V=Par dépôt:R=B,S=3,V={0}:\";$C51)": 4069,
    "=RIK_AC(\"INF12__;INF06@E=1,S=14,G=0,T=0,P=0:@R=A,S=26,V=Par dépôt:R=B,S=3,V={0}:\";$C53)": 4070,
    "=RIK_AC(\"INF12__;INF06@E=1,S=14,G=0,T=0,P=0:@R=A,S=26,V=Par dépôt:R=B,S=3,V={0}:\";$C55)": 4071,
    "=RIK_AC(\"INF12__;INF06@E=1,S=14,G=0,T=0,P=0:@R=A,S=26,V=Par dépôt:R=B,S=3,V={0}:\";$C57)": 4072,
    "=RIK_AC(\"INF12__;INF06@E=1,S=14,G=0,T=0,P=0:@R=A,S=26,V=Par dépôt:R=B,S=3,V={0}:\";$C59)": 4073,
    "=RIK_AC(\"INF12__;INF06@E=1,S=14,G=0,T=0,P=0:@R=A,S=26,V=Par dépôt:R=B,S=3,V={0}:\";$C61)": 4074,
    "=RIK_AC(\"INF12__;INF06@E=1,S=14,G=0,T=0,P=0:@R=A,S=26,V=Par dépôt:R=B,S=3,V={0}:\";$C63)": 4075,
    "=RIK_AC(\"INF12__;INF06@E=1,S=14,G=0,T=0,P=0:@R=A,S=26,V=Par dépôt:R=B,S=3,V={0}:\";$C65)": 4076,
    "=RIK_AC(\"INF12__;INF06@E=1,S=14,G=0,T=0,P=0:@R=A,S=26,V=Par dépôt:R=B,S=3,V={0}:\";$C67)": 4077,
    "=RIK_AC(\"INF12__;INF06@E=1,S=14,G=0,T=0,P=0:@R=A,S=26,V=Par dépôt:R=B,S=3,V={0}:\";$C69)": 4078,
    "=RIK_AC(\"INF12__;INF06@E=1,S=14,G=0,T=0,P=0:@R=A,S=26,V=Par dépôt:R=B,S=3,V={0}:\";$C71)": 4079,
    "=RIK_AC(\"INF12__;INF06@E=1,S=14,G=0,T=0,P=0:@R=A,S=26,V=Par dépôt:R=B,S=3,V={0}:\";$C73)": 4080,
    "=RIK_AC(\"INF12__;INF06@E=1,S=14,G=0,T=0,P=0:@R=A,S=26,V=Par dépôt:R=B,S=3,V={0}:\";$C75)": 4081,
    "=RIK_AC(\"INF12__;INF06@E=1,S=14,G=0,T=0,P=0:@R=A,S=26,V=Par dépôt:R=B,S=3,V={0}:\";$C77)": 4082,
    "=RIK_AC(\"INF12__;INF06@E=1,S=14,G=0,T=0,P=0:@R=A,S=26,V=Par dépôt:R=B,S=3,V={0}:\";$C79)": 4083,
    "=RIK_AC(\"INF12__;INF06@E=1,S=14,G=0,T=0,P=0:@R=A,S=26,V=Par dépôt:R=B,S=3,V={0}:\";$C81)": 4084,
    "=RIK_AC(\"INF12__;INF06@E=1,S=14,G=0,T=0,P=0:@R=A,S=26,V=Par dépôt:R=B,S=3,V={0}:\";$C83)": 4085,
    "=RIK_AC(\"INF12__;INF06@E=1,S=14,G=0,T=0,P=0:@R=A,S=26,V=Par dépôt:R=B,S=3,V={0}:\";$C85)": 4086,
    "=RIK_AC(\"INF12__;INF06@E=1,S=14,G=0,T=0,P=0:@R=A,S=26,V=Par dépôt:R=B,S=3,V={0}:\";$C87)": 4087,
    "=RIK_AC(\"INF12__;INF06@E=1,S=14,G=0,T=0,P=0:@R=A,S=26,V=Par dépôt:R=B,S=3,V={0}:\";$C89)": 4088,
    "=RIK_AC(\"INF12__;INF06@E=1,S=14,G=0,T=0,P=0:@R=A,S=26,V=Par dépôt:R=B,S=3,V={0}:\";$C91)": 4089,
    "=RIK_AC(\"INF12__;INF06@E=1,S=14,G=0,T=0,P=0:@R=A,S=26,V=Par dépôt:R=B,S=3,V={0}:\";$C93)": 4090,
    "=RIK_AC(\"INF12__;INF06@E=1,S=14,G=0,T=0,P=0:@R=A,S=26,V=Par dépôt:R=B,S=3,V={0}:\";$C95)": 4091,
    "=RIK_AC(\"INF12__;INF06@E=1,S=14,G=0,T=0,P=0:@R=A,S=26,V=Par dépôt:R=B,S=3,V={0}:\";$C97)": 4092,
    "=RIK_AC(\"INF12__;INF06@E=1,S=14,G=0,T=0,P=0:@R=A,S=26,V=Par dépôt:R=B,S=3,V={0}:\";$C99)": 4093,
    "=RIK_AC(\"INF12__;INF06@E=1,S=14,G=0,T=0,P=0:@R=A,S=26,V=Par dépôt:R=B,S=3,V={0}:\";$C101)": 4094,
    "=RIK_AC(\"INF12__;INF06@E=1,S=14,G=0,T=0,P=0:@R=A,S=26,V=Par dépôt:R=B,S=3,V={0}:\";$C103)": 4095,
    "=RIK_AC(\"INF12__;INF06@E=1,S=14,G=0,T=0,P=0:@R=A,S=26,V=Par dépôt:R=B,S=3,V={0}:\";$C105)": 4096,
    "=RIK_AC(\"INF12__;INF06@E=1,S=14,G=0,T=0,P=0:@R=A,S=26,V=Par dépôt:R=B,S=3,V={0}:\";$C64)": 4097,
    "=RIK_AC(\"INF12__;INF06@E=1,S=14,G=0,T=0,P=0:@R=A,S=26,V=Par dépôt:R=B,S=3,V={0}:\";$C68)": 4098,
    "=RIK_AC(\"INF12__;INF06@E=1,S=14,G=0,T=0,P=0:@R=A,S=26,V=Par dépôt:R=B,S=3,V={0}:\";$C72)": 4099,
    "=RIK_AC(\"INF12__;INF06@E=1,S=14,G=0,T=0,P=0:@R=A,S=26,V=Par dépôt:R=B,S=3,V={0}:\";$C74)": 4100,
    "=RIK_AC(\"INF12__;INF06@E=1,S=14,G=0,T=0,P=0:@R=A,S=26,V=Par dépôt:R=B,S=3,V={0}:\";$C76)": 4101,
    "=RIK_AC(\"INF12__;INF06@E=1,S=14,G=0,T=0,P=0:@R=A,S=26,V=Par dépôt:R=B,S=3,V={0}:\";$C80)": 4102,
    "=RIK_AC(\"INF12__;INF06@E=1,S=14,G=0,T=0,P=0:@R=A,S=26,V=Par dépôt:R=B,S=3,V={0}:\";$C82)": 4103,
    "=RIK_AC(\"INF12__;INF06@E=1,S=14,G=0,T=0,P=0:@R=A,S=26,V=Par dépôt:R=B,S=3,V={0}:\";$C84)": 4104,
    "=RIK_AC(\"INF12__;INF06@E=1,S=14,G=0,T=0,P=0:@R=A,S=26,V=Par dépôt:R=B,S=3,V={0}:\";$C86)": 4105,
    "=RIK_AC(\"INF12__;INF06@E=1,S=14,G=0,T=0,P=0:@R=A,S=26,V=Par dépôt:R=B,S=3,V={0}:\";$C90)": 4106,
    "=RIK_AC(\"INF12__;INF06@E=1,S=14,G=0,T=0,P=0:@R=A,S=26,V=Par dépôt:R=B,S=3,V={0}:\";$C92)": 4107,
    "=RIK_AC(\"INF12__;INF06@E=1,S=14,G=0,T=0,P=0:@R=A,S=26,V=Par dépôt:R=B,S=3,V={0}:\";$C94)": 4108,
    "=RIK_AC(\"INF12__;INF06@E=1,S=14,G=0,T=0,P=0:@R=A,S=26,V=Par dépôt:R=B,S=3,V={0}:\";$C98)": 4109,
    "=RIK_AC(\"INF12__;INF06@E=1,S=14,G=0,T=0,P=0:@R=A,S=26,V=Par dépôt:R=B,S=3,V={0}:\";$C100)": 4110,
    "=RIK_AC(\"INF12__;INF06@E=1,S=14,G=0,T=0,P=0:@R=A,S=26,V=Par dépôt:R=B,S=3,V={0}:\";$C102)": 4111,
    "=RIK_AC(\"INF12__;INF06@E=1,S=14,G=0,T=0,P=0:@R=A,S=26,V=Par dépôt:R=B,S=3,V={0}:\";$C106)": 4112,
    "=RIK_AC(\"INF12__;INF06@E=1,S=14,G=0,T=0,P=0:@R=A,S=26,V=Par dépôt:R=B,S=3,V={0}:\";$C109)": 4113,
    "=RIK_AC(\"INF12__;INF06@E=1,S=14,G=0,T=0,P=0:@R=A,S=26,V=Par dépôt:R=B,S=3,V={0}:\";$C110)": 4114,
    "=RIK_AC(\"INF12__;INF06@E=1,S=14,G=0,T=0,P=0:@R=A,S=26,V=Par dépôt:R=B,S=3,V={0}:\";$C112)": 4115,
    "=RIK_AC(\"INF12__;INF06@E=1,S=14,G=0,T=0,P=0:@R=A,S=26,V=Par dépôt:R=B,S=3,V={0}:\";$C111)": 4116,
    "=RIK_AC(\"INF12__;INF06@E=1,S=14,G=0,T=0,P=0:@R=A,S=26,V=Par dépôt:R=B,S=3,V={0}:\";$C115)": 4117,
    "=RIK_AC(\"INF12__;INF06@E=1,S=14,G=0,T=0,P=0:@R=A,S=26,V=Par dépôt:R=B,S=3,V={0}:\";$C118)": 4118,
    "=RIK_AC(\"INF12__;INF06@E=1,S=14,G=0,T=0,P=0:@R=A,S=26,V=Par dépôt:R=B,S=3,V={0}:\";$C119)": 4119,
    "=RIK_AC(\"INF12__;INF06@E=1,S=14,G=0,T=0,P=0:@R=A,S=26,V=Par dépôt:R=B,S=3,V={0}:\";$C121)": 4120,
    "=RIK_AC(\"INF12__;INF06@E=1,S=14,G=0,T=0,P=0:@R=A,S=26,V=Par dépôt:R=B,S=3,V={0}:\";$C122)": 4121,
    "=RIK_AC(\"INF12__;INF06@E=1,S=14,G=0,T=0,P=0:@R=A,S=26,V=Par dépôt:R=B,S=3,V={0}:\";$C120)": 4122,
    "=RIK_AC(\"INF12__;INF06@E=1,S=14,G=0,T=0,P=0:@R=A,S=26,V=Par dépôt:R=B,S=3,V={0}:\";$C125)": 4123,
    "=RIK_AC(\"INF12__;INF06@E=1,S=14,G=0,T=0,P=0:@R=A,S=26,V=Par dépôt:R=B,S=3,V={0}:\";$C126)": 4124,
    "=RIK_AC(\"INF12__;INF06@E=1,S=14,G=0,T=0,P=0:@R=A,S=26,V=Par dépôt:R=B,S=3,V={0}:\";$C128)": 4125,
    "=RIK_AC(\"INF12__;INF06@E=1,S=14,G=0,T=0,P=0:@R=A,S=26,V=Par dépôt:R=B,S=3,V={0}:\";$C130)": 4126,
    "=RIK_AC(\"INF12__;INF06@E=1,S=14,G=0,T=0,P=0:@R=A,S=26,V=Par dépôt:R=B,S=3,V={0}:\";$C132)": 4127,
    "=RIK_AC(\"INF12__;INF06@E=1,S=14,G=0,T=0,P=0:@R=A,S=26,V=Par dépôt:R=B,S=3,V={0}:\";$C134)": 4128,
    "=RIK_AC(\"INF12__;INF06@E=1,S=14,G=0,T=0,P=0:@R=A,S=26,V=Par dépôt:R=B,S=3,V={0}:\";$C136)": 4129,
    "=RIK_AC(\"INF12__;INF06@E=1,S=14,G=0,T=0,P=0:@R=A,S=26,V=Par dépôt:R=B,S=3,V={0}:\";$C138)": 4130,
    "=RIK_AC(\"INF12__;INF06@E=1,S=14,G=0,T=0,P=0:@R=A,S=26,V=Par dépôt:R=B,S=3,V={0}:\";$C140)": 4131,
    "=RIK_AC(\"INF12__;INF06@E=1,S=14,G=0,T=0,P=0:@R=A,S=26,V=Par dépôt:R=B,S=3,V={0}:\";$C142)": 4132,
    "=RIK_AC(\"INF12__;INF06@E=1,S=14,G=0,T=0,P=0:@R=A,S=26,V=Par dépôt:R=B,S=3,V={0}:\";$C144)": 4133,
    "=RIK_AC(\"INF12__;INF06@E=1,S=14,G=0,T=0,P=0:@R=A,S=26,V=Par dépôt:R=B,S=3,V={0}:\";$C146)": 4134,
    "=RIK_AC(\"INF12__;INF06@E=1,S=14,G=0,T=0,P=0:@R=A,S=26,V=Par dépôt:R=B,S=3,V={0}:\";$C148)": 4135,
    "=RIK_AC(\"INF12__;INF06@E=1,S=14,G=0,T=0,P=0:@R=A,S=26,V=Par dépôt:R=B,S=3,V={0}:\";$C150)": 4136,
    "=RIK_AC(\"INF12__;INF06@E=1,S=14,G=0,T=0,P=0:@R=A,S=26,V=Par dépôt:R=B,S=3,V={0}:\";$C152)": 4137,
    "=RIK_AC(\"INF12__;INF06@E=1,S=14,G=0,T=0,P=0:@R=A,S=26,V=Par dépôt:R=B,S=3,V={0}:\";$C154)": 4138,
    "=RIK_AC(\"INF12__;INF06@E=1,S=14,G=0,T=0,P=0:@R=A,S=26,V=Par dépôt:R=B,S=3,V={0}:\";$C156)": 4139,
    "=RIK_AC(\"INF12__;INF06@E=1,S=14,G=0,T=0,P=0:@R=A,S=26,V=Par dépôt:R=B,S=3,V={0}:\";$C158)": 4140,
    "=RIK_AC(\"INF12__;INF06@E=1,S=14,G=0,T=0,P=0:@R=A,S=26,V=Par dépôt:R=B,S=3,V={0}:\";$C160)": 4141,
    "=RIK_AC(\"INF12__;INF06@E=1,S=14,G=0,T=0,P=0:@R=A,S=26,V=Par dépôt:R=B,S=3,V={0}:\";$C162)": 4142,
    "=RIK_AC(\"INF12__;INF06@E=1,S=14,G=0,T=0,P=0:@R=A,S=26,V=Par dépôt:R=B,S=3,V={0}:\";$C164)": 4143,
    "=RIK_AC(\"INF12__;INF06@E=1,S=14,G=0,T=0,P=0:@R=A,S=26,V=Par dépôt:R=B,S=3,V={0}:\";$C166)": 4144,
    "=RIK_AC(\"INF12__;INF06@E=1,S=14,G=0,T=0,P=0:@R=A,S=26,V=Par dépôt:R=B,S=3,V={0}:\";$C168)": 4145,
    "=RIK_AC(\"INF12__;INF06@E=1,S=14,G=0,T=0,P=0:@R=A,S=26,V=Par dépôt:R=B,S=3,V={0}:\";$C170)": 4146,
    "=RIK_AC(\"INF12__;INF06@E=1,S=14,G=0,T=0,P=0:@R=A,S=26,V=Par dépôt:R=B,S=3,V={0}:\";$C172)": 4147,
    "=RIK_AC(\"INF12__;INF06@E=1,S=14,G=0,T=0,P=0:@R=A,S=26,V=Par dépôt:R=B,S=3,V={0}:\";$C174)": 4148,
    "=RIK_AC(\"INF12__;INF06@E=1,S=14,G=0,T=0,P=0:@R=A,S=26,V=Par dépôt:R=B,S=3,V={0}:\";$C176)": 4149,
    "=RIK_AC(\"INF12__;INF06@E=1,S=14,G=0,T=0,P=0:@R=A,S=26,V=Par dépôt:R=B,S=3,V={0}:\";$C178)": 4150,
    "=RIK_AC(\"INF12__;INF06@E=1,S=14,G=0,T=0,P=0:@R=A,S=26,V=Par dépôt:R=B,S=3,V={0}:\";$C180)": 4151,
    "=RIK_AC(\"INF12__;INF06@E=1,S=14,G=0,T=0,P=0:@R=A,S=26,V=Par dépôt:R=B,S=3,V={0}:\";$C182)": 4152,
    "=RIK_AC(\"INF12__;INF06@E=1,S=14,G=0,T=0,P=0:@R=A,S=26,V=Par dépôt:R=B,S=3,V={0}:\";$C184)": 4153,
    "=RIK_AC(\"INF12__;INF06@E=1,S=14,G=0,T=0,P=0:@R=A,S=26,V=Par dépôt:R=B,S=3,V={0}:\";$C186)": 4154,
    "=RIK_AC(\"INF12__;INF06@E=1,S=14,G=0,T=0,P=0:@R=A,S=26,V=Par dépôt:R=B,S=3,V={0}:\";$C188)": 4155,
    "=RIK_AC(\"INF12__;INF06@E=1,S=14,G=0,T=0,P=0:@R=A,S=26,V=Par dépôt:R=B,S=3,V={0}:\";$C190)": 4156,
    "=RIK_AC(\"INF12__;INF06@E=1,S=14,G=0,T=0,P=0:@R=A,S=26,V=Par dépôt:R=B,S=3,V={0}:\";$C192)": 4157,
    "=RIK_AC(\"INF12__;INF06@E=1,S=14,G=0,T=0,P=0:@R=A,S=26,V=Par dépôt:R=B,S=3,V={0}:\";$C194)": 4158,
    "=RIK_AC(\"INF12__;INF06@E=1,S=14,G=0,T=0,P=0:@R=A,S=26,V=Par dépôt:R=B,S=3,V={0}:\";$C196)": 4159,
    "=RIK_AC(\"INF12__;INF06@E=1,S=14,G=0,T=0,P=0:@R=A,S=26,V=Par dépôt:R=B,S=3,V={0}:\";$C198)": 4160,
    "=RIK_AC(\"INF12__;INF06@E=1,S=14,G=0,T=0,P=0:@R=A,S=26,V=Par dépôt:R=B,S=3,V={0}:\";$C200)": 4161,
    "=RIK_AC(\"INF12__;INF06@E=1,S=14,G=0,T=0,P=0:@R=A,S=26,V=Par dépôt:R=B,S=3,V={0}:\";$C202)": 4162,
    "=RIK_AC(\"INF12__;INF06@E=1,S=14,G=0,T=0,P=0:@R=A,S=26,V=Par dépôt:R=B,S=3,V={0}:\";$C204)": 4163,
    "=RIK_AC(\"INF12__;INF06@E=1,S=14,G=0,T=0,P=0:@R=A,S=26,V=Par dépôt:R=B,S=3,V={0}:\";$C206)": 4164,
    "=RIK_AC(\"INF12__;INF06@E=1,S=14,G=0,T=0,P=0:@R=A,S=26,V=Par dépôt:R=B,S=3,V={0}:\";$C208)": 4165,
    "=RIK_AC(\"INF12__;INF06@E=1,S=14,G=0,T=0,P=0:@R=A,S=26,V=Par dépôt:R=B,S=3,V={0}:\";$C210)": 4166,
    "=RIK_AC(\"INF12__;INF06@E=1,S=14,G=0,T=0,P=0:@R=A,S=26,V=Par dépôt:R=B,S=3,V={0}:\";$C212)": 4167,
    "=RIK_AC(\"INF12__;INF06@E=1,S=14,G=0,T=0,P=0:@R=A,S=26,V=Par dépôt:R=B,S=3,V={0}:\";$C214)": 4168,
    "=RIK_AC(\"INF12__;INF06@E=1,S=14,G=0,T=0,P=0:@R=A,S=26,V=Par dépôt:R=B,S=3,V={0}:\";$C216)": 4169,
    "=RIK_AC(\"INF12__;INF06@E=1,S=14,G=0,T=0,P=0:@R=A,S=26,V=Par dépôt:R=B,S=3,V={0}:\";$C218)": 4170,
    "=RIK_AC(\"INF12__;INF06@E=1,S=14,G=0,T=0,P=0:@R=A,S=26,V=Par dépôt:R=B,S=3,V={0}:\";$C220)": 4171,
    "=RIK_AC(\"INF12__;INF06@E=1,S=14,G=0,T=0,P=0:@R=A,S=26,V=Par dépôt:R=B,S=3,V={0}:\";$C222)": 4172,
    "=RIK_AC(\"INF12__;INF06@E=1,S=14,G=0,T=0,P=0:@R=A,S=26,V=Par dépôt:R=B,S=3,V={0}:\";$C224)": 4173,
    "=RIK_AC(\"INF12__;INF06@E=1,S=14,G=0,T=0,P=0:@R=A,S=26,V=Par dépôt:R=B,S=3,V={0}:\";$C226)": 4174,
    "=RIK_AC(\"INF12__;INF06@E=1,S=14,G=0,T=0,P=0:@R=A,S=26,V=Par dépôt:R=B,S=3,V={0}:\";$C228)": 4175,
    "=RIK_AC(\"INF12__;INF06@E=1,S=14,G=0,T=0,P=0:@R=A,S=26,V=Par dépôt:R=B,S=3,V={0}:\";$C230)": 4176,
    "=RIK_AC(\"INF12__;INF06@E=1,S=14,G=0,T=0,P=0:@R=A,S=26,V=Par dépôt:R=B,S=3,V={0}:\";$C232)": 4177,
    "=RIK_AC(\"INF12__;INF06@E=1,S=14,G=0,T=0,P=0:@R=A,S=26,V=Par dépôt:R=B,S=3,V={0}:\";$C234)": 4178,
    "=RIK_AC(\"INF12__;INF06@E=1,S=14,G=0,T=0,P=0:@R=A,S=26,V=Par dépôt:R=B,S=3,V={0}:\";$C236)": 4179,
    "=RIK_AC(\"INF12__;INF06@E=1,S=14,G=0,T=0,P=0:@R=A,S=26,V=Par dépôt:R=B,S=3,V={0}:\";$C238)": 4180,
    "=RIK_AC(\"INF12__;INF06@E=1,S=14,G=0,T=0,P=0:@R=A,S=26,V=Par dépôt:R=B,S=3,V={0}:\";$C240)": 4181,
    "=RIK_AC(\"INF12__;INF06@E=1,S=14,G=0,T=0,P=0:@R=A,S=26,V=Par dépôt:R=B,S=3,V={0}:\";$C242)": 4182,
    "=RIK_AC(\"INF12__;INF06@E=1,S=14,G=0,T=0,P=0:@R=A,S=26,V=Par dépôt:R=B,S=3,V={0}:\";$C244)": 4183,
    "=RIK_AC(\"INF12__;INF06@E=1,S=14,G=0,T=0,P=0:@R=A,S=26,V=Par dépôt:R=B,S=3,V={0}:\";$C246)": 4184,
    "=RIK_AC(\"INF12__;INF06@E=1,S=14,G=0,T=0,P=0:@R=A,S=26,V=Par dépôt:R=B,S=3,V={0}:\";$C248)": 4185,
    "=RIK_AC(\"INF12__;INF06@E=1,S=14,G=0,T=0,P=0:@R=A,S=26,V=Par dépôt:R=B,S=3,V={0}:\";$C250)": 4186,
    "=RIK_AC(\"INF12__;INF06@E=1,S=14,G=0,T=0,P=0:@R=A,S=26,V=Par dépôt:R=B,S=3,V={0}:\";$C252)": 4187,
    "=RIK_AC(\"INF12__;INF06@E=1,S=14,G=0,T=0,P=0:@R=A,S=26,V=Par dépôt:R=B,S=3,V={0}:\";$C254)": 4188,
    "=RIK_AC(\"INF12__;INF06@E=1,S=14,G=0,T=0,P=0:@R=A,S=26,V=Par dépôt:R=B,S=3,V={0}:\";$C256)": 4189,
    "=RIK_AC(\"INF12__;INF06@E=1,S=14,G=0,T=0,P=0:@R=A,S=26,V=Par dépôt:R=B,S=3,V={0}:\";$C258)": 4190,
    "=RIK_AC(\"INF12__;INF06@E=1,S=14,G=0,T=0,P=0:@R=A,S=26,V=Par dépôt:R=B,S=3,V={0}:\";$C260)": 4191,
    "=RIK_AC(\"INF12__;INF06@E=1,S=14,G=0,T=0,P=0:@R=A,S=26,V=Par dépôt:R=B,S=3,V={0}:\";$C262)": 4192,
    "=RIK_AC(\"INF12__;INF06@E=1,S=14,G=0,T=0,P=0:@R=A,S=26,V=Par dépôt:R=B,S=3,V={0}:\";$C264)": 4193,
    "=RIK_AC(\"INF12__;INF06@E=1,S=14,G=0,T=0,P=0:@R=A,S=26,V=Par dépôt:R=B,S=3,V={0}:\";$C266)": 4194,
    "=RIK_AC(\"INF12__;INF06@E=1,S=14,G=0,T=0,P=0:@R=A,S=26,V=Par dépôt:R=B,S=3,V={0}:\";$C268)": 4195,
    "=RIK_AC(\"INF12__;INF06@E=1,S=14,G=0,T=0,P=0:@R=A,S=26,V=Par dépôt:R=B,S=3,V={0}:\";$C270)": 4196,
    "=RIK_AC(\"INF12__;INF06@E=1,S=14,G=0,T=0,P=0:@R=A,S=26,V=Par dépôt:R=B,S=3,V={0}:\";$C272)": 4197,
    "=RIK_AC(\"INF12__;INF06@E=1,S=14,G=0,T=0,P=0:@R=A,S=26,V=Par dépôt:R=B,S=3,V={0}:\";$C274)": 4198,
    "=RIK_AC(\"INF12__;INF06@E=1,S=14,G=0,T=0,P=0:@R=A,S=26,V=Par dépôt:R=B,S=3,V={0}:\";$C276)": 4199,
    "=RIK_AC(\"INF12__;INF06@E=1,S=14,G=0,T=0,P=0:@R=A,S=26,V=Par dépôt:R=B,S=3,V={0}:\";$C278)": 4200,
    "=RIK_AC(\"INF12__;INF06@E=1,S=14,G=0,T=0,P=0:@R=A,S=26,V=Par dépôt:R=B,S=3,V={0}:\";$C280)": 4201,
    "=RIK_AC(\"INF12__;INF06@E=1,S=14,G=0,T=0,P=0:@R=A,S=26,V=Par dépôt:R=B,S=3,V={0}:\";$C282)": 4202,
    "=RIK_AC(\"INF12__;INF06@E=1,S=14,G=0,T=0,P=0:@R=A,S=26,V=Par dépôt:R=B,S=3,V={0}:\";$C284)": 4203,
    "=RIK_AC(\"INF12__;INF06@E=1,S=14,G=0,T=0,P=0:@R=A,S=26,V=Par dépôt:R=B,S=3,V={0}:\";$C286)": 4204,
    "=RIK_AC(\"INF12__;INF06@E=1,S=14,G=0,T=0,P=0:@R=A,S=26,V=Par dépôt:R=B,S=3,V={0}:\";$C288)": 4205,
    "=RIK_AC(\"INF12__;INF06@E=1,S=14,G=0,T=0,P=0:@R=A,S=26,V=Par dépôt:R=B,S=3,V={0}:\";$C290)": 4206,
    "=RIK_AC(\"INF12__;INF06@E=1,S=14,G=0,T=0,P=0:@R=A,S=26,V=Par dépôt:R=B,S=3,V={0}:\";$C292)": 4207,
    "=RIK_AC(\"INF12__;INF06@E=1,S=14,G=0,T=0,P=0:@R=A,S=26,V=Par dépôt:R=B,S=3,V={0}:\";$C283)": 4208,
    "=RIK_AC(\"INF12__;INF06@E=1,S=14,G=0,T=0,P=0:@R=A,S=26,V=Par dépôt:R=B,S=3,V={0}:\";$C287)": 4209,
    "=RIK_AC(\"INF12__;INF06@E=1,S=14,G=0,T=0,P=0:@R=A,S=26,V=Par dépôt:R=B,S=3,V={0}:\";$C291)": 4210,
    "=RIK_AC(\"INF12__;INF06@E=1,S=14,G=0,T=0,P=0:@R=A,S=26,V=Par dépôt:R=B,S=3,V={0}:\";$C127)": 4211,
    "=RIK_AC(\"INF12__;INF06@E=1,S=14,G=0,T=0,P=0:@R=A,S=26,V=Par dépôt:R=B,S=3,V={0}:\";$C129)": 4212,
    "=RIK_AC(\"INF12__;INF06@E=1,S=14,G=0,T=0,P=0:@R=A,S=26,V=Par dépôt:R=B,S=3,V={0}:\";$C131)": 4213,
    "=RIK_AC(\"INF12__;INF06@E=1,S=14,G=0,T=0,P=0:@R=A,S=26,V=Par dépôt:R=B,S=3,V={0}:\";$C133)": 4214,
    "=RIK_AC(\"INF12__;INF06@E=1,S=14,G=0,T=0,P=0:@R=A,S=26,V=Par dépôt:R=B,S=3,V={0}:\";$C135)": 4215,
    "=RIK_AC(\"INF12__;INF06@E=1,S=14,G=0,T=0,P=0:@R=A,S=26,V=Par dépôt:R=B,S=3,V={0}:\";$C137)": 4216,
    "=RIK_AC(\"INF12__;INF06@E=1,S=14,G=0,T=0,P=0:@R=A,S=26,V=Par dépôt:R=B,S=3,V={0}:\";$C139)": 4217,
    "=RIK_AC(\"INF12__;INF06@E=1,S=14,G=0,T=0,P=0:@R=A,S=26,V=Par dépôt:R=B,S=3,V={0}:\";$C141)": 4218,
    "=RIK_AC(\"INF12__;INF06@E=1,S=14,G=0,T=0,P=0:@R=A,S=26,V=Par dépôt:R=B,S=3,V={0}:\";$C143)": 4219,
    "=RIK_AC(\"INF12__;INF06@E=1,S=14,G=0,T=0,P=0:@R=A,S=26,V=Par dépôt:R=B,S=3,V={0}:\";$C145)": 4220,
    "=RIK_AC(\"INF12__;INF06@E=1,S=14,G=0,T=0,P=0:@R=A,S=26,V=Par dépôt:R=B,S=3,V={0}:\";$C147)": 4221,
    "=RIK_AC(\"INF12__;INF06@E=1,S=14,G=0,T=0,P=0:@R=A,S=26,V=Par dépôt:R=B,S=3,V={0}:\";$C149)": 4222,
    "=RIK_AC(\"INF12__;INF06@E=1,S=14,G=0,T=0,P=0:@R=A,S=26,V=Par dépôt:R=B,S=3,V={0}:\";$C151)": 4223,
    "=RIK_AC(\"INF12__;INF06@E=1,S=14,G=0,T=0,P=0:@R=A,S=26,V=Par dépôt:R=B,S=3,V={0}:\";$C153)": 4224,
    "=RIK_AC(\"INF12__;INF06@E=1,S=14,G=0,T=0,P=0:@R=A,S=26,V=Par dépôt:R=B,S=3,V={0}:\";$C155)": 4225,
    "=RIK_AC(\"INF12__;INF06@E=1,S=14,G=0,T=0,P=0:@R=A,S=26,V=Par dépôt:R=B,S=3,V={0}:\";$C157)": 4226,
    "=RIK_AC(\"INF12__;INF06@E=1,S=14,G=0,T=0,P=0:@R=A,S=26,V=Par dépôt:R=B,S=3,V={0}:\";$C159)": 4227,
    "=RIK_AC(\"INF12__;INF06@E=1,S=14,G=0,T=0,P=0:@R=A,S=26,V=Par dépôt:R=B,S=3,V={0}:\";$C161)": 4228,
    "=RIK_AC(\"INF12__;INF06@E=1,S=14,G=0,T=0,P=0:@R=A,S=26,V=Par dépôt:R=B,S=3,V={0}:\";$C163)": 4229,
    "=RIK_AC(\"INF12__;INF06@E=1,S=14,G=0,T=0,P=0:@R=A,S=26,V=Par dépôt:R=B,S=3,V={0}:\";$C165)": 4230,
    "=RIK_AC(\"INF12__;INF06@E=1,S=14,G=0,T=0,P=0:@R=A,S=26,V=Par dépôt:R=B,S=3,V={0}:\";$C167)": 4231,
    "=RIK_AC(\"INF12__;INF06@E=1,S=14,G=0,T=0,P=0:@R=A,S=26,V=Par dépôt:R=B,S=3,V={0}:\";$C169)": 4232,
    "=RIK_AC(\"INF12__;INF06@E=1,S=14,G=0,T=0,P=0:@R=A,S=26,V=Par dépôt:R=B,S=3,V={0}:\";$C171)": 4233,
    "=RIK_AC(\"INF12__;INF06@E=1,S=14,G=0,T=0,P=0:@R=A,S=26,V=Par dépôt:R=B,S=3,V={0}:\";$C173)": 4234,
    "=RIK_AC(\"INF12__;INF06@E=1,S=14,G=0,T=0,P=0:@R=A,S=26,V=Par dépôt:R=B,S=3,V={0}:\";$C175)": 4235,
    "=RIK_AC(\"INF12__;INF06@E=1,S=14,G=0,T=0,P=0:@R=A,S=26,V=Par dépôt:R=B,S=3,V={0}:\";$C177)": 4236,
    "=RIK_AC(\"INF12__;INF06@E=1,S=14,G=0,T=0,P=0:@R=A,S=26,V=Par dépôt:R=B,S=3,V={0}:\";$C179)": 4237,
    "=RIK_AC(\"INF12__;INF06@E=1,S=14,G=0,T=0,P=0:@R=A,S=26,V=Par dépôt:R=B,S=3,V={0}:\";$C181)": 4238,
    "=RIK_AC(\"INF12__;INF06@E=1,S=14,G=0,T=0,P=0:@R=A,S=26,V=Par dépôt:R=B,S=3,V={0}:\";$C183)": 4239,
    "=RIK_AC(\"INF12__;INF06@E=1,S=14,G=0,T=0,P=0:@R=A,S=26,V=Par dépôt:R=B,S=3,V={0}:\";$C185)": 4240,
    "=RIK_AC(\"INF12__;INF06@E=1,S=14,G=0,T=0,P=0:@R=A,S=26,V=Par dépôt:R=B,S=3,V={0}:\";$C187)": 4241,
    "=RIK_AC(\"INF12__;INF06@E=1,S=14,G=0,T=0,P=0:@R=A,S=26,V=Par dépôt:R=B,S=3,V={0}:\";$C189)": 4242,
    "=RIK_AC(\"INF12__;INF06@E=1,S=14,G=0,T=0,P=0:@R=A,S=26,V=Par dépôt:R=B,S=3,V={0}:\";$C191)": 4243,
    "=RIK_AC(\"INF12__;INF06@E=1,S=14,G=0,T=0,P=0:@R=A,S=26,V=Par dépôt:R=B,S=3,V={0}:\";$C193)": 4244,
    "=RIK_AC(\"INF12__;INF06@E=1,S=14,G=0,T=0,P=0:@R=A,S=26,V=Par dépôt:R=B,S=3,V={0}:\";$C195)": 4245,
    "=RIK_AC(\"INF12__;INF06@E=1,S=14,G=0,T=0,P=0:@R=A,S=26,V=Par dépôt:R=B,S=3,V={0}:\";$C197)": 4246,
    "=RIK_AC(\"INF12__;INF06@E=1,S=14,G=0,T=0,P=0:@R=A,S=26,V=Par dépôt:R=B,S=3,V={0}:\";$C199)": 4247,
    "=RIK_AC(\"INF12__;INF06@E=1,S=14,G=0,T=0,P=0:@R=A,S=26,V=Par dépôt:R=B,S=3,V={0}:\";$C201)": 4248,
    "=RIK_AC(\"INF12__;INF06@E=1,S=14,G=0,T=0,P=0:@R=A,S=26,V=Par dépôt:R=B,S=3,V={0}:\";$C203)": 4249,
    "=RIK_AC(\"INF12__;INF06@E=1,S=14,G=0,T=0,P=0:@R=A,S=26,V=Par dépôt:R=B,S=3,V={0}:\";$C205)": 4250,
    "=RIK_AC(\"INF12__;INF06@E=1,S=14,G=0,T=0,P=0:@R=A,S=26,V=Par dépôt:R=B,S=3,V={0}:\";$C207)": 4251,
    "=RIK_AC(\"INF12__;INF06@E=1,S=14,G=0,T=0,P=0:@R=A,S=26,V=Par dépôt:R=B,S=3,V={0}:\";$C209)": 4252,
    "=RIK_AC(\"INF12__;INF06@E=1,S=14,G=0,T=0,P=0:@R=A,S=26,V=Par dépôt:R=B,S=3,V={0}:\";$C211)": 4253,
    "=RIK_AC(\"INF12__;INF06@E=1,S=14,G=0,T=0,P=0:@R=A,S=26,V=Par dépôt:R=B,S=3,V={0}:\";$C213)": 4254,
    "=RIK_AC(\"INF12__;INF06@E=1,S=14,G=0,T=0,P=0:@R=A,S=26,V=Par dépôt:R=B,S=3,V={0}:\";$C215)": 4255,
    "=RIK_AC(\"INF12__;INF06@E=1,S=14,G=0,T=0,P=0:@R=A,S=26,V=Par dépôt:R=B,S=3,V={0}:\";$C217)": 4256,
    "=RIK_AC(\"INF12__;INF06@E=1,S=14,G=0,T=0,P=0:@R=A,S=26,V=Par dépôt:R=B,S=3,V={0}:\";$C219)": 4257,
    "=RIK_AC(\"INF12__;INF06@E=1,S=14,G=0,T=0,P=0:@R=A,S=26,V=Par dépôt:R=B,S=3,V={0}:\";$C221)": 4258,
    "=RIK_AC(\"INF12__;INF06@E=1,S=14,G=0,T=0,P=0:@R=A,S=26,V=Par dépôt:R=B,S=3,V={0}:\";$C223)": 4259,
    "=RIK_AC(\"INF12__;INF06@E=1,S=14,G=0,T=0,P=0:@R=A,S=26,V=Par dépôt:R=B,S=3,V={0}:\";$C225)": 4260,
    "=RIK_AC(\"INF12__;INF06@E=1,S=14,G=0,T=0,P=0:@R=A,S=26,V=Par dépôt:R=B,S=3,V={0}:\";$C227)": 4261,
    "=RIK_AC(\"INF12__;INF06@E=1,S=14,G=0,T=0,P=0:@R=A,S=26,V=Par dépôt:R=B,S=3,V={0}:\";$C229)": 4262,
    "=RIK_AC(\"INF12__;INF06@E=1,S=14,G=0,T=0,P=0:@R=A,S=26,V=Par dépôt:R=B,S=3,V={0}:\";$C231)": 4263,
    "=RIK_AC(\"INF12__;INF06@E=1,S=14,G=0,T=0,P=0:@R=A,S=26,V=Par dépôt:R=B,S=3,V={0}:\";$C233)": 4264,
    "=RIK_AC(\"INF12__;INF06@E=1,S=14,G=0,T=0,P=0:@R=A,S=26,V=Par dépôt:R=B,S=3,V={0}:\";$C235)": 4265,
    "=RIK_AC(\"INF12__;INF06@E=1,S=14,G=0,T=0,P=0:@R=A,S=26,V=Par dépôt:R=B,S=3,V={0}:\";$C237)": 4266,
    "=RIK_AC(\"INF12__;INF06@E=1,S=14,G=0,T=0,P=0:@R=A,S=26,V=Par dépôt:R=B,S=3,V={0}:\";$C239)": 4267,
    "=RIK_AC(\"INF12__;INF06@E=1,S=14,G=0,T=0,P=0:@R=A,S=26,V=Par dépôt:R=B,S=3,V={0}:\";$C241)": 4268,
    "=RIK_AC(\"INF12__;INF06@E=1,S=14,G=0,T=0,P=0:@R=A,S=26,V=Par dépôt:R=B,S=3,V={0}:\";$C243)": 4269,
    "=RIK_AC(\"INF12__;INF06@E=1,S=14,G=0,T=0,P=0:@R=A,S=26,V=Par dépôt:R=B,S=3,V={0}:\";$C245)": 4270,
    "=RIK_AC(\"INF12__;INF06@E=1,S=14,G=0,T=0,P=0:@R=A,S=26,V=Par dépôt:R=B,S=3,V={0}:\";$C247)": 4271,
    "=RIK_AC(\"INF12__;INF06@E=1,S=14,G=0,T=0,P=0:@R=A,S=26,V=Par dépôt:R=B,S=3,V={0}:\";$C249)": 4272,
    "=RIK_AC(\"INF12__;INF06@E=1,S=14,G=0,T=0,P=0:@R=A,S=26,V=Par dépôt:R=B,S=3,V={0}:\";$C251)": 4273,
    "=RIK_AC(\"INF12__;INF06@E=1,S=14,G=0,T=0,P=0:@R=A,S=26,V=Par dépôt:R=B,S=3,V={0}:\";$C253)": 4274,
    "=RIK_AC(\"INF12__;INF06@E=1,S=14,G=0,T=0,P=0:@R=A,S=26,V=Par dépôt:R=B,S=3,V={0}:\";$C255)": 4275,
    "=RIK_AC(\"INF12__;INF06@E=1,S=14,G=0,T=0,P=0:@R=A,S=26,V=Par dépôt:R=B,S=3,V={0}:\";$C257)": 4276,
    "=RIK_AC(\"INF12__;INF06@E=1,S=14,G=0,T=0,P=0:@R=A,S=26,V=Par dépôt:R=B,S=3,V={0}:\";$C259)": 4277,
    "=RIK_AC(\"INF12__;INF06@E=1,S=14,G=0,T=0,P=0:@R=A,S=26,V=Par dépôt:R=B,S=3,V={0}:\";$C261)": 4278,
    "=RIK_AC(\"INF12__;INF06@E=1,S=14,G=0,T=0,P=0:@R=A,S=26,V=Par dépôt:R=B,S=3,V={0}:\";$C263)": 4279,
    "=RIK_AC(\"INF12__;INF06@E=1,S=14,G=0,T=0,P=0:@R=A,S=26,V=Par dépôt:R=B,S=3,V={0}:\";$C265)": 4280,
    "=RIK_AC(\"INF12__;INF06@E=1,S=14,G=0,T=0,P=0:@R=A,S=26,V=Par dépôt:R=B,S=3,V={0}:\";$C267)": 4281,
    "=RIK_AC(\"INF12__;INF06@E=1,S=14,G=0,T=0,P=0:@R=A,S=26,V=Par dépôt:R=B,S=3,V={0}:\";$C269)": 4282,
    "=RIK_AC(\"INF12__;INF06@E=1,S=14,G=0,T=0,P=0:@R=A,S=26,V=Par dépôt:R=B,S=3,V={0}:\";$C271)": 4283,
    "=RIK_AC(\"INF12__;INF06@E=1,S=14,G=0,T=0,P=0:@R=A,S=26,V=Par dépôt:R=B,S=3,V={0}:\";$C273)": 4284,
    "=RIK_AC(\"INF12__;INF06@E=1,S=14,G=0,T=0,P=0:@R=A,S=26,V=Par dépôt:R=B,S=3,V={0}:\";$C275)": 4285,
    "=RIK_AC(\"INF12__;INF06@E=1,S=14,G=0,T=0,P=0:@R=A,S=26,V=Par dépôt:R=B,S=3,V={0}:\";$C277)": 4286,
    "=RIK_AC(\"INF12__;INF06@E=1,S=14,G=0,T=0,P=0:@R=A,S=26,V=Par dépôt:R=B,S=3,V={0}:\";$C279)": 4287,
    "=RIK_AC(\"INF12__;INF06@E=1,S=14,G=0,T=0,P=0:@R=A,S=26,V=Par dépôt:R=B,S=3,V={0}:\";$C281)": 4288,
    "=RIK_AC(\"INF12__;INF06@E=1,S=14,G=0,T=0,P=0:@R=A,S=26,V=Par dépôt:R=B,S=3,V={0}:\";$C285)": 4289,
    "=RIK_AC(\"INF12__;INF06@E=1,S=14,G=0,T=0,P=0:@R=A,S=26,V=Par dépôt:R=B,S=3,V={0}:\";$C289)": 4290,
    "=RIK_AC(\"INF12__;INF06@E=1,S=14,G=0,T=0,P=0:@R=A,S=26,V=Par dépôt:R=B,S=3,V={0}:\";$C295)": 4291,
    "=RIK_AC(\"INF12__;INF06@E=1,S=14,G=0,T=0,P=0:@R=A,S=26,V=Par dépôt:R=B,S=3,V={0}:\";$C296)": 4292,
    "=RIK_AC(\"INF12__;INF06@E=1,S=14,G=0,T=0,P=0:@R=A,S=26,V=Par dépôt:R=B,S=3,V={0}:\";$C298)": 4293,
    "=RIK_AC(\"INF12__;INF06@E=1,S=14,G=0,T=0,P=0:@R=A,S=26,V=Par dépôt:R=B,S=3,V={0}:\";$C300)": 4294,
    "=RIK_AC(\"INF12__;INF06@E=1,S=14,G=0,T=0,P=0:@R=A,S=26,V=Par dépôt:R=B,S=3,V={0}:\";$C302)": 4295,
    "=RIK_AC(\"INF12__;INF06@E=1,S=14,G=0,T=0,P=0:@R=A,S=26,V=Par dépôt:R=B,S=3,V={0}:\";$C304)": 4296,
    "=RIK_AC(\"INF12__;INF06@E=1,S=14,G=0,T=0,P=0:@R=A,S=26,V=Par dépôt:R=B,S=3,V={0}:\";$C306)": 4297,
    "=RIK_AC(\"INF12__;INF06@E=1,S=14,G=0,T=0,P=0:@R=A,S=26,V=Par dépôt:R=B,S=3,V={0}:\";$C308)": 4298,
    "=RIK_AC(\"INF12__;INF06@E=1,S=14,G=0,T=0,P=0:@R=A,S=26,V=Par dépôt:R=B,S=3,V={0}:\";$C310)": 4299,
    "=RIK_AC(\"INF12__;INF06@E=1,S=14,G=0,T=0,P=0:@R=A,S=26,V=Par dépôt:R=B,S=3,V={0}:\";$C312)": 4300,
    "=RIK_AC(\"INF12__;INF06@E=1,S=14,G=0,T=0,P=0:@R=A,S=26,V=Par dépôt:R=B,S=3,V={0}:\";$C314)": 4301,
    "=RIK_AC(\"INF12__;INF06@E=1,S=14,G=0,T=0,P=0:@R=A,S=26,V=Par dépôt:R=B,S=3,V={0}:\";$C316)": 4302,
    "=RIK_AC(\"INF12__;INF06@E=1,S=14,G=0,T=0,P=0:@R=A,S=26,V=Par dépôt:R=B,S=3,V={0}:\";$C318)": 4303,
    "=RIK_AC(\"INF12__;INF06@E=1,S=14,G=0,T=0,P=0:@R=A,S=26,V=Par dépôt:R=B,S=3,V={0}:\";$C320)": 4304,
    "=RIK_AC(\"INF12__;INF06@E=1,S=14,G=0,T=0,P=0:@R=A,S=26,V=Par dépôt:R=B,S=3,V={0}:\";$C322)": 4305,
    "=RIK_AC(\"INF12__;INF06@E=1,S=14,G=0,T=0,P=0:@R=A,S=26,V=Par dépôt:R=B,S=3,V={0}:\";$C324)": 4306,
    "=RIK_AC(\"INF12__;INF06@E=1,S=14,G=0,T=0,P=0:@R=A,S=26,V=Par dépôt:R=B,S=3,V={0}:\";$C326)": 4307,
    "=RIK_AC(\"INF12__;INF06@E=1,S=14,G=0,T=0,P=0:@R=A,S=26,V=Par dépôt:R=B,S=3,V={0}:\";$C328)": 4308,
    "=RIK_AC(\"INF12__;INF06@E=1,S=14,G=0,T=0,P=0:@R=A,S=26,V=Par dépôt:R=B,S=3,V={0}:\";$C330)": 4309,
    "=RIK_AC(\"INF12__;INF06@E=1,S=14,G=0,T=0,P=0:@R=A,S=26,V=Par dépôt:R=B,S=3,V={0}:\";$C332)": 4310,
    "=RIK_AC(\"INF12__;INF06@E=1,S=14,G=0,T=0,P=0:@R=A,S=26,V=Par dépôt:R=B,S=3,V={0}:\";$C334)": 4311,
    "=RIK_AC(\"INF12__;INF06@E=1,S=14,G=0,T=0,P=0:@R=A,S=26,V=Par dépôt:R=B,S=3,V={0}:\";$C336)": 4312,
    "=RIK_AC(\"INF12__;INF06@E=1,S=14,G=0,T=0,P=0:@R=A,S=26,V=Par dépôt:R=B,S=3,V={0}:\";$C338)": 4313,
    "=RIK_AC(\"INF12__;INF06@E=1,S=14,G=0,T=0,P=0:@R=A,S=26,V=Par dépôt:R=B,S=3,V={0}:\";$C340)": 4314,
    "=RIK_AC(\"INF12__;INF06@E=1,S=14,G=0,T=0,P=0:@R=A,S=26,V=Par dépôt:R=B,S=3,V={0}:\";$C342)": 4315,
    "=RIK_AC(\"INF12__;INF06@E=1,S=14,G=0,T=0,P=0:@R=A,S=26,V=Par dépôt:R=B,S=3,V={0}:\";$C344)": 4316,
    "=RIK_AC(\"INF12__;INF06@E=1,S=14,G=0,T=0,P=0:@R=A,S=26,V=Par dépôt:R=B,S=3,V={0}:\";$C346)": 4317,
    "=RIK_AC(\"INF12__;INF06@E=1,S=14,G=0,T=0,P=0:@R=A,S=26,V=Par dépôt:R=B,S=3,V={0}:\";$C348)": 4318,
    "=RIK_AC(\"INF12__;INF06@E=1,S=14,G=0,T=0,P=0:@R=A,S=26,V=Par dépôt:R=B,S=3,V={0}:\";$C350)": 4319,
    "=RIK_AC(\"INF12__;INF06@E=1,S=14,G=0,T=0,P=0:@R=A,S=26,V=Par dépôt:R=B,S=3,V={0}:\";$C352)": 4320,
    "=RIK_AC(\"INF12__;INF06@E=1,S=14,G=0,T=0,P=0:@R=A,S=26,V=Par dépôt:R=B,S=3,V={0}:\";$C354)": 4321,
    "=RIK_AC(\"INF12__;INF06@E=1,S=14,G=0,T=0,P=0:@R=A,S=26,V=Par dépôt:R=B,S=3,V={0}:\";$C356)": 4322,
    "=RIK_AC(\"INF12__;INF06@E=1,S=14,G=0,T=0,P=0:@R=A,S=26,V=Par dépôt:R=B,S=3,V={0}:\";$C335)": 4323,
    "=RIK_AC(\"INF12__;INF06@E=1,S=14,G=0,T=0,P=0:@R=A,S=26,V=Par dépôt:R=B,S=3,V={0}:\";$C337)": 4324,
    "=RIK_AC(\"INF12__;INF06@E=1,S=14,G=0,T=0,P=0:@R=A,S=26,V=Par dépôt:R=B,S=3,V={0}:\";$C341)": 4325,
    "=RIK_AC(\"INF12__;INF06@E=1,S=14,G=0,T=0,P=0:@R=A,S=26,V=Par dépôt:R=B,S=3,V={0}:\";$C343)": 4326,
    "=RIK_AC(\"INF12__;INF06@E=1,S=14,G=0,T=0,P=0:@R=A,S=26,V=Par dépôt:R=B,S=3,V={0}:\";$C345)": 4327,
    "=RIK_AC(\"INF12__;INF06@E=1,S=14,G=0,T=0,P=0:@R=A,S=26,V=Par dépôt:R=B,S=3,V={0}:\";$C349)": 4328,
    "=RIK_AC(\"INF12__;INF06@E=1,S=14,G=0,T=0,P=0:@R=A,S=26,V=Par dépôt:R=B,S=3,V={0}:\";$C351)": 4329,
    "=RIK_AC(\"INF12__;INF06@E=1,S=14,G=0,T=0,P=0:@R=A,S=26,V=Par dépôt:R=B,S=3,V={0}:\";$C353)": 4330,
    "=RIK_AC(\"INF12__;INF06@E=1,S=14,G=0,T=0,P=0:@R=A,S=26,V=Par dépôt:R=B,S=3,V={0}:\";$C297)": 4331,
    "=RIK_AC(\"INF12__;INF06@E=1,S=14,G=0,T=0,P=0:@R=A,S=26,V=Par dépôt:R=B,S=3,V={0}:\";$C299)": 4332,
    "=RIK_AC(\"INF12__;INF06@E=1,S=14,G=0,T=0,P=0:@R=A,S=26,V=Par dépôt:R=B,S=3,V={0}:\";$C301)": 4333,
    "=RIK_AC(\"INF12__;INF06@E=1,S=14,G=0,T=0,P=0:@R=A,S=26,V=Par dépôt:R=B,S=3,V={0}:\";$C303)": 4334,
    "=RIK_AC(\"INF12__;INF06@E=1,S=14,G=0,T=0,P=0:@R=A,S=26,V=Par dépôt:R=B,S=3,V={0}:\";$C305)": 4335,
    "=RIK_AC(\"INF12__;INF06@E=1,S=14,G=0,T=0,P=0:@R=A,S=26,V=Par dépôt:R=B,S=3,V={0}:\";$C307)": 4336,
    "=RIK_AC(\"INF12__;INF06@E=1,S=14,G=0,T=0,P=0:@R=A,S=26,V=Par dépôt:R=B,S=3,V={0}:\";$C309)": 4337,
    "=RIK_AC(\"INF12__;INF06@E=1,S=14,G=0,T=0,P=0:@R=A,S=26,V=Par dépôt:R=B,S=3,V={0}:\";$C311)": 4338,
    "=RIK_AC(\"INF12__;INF06@E=1,S=14,G=0,T=0,P=0:@R=A,S=26,V=Par dépôt:R=B,S=3,V={0}:\";$C313)": 4339,
    "=RIK_AC(\"INF12__;INF06@E=1,S=14,G=0,T=0,P=0:@R=A,S=26,V=Par dépôt:R=B,S=3,V={0}:\";$C315)": 4340,
    "=RIK_AC(\"INF12__;INF06@E=1,S=14,G=0,T=0,P=0:@R=A,S=26,V=Par dépôt:R=B,S=3,V={0}:\";$C317)": 4341,
    "=RIK_AC(\"INF12__;INF06@E=1,S=</t>
  </si>
  <si>
    <t>14,G=0,T=0,P=0:@R=A,S=26,V=Par dépôt:R=B,S=3,V={0}:\";$C319)": 4342,
    "=RIK_AC(\"INF12__;INF06@E=1,S=14,G=0,T=0,P=0:@R=A,S=26,V=Par dépôt:R=B,S=3,V={0}:\";$C321)": 4343,
    "=RIK_AC(\"INF12__;INF06@E=1,S=14,G=0,T=0,P=0:@R=A,S=26,V=Par dépôt:R=B,S=3,V={0}:\";$C323)": 4344,
    "=RIK_AC(\"INF12__;INF06@E=1,S=14,G=0,T=0,P=0:@R=A,S=26,V=Par dépôt:R=B,S=3,V={0}:\";$C325)": 4345,
    "=RIK_AC(\"INF12__;INF06@E=1,S=14,G=0,T=0,P=0:@R=A,S=26,V=Par dépôt:R=B,S=3,V={0}:\";$C327)": 4346,
    "=RIK_AC(\"INF12__;INF06@E=1,S=14,G=0,T=0,P=0:@R=A,S=26,V=Par dépôt:R=B,S=3,V={0}:\";$C329)": 4347,
    "=RIK_AC(\"INF12__;INF06@E=1,S=14,G=0,T=0,P=0:@R=A,S=26,V=Par dépôt:R=B,S=3,V={0}:\";$C331)": 4348,
    "=RIK_AC(\"INF12__;INF06@E=1,S=14,G=0,T=0,P=0:@R=A,S=26,V=Par dépôt:R=B,S=3,V={0}:\";$C333)": 4349,
    "=RIK_AC(\"INF12__;INF06@E=1,S=14,G=0,T=0,P=0:@R=A,S=26,V=Par dépôt:R=B,S=3,V={0}:\";$C339)": 4350,
    "=RIK_AC(\"INF12__;INF06@E=1,S=14,G=0,T=0,P=0:@R=A,S=26,V=Par dépôt:R=B,S=3,V={0}:\";$C347)": 4351,
    "=RIK_AC(\"INF12__;INF06@E=1,S=14,G=0,T=0,P=0:@R=A,S=26,V=Par dépôt:R=B,S=3,V={0}:\";$C355)": 4352,
    "=RIK_AC(\"INF12__;INF06@E=1,S=14,G=0,T=0,P=0:@R=A,S=26,V=Par dépôt:R=B,S=3,V={0}:\";$C359)": 4353,
    "=RIK_AC(\"INF12__;INF06@E=1,S=14,G=0,T=0,P=0:@R=A,S=26,V=Par dépôt:R=B,S=3,V={0}:\";$C360)": 4354,
    "=RIK_AC(\"INF12__;INF06@E=1,S=14,G=0,T=0,P=0:@R=A,S=26,V=Par dépôt:R=B,S=3,V={0}:\";$C362)": 4355,
    "=RIK_AC(\"INF12__;INF06@E=1,S=14,G=0,T=0,P=0:@R=A,S=26,V=Par dépôt:R=B,S=3,V={0}:\";$C364)": 4356,
    "=RIK_AC(\"INF12__;INF06@E=1,S=14,G=0,T=0,P=0:@R=A,S=26,V=Par dépôt:R=B,S=3,V={0}:\";$C366)": 4357,
    "=RIK_AC(\"INF12__;INF06@E=1,S=14,G=0,T=0,P=0:@R=A,S=26,V=Par dépôt:R=B,S=3,V={0}:\";$C368)": 4358,
    "=RIK_AC(\"INF12__;INF06@E=1,S=14,G=0,T=0,P=0:@R=A,S=26,V=Par dépôt:R=B,S=3,V={0}:\";$C370)": 4359,
    "=RIK_AC(\"INF12__;INF06@E=1,S=14,G=0,T=0,P=0:@R=A,S=26,V=Par dépôt:R=B,S=3,V={0}:\";$C372)": 4360,
    "=RIK_AC(\"INF12__;INF06@E=1,S=14,G=0,T=0,P=0:@R=A,S=26,V=Par dépôt:R=B,S=3,V={0}:\";$C374)": 4361,
    "=RIK_AC(\"INF12__;INF06@E=1,S=14,G=0,T=0,P=0:@R=A,S=26,V=Par dépôt:R=B,S=3,V={0}:\";$C376)": 4362,
    "=RIK_AC(\"INF12__;INF06@E=1,S=14,G=0,T=0,P=0:@R=A,S=26,V=Par dépôt:R=B,S=3,V={0}:\";$C378)": 4363,
    "=RIK_AC(\"INF12__;INF06@E=1,S=14,G=0,T=0,P=0:@R=A,S=26,V=Par dépôt:R=B,S=3,V={0}:\";$C380)": 4364,
    "=RIK_AC(\"INF12__;INF06@E=1,S=14,G=0,T=0,P=0:@R=A,S=26,V=Par dépôt:R=B,S=3,V={0}:\";$C382)": 4365,
    "=RIK_AC(\"INF12__;INF06@E=1,S=14,G=0,T=0,P=0:@R=A,S=26,V=Par dépôt:R=B,S=3,V={0}:\";$C363)": 4366,
    "=RIK_AC(\"INF12__;INF06@E=1,S=14,G=0,T=0,P=0:@R=A,S=26,V=Par dépôt:R=B,S=3,V={0}:\";$C365)": 4367,
    "=RIK_AC(\"INF12__;INF06@E=1,S=14,G=0,T=0,P=0:@R=A,S=26,V=Par dépôt:R=B,S=3,V={0}:\";$C367)": 4368,
    "=RIK_AC(\"INF12__;INF06@E=1,S=14,G=0,T=0,P=0:@R=A,S=26,V=Par dépôt:R=B,S=3,V={0}:\";$C371)": 4369,
    "=RIK_AC(\"INF12__;INF06@E=1,S=14,G=0,T=0,P=0:@R=A,S=26,V=Par dépôt:R=B,S=3,V={0}:\";$C373)": 4370,
    "=RIK_AC(\"INF12__;INF06@E=1,S=14,G=0,T=0,P=0:@R=A,S=26,V=Par dépôt:R=B,S=3,V={0}:\";$C375)": 4371,
    "=RIK_AC(\"INF12__;INF06@E=1,S=14,G=0,T=0,P=0:@R=A,S=26,V=Par dépôt:R=B,S=3,V={0}:\";$C379)": 4372,
    "=RIK_AC(\"INF12__;INF06@E=1,S=14,G=0,T=0,P=0:@R=A,S=26,V=Par dépôt:R=B,S=3,V={0}:\";$C361)": 4373,
    "=RIK_AC(\"INF12__;INF06@E=1,S=14,G=0,T=0,P=0:@R=A,S=26,V=Par dépôt:R=B,S=3,V={0}:\";$C369)": 4374,
    "=RIK_AC(\"INF12__;INF06@E=1,S=14,G=0,T=0,P=0:@R=A,S=26,V=Par dépôt:R=B,S=3,V={0}:\";$C377)": 4375,
    "=RIK_AC(\"INF12__;INF06@E=1,S=14,G=0,T=0,P=0:@R=A,S=26,V=Par dépôt:R=B,S=3,V={0}:\";$C381)": 4376,
    "=RIK_AC(\"INF12__;INF06@E=1,S=14,G=0,T=0,P=0:@R=A,S=26,V=Par dépôt:R=B,S=3,V={0}:\";$C385)": 4377,
    "=RIK_AC(\"INF12__;INF06@E=1,S=14,G=0,T=0,P=0:@R=A,S=26,V=Par dépôt:R=B,S=3,V={0}:\";$C386)": 4378,
    "=RIK_AC(\"INF12__;INF06@E=1,S=14,G=0,T=0,P=0:@R=A,S=26,V=Par dépôt:R=B,S=3,V={0}:\";$C388)": 4379,
    "=RIK_AC(\"INF12__;INF06@E=1,S=14,G=0,T=0,P=0:@R=A,S=26,V=Par dépôt:R=B,S=3,V={0}:\";$C390)": 4380,
    "=RIK_AC(\"INF12__;INF06@E=1,S=14,G=0,T=0,P=0:@R=A,S=26,V=Par dépôt:R=B,S=3,V={0}:\";$C389)": 4381,
    "=RIK_AC(\"INF12__;INF06@E=1,S=14,G=0,T=0,P=0:@R=A,S=26,V=Par dépôt:R=B,S=3,V={0}:\";$C387)": 4382,
    "=RIK_AC(\"INF12__;INF06@E=1,S=14,G=0,T=0,P=0:@R=A,S=26,V=Par dépôt:R=B,S=3,V={0}:\";$C391)": 4383,
    "=RIK_AC(\"INF12__;INF06@E=1,S=14,G=0,T=0,P=0:@R=A,S=26,V=Par dépôt:R=B,S=3,V={0}:\";$C394)": 4384,
    "=RIK_AC(\"INF12__;INF06@E=1,S=14,G=0,T=0,P=0:@R=A,S=26,V=Par dépôt:R=B,S=3,V={0}:\";$C395)": 4385,
    "=RIK_AC(\"INF12__;INF06@E=1,S=14,G=0,T=0,P=0:@R=A,S=26,V=Par dépôt:R=B,S=3,V={0}:\";$C397)": 4386,
    "=RIK_AC(\"INF12__;INF06@E=1,S=14,G=0,T=0,P=0:@R=A,S=26,V=Par dépôt:R=B,S=3,V={0}:\";$C399)": 4387,
    "=RIK_AC(\"INF12__;INF06@E=1,S=14,G=0,T=0,P=0:@R=A,S=26,V=Par dépôt:R=B,S=3,V={0}:\";$C401)": 4388,
    "=RIK_AC(\"INF12__;INF06@E=1,S=14,G=0,T=0,P=0:@R=A,S=26,V=Par dépôt:R=B,S=3,V={0}:\";$C403)": 4389,
    "=RIK_AC(\"INF12__;INF06@E=1,S=14,G=0,T=0,P=0:@R=A,S=26,V=Par dépôt:R=B,S=3,V={0}:\";$C405)": 4390,
    "=RIK_AC(\"INF12__;INF06@E=1,S=14,G=0,T=0,P=0:@R=A,S=26,V=Par dépôt:R=B,S=3,V={0}:\";$C407)": 4391,
    "=RIK_AC(\"INF12__;INF06@E=1,S=14,G=0,T=0,P=0:@R=A,S=26,V=Par dépôt:R=B,S=3,V={0}:\";$C409)": 4392,
    "=RIK_AC(\"INF12__;INF06@E=1,S=14,G=0,T=0,P=0:@R=A,S=26,V=Par dépôt:R=B,S=3,V={0}:\";$C411)": 4393,
    "=RIK_AC(\"INF12__;INF06@E=1,S=14,G=0,T=0,P=0:@R=A,S=26,V=Par dépôt:R=B,S=3,V={0}:\";$C413)": 4394,
    "=RIK_AC(\"INF12__;INF06@E=1,S=14,G=0,T=0,P=0:@R=A,S=26,V=Par dépôt:R=B,S=3,V={0}:\";$C415)": 4395,
    "=RIK_AC(\"INF12__;INF06@E=1,S=14,G=0,T=0,P=0:@R=A,S=26,V=Par dépôt:R=B,S=3,V={0}:\";$C417)": 4396,
    "=RIK_AC(\"INF12__;INF06@E=1,S=14,G=0,T=0,P=0:@R=A,S=26,V=Par dépôt:R=B,S=3,V={0}:\";$C419)": 4397,
    "=RIK_AC(\"INF12__;INF06@E=1,S=14,G=0,T=0,P=0:@R=A,S=26,V=Par dépôt:R=B,S=3,V={0}:\";$C421)": 4398,
    "=RIK_AC(\"INF12__;INF06@E=1,S=14,G=0,T=0,P=0:@R=A,S=26,V=Par dépôt:R=B,S=3,V={0}:\";$C423)": 4399,
    "=RIK_AC(\"INF12__;INF06@E=1,S=14,G=0,T=0,P=0:@R=A,S=26,V=Par dépôt:R=B,S=3,V={0}:\";$C425)": 4400,
    "=RIK_AC(\"INF12__;INF06@E=1,S=14,G=0,T=0,P=0:@R=A,S=26,V=Par dépôt:R=B,S=3,V={0}:\";$C427)": 4401,
    "=RIK_AC(\"INF12__;INF06@E=1,S=14,G=0,T=0,P=0:@R=A,S=26,V=Par dépôt:R=B,S=3,V={0}:\";$C429)": 4402,
    "=RIK_AC(\"INF12__;INF06@E=1,S=14,G=0,T=0,P=0:@R=A,S=26,V=Par dépôt:R=B,S=3,V={0}:\";$C431)": 4403,
    "=RIK_AC(\"INF12__;INF06@E=1,S=14,G=0,T=0,P=0:@R=A,S=26,V=Par dépôt:R=B,S=3,V={0}:\";$C433)": 4404,
    "=RIK_AC(\"INF12__;INF06@E=1,S=14,G=0,T=0,P=0:@R=A,S=26,V=Par dépôt:R=B,S=3,V={0}:\";$C435)": 4405,
    "=RIK_AC(\"INF12__;INF06@E=1,S=14,G=0,T=0,P=0:@R=A,S=26,V=Par dépôt:R=B,S=3,V={0}:\";$C437)": 4406,
    "=RIK_AC(\"INF12__;INF06@E=1,S=14,G=0,T=0,P=0:@R=A,S=26,V=Par dépôt:R=B,S=3,V={0}:\";$C439)": 4407,
    "=RIK_AC(\"INF12__;INF06@E=1,S=14,G=0,T=0,P=0:@R=A,S=26,V=Par dépôt:R=B,S=3,V={0}:\";$C441)": 4408,
    "=RIK_AC(\"INF12__;INF06@E=1,S=14,G=0,T=0,P=0:@R=A,S=26,V=Par dépôt:R=B,S=3,V={0}:\";$C443)": 4409,
    "=RIK_AC(\"INF12__;INF06@E=1,S=14,G=0,T=0,P=0:@R=A,S=26,V=Par dépôt:R=B,S=3,V={0}:\";$C445)": 4410,
    "=RIK_AC(\"INF12__;INF06@E=1,S=14,G=0,T=0,P=0:@R=A,S=26,V=Par dépôt:R=B,S=3,V={0}:\";$C447)": 4411,
    "=RIK_AC(\"INF12__;INF06@E=1,S=14,G=0,T=0,P=0:@R=A,S=26,V=Par dépôt:R=B,S=3,V={0}:\";$C449)": 4412,
    "=RIK_AC(\"INF12__;INF06@E=1,S=14,G=0,T=0,P=0:@R=A,S=26,V=Par dépôt:R=B,S=3,V={0}:\";$C451)": 4413,
    "=RIK_AC(\"INF12__;INF06@E=1,S=14,G=0,T=0,P=0:@R=A,S=26,V=Par dépôt:R=B,S=3,V={0}:\";$C453)": 4414,
    "=RIK_AC(\"INF12__;INF06@E=1,S=14,G=0,T=0,P=0:@R=A,S=26,V=Par dépôt:R=B,S=3,V={0}:\";$C455)": 4415,
    "=RIK_AC(\"INF12__;INF06@E=1,S=14,G=0,T=0,P=0:@R=A,S=26,V=Par dépôt:R=B,S=3,V={0}:\";$C457)": 4416,
    "=RIK_AC(\"INF12__;INF06@E=1,S=14,G=0,T=0,P=0:@R=A,S=26,V=Par dépôt:R=B,S=3,V={0}:\";$C459)": 4417,
    "=RIK_AC(\"INF12__;INF06@E=1,S=14,G=0,T=0,P=0:@R=A,S=26,V=Par dépôt:R=B,S=3,V={0}:\";$C461)": 4418,
    "=RIK_AC(\"INF12__;INF06@E=1,S=14,G=0,T=0,P=0:@R=A,S=26,V=Par dépôt:R=B,S=3,V={0}:\";$C463)": 4419,
    "=RIK_AC(\"INF12__;INF06@E=1,S=14,G=0,T=0,P=0:@R=A,S=26,V=Par dépôt:R=B,S=3,V={0}:\";$C465)": 4420,
    "=RIK_AC(\"INF12__;INF06@E=1,S=14,G=0,T=0,P=0:@R=A,S=26,V=Par dépôt:R=B,S=3,V={0}:\";$C467)": 4421,
    "=RIK_AC(\"INF12__;INF06@E=1,S=14,G=0,T=0,P=0:@R=A,S=26,V=Par dépôt:R=B,S=3,V={0}:\";$C469)": 4422,
    "=RIK_AC(\"INF12__;INF06@E=1,S=14,G=0,T=0,P=0:@R=A,S=26,V=Par dépôt:R=B,S=3,V={0}:\";$C471)": 4423,
    "=RIK_AC(\"INF12__;INF06@E=1,S=14,G=0,T=0,P=0:@R=A,S=26,V=Par dépôt:R=B,S=3,V={0}:\";$C473)": 4424,
    "=RIK_AC(\"INF12__;INF06@E=1,S=14,G=0,T=0,P=0:@R=A,S=26,V=Par dépôt:R=B,S=3,V={0}:\";$C475)": 4425,
    "=RIK_AC(\"INF12__;INF06@E=1,S=14,G=0,T=0,P=0:@R=A,S=26,V=Par dépôt:R=B,S=3,V={0}:\";$C477)": 4426,
    "=RIK_AC(\"INF12__;INF06@E=1,S=14,G=0,T=0,P=0:@R=A,S=26,V=Par dépôt:R=B,S=3,V={0}:\";$C479)": 4427,
    "=RIK_AC(\"INF12__;INF06@E=1,S=14,G=0,T=0,P=0:@R=A,S=26,V=Par dépôt:R=B,S=3,V={0}:\";$C481)": 4428,
    "=RIK_AC(\"INF12__;INF06@E=1,S=14,G=0,T=0,P=0:@R=A,S=26,V=Par dépôt:R=B,S=3,V={0}:\";$C483)": 4429,
    "=RIK_AC(\"INF12__;INF06@E=1,S=14,G=0,T=0,P=0:@R=A,S=26,V=Par dépôt:R=B,S=3,V={0}:\";$C485)": 4430,
    "=RIK_AC(\"INF12__;INF06@E=1,S=14,G=0,T=0,P=0:@R=A,S=26,V=Par dépôt:R=B,S=3,V={0}:\";$C487)": 4431,
    "=RIK_AC(\"INF12__;INF06@E=1,S=14,G=0,T=0,P=0:@R=A,S=26,V=Par dépôt:R=B,S=3,V={0}:\";$C489)": 4432,
    "=RIK_AC(\"INF12__;INF06@E=1,S=14,G=0,T=0,P=0:@R=A,S=26,V=Par dépôt:R=B,S=3,V={0}:\";$C499)": 4433,
    "=RIK_AC(\"INF12__;INF06@E=1,S=14,G=0,T=0,P=0:@R=A,S=26,V=Par dépôt:R=B,S=3,V={0}:\";$C396)": 4434,
    "=RIK_AC(\"INF12__;INF06@E=1,S=14,G=0,T=0,P=0:@R=A,S=26,V=Par dépôt:R=B,S=3,V={0}:\";$C398)": 4435,
    "=RIK_AC(\"INF12__;INF06@E=1,S=14,G=0,T=0,P=0:@R=A,S=26,V=Par dépôt:R=B,S=3,V={0}:\";$C400)": 4436,
    "=RIK_AC(\"INF12__;INF06@E=1,S=14,G=0,T=0,P=0:@R=A,S=26,V=Par dépôt:R=B,S=3,V={0}:\";$C402)": 4437,
    "=RIK_AC(\"INF12__;INF06@E=1,S=14,G=0,T=0,P=0:@R=A,S=26,V=Par dépôt:R=B,S=3,V={0}:\";$C404)": 4438,
    "=RIK_AC(\"INF12__;INF06@E=1,S=14,G=0,T=0,P=0:@R=A,S=26,V=Par dépôt:R=B,S=3,V={0}:\";$C406)": 4439,
    "=RIK_AC(\"INF12__;INF06@E=1,S=14,G=0,T=0,P=0:@R=A,S=26,V=Par dépôt:R=B,S=3,V={0}:\";$C408)": 4440,
    "=RIK_AC(\"INF12__;INF06@E=1,S=14,G=0,T=0,P=0:@R=A,S=26,V=Par dépôt:R=B,S=3,V={0}:\";$C410)": 4441,
    "=RIK_AC(\"INF12__;INF06@E=1,S=14,G=0,T=0,P=0:@R=A,S=26,V=Par dépôt:R=B,S=3,V={0}:\";$C412)": 4442,
    "=RIK_AC(\"INF12__;INF06@E=1,S=14,G=0,T=0,P=0:@R=A,S=26,V=Par dépôt:R=B,S=3,V={0}:\";$C414)": 4443,
    "=RIK_AC(\"INF12__;INF06@E=1,S=14,G=0,T=0,P=0:@R=A,S=26,V=Par dépôt:R=B,S=3,V={0}:\";$C416)": 4444,
    "=RIK_AC(\"INF12__;INF06@E=1,S=14,G=0,T=0,P=0:@R=A,S=26,V=Par dépôt:R=B,S=3,V={0}:\";$C418)": 4445,
    "=RIK_AC(\"INF12__;INF06@E=1,S=14,G=0,T=0,P=0:@R=A,S=26,V=Par dépôt:R=B,S=3,V={0}:\";$C420)": 4446,
    "=RIK_AC(\"INF12__;INF06@E=1,S=14,G=0,T=0,P=0:@R=A,S=26,V=Par dépôt:R=B,S=3,V={0}:\";$C422)": 4447,
    "=RIK_AC(\"INF12__;INF06@E=1,S=14,G=0,T=0,P=0:@R=A,S=26,V=Par dépôt:R=B,S=3,V={0}:\";$C424)": 4448,
    "=RIK_AC(\"INF12__;INF06@E=1,S=14,G=0,T=0,P=0:@R=A,S=26,V=Par dépôt:R=B,S=3,V={0}:\";$C426)": 4449,
    "=RIK_AC(\"INF12__;INF06@E=1,S=14,G=0,T=0,P=0:@R=A,S=26,V=Par dépôt:R=B,S=3,V={0}:\";$C428)": 4450,
    "=RIK_AC(\"INF12__;INF06@E=1,S=14,G=0,T=0,P=0:@R=A,S=26,V=Par dépôt:R=B,S=3,V={0}:\";$C430)": 4451,
    "=RIK_AC(\"INF12__;INF06@E=1,S=14,G=0,T=0,P=0:@R=A,S=26,V=Par dépôt:R=B,S=3,V={0}:\";$C432)": 4452,
    "=RIK_AC(\"INF12__;INF06@E=1,S=14,G=0,T=0,P=0:@R=A,S=26,V=Par dépôt:R=B,S=3,V={0}:\";$C434)": 4453,
    "=RIK_AC(\"INF12__;INF06@E=1,S=14,G=0,T=0,P=0:@R=A,S=26,V=Par dépôt:R=B,S=3,V={0}:\";$C436)": 4454,
    "=RIK_AC(\"INF12__;INF06@E=1,S=14,G=0,T=0,P=0:@R=A,S=26,V=Par dépôt:R=B,S=3,V={0}:\";$C438)": 4455,
    "=RIK_AC(\"INF12__;INF06@E=1,S=14,G=0,T=0,P=0:@R=A,S=26,V=Par dépôt:R=B,S=3,V={0}:\";$C440)": 4456,
    "=RIK_AC(\"INF12__;INF06@E=1,S=14,G=0,T=0,P=0:@R=A,S=26,V=Par dépôt:R=B,S=3,V={0}:\";$C442)": 4457,
    "=RIK_AC(\"INF12__;INF06@E=1,S=14,G=0,T=0,P=0:@R=A,S=26,V=Par dépôt:R=B,S=3,V={0}:\";$C444)": 4458,
    "=RIK_AC(\"INF12__;INF06@E=1,S=14,G=0,T=0,P=0:@R=A,S=26,V=Par dépôt:R=B,S=3,V={0}:\";$C446)": 4459,
    "=RIK_AC(\"INF12__;INF06@E=1,S=14,G=0,T=0,P=0:@R=A,S=26,V=Par dépôt:R=B,S=3,V={0}:\";$C448)": 4460,
    "=RIK_AC(\"INF12__;INF06@E=1,S=14,G=0,T=0,P=0:@R=A,S=26,V=Par dépôt:R=B,S=3,V={0}:\";$C450)": 4461,
    "=RIK_AC(\"INF12__;INF06@E=1,S=14,G=0,T=0,P=0:@R=A,S=26,V=Par dépôt:R=B,S=3,V={0}:\";$C452)": 4462,
    "=RIK_AC(\"INF12__;INF06@E=1,S=14,G=0,T=0,P=0:@R=A,S=26,V=Par dépôt:R=B,S=3,V={0}:\";$C454)": 4463,
    "=RIK_AC(\"INF12__;INF06@E=1,S=14,G=0,T=0,P=0:@R=A,S=26,V=Par dépôt:R=B,S=3,V={0}:\";$C456)": 4464,
    "=RIK_AC(\"INF12__;INF06@E=1,S=14,G=0,T=0,P=0:@R=A,S=26,V=Par dépôt:R=B,S=3,V={0}:\";$C458)": 4465,
    "=RIK_AC(\"INF12__;INF06@E=1,S=14,G=0,T=0,P=0:@R=A,S=26,V=Par dépôt:R=B,S=3,V={0}:\";$C460)": 4466,
    "=RIK_AC(\"INF12__;INF06@E=1,S=14,G=0,T=0,P=0:@R=A,S=26,V=Par dépôt:R=B,S=3,V={0}:\";$C462)": 4467,
    "=RIK_AC(\"INF12__;INF06@E=1,S=14,G=0,T=0,P=0:@R=A,S=26,V=Par dépôt:R=B,S=3,V={0}:\";$C464)": 4468,
    "=RIK_AC(\"INF12__;INF06@E=1,S=14,G=0,T=0,P=0:@R=A,S=26,V=Par dépôt:R=B,S=3,V={0}:\";$C466)": 4469,
    "=RIK_AC(\"INF12__;INF06@E=1,S=14,G=0,T=0,P=0:@R=A,S=26,V=Par dépôt:R=B,S=3,V={0}:\";$C468)": 4470,
    "=RIK_AC(\"INF12__;INF06@E=1,S=14,G=0,T=0,P=0:@R=A,S=26,V=Par dépôt:R=B,S=3,V={0}:\";$C470)": 4471,
    "=RIK_AC(\"INF12__;INF06@E=1,S=14,G=0,T=0,P=0:@R=A,S=26,V=Par dépôt:R=B,S=3,V={0}:\";$C472)": 4472,
    "=RIK_AC(\"INF12__;INF06@E=1,S=14,G=0,T=0,P=0:@R=A,S=26,V=Par dépôt:R=B,S=3,V={0}:\";$C474)": 4473,
    "=RIK_AC(\"INF12__;INF06@E=1,S=14,G=0,T=0,P=0:@R=A,S=26,V=Par dépôt:R=B,S=3,V={0}:\";$C476)": 4474,
    "=RIK_AC(\"INF12__;INF06@E=1,S=14,G=0,T=0,P=0:@R=A,S=26,V=Par dépôt:R=B,S=3,V={0}:\";$C478)": 4475,
    "=RIK_AC(\"INF12__;INF06@E=1,S=14,G=0,T=0,P=0:@R=A,S=26,V=Par dépôt:R=B,S=3,V={0}:\";$C480)": 4476,
    "=RIK_AC(\"INF12__;INF06@E=1,S=14,G=0,T=0,P=0:@R=A,S=26,V=Par dépôt:R=B,S=3,V={0}:\";$C482)": 4477,
    "=RIK_AC(\"INF12__;INF06@E=1,S=14,G=0,T=0,P=0:@R=A,S=26,V=Par dépôt:R=B,S=3,V={0}:\";$C484)": 4478,
    "=RIK_AC(\"INF12__;INF06@E=1,S=14,G=0,T=0,P=0:@R=A,S=26,V=Par dépôt:R=B,S=3,V={0}:\";$C486)": 4479,
    "=RIK_AC(\"INF12__;INF06@E=1,S=14,G=0,T=0,P=0:@R=A,S=26,V=Par dépôt:R=B,S=3,V={0}:\";$C488)": 4480,
    "=RIK_AC(\"INF12__;INF06@E=1,S=14,G=0,T=0,P=0:@R=A,S=26,V=Par dépôt:R=B,S=3,V={0}:\";$C490)": 4481,
    "=RIK_AC(\"INF12__;INF06@E=1,S=14,G=0,T=0,P=0:@R=A,S=26,V=Par dépôt:R=B,S=3,V={0}:\";$C492)": 4482,
    "=RIK_AC(\"INF12__;INF06@E=1,S=14,G=0,T=0,P=0:@R=A,S=26,V=Par dépôt:R=B,S=3,V={0}:\";$C494)": 4483,
    "=RIK_AC(\"INF12__;INF06@E=1,S=14,G=0,T=0,P=0:@R=A,S=26,V=Par dépôt:R=B,S=3,V={0}:\";$C496)": 4484,
    "=RIK_AC(\"INF12__;INF06@E=1,S=14,G=0,T=0,P=0:@R=A,S=26,V=Par dépôt:R=B,S=3,V={0}:\";$C498)": 4485,
    "=RIK_AC(\"INF12__;INF06@E=1,S=14,G=0,T=0,P=0:@R=A,S=26,V=Par dépôt:R=B,S=3,V={0}:\";$C500)": 4486,
    "=RIK_AC(\"INF12__;INF06@E=1,S=14,G=0,T=0,P=0:@R=A,S=26,V=Par dépôt:R=B,S=3,V={0}:\";$C502)": 4487,
    "=RIK_AC(\"INF12__;INF06@E=1,S=14,G=0,T=0,P=0:@R=A,S=26,V=Par dépôt:R=B,S=3,V={0}:\";$C491)": 4488,
    "=RIK_AC(\"INF12__;INF06@E=1,S=14,G=0,T=0,P=0:@R=A,S=26,V=Par dépôt:R=B,S=3,V={0}:\";$C493)": 4489,
    "=RIK_AC(\"INF12__;INF06@E=1,S=14,G=0,T=0,P=0:@R=A,S=26,V=Par dépôt:R=B,S=3,V={0}:\";$C495)": 4490,
    "=RIK_AC(\"INF12__;INF06@E=1,S=14,G=0,T=0,P=0:@R=A,S=26,V=Par dépôt:R=B,S=3,V={0}:\";$C497)": 4491,
    "=RIK_AC(\"INF12__;INF06@E=1,S=14,G=0,T=0,P=0:@R=A,S=26,V=Par dépôt:R=B,S=3,V={0}:\";$C501)": 4492,
    "=RIK_AC(\"INF12__;INF06@E=1,S=14,G=0,T=0,P=0:@R=A,S=26,V=Par dépôt:R=B,S=3,V={0}:\";$C503)": 4493,
    "=RIK_AC(\"INF12__;INF06@E=1,S=14,G=0,T=0,P=0:@R=A,S=26,V=Par dépôt:R=B,S=3,V={0}:\";$C505)": 4494,
    "=RIK_AC(\"INF12__;INF06@E=1,S=14,G=0,T=0,P=0:@R=A,S=26,V=Par dépôt:R=B,S=3,V={0}:\";$C506)": 4495,
    "=RIK_AC(\"INF12__;INF06@E=1,S=14,G=0,T=0,P=0:@R=A,S=26,V=Par dépôt:R=B,S=3,V={0}:\";$C508)": 4496,
    "=RIK_AC(\"INF12__;INF06@E=1,S=14,G=0,T=0,P=0:@R=A,S=26,V=Par dépôt:R=B,S=3,V={0}:\";$C510)": 4497,
    "=RIK_AC(\"INF12__;INF06@E=1,S=14,G=0,T=0,P=0:@R=A,S=26,V=Par dépôt:R=B,S=3,V={0}:\";$C512)": 4498,
    "=RIK_AC(\"INF12__;INF06@E=1,S=14,G=0,T=0,P=0:@R=A,S=26,V=Par dépôt:R=B,S=3,V={0}:\";$C514)": 4499,
    "=RIK_AC(\"INF12__;INF06@E=1,S=14,G=0,T=0,P=0:@R=A,S=26,V=Par dépôt:R=B,S=3,V={0}:\";$C516)": 4500,
    "=RIK_AC(\"INF12__;INF06@E=1,S=14,G=0,T=0,P=0:@R=A,S=26,V=Par dépôt:R=B,S=3,V={0}:\";$C518)": 4501,
    "=RIK_AC(\"INF12__;INF06@E=1,S=14,G=0,T=0,P=0:@R=A,S=26,V=Par dépôt:R=B,S=3,V={0}:\";$C520)": 4502,
    "=RIK_AC(\"INF12__;INF06@E=1,S=14,G=0,T=0,P=0:@R=A,S=26,V=Par dépôt:R=B,S=3,V={0}:\";$C522)": 4503,
    "=RIK_AC(\"INF12__;INF06@E=1,S=14,G=0,T=0,P=0:@R=A,S=26,V=Par dépôt:R=B,S=3,V={0}:\";$C524)": 4504,
    "=RIK_AC(\"INF12__;INF06@E=1,S=14,G=0,T=0,P=0:@R=A,S=26,V=Par dépôt:R=B,S=3,V={0}:\";$C526)": 4505,
    "=RIK_AC(\"INF12__;INF06@E=1,S=14,G=0,T=0,P=0:@R=A,S=26,V=Par dépôt:R=B,S=3,V={0}:\";$C528)": 4506,
    "=RIK_AC(\"INF12__;INF06@E=1,S=14,G=0,T=0,P=0:@R=A,S=26,V=Par dépôt:R=B,S=3,V={0}:\";$C530)": 4507,
    "=RIK_AC(\"INF12__;INF06@E=1,S=14,G=0,T=0,P=0:@R=A,S=26,V=Par dépôt:R=B,S=3,V={0}:\";$C532)": 4508,
    "=RIK_AC(\"INF12__;INF06@E=1,S=14,G=0,T=0,P=0:@R=A,S=26,V=Par dépôt:R=B,S=3,V={0}:\";$C534)": 4509,
    "=RIK_AC(\"INF12__;INF06@E=1,S=14,G=0,T=0,P=0:@R=A,S=26,V=Par dépôt:R=B,S=3,V={0}:\";$C536)": 4510,
    "=RIK_AC(\"INF12__;INF06@E=1,S=14,G=0,T=0,P=0:@R=A,S=26,V=Par dépôt:R=B,S=3,V={0}:\";$C538)": 4511,
    "=RIK_AC(\"INF12__;INF06@E=1,S=14,G=0,T=0,P=0:@R=A,S=26,V=Par dépôt:R=B,S=3,V={0}:\";$C540)": 4512,
    "=RIK_AC(\"INF12__;INF06@E=1,S=14,G=0,T=0,P=0:@R=A,S=26,V=Par dépôt:R=B,S=3,V={0}:\";$C542)": 4513,
    "=RIK_AC(\"INF12__;INF06@E=1,S=14,G=0,T=0,P=0:@R=A,S=26,V=Par dépôt:R=B,S=3,V={0}:\";$C544)": 4514,
    "=RIK_AC(\"INF12__;INF06@E=1,S=14,G=0,T=0,P=0:@R=A,S=26,V=Par dépôt:R=B,S=3,V={0}:\";$C546)": 4515,
    "=RIK_AC(\"INF12__;INF06@E=1,S=14,G=0,T=0,P=0:@R=A,S=26,V=Par dépôt:R=B,S=3,V={0}:\";$C548)": 4516,
    "=RIK_AC(\"INF12__;INF06@E=1,S=14,G=0,T=0,P=0:@R=A,S=26,V=Par dépôt:R=B,S=3,V={0}:\";$C550)": 4517,
    "=RIK_AC(\"INF12__;INF06@E=1,S=14,G=0,T=0,P=0:@R=A,S=26,V=Par dépôt:R=B,S=3,V={0}:\";$C552)": 4518,
    "=RIK_AC(\"INF12__;INF06@E=1,S=14,G=0,T=0,P=0:@R=A,S=26,V=Par dépôt:R=B,S=3,V={0}:\";$C554)": 4519,
    "=RIK_AC(\"INF12__;INF06@E=1,S=14,G=0,T=0,P=0:@R=A,S=26,V=Par dépôt:R=B,S=3,V={0}:\";$C556)": 4520,
    "=RIK_AC(\"INF12__;INF06@E=1,S=14,G=0,T=0,P=0:@R=A,S=26,V=Par dépôt:R=B,S=3,V={0}:\";$C558)": 4521,
    "=RIK_AC(\"INF12__;INF06@E=1,S=14,G=0,T=0,P=0:@R=A,S=26,V=Par dépôt:R=B,S=3,V={0}:\";$C560)": 4522,
    "=RIK_AC(\"INF12__;INF06@E=1,S=14,G=0,T=0,P=0:@R=A,S=26,V=Par dépôt:R=B,S=3,V={0}:\";$C561)": 4523,
    "=RIK_AC(\"INF12__;INF06@E=1,S=14,G=0,T=0,P=0:@R=A,S=26,V=Par dépôt:R=B,S=3,V={0}:\";$C507)": 4524,
    "=RIK_AC(\"INF12__;INF06@E=1,S=14,G=0,T=0,P=0:@R=A,S=26,V=Par dépôt:R=B,S=3,V={0}:\";$C509)": 4525,
    "=RIK_AC(\"INF12__;INF06@E=1,S=14,G=0,T=0,P=0:@R=A,S=26,V=Par dépôt:R=B,S=3,V={0}:\";$C511)": 4526,
    "=RIK_AC(\"INF12__;INF06@E=1,S=14,G=0,T=0,P=0:@R=A,S=26,V=Par dépôt:R=B,S=3,V={0}:\";$C513)": 4527,
    "=RIK_AC(\"INF12__;INF06@E=1,S=14,G=0,T=0,P=0:@R=A,S=26,V=Par dépôt:R=B,S=3,V={0}:\";$C515)": 4528,
    "=RIK_AC(\"INF12__;INF06@E=1,S=14,G=0,T=0,P=0:@R=A,S=26,V=Par dépôt:R=B,S=3,V={0}:\";$C517)": 4529,
    "=RIK_AC(\"INF12__;INF06@E=1,S=14,G=0,T=0,P=0:@R=A,S=26,V=Par dépôt:R=B,S=3,V={0}:\";$C519)": 4530,
    "=RIK_AC(\"INF12__;INF06@E=1,S=14,G=0,T=0,P=0:@R=A,S=26,V=Par dépôt:R=B,S=3,V={0}:\";$C521)": 4531,
    "=RIK_AC(\"INF12__;INF06@E=1,S=14,G=0,T=0,P=0:@R=A,S=26,V=Par dépôt:R=B,S=3,V={0}:\";$C523)": 4532,
    "=RIK_AC(\"INF12__;INF06@E=1,S=14,G=0,T=0,P=0:@R=A,S=26,V=Par dépôt:R=B,S=3,V={0}:\";$C525)": 4533,
    "=RIK_AC(\"INF12__;INF06@E=1,S=14,G=0,T=0,P=0:@R=A,S=26,V=Par dépôt:R=B,S=3,V={0}:\";$C527)": 4534,
    "=RIK_AC(\"INF12__;INF06@E=1,S=14,G=0,T=0,P=0:@R=A,S=26,V=Par dépôt:R=B,S=3,V={0}:\";$C529)": 4535,
    "=RIK_AC(\"INF12__;INF06@E=1,S=14,G=0,T=0,P=0:@R=A,S=26,V=Par dépôt:R=B,S=3,V={0}:\";$C531)": 4536,
    "=RIK_AC(\"INF12__;INF06@E=1,S=14,G=0,T=0,P=0:@R=A,S=26,V=Par dépôt:R=B,S=3,V={0}:\";$C533)": 4537,
    "=RIK_AC(\"INF12__;INF06@E=1,S=14,G=0,T=0,P=0:@R=A,S=26,V=Par dépôt:R=B,S=3,V={0}:\";$C535)": 4538,
    "=RIK_AC(\"INF12__;INF06@E=1,S=14,G=0,T=0,P=0:@R=A,S=26,V=Par dépôt:R=B,S=3,V={0}:\";$C537)": 4539,
    "=RIK_AC(\"INF12__;INF06@E=1,S=14,G=0,T=0,P=0:@R=A,S=26,V=Par dépôt:R=B,S=3,V={0}:\";$C539)": 4540,
    "=RIK_AC(\"INF12__;INF06@E=1,S=14,G=0,T=0,P=0:@R=A,S=26,V=Par dépôt:R=B,S=3,V={0}:\";$C541)": 4541,
    "=RIK_AC(\"INF12__;INF06@E=1,S=14,G=0,T=0,P=0:@R=A,S=26,V=Par dépôt:R=B,S=3,V={0}:\";$C543)": 4542,
    "=RIK_AC(\"INF12__;INF06@E=1,S=14,G=0,T=0,P=0:@R=A,S=26,V=Par dépôt:R=B,S=3,V={0}:\";$C545)": 4543,
    "=RIK_AC(\"INF12__;INF06@E=1,S=14,G=0,T=0,P=0:@R=A,S=26,V=Par dépôt:R=B,S=3,V={0}:\";$C547)": 4544,
    "=RIK_AC(\"INF12__;INF06@E=1,S=14,G=0,T=0,P=0:@R=A,S=26,V=Par dépôt:R=B,S=3,V={0}:\";$C549)": 4545,
    "=RIK_AC(\"INF12__;INF06@E=1,S=14,G=0,T=0,P=0:@R=A,S=26,V=Par dépôt:R=B,S=3,V={0}:\";$C551)": 4546,
    "=RIK_AC(\"INF12__;INF06@E=1,S=14,G=0,T=0,P=0:@R=A,S=26,V=Par dépôt:R=B,S=3,V={0}:\";$C553)": 4547,
    "=RIK_AC(\"INF12__;INF06@E=1,S=14,G=0,T=0,P=0:@R=A,S=26,V=Par dépôt:R=B,S=3,V={0}:\";$C555)": 4548,
    "=RIK_AC(\"INF12__;INF06@E=1,S=14,G=0,T=0,P=0:@R=A,S=26,V=Par dépôt:R=B,S=3,V={0}:\";$C557)": 4549,
    "=RIK_AC(\"INF12__;INF06@E=1,S=14,G=0,T=0,P=0:@R=A,S=26,V=Par dépôt:R=B,S=3,V={0}:\";$C559)": 4550,
    "=RIK_AC(\"INF12__;INF06@E=1,S=14,G=0,T=0,P=0:@R=A,S=26,V=Par dépôt:R=B,S=3,V={0}:\";$C564)": 4551,
    "=RIK_AC(\"INF12__;INF06@E=1,S=14,G=0,T=0,P=0:@R=A,S=26,V=Par dépôt:R=B,S=3,V={0}:\";$C565)": 4552,
    "=RIK_AC(\"INF12__;INF06@E=1,S=14,G=0,T=0,P=0:@R=A,S=26,V=Par dépôt:R=B,S=3,V={0}:\";$C567)": 4553,
    "=RIK_AC(\"INF12__;INF06@E=1,S=14,G=0,T=0,P=0:@R=A,S=26,V=Par dépôt:R=B,S=3,V={0}:\";$C569)": 4554,
    "=RIK_AC(\"INF12__;INF06@E=1,S=14,G=0,T=0,P=0:@R=A,S=26,V=Par dépôt:R=B,S=3,V={0}:\";$C571)": 4555,
    "=RIK_AC(\"INF12__;INF06@E=1,S=14,G=0,T=0,P=0:@R=A,S=26,V=Par dépôt:R=B,S=3,V={0}:\";$C573)": 4556,
    "=RIK_AC(\"INF12__;INF06@E=1,S=14,G=0,T=0,P=0:@R=A,S=26,V=Par dépôt:R=B,S=3,V={0}:\";$C575)": 4557,
    "=RIK_AC(\"INF12__;INF06@E=1,S=14,G=0,T=0,P=0:@R=A,S=26,V=Par dépôt:R=B,S=3,V={0}:\";$C577)": 4558,
    "=RIK_AC(\"INF12__;INF06@E=1,S=14,G=0,T=0,P=0:@R=A,S=26,V=Par dépôt:R=B,S=3,V={0}:\";$C579)": 4559,
    "=RIK_AC(\"INF12__;INF06@E=1,S=14,G=0,T=0,P=0:@R=A,S=26,V=Par dépôt:R=B,S=3,V={0}:\";$C570)": 4560,
    "=RIK_AC(\"INF12__;INF06@E=1,S=14,G=0,T=0,P=0:@R=A,S=26,V=Par dépôt:R=B,S=3,V={0}:\";$C574)": 4561,
    "=RIK_AC(\"INF12__;INF06@E=1,S=14,G=0,T=0,P=0:@R=A,S=26,V=Par dépôt:R=B,S=3,V={0}:\";$C578)": 4562,
    "=RIK_AC(\"INF12__;INF06@E=1,S=14,G=0,T=0,P=0:@R=A,S=26,V=Par dépôt:R=B,S=3,V={0}:\";$C566)": 4563,
    "=RIK_AC(\"INF12__;INF06@E=1,S=14,G=0,T=0,P=0:@R=A,S=26,V=Par dépôt:R=B,S=3,V={0}:\";$C568)": 4564,
    "=RIK_AC(\"INF12__;INF06@E=1,S=14,G=0,T=0,P=0:@R=A,S=26,V=Par dépôt:R=B,S=3,V={0}:\";$C572)": 4565,
    "=RIK_AC(\"INF12__;INF06@E=1,S=14,G=0,T=0,P=0:@R=A,S=26,V=Par dépôt:R=B,S=3,V={0}:\";$C576)": 4566,
    "=RIK_AC(\"INF12__;INF06@E=1,S=14,G=0,T=0,P=0:@R=A,S=26,V=Par dépôt:R=B,S=3,V={0}:\";$C581)": 4567,
    "=RIK_AC(\"INF12__;INF06@E=1,S=14,G=0,T=0,P=0:@R=A,S=26,V=Par dépôt:R=B,S=3,V={0}:\";$C584)": 4568,
    "=RIK_AC(\"INF12__;INF06@E=1,S=14,G=0,T=0,P=0:@R=A,S=26,V=Par dépôt:R=B,S=3,V={0}:\";$C585)": 4569,
    "=RIK_AC(\"INF12__;INF06@E=1,S=14,G=0,T=0,P=0:@R=A,S=26,V=Par dépôt:R=B,S=3,V={0}:\";$C586)": 4570,
    "=RIK_AC(\"INF12__;INF06@E=1,S=14,G=0,T=0,P=0:@R=A,S=26,V=Par dépôt:R=B,S=3,V={0}:\";$C6)": 4571,
    "=RIK_AC(\"INF12__;INF06@E=1,S=14,G=0,T=0,P=0:@R=A,S=26,V=Par dépôt:R=B,S=3,V={0}:\";$C7)": 4572,
    "=RIK_AC(\"INF12__;INF06@E=1,S=14,G=0,T=0,P=0:@R=A,S=26,V=Par dépôt:R=B,S=3,V={0}:\";$C15)": 4573,
    "=RIK_AC(\"INF12__;INF06@E=1,S=14,G=0,T=0,P=0:@R=A,S=26,V=Par dépôt:R=B,S=3,V={0}:\";$C23)": 4574,
    "=RIK_AC(\"INF12__;INF06@E=1,S=14,G=0,T=0,P=0:@R=A,S=26,V=Par dépôt:R=B,S=3,V={0}:\";$C16)": 4575,
    "=RIK_AC(\"INF12__;INF06@E=1,S=14,G=0,T=0,P=0:@R=A,S=26,V=Par dépôt:R=B,S=3,V={0}:\";$C24)": 4576,
    "=RIK_AC(\"INF12__;INF06@E=1,S=14,G=0,T=0,P=0:@R=A,S=26,V=Par dépôt:R=B,S=3,V={0}:\";$C35)": 4577,
    "=RIK_AC(\"INF12__;INF06@E=1,S=14,G=0,T=0,P=0:@R=A,S=26,V=Par dépôt:R=B,S=3,V={0}:\";$C36)": 4578,
    "=RIK_AC(\"INF12__;INF06@E=1,S=14,G=0,T=0,P=0:@R=A,S=26,V=Par dépôt:R=B,S=3,V={0}:\";$C108)": 4579,
    "=RIK_AC(\"INF12__;INF06@E=1,S=14,G=0,T=0,P=0:@R=A,S=26,V=Par dépôt:R=B,S=3,V={0}:\";$C114)": 4580,
    "=RIK_AC(\"INF12__;INF06@E=1,S=14,G=0,T=0,P=0:@R=A,S=26,V=Par dépôt:R=B,S=3,V={0}:\";$C116)": 4581,
    "=RIK_AC(\"INF12__;INF06@E=1,S=14,G=0,T=0,P=0:@R=A,S=26,V=Par dépôt:R=B,S=3,V={0}:\";$C124)": 4582,
    "=RIK_AC(\"INF12__;INF06@E=1,S=14,G=0,T=0,P=0:@R=A,S=26,V=Par dépôt:R=B,S=3,V={0}:\";$C107)": 4583,
    "=RIK_AC(\"INF12__;INF06@E=1,S=14,G=0,T=0,P=0:@R=A,S=26,V=Par dépôt:R=B,S=3,V={0}:\";$C113)": 4584,
    "=RIK_AC(\"INF12__;INF06@E=1,S=14,G=0,T=0,P=0:@R=A,S=26,V=Par dépôt:R=B,S=3,V={0}:\";$C117)": 4585,
    "=RIK_AC(\"INF12__;INF06@E=1,S=14,G=0,T=0,P=0:@R=A,S=26,V=Par dépôt:R=B,S=3,V={0}:\";$C123)": 4586,
    "=RIK_AC(\"INF12__;INF06@E=1,S=14,G=0,T=0,P=0:@R=A,S=26,V=Par dépôt:R=B,S=3,V={0}:\";$C294)": 4587,
    "=RIK_AC(\"INF12__;INF06@E=1,S=14,G=0,T=0,P=0:@R=A,S=26,V=Par dépôt:R=B,S=3,V={0}:\";$C293)": 4588,
    "=RIK_AC(\"INF12__;INF06@E=1,S=14,G=0,T=0,P=0:@R=A,S=26,V=Par dépôt:R=B,S=3,V={0}:\";$C358)": 4589,
    "=RIK_AC(\"INF12__;INF06@E=1,S=14,G=0,T=0,P=0:@R=A,S=26,V=Par dépôt:R=B,S=3,V={0}:\";$C357)": 4590,
    "=RIK_AC(\"INF12__;INF06@E=1,S=14,G=0,T=0,P=0:@R=A,S=26,V=Par dépôt:R=B,S=3,V={0}:\";$C383)": 4591,
    "=RIK_AC(\"INF12__;INF06@E=1,S=14,G=0,T=0,P=0:@R=A,S=26,V=Par dépôt:R=B,S=3,V={0}:\";$C393)": 4592,
    "=RIK_AC(\"INF12__;INF06@E=1,S=14,G=0,T=0,P=0:@R=A,S=26,V=Par dépôt:R=B,S=3,V={0}:\";$C384)": 4593,
    "=RIK_AC(\"INF12__;INF06@E=1,S=14,G=0,T=0,P=0:@R=A,S=26,V=Par dépôt:R=B,S=3,V={0}:\";$C392)": 4594,
    "=RIK_AC(\"INF12__;INF06@E=1,S=14,G=0,T=0,P=0:@R=A,S=26,V=Par dépôt:R=B,S=3,V={0}:\";$C504)": 4595,
    "=RIK_AC(\"INF12__;INF06@E=1,S=14,G=0,T=0,P=0:@R=A,S=26,V=Par dépôt:R=B,S=3,V={0}:\";$C563)": 4596,
    "=RIK_AC(\"INF12__;INF06@E=1,S=14,G=0,T=0,P=0:@R=A,S=26,V=Par dépôt:R=B,S=3,V={0}:\";$C562)": 4597,
    "=RIK_AC(\"INF12__;INF06@E=1,S=14,G=0,T=0,P=0:@R=A,S=26,V=Par dépôt:R=B,S=3,V={0}:\";$C583)": 4598,
    "=RIK_AC(\"INF12__;INF06@E=1,S=14,G=0,T=0,P=0:@R=A,S=26,V=Par dépôt:R=B,S=3,V={0}:\";$C587)": 4599,
    "=RIK_AC(\"INF12__;INF06@E=1,S=14,G=0,T=0,P=0:@R=A,S=26,V=Par dépôt:R=B,S=3,V={0}:\";$C589)": 4600,
    "=RIK_AC(\"INF12__;INF06@E=1,S=14,G=0,T=0,P=0:@R=A,S=26,V=Par dépôt:R=B,S=3,V={0}:\";$C591)": 4601,
    "=RIK_AC(\"INF12__;INF06@E=1,S=14,G=0,T=0,P=0:@R=A,S=26,V=Par dépôt:R=B,S=3,V={0}:\";$C582)": 4602,
    "=RIK_AC(\"INF12__;INF06@E=1,S=14,G=0,T=0,P=0:@R=A,S=26,V=Par dépôt:R=B,S=3,V={0}:\";$C588)": 4603,
    "=RIK_AC(\"INF12__;INF06@E=1,S=14,G=0,T=0,P=0:@R=A,S=26,V=Par dépôt:R=B,S=3,V={0}:\";$C590)": 4604,
    "=RIK_AC(\"INF12__;INF06@E=1,S=14,G=0,T=0,P=0:@R=A,S=26,V=Par dépôt:R=B,S=3,V={0}:\";$C580)": 4605,
    "=RIK_AC(\"INF12__;INF06@E=1,S=14,G=0,T=0,P=0:@R=A,S=26,V=Par dépôt:R=B,S=3,V={0}:\";$C596)": 4606,
    "=RIK_AC(\"INF12__;INF06@E=1,S=14,G=0,T=0,P=0:@R=A,S=26,V=Par dépôt:R=B,S=3,V={0}:\";$C593)": 4607,
    "=RIK_AC(\"INF12__;INF06@E=1,S=14,G=0,T=0,P=0:@R=A,S=26,V=Par dépôt:R=B,S=3,V={0}:\";$C597)": 4608,
    "=RIK_AC(\"INF12__;INF06@E=1,S=14,G=0,T=0,P=0:@R=A,S=26,V=Par dépôt:R=B,S=3,V={0}:\";$C598)": 4609,
    "=RIK_AC(\"INF12__;INF06@E=1,S=14,G=0,T=0,P=0:O580@R=B,S=26,V=Par dépôt:R=C,S=3,V={0}:\";$C580)": 4610,
    "=RIK_AC(\"INF12__;INF06@E=1,S=14,G=0,T=0,P=0:@R=B,S=26,V=Par dépôt:R=C,S=3,V={0}:\";$C$3)": 4611,
    "=RIK_AC(\"INF12__;INF06@E=1,S=14,G=0,T=0,P=0:@R=A,S=26,V=Par dépôt:R=B,S=3,V={0}:\";$C592)": 4612,
    "=RIK_AC(\"INF12__;INF06@E=1,S=14,G=0,T=0,P=0:@R=A,S=26,V=Par dépôt:R=B,S=3,V={0}:\";$C594)": 4613,
    "=RIK_AC(\"INF12__;INF06@E=1,S=14,G=0,T=0,P=0:@R=A,S=26,V=Par dépôt:R=B,S=3,V={0}:\";$C595)": 4614,
    "=RIK_AC(\"INF12__;INF06@E=1,S=14,G=0,T=0,P=0:@R=A,S=26,V=Par dépôt:R=B,S=3,V={0}:\";$C599)": 4615,
    "=RIK_AC(\"INF12__;INF06@E=1,S=14,G=0,T=0,P=0:@R=A,S=26,V=Par dépôt:R=B,S=3,V={0}:\";$C600)": 4616,
    "=RIK_AC(\"INF12__;INF06@E=1,S=14,G=0,T=0,P=0:@R=A,S=26,V=Par dépôt:R=B,S=3,V={0}:\";$C601)": 4617,
    "=RIK_AC(\"INF12__;INF06@E=1,S=14,G=0,T=0,P=0:@R=A,S=26,V=Par dépôt:R=B,S=3,V={0}:\";$C602)": 4618,
    "=RIK_AC(\"INF12__;INF06@E=1,S=14,G=0,T=0,P=0:@R=A,S=26,V=Par dépôt:R=B,S=3,V={0}:\";$C603)": 4619,
    "=RIK_AC(\"INF12__;INF06@E=1,S=14,G=0,T=0,P=0:@R=A,S=26,V=Par dépôt:R=B,S=3,V={0}:\";$C604)": 4620,
    "=RIK_AC(\"INF12__;INF06@E=1,S=14,G=0,T=0,P=0:@R=A,S=26,V=Par dépôt:R=B,S=3,V={0}:\";$C605)": 4621,
    "=RIK_AC(\"INF12__;INF06@E=1,S=14,G=0,T=0,P=0:@R=A,S=26,V=Par dépôt:R=B,S=3,V={0}:\";$C606)": 4622,
    "=RIK_AC(\"INF12__;INF06@E=1,S=14,G=0,T=0,P=0:@R=A,S=26,V=Par dépôt:R=B,S=3,V={0}:\";$C607)": 4623,
    "=RIK_AC(\"INF12__;INF06@E=1,S=14,G=0,T=0,P=0:@R=A,S=26,V=Par dépôt:R=B,S=3,V={0}:\";$C608)": 4624,
    "=RIK_AC(\"INF12__;INF06@E=1,S=14,G=0,T=0,P=0:@R=A,S=26,V=Par dépôt:R=B,S=3,V={0}:\";$C609)": 4625,
    "=RIK_AC(\"INF12__;INF06@E=1,S=14,G=0,T=0,P=0:@R=A,S=26,V=Par dépôt:R=B,S=3,V={0}:\";$C610)": 4626,
    "=RIK_AC(\"INF12__;INF06@E=1,S=14,G=0,T=0,P=0:@R=A,S=26,V=Par dépôt:R=B,S=3,V={0}:\";$C611)": 4627,
    "=RIK_AC(\"INF12__;INF06@E=1,S=14,G=0,T=0,P=0:@R=A,S=26,V=Par dépôt:R=B,S=3,V={0}:\";$C612)": 4628,
    "=RIK_AC(\"INF12__;INF06@E=1,S=14,G=0,T=0,P=0:@R=A,S=26,V=Par dépôt:R=B,S=3,V={0}:\";$C613)": 4629,
    "=RIK_AC(\"INF12__;INF06@E=1,S=14,G=0,T=0,P=0:@R=A,S=26,V=Par dépôt:R=B,S=3,V={0}:\";$C614)": 4630,
    "=RIK_AC(\"INF12__;INF06@E=1,S=14,G=0,T=0,P=0:@R=A,S=26,V=Par dépôt:R=B,S=3,V={0}:\";$C615)": 4631,
    "=RIK_AC(\"INF12__;INF06@E=1,S=14,G=0,T=0,P=0:@R=A,S=26,V=Par dépôt:R=B,S=3,V={0}:\";$C616)": 4632,
    "=RIK_AC(\"INF12__;INF06@E=1,S=14,G=0,T=0,P=0:@R=A,S=26,V=Par dépôt:R=B,S=3,V={0}:\";$C617)": 4633,
    "=RIK_AC(\"INF12__;INF06@E=1,S=14,G=0,T=0,P=0:@R=A,S=26,V=Par dépôt:R=B,S=3,V={0}:\";$C618)": 4634,
    "=RIK_AC(\"INF12__;INF06@E=1,S=14,G=0,T=0,P=0:@R=A,S=26,V=Par dépôt:R=B,S=3,V={0}:\";$C619)": 4635,
    "=RIK_AC(\"INF12__;INF06@E=1,S=14,G=0,T=0,P=0:@R=A,S=26,V=Par dépôt:R=B,S=3,V={0}:\";$C620)": 4636,
    "=RIK_AC(\"INF12__;INF06@E=1,S=14,G=0,T=0,P=0:@R=A,S=26,V=Par dépôt:R=B,S=3,V={0}:\";$C621)": 4637,
    "=RIK_AC(\"INF12__;INF06@E=1,S=14,G=0,T=0,P=0:@R=A,S=26,V=Par dépôt:R=B,S=3,V={0}:\";$C622)": 4638,
    "=RIK_AC(\"INF12__;INF06@E=1,S=14,G=0,T=0,P=0:@R=A,S=26,V=Par dépôt:R=B,S=3,V={0}:\";$C623)": 4639,
    "=RIK_AC(\"INF12__;INF06@E=1,S=14,G=0,T=0,P=0:@R=A,S=26,V=Par dépôt:R=B,S=3,V={0}:\";$C624)": 4640,
    "=RIK_AC(\"INF12__;INF06@E=1,S=14,G=0,T=0,P=0:@R=A,S=26,V=Par dépôt:R=B,S=3,V={0}:\";$C625)": 4641,
    "=RIK_AC(\"INF12__;INF06@E=1,S=14,G=0,T=0,P=0:@R=A,S=26,V=Par dépôt:R=B,S=3,V={0}:\";$C626)": 4642,
    "=RIK_AC(\"INF12__;INF06@E=1,S=14,G=0,T=0,P=0:@R=A,S=26,V=Par dépôt:R=B,S=3,V={0}:\";$C627)": 4643,
    "=RIK_AC(\"INF12__;INF06@E=1,S=14,G=0,T=0,P=0:@R=A,S=26,V=Par dépôt:R=B,S=3,V={0}:\";$C628)": 4644,
    "=RIK_AC(\"INF12__;INF06@E=1,S=14,G=0,T=0,P=0:@R=A,S=26,V=Par dépôt:R=B,S=3,V={0}:\";$C629)": 4645,
    "=RIK_AC(\"INF12__;INF06@E=1,S=14,G=0,T=0,P=0:@R=A,S=26,V=Par dépôt:R=B,S=3,V={0}:\";$C630)": 4646,
    "=RIK_AC(\"INF12__;INF06@E=1,S=14,G=0,T=0,P=0:@R=A,S=26,V=Par dépôt:R=B,S=3,V={0}:\";$C631)": 4647,
    "=RIK_AC(\"INF12__;INF06@E=1,S=14,G=0,T=0,P=0:@R=A,S=26,V=Par dépôt:R=B,S=3,V={0}:\";$C632)": 4648,
    "=RIK_AC(\"INF12__;INF06@E=1,S=14,G=0,T=0,P=0:@R=A,S=26,V=Par dépôt:R=B,S=3,V={0}:\";$C633)": 4649,
    "=RIK_AC(\"INF12__;INF06@E=1,S=14,G=0,T=0,P=0:@R=A,S=26,V=Par dépôt:R=B,S=3,V={0}:\";$C634)": 4650,
    "=RIK_AC(\"INF12__;INF06@E=1,S=14,G=0,T=0,P=0:@R=A,S=26,V=Par dépôt:R=B,S=3,V={0}:\";$C635)": 4651,
    "=RIK_AC(\"INF12__;INF06@E=1,S=14,G=0,T=0,P=0:@R=A,S=26,V=Par dépôt:R=B,S=3,V={0}:\";$C636)": 4652,
    "=RIK_AC(\"INF12__;INF06@E=1,S=14,G=0,T=0,P=0:@R=A,S=26,V=Par dépôt:R=B,S=3,V={0}:\";$C637)": 4653,
    "=RIK_AC(\"INF12__;INF06@E=1,S=14,G=0,T=0,P=0</t>
  </si>
  <si>
    <t xml:space="preserve">:@R=A,S=26,V=Par dépôt:R=B,S=3,V={0}:\";$C638)": 4654,
    "=RIK_AC(\"INF12__;INF06@E=1,S=14,G=0,T=0,P=0:@R=A,S=26,V=Par dépôt:R=B,S=3,V={0}:\";$C639)": 4655,
    "=RIK_AC(\"INF12__;INF06@E=1,S=14,G=0,T=0,P=0:@R=A,S=26,V=Par dépôt:R=B,S=3,V={0}:\";$C640)": 4656,
    "=RIK_AC(\"INF12__;INF06@E=1,S=14,G=0,T=0,P=0:@R=A,S=26,V=Par dépôt:R=B,S=3,V={0}:\";$C641)": 4657,
    "=RIK_AC(\"INF12__;INF06@E=1,S=14,G=0,T=0,P=0:@R=A,S=26,V=Par dépôt:R=B,S=3,V={0}:\";$C642)": 4658,
    "=RIK_AC(\"INF12__;INF06@E=1,S=14,G=0,T=0,P=0:@R=A,S=26,V=Par dépôt:R=B,S=3,V={0}:\";$C643)": 4659,
    "=RIK_AC(\"INF12__;INF06@E=1,S=14,G=0,T=0,P=0:@R=A,S=26,V=Par dépôt:R=B,S=3,V={0}:\";$C644)": 4660,
    "=RIK_AC(\"INF12__;INF06@E=1,S=14,G=0,T=0,P=0:@R=A,S=26,V=Par dépôt:R=B,S=3,V={0}:\";$C645)": 4661,
    "=RIK_AC(\"INF12__;INF06@E=1,S=14,G=0,T=0,P=0:@R=A,S=26,V=Par dépôt:R=B,S=3,V={0}:\";$C646)": 4662,
    "=RIK_AC(\"INF12__;INF06@E=1,S=14,G=0,T=0,P=0:@R=A,S=26,V=Par dépôt:R=B,S=3,V={0}:\";$C647)": 4663,
    "=RIK_AC(\"INF12__;INF06@E=1,S=14,G=0,T=0,P=0:@R=A,S=26,V=Par dépôt:R=B,S=3,V={0}:\";$C648)": 4664,
    "=RIK_AC(\"INF12__;INF06@E=1,S=14,G=0,T=0,P=0:@R=A,S=26,V=Par dépôt:R=B,S=3,V={0}:\";$C649)": 4665,
    "=RIK_AC(\"INF12__;INF06@E=1,S=14,G=0,T=0,P=0:@R=A,S=26,V=Par dépôt:R=B,S=3,V={0}:\";$C650)": 4666,
    "=RIK_AC(\"INF12__;INF06@E=1,S=14,G=0,T=0,P=0:@R=A,S=26,V=Par dépôt:R=B,S=3,V={0}:\";$C651)": 4667,
    "=RIK_AC(\"INF12__;INF06@E=1,S=14,G=0,T=0,P=0:@R=A,S=26,V=Par dépôt:R=B,S=3,V={0}:\";$C652)": 4668,
    "=RIK_AC(\"INF12__;INF06@E=1,S=14,G=0,T=0,P=0:@R=A,S=26,V=Par dépôt:R=B,S=3,V={0}:\";$C653)": 4669,
    "=RIK_AC(\"INF12__;INF06@E=1,S=14,G=0,T=0,P=0:@R=A,S=26,V=Par dépôt:R=B,S=3,V={0}:\";$C654)": 4670,
    "=RIK_AC(\"INF12__;INF06@E=1,S=14,G=0,T=0,P=0:@R=A,S=26,V=Par dépôt:R=B,S=3,V={0}:\";$C655)": 4671,
    "=RIK_AC(\"INF12__;INF06@E=1,S=14,G=0,T=0,P=0:@R=A,S=26,V=Par dépôt:R=B,S=3,V={0}:\";$C656)": 4672,
    "=RIK_AC(\"INF12__;INF06@E=1,S=14,G=0,T=0,P=0:@R=A,S=26,V=Par dépôt:R=B,S=3,V={0}:\";$C657)": 4673,
    "=RIK_AC(\"INF12__;INF06@E=1,S=14,G=0,T=0,P=0:@R=A,S=26,V=Par dépôt:R=B,S=3,V={0}:\";$C658)": 4674,
    "=RIK_AC(\"INF12__;INF06@E=1,S=14,G=0,T=0,P=0:@R=A,S=26,V=Par dépôt:R=B,S=3,V={0}:\";$C659)": 4675,
    "=RIK_AC(\"INF12__;INF06@E=1,S=14,G=0,T=0,P=0:@R=A,S=26,V=Par dépôt:R=B,S=3,V={0}:\";$C660)": 4676,
    "=RIK_AC(\"INF12__;INF06@E=1,S=14,G=0,T=0,P=0:@R=A,S=26,V=Par dépôt:R=B,S=3,V={0}:\";$C661)": 4677,
    "=RIK_AC(\"INF12__;INF06@E=1,S=14,G=0,T=0,P=0:@R=A,S=26,V=Par dépôt:R=B,S=3,V={0}:\";$C662)": 4678,
    "=RIK_AC(\"INF12__;INF06@E=1,S=14,G=0,T=0,P=0:@R=A,S=26,V=Par dépôt:R=B,S=3,V={0}:\";$C663)": 4679,
    "=RIK_AC(\"INF12__;INF06@E=1,S=14,G=0,T=0,P=0:@R=A,S=26,V=Par dépôt:R=B,S=3,V={0}:\";$C664)": 4680,
    "=RIK_AC(\"INF12__;INF06@E=1,S=14,G=0,T=0,P=0:@R=A,S=26,V=Par dépôt:R=B,S=3,V={0}:\";$C665)": 4681,
    "=RIK_AC(\"INF12__;INF06@E=1,S=14,G=0,T=0,P=0:@R=A,S=26,V=Par dépôt:R=B,S=3,V={0}:\";$C666)": 4682,
    "=RIK_AC(\"INF12__;INF06@E=1,S=14,G=0,T=0,P=0:@R=A,S=26,V=Par dépôt:R=B,S=3,V={0}:\";$C667)": 4683,
    "=RIK_AC(\"INF12__;INF06@E=1,S=14,G=0,T=0,P=0:@R=A,S=26,V=Par dépôt:R=B,S=3,V={0}:\";$C668)": 4684,
    "=RIK_AC(\"INF12__;INF06@E=1,S=14,G=0,T=0,P=0:@R=A,S=26,V=Par dépôt:R=B,S=3,V={0}:\";$C669)": 4685,
    "=RIK_AC(\"INF12__;INF06@E=1,S=14,G=0,T=0,P=0:@R=A,S=26,V=Par dépôt:R=B,S=3,V={0}:\";$C670)": 4686,
    "=RIK_AC(\"INF12__;INF06@E=1,S=14,G=0,T=0,P=0:@R=A,S=26,V=Par dépôt:R=B,S=3,V={0}:\";$C673)": 4687,
    "=RIK_AC(\"INF12__;INF06@E=1,S=14,G=0,T=0,P=0:@R=A,S=26,V=Par dépôt:R=B,S=3,V={0}:\";$C674)": 4688,
    "=RIK_AC(\"INF12__;INF06@E=1,S=14,G=0,T=0,P=0:@R=A,S=26,V=Par dépôt:R=B,S=3,V={0}:\";$C675)": 4689,
    "=RIK_AC(\"INF12__;INF06@E=1,S=14,G=0,T=0,P=0:@R=A,S=26,V=Par dépôt:R=B,S=3,V={0}:\";$C676)": 4690,
    "=RIK_AC(\"INF12__;INF06@E=1,S=14,G=0,T=0,P=0:@R=A,S=26,V=Par dépôt:R=B,S=3,V={0}:\";$C677)": 4691,
    "=RIK_AC(\"INF12__;INF06@E=1,S=14,G=0,T=0,P=0:@R=A,S=26,V=Par dépôt:R=B,S=3,V={0}:\";$C678)": 4692,
    "=RIK_AC(\"INF12__;INF06@E=1,S=14,G=0,T=0,P=0:@R=A,S=26,V=Par dépôt:R=B,S=3,V={0}:\";$C679)": 4693,
    "=RIK_AC(\"INF12__;INF06@E=1,S=14,G=0,T=0,P=0:@R=A,S=26,V=Par dépôt:R=B,S=3,V={0}:\";$C680)": 4694,
    "=RIK_AC(\"INF12__;INF06@E=1,S=14,G=0,T=0,P=0:@R=A,S=26,V=Par dépôt:R=B,S=3,V={0}:\";$C681)": 4695,
    "=RIK_AC(\"INF12__;INF06@E=1,S=14,G=0,T=0,P=0:@R=A,S=26,V=Par dépôt:R=B,S=3,V={0}:\";$C682)": 4696,
    "=RIK_AC(\"INF12__;INF06@E=1,S=14,G=0,T=0,P=0:@R=A,S=26,V=Par dépôt:R=B,S=3,V={0}:\";$C683)": 4697,
    "=RIK_AC(\"INF12__;INF06@E=1,S=14,G=0,T=0,P=0:@R=A,S=26,V=Par dépôt:R=B,S=3,V={0}:\";$C684)": 4698,
    "=RIK_AC(\"INF12__;INF06@E=1,S=14,G=0,T=0,P=0:@R=A,S=26,V=Par dépôt:R=B,S=3,V={0}:\";$C685)": 4699,
    "=RIK_AC(\"INF12__;INF06@E=1,S=14,G=0,T=0,P=0:@R=A,S=26,V=Par dépôt:R=B,S=3,V={0}:\";$C686)": 4700,
    "=RIK_AC(\"INF12__;INF06@E=1,S=14,G=0,T=0,P=0:@R=A,S=26,V=Par dépôt:R=B,S=3,V={0}:\";$C687)": 4701,
    "=RIK_AC(\"INF12__;INF06@E=1,S=14,G=0,T=0,P=0:@R=A,S=26,V=Par dépôt:R=B,S=3,V={0}:\";$C688)": 4702,
    "=RIK_AC(\"INF12__;INF06@E=1,S=14,G=0,T=0,P=0:@R=A,S=26,V=Par dépôt:R=B,S=3,V={0}:\";$C689)": 4703,
    "=RIK_AC(\"INF12__;INF06@E=1,S=14,G=0,T=0,P=0:@R=A,S=26,V=Par dépôt:R=B,S=3,V={0}:\";$C691)": 4704,
    "=RIK_AC(\"INF12__;INF06@E=1,S=14,G=0,T=0,P=0:@R=A,S=26,V=Par dépôt:R=B,S=3,V={0}:\";$C692)": 4705,
    "=RIK_AC(\"INF12__;INF06@E=1,S=14,G=0,T=0,P=0:@R=A,S=26,V=Par dépôt:R=B,S=3,V={0}:\";$C695)": 4706,
    "=RIK_AC(\"INF12__;INF06@E=1,S=14,G=0,T=0,P=0:@R=A,S=26,V=Par dépôt:R=B,S=3,V={0}:\";$C696)": 4707,
    "=RIK_AC(\"INF12__;INF06@E=1,S=14,G=0,T=0,P=0:@R=A,S=26,V=Par dépôt:R=B,S=3,V={0}:\";$C697)": 4708,
    "=RIK_AC(\"INF12__;INF06@E=1,S=14,G=0,T=0,P=0:@R=A,S=26,V=Par dépôt:R=B,S=3,V={0}:\";$C671)": 4709,
    "=RIK_AC(\"INF12__;INF06@E=1,S=14,G=0,T=0,P=0:@R=A,S=26,V=Par dépôt:R=B,S=3,V={0}:\";$C672)": 4710,
    "=RIK_AC(\"INF12__;INF06@E=1,S=14,G=0,T=0,P=0:@R=A,S=26,V=Par dépôt:R=B,S=3,V={0}:\";$C690)": 4711,
    "=RIK_AC(\"INF12__;INF06@E=1,S=14,G=0,T=0,P=0:@R=A,S=26,V=Par dépôt:R=B,S=3,V={0}:\";$C693)": 4712,
    "=RIK_AC(\"INF12__;INF06@E=1,S=14,G=0,T=0,P=0:@R=A,S=26,V=Par dépôt:R=B,S=3,V={0}:\";$C694)": 4713,
    "=RIK_AC(\"INF12__;INF06@E=1,S=14,G=0,T=0,P=0:@R=A,S=26,V=Par dépôt:R=B,S=3,V={0}:\";$C698)": 4714,
    "=RIK_AC(\"INF12__;INF06@E=1,S=14,G=0,T=0,P=0:@R=A,S=26,V=Par dépôt:R=B,S=3,V={0}:\";$C700)": 4715,
    "=RIK_AC(\"INF12__;INF06@E=1,S=14,G=0,T=0,P=0:@R=A,S=26,V=Par dépôt:R=B,S=3,V={0}:\";$C701)": 4716,
    "=RIK_AC(\"INF12__;INF06@E=1,S=14,G=0,T=0,P=0:@R=A,S=26,V=Par dépôt:R=B,S=3,V={0}:\";$C702)": 4717,
    "=RIK_AC(\"INF12__;INF06@E=1,S=14,G=0,T=0,P=0:@R=A,S=26,V=Par dépôt:R=B,S=3,V={0}:\";$C703)": 4718,
    "=RIK_AC(\"INF12__;INF06@E=1,S=14,G=0,T=0,P=0:@R=A,S=26,V=Par dépôt:R=B,S=3,V={0}:\";$C704)": 4719,
    "=RIK_AC(\"INF12__;INF06@E=1,S=14,G=0,T=0,P=0:@R=A,S=26,V=Par dépôt:R=B,S=3,V={0}:\";$C705)": 4720,
    "=RIK_AC(\"INF12__;INF06@E=1,S=14,G=0,T=0,P=0:@R=A,S=26,V=Par dépôt:R=B,S=3,V={0}:\";$C706)": 4721,
    "=RIK_AC(\"INF12__;INF06@E=1,S=14,G=0,T=0,P=0:@R=A,S=26,V=Par dépôt:R=B,S=3,V={0}:\";$C707)": 4722,
    "=RIK_AC(\"INF12__;INF06@E=1,S=14,G=0,T=0,P=0:@R=A,S=26,V=Par dépôt:R=B,S=3,V={0}:\";$C708)": 4723,
    "=RIK_AC(\"INF12__;INF06@E=1,S=14,G=0,T=0,P=0:@R=A,S=26,V=Par dépôt:R=B,S=3,V={0}:\";$C709)": 4724,
    "=RIK_AC(\"INF12__;INF06@E=1,S=14,G=0,T=0,P=0:@R=A,S=26,V=Par dépôt:R=B,S=3,V={0}:\";$C710)": 4725,
    "=RIK_AC(\"INF12__;INF06@E=1,S=14,G=0,T=0,P=0:@R=A,S=26,V=Par dépôt:R=B,S=3,V={0}:\";$C711)": 4726,
    "=RIK_AC(\"INF12__;INF06@E=1,S=14,G=0,T=0,P=0:@R=A,S=26,V=Par dépôt:R=B,S=3,V={0}:\";$C712)": 4727,
    "=RIK_AC(\"INF12__;INF06@E=1,S=14,G=0,T=0,P=0:@R=A,S=26,V=Par dépôt:R=B,S=3,V={0}:\";$C713)": 4728,
    "=RIK_AC(\"INF12__;INF06@E=1,S=14,G=0,T=0,P=0:@R=A,S=26,V=Par dépôt:R=B,S=3,V={0}:\";$C714)": 4729,
    "=RIK_AC(\"INF12__;INF06@E=1,S=14,G=0,T=0,P=0:@R=A,S=26,V=Par dépôt:R=B,S=3,V={0}:\";$C715)": 4730,
    "=RIK_AC(\"INF12__;INF06@E=1,S=14,G=0,T=0,P=0:@R=A,S=26,V=Par dépôt:R=B,S=3,V={0}:\";$C716)": 4731,
    "=RIK_AC(\"INF12__;INF06@E=1,S=14,G=0,T=0,P=0:@R=A,S=26,V=Par dépôt:R=B,S=3,V={0}:\";$C717)": 4732,
    "=RIK_AC(\"INF12__;INF06@E=1,S=14,G=0,T=0,P=0:@R=A,S=26,V=Par dépôt:R=B,S=3,V={0}:\";$C718)": 4733,
    "=RIK_AC(\"INF12__;INF06@E=1,S=14,G=0,T=0,P=0:@R=A,S=26,V=Par dépôt:R=B,S=3,V={0}:\";$C719)": 4734,
    "=RIK_AC(\"INF12__;INF06@E=1,S=14,G=0,T=0,P=0:@R=A,S=26,V=Par dépôt:R=B,S=3,V={0}:\";$C720)": 4735,
    "=RIK_AC(\"INF12__;INF06@E=1,S=14,G=0,T=0,P=0:@R=A,S=26,V=Par dépôt:R=B,S=3,V={0}:\";$C721)": 4736,
    "=RIK_AC(\"INF12__;INF06@E=1,S=14,G=0,T=0,P=0:@R=A,S=26,V=Par dépôt:R=B,S=3,V={0}:\";$C722)": 4737,
    "=RIK_AC(\"INF12__;INF06@E=1,S=14,G=0,T=0,P=0:@R=A,S=26,V=Par dépôt:R=B,S=3,V={0}:\";$C723)": 4738,
    "=RIK_AC(\"INF12__;INF06@E=1,S=14,G=0,T=0,P=0:@R=A,S=26,V=Par dépôt:R=B,S=3,V={0}:\";$C724)": 4739,
    "=RIK_AC(\"INF12__;INF06@E=1,S=14,G=0,T=0,P=0:@R=A,S=26,V=Par dépôt:R=B,S=3,V={0}:\";$C725)": 4740,
    "=RIK_AC(\"INF12__;INF06@E=1,S=14,G=0,T=0,P=0:@R=A,S=26,V=Par dépôt:R=B,S=3,V={0}:\";$C726)": 4741,
    "=RIK_AC(\"INF12__;INF06@E=1,S=14,G=0,T=0,P=0:@R=A,S=26,V=Par dépôt:R=B,S=3,V={0}:\";$C727)": 4742,
    "=RIK_AC(\"INF12__;INF06@E=1,S=14,G=0,T=0,P=0:@R=A,S=26,V=Par dépôt:R=B,S=3,V={0}:\";$C728)": 4743,
    "=RIK_AC(\"INF12__;INF06@E=1,S=14,G=0,T=0,P=0:@R=A,S=26,V=Par dépôt:R=B,S=3,V={0}:\";$C729)": 4744,
    "=RIK_AC(\"INF12__;INF06@E=1,S=14,G=0,T=0,P=0:@R=A,S=26,V=Par dépôt:R=B,S=3,V={0}:\";$C730)": 4745,
    "=RIK_AC(\"INF12__;INF06@E=1,S=14,G=0,T=0,P=0:@R=A,S=26,V=Par dépôt:R=B,S=3,V={0}:\";$C731)": 4746,
    "=RIK_AC(\"INF12__;INF06@E=1,S=14,G=0,T=0,P=0:@R=A,S=26,V=Par dépôt:R=B,S=3,V={0}:\";$C732)": 4747,
    "=RIK_AC(\"INF12__;INF06@E=1,S=14,G=0,T=0,P=0:@R=A,S=26,V=Par dépôt:R=B,S=3,V={0}:\";$C733)": 4748,
    "=RIK_AC(\"INF12__;INF06@E=1,S=14,G=0,T=0,P=0:@R=A,S=26,V=Par dépôt:R=B,S=3,V={0}:\";$C734)": 4749,
    "=RIK_AC(\"INF12__;INF06@E=1,S=14,G=0,T=0,P=0:@R=A,S=26,V=Par dépôt:R=B,S=3,V={0}:\";$C735)": 4750,
    "=RIK_AC(\"INF12__;INF06@E=1,S=14,G=0,T=0,P=0:@R=A,S=26,V=Par dépôt:R=B,S=3,V={0}:\";$C736)": 4751,
    "=RIK_AC(\"INF12__;INF06@E=1,S=14,G=0,T=0,P=0:@R=A,S=26,V=Par dépôt:R=B,S=3,V={0}:\";$C737)": 4752,
    "=RIK_AC(\"INF12__;INF06@E=1,S=14,G=0,T=0,P=0:@R=A,S=26,V=Par dépôt:R=B,S=3,V={0}:\";$C738)": 4753,
    "=RIK_AC(\"INF12__;INF06@E=1,S=14,G=0,T=0,P=0:@R=A,S=26,V=Par dépôt:R=B,S=3,V={0}:\";$C739)": 4754,
    "=RIK_AC(\"INF12__;INF06@E=1,S=14,G=0,T=0,P=0:@R=A,S=26,V=Par dépôt:R=B,S=3,V={0}:\";$C740)": 4755,
    "=RIK_AC(\"INF12__;INF06@E=1,S=14,G=0,T=0,P=0:@R=A,S=26,V=Par dépôt:R=B,S=3,V={0}:\";$C741)": 4756,
    "=RIK_AC(\"INF12__;INF06@E=1,S=14,G=0,T=0,P=0:@R=A,S=26,V=Par dépôt:R=B,S=3,V={0}:\";$C744)": 4757,
    "=RIK_AC(\"INF12__;INF06@E=1,S=14,G=0,T=0,P=0:@R=A,S=26,V=Par dépôt:R=B,S=3,V={0}:\";$C745)": 4758,
    "=RIK_AC(\"INF12__;INF06@E=1,S=14,G=0,T=0,P=0:@R=A,S=26,V=Par dépôt:R=B,S=3,V={0}:\";$C746)": 4759,
    "=RIK_AC(\"INF12__;INF06@E=1,S=14,G=0,T=0,P=0:@R=A,S=26,V=Par dépôt:R=B,S=3,V={0}:\";$C747)": 4760,
    "=RIK_AC(\"INF12__;INF06@E=1,S=14,G=0,T=0,P=0:@R=A,S=26,V=Par dépôt:R=B,S=3,V={0}:\";$C748)": 4761,
    "=RIK_AC(\"INF12__;INF06@E=1,S=14,G=0,T=0,P=0:@R=A,S=26,V=Par dépôt:R=B,S=3,V={0}:\";$C749)": 4762,
    "=RIK_AC(\"INF12__;INF06@E=1,S=14,G=0,T=0,P=0:@R=A,S=26,V=Par dépôt:R=B,S=3,V={0}:\";$C750)": 4763,
    "=RIK_AC(\"INF12__;INF06@E=1,S=14,G=0,T=0,P=0:@R=A,S=26,V=Par dépôt:R=B,S=3,V={0}:\";$C751)": 4764,
    "=RIK_AC(\"INF12__;INF06@E=1,S=14,G=0,T=0,P=0:@R=A,S=26,V=Par dépôt:R=B,S=3,V={0}:\";$C752)": 4765,
    "=RIK_AC(\"INF12__;INF06@E=1,S=14,G=0,T=0,P=0:@R=A,S=26,V=Par dépôt:R=B,S=3,V={0}:\";$C753)": 4766,
    "=RIK_AC(\"INF12__;INF06@E=1,S=14,G=0,T=0,P=0:@R=A,S=26,V=Par dépôt:R=B,S=3,V={0}:\";$C754)": 4767,
    "=RIK_AC(\"INF12__;INF06@E=1,S=14,G=0,T=0,P=0:@R=A,S=26,V=Par dépôt:R=B,S=3,V={0}:\";$C755)": 4768,
    "=RIK_AC(\"INF12__;INF06@E=1,S=14,G=0,T=0,P=0:@R=A,S=26,V=Par dépôt:R=B,S=3,V={0}:\";$C756)": 4769,
    "=RIK_AC(\"INF12__;INF06@E=1,S=14,G=0,T=0,P=0:@R=A,S=26,V=Par dépôt:R=B,S=3,V={0}:\";$C757)": 4770,
    "=RIK_AC(\"INF12__;INF06@E=1,S=14,G=0,T=0,P=0:@R=A,S=26,V=Par dépôt:R=B,S=3,V={0}:\";$C758)": 4771,
    "=RIK_AC(\"INF12__;INF06@E=1,S=14,G=0,T=0,P=0:@R=A,S=26,V=Par dépôt:R=B,S=3,V={0}:\";$C759)": 4772,
    "=RIK_AC(\"INF12__;INF06@E=1,S=14,G=0,T=0,P=0:@R=A,S=26,V=Par dépôt:R=B,S=3,V={0}:\";$C760)": 4773,
    "=RIK_AC(\"INF12__;INF06@E=1,S=14,G=0,T=0,P=0:@R=A,S=26,V=Par dépôt:R=B,S=3,V={0}:\";$C761)": 4774,
    "=RIK_AC(\"INF12__;INF06@E=1,S=14,G=0,T=0,P=0:@R=A,S=26,V=Par dépôt:R=B,S=3,V={0}:\";$C762)": 4775,
    "=RIK_AC(\"INF12__;INF06@E=1,S=14,G=0,T=0,P=0:@R=A,S=26,V=Par dépôt:R=B,S=3,V={0}:\";$C763)": 4776,
    "=RIK_AC(\"INF12__;INF06@E=1,S=14,G=0,T=0,P=0:@R=A,S=26,V=Par dépôt:R=B,S=3,V={0}:\";$C764)": 4777,
    "=RIK_AC(\"INF12__;INF06@E=1,S=14,G=0,T=0,P=0:@R=A,S=26,V=Par dépôt:R=B,S=3,V={0}:\";$C765)": 4778,
    "=RIK_AC(\"INF12__;INF06@E=1,S=14,G=0,T=0,P=0:@R=A,S=26,V=Par dépôt:R=B,S=3,V={0}:\";$C767)": 4779,
    "=RIK_AC(\"INF12__;INF06@E=1,S=14,G=0,T=0,P=0:@R=A,S=26,V=Par dépôt:R=B,S=3,V={0}:\";$C768)": 4780,
    "=RIK_AC(\"INF12__;INF06@E=1,S=14,G=0,T=0,P=0:@R=A,S=26,V=Par dépôt:R=B,S=3,V={0}:\";$C771)": 4781,
    "=RIK_AC(\"INF12__;INF06@E=1,S=14,G=0,T=0,P=0:@R=A,S=26,V=Par dépôt:R=B,S=3,V={0}:\";$C772)": 4782,
    "=RIK_AC(\"INF12__;INF06@E=1,S=14,G=0,T=0,P=0:@R=A,S=26,V=Par dépôt:R=B,S=3,V={0}:\";$C773)": 4783,
    "=RIK_AC(\"INF12__;INF06@E=1,S=14,G=0,T=0,P=0:@R=B,S=26,V=Par dépôt:\")": 4784,
    "=RIK_AC(\"INF12__;INF06@E=0,S=26,G=0,T=0,P=0:@R=B,S=26,V=Par dépôt:R=C,S=3,V={0}:\";$C3)": 4785,
    "=RIK_AC(\"INF12__;INF06@E=0,S=3,G=0,T=0,P=0:@R=B,S=26,V=Par dépôt:R=C,S=3,V={0}:\";$C3)": 4786,
    "=RIK_AC(\"INF12__;INF06@E=1,S=14,G=0,T=0,P=0:@R=C,S=3,V={0}:\";$C3)": 4787
  },
  "ItemPool": {
    "Items": {
      "1": {
        "$type": "Inside.Core.Formula.Definition.DefinitionAC, Inside.Core.Formula",
        "ID": 1,
        "Results": [
          [
            4968.0
          ]
        ],
        "Statistics": {
          "CreationDate": "2023-03-20T10:43:48.2676718+01:00",
          "LastRefreshDate": "2021-11-19T10:43:06.5664027+01:00",
          "TotalRefreshCount": 1,
          "CustomInfo": {}
        }
      },
      "2": {
        "$type": "Inside.Core.Formula.Definition.DefinitionAC, Inside.Core.Formula",
        "ID": 2,
        "Results": [
          [
            4968.0
          ]
        ],
        "Statistics": {
          "CreationDate": "2023-03-20T10:43:48.3546177+01:00",
          "LastRefreshDate": "2021-11-19T10:45:11.5202325+01:00",
          "TotalRefreshCount": 3,
          "CustomInfo": {}
        }
      },
      "3": {
        "$type": "Inside.Core.Formula.Definition.DefinitionAC, Inside.Core.Formula",
        "ID": 3,
        "Results": [
          [
            9.0
          ]
        ],
        "Statistics": {
          "CreationDate": "2023-03-20T10:43:48.3546177+01:00",
          "LastRefreshDate": "2021-11-19T10:45:11.3845705+01:00",
          "TotalRefreshCount": 3,
          "CustomInfo": {}
        }
      },
      "4": {
        "$type": "Inside.Core.Formula.Definition.DefinitionAC, Inside.Core.Formula",
        "ID": 4,
        "Results": [
          [
            124.0
          ]
        ],
        "Statistics": {
          "CreationDate": "2023-03-20T10:43:48.3546177+01:00",
          "LastRefreshDate": "2021-11-19T10:45:11.3875787+01:00",
          "TotalRefreshCount": 3,
          "CustomInfo": {}
        }
      },
      "5": {
        "$type": "Inside.Core.Formula.Definition.DefinitionAC, Inside.Core.Formula",
        "ID": 5,
        "Results": [
          [
            88.0
          ]
        ],
        "Statistics": {
          "CreationDate": "2023-03-20T10:43:48.3556156+01:00",
          "LastRefreshDate": "2021-11-19T10:45:11.3896085+01:00",
          "TotalRefreshCount": 3,
          "CustomInfo": {}
        }
      },
      "6": {
        "$type": "Inside.Core.Formula.Definition.DefinitionAC, Inside.Core.Formula",
        "ID": 6,
        "Results": [
          [
            8361.0
          ]
        ],
        "Statistics": {
          "CreationDate": "2023-03-20T10:43:48.3556156+01:00",
          "LastRefreshDate": "2021-11-19T10:45:11.3926194+01:00",
          "TotalRefreshCount": 3,
          "CustomInfo": {}
        }
      },
      "7": {
        "$type": "Inside.Core.Formula.Definition.DefinitionAC, Inside.Core.Formula",
        "ID": 7,
        "Results": [
          [
            646.0
          ]
        ],
        "Statistics": {
          "CreationDate": "2023-03-20T10:43:48.3556156+01:00",
          "LastRefreshDate": "2021-11-19T10:45:11.3949585+01:00",
          "TotalRefreshCount": 3,
          "CustomInfo": {}
        }
      },
      "8": {
        "$type": "Inside.Core.Formula.Definition.DefinitionAC, Inside.Core.Formula",
        "ID": 8,
        "Results": [
          [
            9.0
          ]
        ],
        "Statistics": {
          "CreationDate": "2023-03-20T10:43:48.3556156+01:00",
          "LastRefreshDate": "2021-11-19T10:45:11.3969575+01:00",
          "TotalRefreshCount": 3,
          "CustomInfo": {}
        }
      },
      "9": {
        "$type": "Inside.Core.Formula.Definition.DefinitionAC, Inside.Core.Formula",
        "ID": 9,
        "Results": [
          [
            110.0
          ]
        ],
        "Statistics": {
          "CreationDate": "2023-03-20T10:43:48.3556156+01:00",
          "LastRefreshDate": "2021-11-19T10:45:11.399964+01:00",
          "TotalRefreshCount": 3,
          "CustomInfo": {}
        }
      },
      "10": {
        "$type": "Inside.Core.Formula.Definition.DefinitionAC, Inside.Core.Formula",
        "ID": 10,
        "Results": [
          [
            85.0
          ]
        ],
        "Statistics": {
          "CreationDate": "2023-03-20T10:43:48.3556156+01:00",
          "LastRefreshDate": "2021-11-19T10:45:11.4030006+01:00",
          "TotalRefreshCount": 3,
          "CustomInfo": {}
        }
      },
      "11": {
        "$type": "Inside.Core.Formula.Definition.DefinitionAC, Inside.Core.Formula",
        "ID": 11,
        "Results": [
          [
            15.0
          ]
        ],
        "Statistics": {
          "CreationDate": "2023-03-20T10:43:48.3556156+01:00",
          "LastRefreshDate": "2021-11-19T10:45:11.4052185+01:00",
          "TotalRefreshCount": 3,
          "CustomInfo": {}
        }
      },
      "12": {
        "$type": "Inside.Core.Formula.Definition.DefinitionAC, Inside.Core.Formula",
        "ID": 12,
        "Results": [
          [
            52.0
          ]
        ],
        "Statistics": {
          "CreationDate": "2023-03-20T10:43:48.3556156+01:00",
          "LastRefreshDate": "2021-11-19T10:45:11.4072415+01:00",
          "TotalRefreshCount": 3,
          "CustomInfo": {}
        }
      },
      "13": {
        "$type": "Inside.Core.Formula.Definition.DefinitionAC, Inside.Core.Formula",
        "ID": 13,
        "Results": [
          [
            2.0
          ]
        ],
        "Statistics": {
          "CreationDate": "2023-03-20T10:43:48.3556156+01:00",
          "LastRefreshDate": "2021-11-19T10:45:11.4122675+01:00",
          "TotalRefreshCount": 3,
          "CustomInfo": {}
        }
      },
      "14": {
        "$type": "Inside.Core.Formula.Definition.DefinitionAC, Inside.Core.Formula",
        "ID": 14,
        "Results": [
          [
            200.0
          ]
        ],
        "Statistics": {
          "CreationDate": "2023-03-20T10:43:48.3556156+01:00",
          "LastRefreshDate": "2021-11-19T10:45:11.4175994+01:00",
          "TotalRefreshCount": 3,
          "CustomInfo": {}
        }
      },
      "15": {
        "$type": "Inside.Core.Formula.Definition.DefinitionAC, Inside.Core.Formula",
        "ID": 15,
        "Results": [
          [
            26.0
          ]
        ],
        "Statistics": {
          "CreationDate": "2023-03-20T10:43:48.3556156+01:00",
          "LastRefreshDate": "2021-11-19T10:45:11.4215761+01:00",
          "TotalRefreshCount": 3,
          "CustomInfo": {}
        }
      },
      "16": {
        "$type": "Inside.Core.Formula.Definition.DefinitionAC, Inside.Core.Formula",
        "ID": 16,
        "Results": [
          [
            86.0
          ]
        ],
        "Statistics": {
          "CreationDate": "2023-03-20T10:43:48.3556156+01:00",
          "LastRefreshDate": "2021-11-19T10:45:11.4259023+01:00",
          "TotalRefreshCount": 3,
          "CustomInfo": {}
        }
      },
      "17": {
        "$type": "Inside.Core.Formula.Definition.DefinitionAC, Inside.Core.Formula",
        "ID": 17,
        "Results": [
          [
            121.0
          ]
        ],
        "Statistics": {
          "CreationDate": "2023-03-20T10:43:48.3556156+01:00",
          "LastRefreshDate": "2021-11-19T10:45:11.4309367+01:00",
          "TotalRefreshCount": 3,
          "CustomInfo": {}
        }
      },
      "18": {
        "$type": "Inside.Core.Formula.Definition.DefinitionAC, Inside.Core.Formula",
        "ID": 18,
        "Results": [
          [
            170.0
          ]
        ],
        "Statistics": {
          "CreationDate": "2023-03-20T10:43:48.3556156+01:00",
          "LastRefreshDate": "2021-11-19T10:45:11.4351767+01:00",
          "TotalRefreshCount": 3,
          "CustomInfo": {}
        }
      },
      "19": {
        "$type": "Inside.Core.Formula.Definition.DefinitionAC, Inside.Core.Formula",
        "ID": 19,
        "Results": [
          [
            272.0
          ]
        ],
        "Statistics": {
          "CreationDate": "2023-03-20T10:43:48.3556156+01:00",
          "LastRefreshDate": "2021-11-19T10:45:11.4381788+01:00",
          "TotalRefreshCount": 3,
          "CustomInfo": {}
        }
      },
      "20": {
        "$type": "Inside.Core.Formula.Definition.DefinitionAC, Inside.Core.Formula",
        "ID": 20,
        "Results": [
          [
            250.0
          ]
        ],
        "Statistics": {
          "CreationDate": "2023-03-20T10:43:48.3556156+01:00",
          "LastRefreshDate": "2021-11-19T10:45:11.4412051+01:00",
          "TotalRefreshCount": 3,
          "CustomInfo": {}
        }
      },
      "21": {
        "$type": "Inside.Core.Formula.Definition.DefinitionAC, Inside.Core.Formula",
        "ID": 21,
        "Results": [
          [
            113.0
          ]
        ],
        "Statistics": {
          "CreationDate": "2023-03-20T10:43:48.3556156+01:00",
          "LastRefreshDate": "2021-11-19T10:45:11.4445372+01:00",
          "TotalRefreshCount": 3,
          "CustomInfo": {}
        }
      },
      "22": {
        "$type": "Inside.Core.Formula.Definition.DefinitionAC, Inside.Core.Formula",
        "ID": 22,
        "Results": [
          [
            3232.0
          ]
        ],
        "Statistics": {
          "CreationDate": "2023-03-20T10:43:48.3556156+01:00",
          "LastRefreshDate": "2021-11-19T10:45:11.4465599+01:00",
          "TotalRefreshCount": 3,
          "CustomInfo": {}
        }
      },
      "23": {
        "$type": "Inside.Core.Formula.Definition.DefinitionAC, Inside.Core.Formula",
        "ID": 23,
        "Results": [
          [
            64.0
          ]
        ],
        "Statistics": {
          "CreationDate": "2023-03-20T10:43:48.3556156+01:00",
          "LastRefreshDate": "2021-11-19T10:45:11.4495935+01:00",
          "TotalRefreshCount": 3,
          "CustomInfo": {}
        }
      },
      "24": {
        "$type": "Inside.Core.Formula.Definition.DefinitionAC, Inside.Core.Formula",
        "ID": 24,
        "Results": [
          [
            8.0
          ]
        ],
        "Statistics": {
          "CreationDate": "2023-03-20T10:43:48.3556156+01:00",
          "LastRefreshDate": "2021-11-19T10:45:11.4515944+01:00",
          "TotalRefreshCount": 3,
          "CustomInfo": {}
        }
      },
      "25": {
        "$type": "Inside.Core.Formula.Definition.DefinitionAC, Inside.Core.Formula",
        "ID": 25,
        "Results": [
          [
            645.0
          ]
        ],
        "Statistics": {
          "CreationDate": "2023-03-20T10:43:48.3566174+01:00",
          "LastRefreshDate": "2021-11-19T10:45:11.4539082+01:00",
          "TotalRefreshCount": 3,
          "CustomInfo": {}
        }
      },
      "26": {
        "$type": "Inside.Core.Formula.Definition.DefinitionAC, Inside.Core.Formula",
        "ID": 26,
        "Results": [
          [
            1164.0
          ]
        ],
        "Statistics": {
          "CreationDate": "2023-03-20T10:43:48.3566174+01:00",
          "LastRefreshDate": "2021-11-19T10:45:11.4569406+01:00",
          "TotalRefreshCount": 3,
          "CustomInfo": {}
        }
      },
      "27": {
        "$type": "Inside.Core.Formula.Definition.DefinitionAC, Inside.Core.Formula",
        "ID": 27,
        "Results": [
          [
            200.0
          ]
        ],
        "Statistics": {
          "CreationDate": "2023-03-20T10:43:48.3566174+01:00",
          "LastRefreshDate": "2021-11-19T10:45:11.4599372+01:00",
          "TotalRefreshCount": 3,
          "CustomInfo": {}
        }
      },
      "28": {
        "$type": "Inside.Core.Formula.Definition.DefinitionAC, Inside.Core.Formula",
        "ID": 28,
        "Results": [
          [
            143.0
          ]
        ],
        "Statistics": {
          "CreationDate": "2023-03-20T10:43:48.3566174+01:00",
          "LastRefreshDate": "2021-11-19T10:45:11.4619406+01:00",
          "TotalRefreshCount": 3,
          "CustomInfo": {}
        }
      },
      "29": {
        "$type": "Inside.Core.Formula.Definition.DefinitionAC, Inside.Core.Formula",
        "ID": 29,
        "Results": [
          [
            1393.0
          ]
        ],
        "Statistics": {
          "CreationDate": "2023-03-20T10:43:48.3566174+01:00",
          "LastRefreshDate": "2021-11-19T10:45:11.4642734+01:00",
          "TotalRefreshCount": 3,
          "CustomInfo": {}
        }
      },
      "30": {
        "$type": "Inside.Core.Formula.Definition.DefinitionAC, Inside.Core.Formula",
        "ID": 30,
        "Results": [
          [
            299.0
          ]
        ],
        "Statistics": {
          "CreationDate": "2023-03-20T10:43:48.3566174+01:00",
          "LastRefreshDate": "2021-11-19T10:45:11.4673118+01:00",
          "TotalRefreshCount": 3,
          "CustomInfo": {}
        }
      },
      "31": {
        "$type": "Inside.Core.Formula.Definition.DefinitionAC, Inside.Core.Formula",
        "ID": 31,
        "Results": [
          [
            155.0
          ]
        ],
        "Statistics": {
          "CreationDate": "2023-03-20T10:43:48.3566174+01:00",
          "LastRefreshDate": "2021-11-19T10:45:11.4693305+01:00",
          "TotalRefreshCount": 3,
          "CustomInfo": {}
        }
      },
      "32": {
        "$type": "Inside.Core.Formula.Definition.DefinitionAC, Inside.Core.Formula",
        "ID": 32,
        "Results": [
          [
            128.0
          ]
        ],
        "Statistics": {
          "CreationDate": "2023-03-20T10:43:48.3566174+01:00",
          "LastRefreshDate": "2021-11-19T10:45:11.4723296+01:00",
          "TotalRefreshCount": 3,
          "CustomInfo": {}
        }
      },
      "33": {
        "$type": "Inside.Core.Formula.Definition.DefinitionAC, Inside.Core.Formula",
        "ID": 33,
        "Results": [
          [
            4.0
          ]
        ],
        "Statistics": {
          "CreationDate": "2023-03-20T10:43:48.3566174+01:00",
          "LastRefreshDate": "2021-11-19T10:45:11.4746589+01:00",
          "TotalRefreshCount": 3,
          "CustomInfo": {}
        }
      },
      "34": {
        "$type": "Inside.Core.Formula.Definition.DefinitionAC, Inside.Core.Formula",
        "ID": 34,
        "Results": [
          [
            2.0
          ]
        ],
        "Statistics": {
          "CreationDate": "2023-03-20T10:43:48.3566174+01:00",
          "LastRefreshDate": "2021-11-19T10:45:11.4776899+01:00",
          "TotalRefreshCount": 3,
          "CustomInfo": {}
        }
      },
      "35": {
        "$type": "Inside.Core.Formula.Definition.DefinitionAC, Inside.Core.Formula",
        "ID": 35,
        "Results": [
          [
            52.0
          ]
        ],
        "Statistics": {
          "CreationDate": "2023-03-20T10:43:48.3566174+01:00",
          "LastRefreshDate": "2021-11-19T10:45:11.4796878+01:00",
          "TotalRefreshCount": 3,
          "CustomInfo": {}
        }
      },
      "36": {
        "$type": "Inside.Core.Formula.Definition.DefinitionAC, Inside.Core.Formula",
        "ID": 36,
        "Results": [
          [
            40.0
          ]
        ],
        "Statistics": {
          "CreationDate": "2023-03-20T10:43:48.3566174+01:00",
          "LastRefreshDate": "2021-11-19T10:45:11.4826862+01:00",
          "TotalRefreshCount": 3,
          "CustomInfo": {}
        }
      },
      "37": {
        "$type": "Inside.Core.Formula.Definition.DefinitionAC, Inside.Core.Formula",
        "ID": 37,
        "Results": [
          [
            171.0
          ]
        ],
        "Statistics": {
          "CreationDate": "2023-03-20T10:43:48.3566174+01:00",
          "LastRefreshDate": "2021-11-19T10:45:11.485069+01:00",
          "TotalRefreshCount": 3,
          "CustomInfo": {}
        }
      },
      "38": {
        "$type": "Inside.Core.Formula.Definition.DefinitionAC, Inside.Core.Formula",
        "ID": 38,
        "Results": [
          [
            200.0
          ]
        ],
        "Statistics": {
          "CreationDate": "2023-03-20T10:43:48.3566174+01:00",
          "LastRefreshDate": "2021-11-19T10:45:11.487069+01:00",
          "TotalRefreshCount": 3,
          "CustomInfo": {}
        }
      },
      "39": {
        "$type": "Inside.Core.Formula.Definition.DefinitionAC, Inside.Core.Formula",
        "ID": 39,
        "Results": [
          [
            6.0
          ]
        ],
        "Statistics": {
          "CreationDate": "2023-03-20T10:43:48.3566174+01:00",
          "LastRefreshDate": "2021-11-19T10:45:11.490069+01:00",
          "TotalRefreshCount": 3,
          "CustomInfo": {}
        }
      },
      "40": {
        "$type": "Inside.Core.Formula.Definition.DefinitionAC, Inside.Core.Formula",
        "ID": 40,
        "Results": [
          [
            40.0
          ]
        ],
        "Statistics": {
          "CreationDate": "2023-03-20T10:43:48.3566174+01:00",
          "LastRefreshDate": "2021-11-19T10:45:11.4930906+01:00",
          "TotalRefreshCount": 3,
          "CustomInfo": {}
        }
      },
      "41": {
        "$type": "Inside.Core.Formula.Definition.DefinitionAC, Inside.Core.Formula",
        "ID": 41,
        "Results": [
          [
            897.0
          ]
        ],
        "Statistics": {
          "CreationDate": "2023-03-20T10:43:48.3566174+01:00",
          "LastRefreshDate": "2021-11-19T10:45:11.4955563+01:00",
          "TotalRefreshCount": 3,
          "CustomInfo": {}
        }
      },
      "42": {
        "$type": "Inside.Core.Formula.Definition.DefinitionAC, Inside.Core.Formula",
        "ID": 42,
        "Results": [
          [
            375.0
          ]
        ],
        "Statistics": {
          "CreationDate": "2023-03-20T10:43:48.3566174+01:00",
          "LastRefreshDate": "2021-11-19T10:45:11.4975417+01:00",
          "TotalRefreshCount": 3,
          "CustomInfo": {}
        }
      },
      "43": {
        "$type": "Inside.Core.Formula.Definition.DefinitionAC, Inside.Core.Formula",
        "ID": 43,
        "Results": [
          [
            1.0
          ]
        ],
        "Statistics": {
          "CreationDate": "2023-03-20T10:43:48.3566174+01:00",
          "LastRefreshDate": "2021-11-19T10:45:11.5005443+01:00",
     </t>
  </si>
  <si>
    <t xml:space="preserve">     "TotalRefreshCount": 3,
          "CustomInfo": {}
        }
      },
      "44": {
        "$type": "Inside.Core.Formula.Definition.DefinitionAC, Inside.Core.Formula",
        "ID": 44,
        "Results": [
          [
            2.0
          ]
        ],
        "Statistics": {
          "CreationDate": "2023-03-20T10:43:48.3566174+01:00",
          "LastRefreshDate": "2021-11-19T10:45:11.5025484+01:00",
          "TotalRefreshCount": 3,
          "CustomInfo": {}
        }
      },
      "45": {
        "$type": "Inside.Core.Formula.Definition.DefinitionAC, Inside.Core.Formula",
        "ID": 45,
        "Results": [
          [
            0.0
          ]
        ],
        "Statistics": {
          "CreationDate": "2023-03-20T10:43:48.3576164+01:00",
          "LastRefreshDate": "2021-11-19T10:45:11.5049029+01:00",
          "TotalRefreshCount": 3,
          "CustomInfo": {}
        }
      },
      "46": {
        "$type": "Inside.Core.Formula.Definition.DefinitionAC, Inside.Core.Formula",
        "ID": 46,
        "Results": [
          [
            5.0
          ]
        ],
        "Statistics": {
          "CreationDate": "2023-03-20T10:43:48.3576164+01:00",
          "LastRefreshDate": "2021-11-19T10:45:11.507897+01:00",
          "TotalRefreshCount": 3,
          "CustomInfo": {}
        }
      },
      "47": {
        "$type": "Inside.Core.Formula.Definition.DefinitionAC, Inside.Core.Formula",
        "ID": 47,
        "Results": [
          [
            0.0
          ]
        ],
        "Statistics": {
          "CreationDate": "2023-03-20T10:43:48.3576164+01:00",
          "LastRefreshDate": "2021-11-19T10:45:11.5108974+01:00",
          "TotalRefreshCount": 3,
          "CustomInfo": {}
        }
      },
      "48": {
        "$type": "Inside.Core.Formula.Definition.DefinitionAC, Inside.Core.Formula",
        "ID": 48,
        "Results": [
          [
            112.0
          ]
        ],
        "Statistics": {
          "CreationDate": "2023-03-20T10:43:48.3576164+01:00",
          "LastRefreshDate": "2021-11-19T10:45:11.5128995+01:00",
          "TotalRefreshCount": 3,
          "CustomInfo": {}
        }
      },
      "49": {
        "$type": "Inside.Core.Formula.Definition.DefinitionAC, Inside.Core.Formula",
        "ID": 49,
        "Results": [
          [
            580.0
          ]
        ],
        "Statistics": {
          "CreationDate": "2023-03-20T10:43:48.3576164+01:00",
          "LastRefreshDate": "2021-11-19T10:45:11.5152422+01:00",
          "TotalRefreshCount": 3,
          "CustomInfo": {}
        }
      },
      "50": {
        "$type": "Inside.Core.Formula.Definition.DefinitionAC, Inside.Core.Formula",
        "ID": 50,
        "Results": [
          [
            55.0
          ]
        ],
        "Statistics": {
          "CreationDate": "2023-03-20T10:43:48.3576164+01:00",
          "LastRefreshDate": "2021-11-19T10:45:11.5182342+01:00",
          "TotalRefreshCount": 3,
          "CustomInfo": {}
        }
      },
      "51": {
        "$type": "Inside.Core.Formula.Definition.DefinitionAC, Inside.Core.Formula",
        "ID": 51,
        "Results": [
          [
            40.0
          ]
        ],
        "Statistics": {
          "CreationDate": "2023-03-20T10:43:48.3576164+01:00",
          "LastRefreshDate": "2021-11-19T10:45:11.3823949+01:00",
          "TotalRefreshCount": 3,
          "CustomInfo": {}
        }
      },
      "52": {
        "$type": "Inside.Core.Formula.Definition.DefinitionAC, Inside.Core.Formula",
        "ID": 52,
        "Results": [
          [
            377.0
          ]
        ],
        "Statistics": {
          "CreationDate": "2023-03-20T10:43:48.3576164+01:00",
          "LastRefreshDate": "2021-11-19T10:45:11.3329154+01:00",
          "TotalRefreshCount": 3,
          "CustomInfo": {}
        }
      },
      "53": {
        "$type": "Inside.Core.Formula.Definition.DefinitionAC, Inside.Core.Formula",
        "ID": 53,
        "Results": [
          [
            2.0
          ]
        ],
        "Statistics": {
          "CreationDate": "2023-03-20T10:43:48.3576164+01:00",
          "LastRefreshDate": "2021-11-19T10:45:11.3362236+01:00",
          "TotalRefreshCount": 3,
          "CustomInfo": {}
        }
      },
      "54": {
        "$type": "Inside.Core.Formula.Definition.DefinitionAC, Inside.Core.Formula",
        "ID": 54,
        "Results": [
          [
            21.0
          ]
        ],
        "Statistics": {
          "CreationDate": "2023-03-20T10:43:48.3586159+01:00",
          "LastRefreshDate": "2021-11-19T10:45:11.338249+01:00",
          "TotalRefreshCount": 3,
          "CustomInfo": {}
        }
      },
      "55": {
        "$type": "Inside.Core.Formula.Definition.DefinitionAC, Inside.Core.Formula",
        "ID": 55,
        "Results": [
          [
            206.0
          ]
        ],
        "Statistics": {
          "CreationDate": "2023-03-20T10:43:48.3586159+01:00",
          "LastRefreshDate": "2021-11-19T10:45:11.3412299+01:00",
          "TotalRefreshCount": 3,
          "CustomInfo": {}
        }
      },
      "56": {
        "$type": "Inside.Core.Formula.Definition.DefinitionAC, Inside.Core.Formula",
        "ID": 56,
        "Results": [
          [
            200.0
          ]
        ],
        "Statistics": {
          "CreationDate": "2023-03-20T10:43:48.3586159+01:00",
          "LastRefreshDate": "2021-11-19T10:45:11.3432304+01:00",
          "TotalRefreshCount": 3,
          "CustomInfo": {}
        }
      },
      "57": {
        "$type": "Inside.Core.Formula.Definition.DefinitionAC, Inside.Core.Formula",
        "ID": 57,
        "Results": [
          [
            349.0
          ]
        ],
        "Statistics": {
          "CreationDate": "2023-03-20T10:43:48.3586159+01:00",
          "LastRefreshDate": "2021-11-19T10:45:11.3465174+01:00",
          "TotalRefreshCount": 3,
          "CustomInfo": {}
        }
      },
      "58": {
        "$type": "Inside.Core.Formula.Definition.DefinitionAC, Inside.Core.Formula",
        "ID": 58,
        "Results": [
          [
            4.0
          ]
        ],
        "Statistics": {
          "CreationDate": "2023-03-20T10:43:48.3586159+01:00",
          "LastRefreshDate": "2021-11-19T10:45:11.3485558+01:00",
          "TotalRefreshCount": 3,
          "CustomInfo": {}
        }
      },
      "59": {
        "$type": "Inside.Core.Formula.Definition.DefinitionAC, Inside.Core.Formula",
        "ID": 59,
        "Results": [
          [
            44.0
          ]
        ],
        "Statistics": {
          "CreationDate": "2023-03-20T10:43:48.3586159+01:00",
          "LastRefreshDate": "2021-11-19T10:45:11.3515465+01:00",
          "TotalRefreshCount": 3,
          "CustomInfo": {}
        }
      },
      "60": {
        "$type": "Inside.Core.Formula.Definition.DefinitionAC, Inside.Core.Formula",
        "ID": 60,
        "Results": [
          [
            7.0
          ]
        ],
        "Statistics": {
          "CreationDate": "2023-03-20T10:43:48.3586159+01:00",
          "LastRefreshDate": "2021-11-19T10:45:11.3537751+01:00",
          "TotalRefreshCount": 3,
          "CustomInfo": {}
        }
      },
      "61": {
        "$type": "Inside.Core.Formula.Definition.DefinitionAC, Inside.Core.Formula",
        "ID": 61,
        "Results": [
          [
            126.0
          ]
        ],
        "Statistics": {
          "CreationDate": "2023-03-20T10:43:48.3586159+01:00",
          "LastRefreshDate": "2021-11-19T10:45:11.3568011+01:00",
          "TotalRefreshCount": 3,
          "CustomInfo": {}
        }
      },
      "62": {
        "$type": "Inside.Core.Formula.Definition.DefinitionAC, Inside.Core.Formula",
        "ID": 62,
        "Results": [
          [
            129.0
          ]
        ],
        "Statistics": {
          "CreationDate": "2023-03-20T10:43:48.3586159+01:00",
          "LastRefreshDate": "2021-11-19T10:45:11.3588177+01:00",
          "TotalRefreshCount": 3,
          "CustomInfo": {}
        }
      },
      "63": {
        "$type": "Inside.Core.Formula.Definition.DefinitionAC, Inside.Core.Formula",
        "ID": 63,
        "Results": [
          [
            122.0
          ]
        ],
        "Statistics": {
          "CreationDate": "2023-03-20T10:43:48.3586159+01:00",
          "LastRefreshDate": "2021-11-19T10:45:11.3618197+01:00",
          "TotalRefreshCount": 3,
          "CustomInfo": {}
        }
      },
      "64": {
        "$type": "Inside.Core.Formula.Definition.DefinitionAC, Inside.Core.Formula",
        "ID": 64,
        "Results": [
          [
            278.0
          ]
        ],
        "Statistics": {
          "CreationDate": "2023-03-20T10:43:48.3586159+01:00",
          "LastRefreshDate": "2021-11-19T10:45:11.3640888+01:00",
          "TotalRefreshCount": 3,
          "CustomInfo": {}
        }
      },
      "65": {
        "$type": "Inside.Core.Formula.Definition.DefinitionAC, Inside.Core.Formula",
        "ID": 65,
        "Results": [
          [
            2144.0
          ]
        ],
        "Statistics": {
          "CreationDate": "2023-03-20T10:43:48.3586159+01:00",
          "LastRefreshDate": "2021-11-19T10:45:11.3671168+01:00",
          "TotalRefreshCount": 3,
          "CustomInfo": {}
        }
      },
      "66": {
        "$type": "Inside.Core.Formula.Definition.DefinitionAC, Inside.Core.Formula",
        "ID": 66,
        "Results": [
          [
            201.0
          ]
        ],
        "Statistics": {
          "CreationDate": "2023-03-20T10:43:48.3586159+01:00",
          "LastRefreshDate": "2021-11-19T10:45:11.3691162+01:00",
          "TotalRefreshCount": 3,
          "CustomInfo": {}
        }
      },
      "67": {
        "$type": "Inside.Core.Formula.Definition.DefinitionAC, Inside.Core.Formula",
        "ID": 67,
        "Results": [
          [
            236.0
          ]
        ],
        "Statistics": {
          "CreationDate": "2023-03-20T10:43:48.3586159+01:00",
          "LastRefreshDate": "2021-11-19T10:45:11.3721126+01:00",
          "TotalRefreshCount": 3,
          "CustomInfo": {}
        }
      },
      "68": {
        "$type": "Inside.Core.Formula.Definition.DefinitionAC, Inside.Core.Formula",
        "ID": 68,
        "Results": [
          [
            44.0
          ]
        ],
        "Statistics": {
          "CreationDate": "2023-03-20T10:43:48.3586159+01:00",
          "LastRefreshDate": "2021-11-19T10:45:11.374347+01:00",
          "TotalRefreshCount": 3,
          "CustomInfo": {}
        }
      },
      "69": {
        "$type": "Inside.Core.Formula.Definition.DefinitionAC, Inside.Core.Formula",
        "ID": 69,
        "Results": [
          [
            156.0
          ]
        ],
        "Statistics": {
          "CreationDate": "2023-03-20T10:43:48.3586159+01:00",
          "LastRefreshDate": "2021-11-19T10:45:11.3773825+01:00",
          "TotalRefreshCount": 3,
          "CustomInfo": {}
        }
      },
      "70": {
        "$type": "Inside.Core.Formula.Definition.DefinitionAC, Inside.Core.Formula",
        "ID": 70,
        "Results": [
          [
            34.0
          ]
        ],
        "Statistics": {
          "CreationDate": "2023-03-20T10:43:48.3586159+01:00",
          "LastRefreshDate": "2021-11-19T10:45:11.3793663+01:00",
          "TotalRefreshCount": 3,
          "CustomInfo": {}
        }
      },
      "71": {
        "$type": "Inside.Core.Formula.Definition.DefinitionAC, Inside.Core.Formula",
        "ID": 71,
        "Results": [
          [
            0.0
          ]
        ],
        "Statistics": {
          "CreationDate": "2023-03-20T10:43:48.3586159+01:00",
          "LastRefreshDate": "2021-11-19T10:43:38.9552265+01:00",
          "TotalRefreshCount": 1,
          "CustomInfo": {}
        }
      },
      "72": {
        "$type": "Inside.Core.Formula.Definition.DefinitionAC, Inside.Core.Formula",
        "ID": 72,
        "Results": [
          [
            8171.0
          ]
        ],
        "Statistics": {
          "CreationDate": "2023-03-20T10:43:48.3586159+01:00",
          "LastRefreshDate": "2021-11-19T10:45:11.3309445+01:00",
          "TotalRefreshCount": 2,
          "CustomInfo": {}
        }
      },
      "73": {
        "$type": "Inside.Core.Formula.Definition.DefinitionAC, Inside.Core.Formula",
        "ID": 73,
        "Results": [
          [
            48.0
          ]
        ],
        "Statistics": {
          "CreationDate": "2023-03-20T10:43:48.3586159+01:00",
          "LastRefreshDate": "2021-11-19T10:45:11.2543362+01:00",
          "TotalRefreshCount": 2,
          "CustomInfo": {}
        }
      },
      "74": {
        "$type": "Inside.Core.Formula.Definition.DefinitionAC, Inside.Core.Formula",
        "ID": 74,
        "Results": [
          [
            2.0
          ]
        ],
        "Statistics": {
          "CreationDate": "2023-03-20T10:43:48.3596174+01:00",
          "LastRefreshDate": "2021-11-19T10:45:11.2573511+01:00",
          "TotalRefreshCount": 2,
          "CustomInfo": {}
        }
      },
      "75": {
        "$type": "Inside.Core.Formula.Definition.DefinitionAC, Inside.Core.Formula",
        "ID": 75,
        "Results": [
          [
            2421.0
          ]
        ],
        "Statistics": {
          "CreationDate": "2023-03-20T10:43:48.3596174+01:00",
          "LastRefreshDate": "2021-11-19T10:45:11.2603499+01:00",
          "TotalRefreshCount": 2,
          "CustomInfo": {}
        }
      },
      "76": {
        "$type": "Inside.Core.Formula.Definition.DefinitionAC, Inside.Core.Formula",
        "ID": 76,
        "Results": [
          [
            4.0
          ]
        ],
        "Statistics": {
          "CreationDate": "2023-03-20T10:43:48.3596174+01:00",
          "LastRefreshDate": "2021-11-19T10:45:11.2623492+01:00",
          "TotalRefreshCount": 2,
          "CustomInfo": {}
        }
      },
      "77": {
        "$type": "Inside.Core.Formula.Definition.DefinitionAC, Inside.Core.Formula",
        "ID": 77,
        "Results": [
          [
            3079.0
          ]
        ],
        "Statistics": {
          "CreationDate": "2023-03-20T10:43:48.3596174+01:00",
          "LastRefreshDate": "2021-11-19T10:45:11.2655275+01:00",
          "TotalRefreshCount": 2,
          "CustomInfo": {}
        }
      },
      "78": {
        "$type": "Inside.Core.Formula.Definition.DefinitionAC, Inside.Core.Formula",
        "ID": 78,
        "Results": [
          [
            26.0
          ]
        ],
        "Statistics": {
          "CreationDate": "2023-03-20T10:43:48.3596174+01:00",
          "LastRefreshDate": "2021-11-19T10:45:11.2675375+01:00",
          "TotalRefreshCount": 2,
          "CustomInfo": {}
        }
      },
      "79": {
        "$type": "Inside.Core.Formula.Definition.DefinitionAC, Inside.Core.Formula",
        "ID": 79,
        "Results": [
          [
            29.0
          ]
        ],
        "Statistics": {
          "CreationDate": "2023-03-20T10:43:48.3596174+01:00",
          "LastRefreshDate": "2021-11-19T10:45:11.2705291+01:00",
          "TotalRefreshCount": 2,
          "CustomInfo": {}
        }
      },
      "80": {
        "$type": "Inside.Core.Formula.Definition.DefinitionAC, Inside.Core.Formula",
        "ID": 80,
        "Results": [
          [
            3.0
          ]
        ],
        "Statistics": {
          "CreationDate": "2023-03-20T10:43:48.3596174+01:00",
          "LastRefreshDate": "2021-11-19T10:45:11.2725278+01:00",
          "TotalRefreshCount": 2,
          "CustomInfo": {}
        }
      },
      "81": {
        "$type": "Inside.Core.Formula.Definition.DefinitionAC, Inside.Core.Formula",
        "ID": 81,
        "Results": [
          [
            13.0
          ]
        ],
        "Statistics": {
          "CreationDate": "2023-03-20T10:43:48.3596174+01:00",
          "LastRefreshDate": "2021-11-19T10:45:11.2756728+01:00",
          "TotalRefreshCount": 2,
          "CustomInfo": {}
        }
      },
      "82": {
        "$type": "Inside.Core.Formula.Definition.DefinitionAC, Inside.Core.Formula",
        "ID": 82,
        "Results": [
          [
            6.0
          ]
        ],
        "Statistics": {
          "CreationDate": "2023-03-20T10:43:48.3596174+01:00",
          "LastRefreshDate": "2021-11-19T10:45:11.2776678+01:00",
          "TotalRefreshCount": 2,
          "CustomInfo": {}
        }
      },
      "83": {
        "$type": "Inside.Core.Formula.Definition.DefinitionAC, Inside.Core.Formula",
        "ID": 83,
        "Results": [
          [
            69.0
          ]
        ],
        "Statistics": {
          "CreationDate": "2023-03-20T10:43:48.3596174+01:00",
          "LastRefreshDate": "2021-11-19T10:45:11.2806574+01:00",
          "TotalRefreshCount": 2,
          "CustomInfo": {}
        }
      },
      "84": {
        "$type": "Inside.Core.Formula.Definition.DefinitionAC, Inside.Core.Formula",
        "ID": 84,
        "Results": [
          [
            69.0
          ]
        ],
        "Statistics": {
          "CreationDate": "2023-03-20T10:43:48.3596174+01:00",
          "LastRefreshDate": "2021-11-19T10:45:11.2826608+01:00",
          "TotalRefreshCount": 2,
          "CustomInfo": {}
        }
      },
      "85": {
        "$type": "Inside.Core.Formula.Definition.DefinitionAC, Inside.Core.Formula",
        "ID": 85,
        "Results": [
          [
            3.0
          ]
        ],
        "Statistics": {
          "CreationDate": "2023-03-20T10:43:48.3596174+01:00",
          "LastRefreshDate": "2021-11-19T10:45:11.2858415+01:00",
          "TotalRefreshCount": 2,
          "CustomInfo": {}
        }
      },
      "86": {
        "$type": "Inside.Core.Formula.Definition.DefinitionAC, Inside.Core.Formula",
        "ID": 86,
        "Results": [
          [
            12.0
          ]
        ],
        "Statistics": {
          "CreationDate": "2023-03-20T10:43:48.3596174+01:00",
          "LastRefreshDate": "2021-11-19T10:45:11.287835+01:00",
          "TotalRefreshCount": 2,
          "CustomInfo": {}
        }
      },
      "87": {
        "$type": "Inside.Core.Formula.Definition.DefinitionAC, Inside.Core.Formula",
        "ID": 87,
        "Results": [
          [
            211.0
          ]
        ],
        "Statistics": {
          "CreationDate": "2023-03-20T10:43:48.3596174+01:00",
          "LastRefreshDate": "2021-11-19T10:45:11.2908334+01:00",
          "TotalRefreshCount": 2,
          "CustomInfo": {}
        }
      },
      "88": {
        "$type": "Inside.Core.Formula.Definition.DefinitionAC, Inside.Core.Formula",
        "ID": 88,
        "Results": [
          [
            569.0
          ]
        ],
        "Statistics": {
          "CreationDate": "2023-03-20T10:43:48.3596174+01:00",
          "LastRefreshDate": "2021-11-19T10:45:11.2928331+01:00",
          "TotalRefreshCount": 2,
          "CustomInfo": {}
        }
      },
      "89": {
        "$type": "Inside.Core.Formula.Definition.DefinitionAC, Inside.Core.Formula",
        "ID": 89,
        "Results": [
          [
            856.0
          ]
        ],
        "Statistics": {
          "CreationDate": "2023-03-20T10:43:48.3596174+01:00",
          "LastRefreshDate": "2021-11-19T10:45:11.2960573+01:00",
          "TotalRefreshCount": 2,
          "CustomInfo": {}
        }
      },
      "90": {
        "$type": "Inside.Core.Formula.Definition.DefinitionAC, Inside.Core.Formula",
        "ID": 90,
        "Results": [
          [
            111.0
          ]
        ],
        "Statistics": {
          "CreationDate": "2023-03-20T10:43:48.3596174+01:00",
          "LastRefreshDate": "2021-11-19T10:45:11.2980612+01:00",
          "TotalRefreshCount": 2,
          "CustomInfo": {}
        }
      },
      "91": {
        "$type": "Inside.Core.Formula.Definition.DefinitionAC, Inside.Core.Formula",
        "ID": 91,
        "Results": [
          [
            610.0
          ]
        ],
        "Statistics": {
          "CreationDate": "2023-03-20T10:43:48.3596174+01:00",
          "LastRefreshDate": "2021-11-19T10:45:11.3010502+01:00",
          "TotalRefreshCount": 2,
          "CustomInfo": {}
        }
      },
      "92": {
        "$type": "Inside.Core.Formula.Definition.DefinitionAC, Inside.Core.Formula",
        "ID": 92,
        "Results": [
          [
            4532.0
          ]
        ],
        "Statistics": {
          "CreationDate": "2023-03-20T10:43:48.3596174+01:00",
          "LastRefreshDate": "2021-11-19T10:45:11.3030501+01:00",
          "TotalRefreshCount": 2,
          "CustomInfo": {}
        }
      },
      "93": {
        "$type": "Inside.Core.Formula.Definition.DefinitionAC, Inside.Core.Formula",
        "ID": 93,
        "Results": [
          [
            7.0
          ]
        ],
        "Statistics": {
          "CreationDate": "2023-03-20T10:43:48.3596174+01:00",
          "LastRefreshDate": "2021-11-19T10:45:11.3062595+01:00",
          "TotalRefreshCount": 2,
          "CustomInfo": {}
        }
      },
      "94": {
        "$type": "Inside.Core.Formula.Definition.DefinitionAC, Inside.Core.Formula",
        "ID": 94,
        "Results": [
          [
            4.0
          ]
        ],
        "Statistics": {
          "CreationDate": "2023-03-20T10:43:48.3606168+01:00",
          "LastRefreshDate": "2021-11-19T10:45:11.3102976+01:00",
          "TotalRefreshCount": 2,
          "CustomInfo": {}
        }
      },
      "95": {
        "$type": "Inside.Core.Formula.Definition.DefinitionAC, Inside.Core.Formula",
        "ID": 95,
        "Results": [
          [
            3.0
          ]
        ],
        "Statistics": {
          "CreationDate": "2023-03-20T10:43:48.3606168+01:00",
          "LastRefreshDate": "2021-11-19T10:45:11.3156508+01:00",
          "TotalRefreshCount": 2,
          "CustomInfo": {}
        }
      },
      "96": {
        "$type": "Inside.Core.Formula.Definition.DefinitionAC, Inside.Core.Formula",
        "ID": 96,
        "Results": [
          [
            3.0
          ]
        ],
        "Statistics": {
          "CreationDate": "2023-03-20T10:43:48.3606168+01:00",
          "LastRefreshDate": "2021-11-19T10:45:11.3206273+01:00",
          "TotalRefreshCount": 2,
          "CustomInfo": {}
        }
      },
      "97": {
        "$type": "Inside.Core.Formula.Definition.DefinitionAC, Inside.Core.Formula",
        "ID": 97,
        "Results": [
          [
            144.0
          ]
        ],
        "Statistics": {
          "CreationDate": "2023-03-20T10:43:48.3606168+01:00",
          "LastRefreshDate": "2021-11-19T10:45:11.3249205+01:00",
          "TotalRefreshCount": 2,
          "CustomInfo": {}
        }
      },
      "98": {
        "$type": "Inside.Core.Formula.Definition.DefinitionAC, Inside.Core.Formula",
        "ID": 98,
        "Results": [
          [
            26.0
          ]
        ],
        "Statistics": {
          "CreationDate": "2023-03-20T10:43:48.3606168+01:00",
          "LastRefreshDate": "2021-11-19T10:45:11.3279118+01:00",
          "TotalRefreshCount": 2,
          "CustomInfo": {}
        }
      },
      "99": {
        "$type": "Inside.Core.Formula.Definition.DefinitionAC, Inside.Core.Formula",
        "ID": 99,
        "Results": [
          [
            155.0
          ]
        ],
        "Statistics": {
          "CreationDate": "2023-03-20T10:43:48.3606168+01:00",
          "LastRefreshDate": "2021-11-19T10:45:11.2511732+01:00",
          "TotalRefreshCount": 2,
          "CustomInfo": {}
        }
      },
      "100": {
        "$type": "Inside.Core.Formula.Definition.DefinitionAC, Inside.Core.Formula",
        "ID": 100,
        "Results": [
          [
            10.0
          ]
        ],
        "Statistics": {
          "CreationDate": "2023-03-20T10:43:48.3606168+01:00",
          "LastRefreshDate": "2021-11-19T10:45:11.2390058+01:00",
          "TotalRefreshCount": 2,
          "CustomInfo": {}
        }
      },
      "101": {
        "$type": "Inside.Core.Formula.Definition.DefinitionAC, Inside.Core.Formula",
        "ID": 101,
        "Results": [
          [
            2.0
          ]
        ],
        "Statistics": {
          "CreationDate": "2023-03-20T10:43:48.3606168+01:00",
          "LastRefreshDate": "2021-11-19T10:45:11.2410138+01:00",
          "TotalRefreshCount": 2,
          "CustomInfo": {}
        }
      },
      "102": {
        "$type": "Inside.Core.Formula.Definition.DefinitionAC, Inside.Core.Formula",
        "ID": 102,
        "Results": [
          [
            261.0
          ]
        ],
        "Statistics": {
          "CreationDate": "2023-03-20T10:43:48.3606168+01:00",
          "LastRefreshDate": "2021-11-19T10:45:11.2441654+01:00",
          "TotalRefreshCount": 2,
          "CustomInfo": {}
        }
      },
      "103": {
        "$type": "Inside.Core.Formula.Definition.DefinitionAC, Inside.Core.Formula",
        "ID": 103,
        "Results": [
          [
            1.0
          ]
        ],
        "Statistics": {
          "CreationDate": "2023-03-20T10:43:48.3606168+01:00",
          "LastRefreshDate": "2021-11-19T10:45:11.2461765+01:00",
          "TotalRefreshCount": 2,
          "CustomInfo": {}
        }
      },
      "104": {
        "$type": "Inside.Core.Formula.Definition.DefinitionAC, Inside.Core.Formula",
        "ID": 104,
        "Results": [
          [
            1.0
          ]
        ],
        "Statistics": {
          "CreationDate": "2023-03-20T10:43:48.3606168+01:00",
          "LastRefreshDate": "2021-11-19T10:45:11.249176+01:00",
          "TotalRefreshCount": 2,
          "CustomInfo": {}
        }
      },
      "105": {
        "$type": "Inside.Core.Formula.Definition.DefinitionAC, Inside.Core.Formula",
        "ID": 105,
        "Results": [
          [
            674.0
          ]
        ],
        "Statistics": {
          "CreationDate": "2023-03-20T10:43:48.3606168+01:00",
          "LastRefreshDate": "2021-11-19T10:45:11.2360243+01:00",
          "TotalRefreshCount": 2,
          "CustomInfo": {}
        }
      },
      "106": {
        "$type": "Inside.Core.Formula.Definition.DefinitionAC, Inside.Core.Formula",
        "ID": 106,
        "Results": [
          [
            2.0
          ]
        ],
        "Statistics": {
          "CreationDate": "2023-03-20T10:43:48.3606168+01:00",
          "LastRefreshDate": "2021-11-19T10:45:11.0768378+01:00",
          "TotalRefreshCount": 2,
          "CustomInfo": {}
        }
      },
      "107": {
        "$type": "Inside.Core.Formula.Definition.DefinitionAC, Inside.Core.Formula",
        "ID": 107,
        "Results": [
          [
            106.0
          ]
        ],
        "Statistics": {
          "CreationDate": "2023-03-20T10:43:48.3606168+01:00",
          "LastRefreshDate": "2021-11-19T10:45:11.0798375+01:00",
          "TotalRefreshCount": 2,
          "CustomInfo": {}
        }
      },
      "108": {
        "$type": "Inside.Core.Formula.Definition.DefinitionAC, Inside.Core.Formula",
        "ID": 108,
        "Results": [
          [
            219.0
          ]
        ],
        "Statistics": {
          "CreationDate": "2023-03-20T10:43:48.3606168+01:00",
          "LastRefreshDate": "2021-11-19T10:45:11.0828349+01:00",
          "TotalRefreshCount": 2,
          "CustomInfo": {}
        }
      },
      "109": {
        "$type": "Inside.Core.Formula.Definition.DefinitionAC, Inside.Core.Formula",
        "ID": 109,
        "Results": [
          [
            29.0
          ]
        ],
        "Statistics": {
          "CreationDate": "2023-03-20T10:43:48.3606168+01:00",
          "LastRefreshDate": "2021-11-19T10:45:11.0868357+01:00",
          "TotalRefreshCount": 2,
          "CustomInfo": {}
        }
      },
      "110": {
        "$type": "Inside.Core.Formula.Definition.DefinitionAC, Inside.Core.Formula",
        "ID": 110,
        "Results": [
          [
            535.0
          ]
        ],
        "Statistics": {
          "CreationDate": "2023-03-20T10:43:48.3606168+01:00",
          "LastRefreshDate": "2021-11-19T10:45:11.0898353+01:00",
          "TotalRefreshCount": 2,
          "CustomInfo": {}
        }
      },
      "111": {
        "$type": "Inside.Core.Formula.Definition.DefinitionAC, Inside.Core.Formula",
        "ID": 111,
        "Results": [
          [
            36.0
          ]
        ],
        "Statistics": {
          "CreationDate": "2023-03-20T10:43:48.3606168+01:00",
          "LastRefreshDate": "2021-11-19T10:45:11.0938358+01:00",
          "TotalRefreshCount": 2,
          "CustomInfo": {}
        }
      },
      "112": {
        "$type": "Inside.Core.Formula.Definition.DefinitionAC, Inside.Core.Formula",
        "ID": 112,
        "Results": [
          [
            26.0
          ]
        ],
        "Statistics": {
          "CreationDate": "2023-03-20T10:43:48.361616+01:00",
          "LastRefreshDate": "2021-11-19T10:45:11.0968283+01:00",
          "TotalRefreshCount": 2,
          "CustomInfo": {}
        }
      },
      "113": {
        "$type": "Inside.Core.Formula.Definition.DefinitionAC, Inside.Core.Formula",
        "ID": 113,
        "Results": [
          [
            2.0
          ]
        ],
        "Statistics": {
          "CreationDate": "2023-03-20T10:43:48.361616+01:00",
          "LastRefreshDate": "2021-11-19T10:45:11.0988362+01:00",
          "TotalRefreshCount": 2,
          "CustomInfo": {}
        }
      },
      "114": {
        "$type": "Inside.Core.Formula.Definition.DefinitionAC, Inside.Core.Formula",
        "ID": 114,
        "Results": [
          [
            86.0
          ]
        ],
        "Statistics": {
          "CreationDate": "2023-03-20T10:43:48.361616+01:00",
          "LastRefreshDate": "2021-11-19T10:45:11.1018375+01:00",
          "TotalRefreshCount": 2,
          "CustomInfo": {}
        }
      },
      "115": {
        "$type": "Inside.Core.Formula.Definition.DefinitionAC, Inside.Core.Formula",
        "ID": 115,
        "Results": [
          [
            123.0
          ]
        ],
        "Statistics": {
          "CreationDate": "2023-03-20T10:43:48.361616+01:00",
          "LastRefreshDate": "2021-11-19T10:45:11.1038471+01:00",
          "TotalRefreshCount": 2,
          "CustomInfo": {}
        }
      },
      "116": {
        "$type": "Inside.Core.Formula.Definition.DefinitionAC, Inside.Core.Formula",
        "ID": 116,
        "Results": [
          [
            6.0
          ]
        ],
        "Statistics": {
          "CreationDate": "2023-03-20T10:43:48.361616+01:00",
          "LastRefreshDate": "2021-11-19T10:45:11.1068365+01:00",
          "TotalRefreshCount": 2,
          "CustomInfo": {}
        }
      },
      "117": {
        "$type": "Inside.Core.Formula.Definition.DefinitionAC, Inside.Core.Formula",
        "ID": 117,
        "Results": [
          [
            20.0
          ]
        ],
        "Statistics": {
          "CreationDate": "2023-03-20T10:43:48.361616+01:00",
          "LastRefreshDate": "2021-11-19T10:45:11.1088277+01:00",
          "TotalRefreshCount": 2,
          "CustomInfo": {}
        }
      },
      "118": {
        "$type": "Inside.Core.Formula.Definition.DefinitionAC, Inside.Core.Formula",
        "ID": 118,
        "Results": [
          [
            91.0
          ]
        ],
        "Statistics": {
          "Cr</t>
  </si>
  <si>
    <t>eationDate": "2023-03-20T10:43:48.361616+01:00",
          "LastRefreshDate": "2021-11-19T10:45:11.1118352+01:00",
          "TotalRefreshCount": 2,
          "CustomInfo": {}
        }
      },
      "119": {
        "$type": "Inside.Core.Formula.Definition.DefinitionAC, Inside.Core.Formula",
        "ID": 119,
        "Results": [
          [
            13.0
          ]
        ],
        "Statistics": {
          "CreationDate": "2023-03-20T10:43:48.361616+01:00",
          "LastRefreshDate": "2021-11-19T10:45:11.1138347+01:00",
          "TotalRefreshCount": 2,
          "CustomInfo": {}
        }
      },
      "120": {
        "$type": "Inside.Core.Formula.Definition.DefinitionAC, Inside.Core.Formula",
        "ID": 120,
        "Results": [
          [
            133.0
          ]
        ],
        "Statistics": {
          "CreationDate": "2023-03-20T10:43:48.361616+01:00",
          "LastRefreshDate": "2021-11-19T10:45:11.1170405+01:00",
          "TotalRefreshCount": 2,
          "CustomInfo": {}
        }
      },
      "121": {
        "$type": "Inside.Core.Formula.Definition.DefinitionAC, Inside.Core.Formula",
        "ID": 121,
        "Results": [
          [
            3.0
          ]
        ],
        "Statistics": {
          "CreationDate": "2023-03-20T10:43:48.361616+01:00",
          "LastRefreshDate": "2021-11-19T10:45:11.119005+01:00",
          "TotalRefreshCount": 2,
          "CustomInfo": {}
        }
      },
      "122": {
        "$type": "Inside.Core.Formula.Definition.DefinitionAC, Inside.Core.Formula",
        "ID": 122,
        "Results": [
          [
            9.0
          ]
        ],
        "Statistics": {
          "CreationDate": "2023-03-20T10:43:48.361616+01:00",
          "LastRefreshDate": "2021-11-19T10:45:11.1229972+01:00",
          "TotalRefreshCount": 2,
          "CustomInfo": {}
        }
      },
      "123": {
        "$type": "Inside.Core.Formula.Definition.DefinitionAC, Inside.Core.Formula",
        "ID": 123,
        "Results": [
          [
            5.0
          ]
        ],
        "Statistics": {
          "CreationDate": "2023-03-20T10:43:48.361616+01:00",
          "LastRefreshDate": "2021-11-19T10:45:11.1250398+01:00",
          "TotalRefreshCount": 2,
          "CustomInfo": {}
        }
      },
      "124": {
        "$type": "Inside.Core.Formula.Definition.DefinitionAC, Inside.Core.Formula",
        "ID": 124,
        "Results": [
          [
            5.0
          ]
        ],
        "Statistics": {
          "CreationDate": "2023-03-20T10:43:48.361616+01:00",
          "LastRefreshDate": "2021-11-19T10:45:11.128005+01:00",
          "TotalRefreshCount": 2,
          "CustomInfo": {}
        }
      },
      "125": {
        "$type": "Inside.Core.Formula.Definition.DefinitionAC, Inside.Core.Formula",
        "ID": 125,
        "Results": [
          [
            17.0
          ]
        ],
        "Statistics": {
          "CreationDate": "2023-03-20T10:43:48.361616+01:00",
          "LastRefreshDate": "2021-11-19T10:45:11.1300042+01:00",
          "TotalRefreshCount": 2,
          "CustomInfo": {}
        }
      },
      "126": {
        "$type": "Inside.Core.Formula.Definition.DefinitionAC, Inside.Core.Formula",
        "ID": 126,
        "Results": [
          [
            21.0
          ]
        ],
        "Statistics": {
          "CreationDate": "2023-03-20T10:43:48.361616+01:00",
          "LastRefreshDate": "2021-11-19T10:45:11.1330067+01:00",
          "TotalRefreshCount": 2,
          "CustomInfo": {}
        }
      },
      "127": {
        "$type": "Inside.Core.Formula.Definition.DefinitionAC, Inside.Core.Formula",
        "ID": 127,
        "Results": [
          [
            16.0
          ]
        ],
        "Statistics": {
          "CreationDate": "2023-03-20T10:43:48.361616+01:00",
          "LastRefreshDate": "2021-11-19T10:45:11.1351734+01:00",
          "TotalRefreshCount": 2,
          "CustomInfo": {}
        }
      },
      "128": {
        "$type": "Inside.Core.Formula.Definition.DefinitionAC, Inside.Core.Formula",
        "ID": 128,
        "Results": [
          [
            14.0
          ]
        ],
        "Statistics": {
          "CreationDate": "2023-03-20T10:43:48.361616+01:00",
          "LastRefreshDate": "2021-11-19T10:45:11.138161+01:00",
          "TotalRefreshCount": 2,
          "CustomInfo": {}
        }
      },
      "129": {
        "$type": "Inside.Core.Formula.Definition.DefinitionAC, Inside.Core.Formula",
        "ID": 129,
        "Results": [
          [
            162.0
          ]
        ],
        "Statistics": {
          "CreationDate": "2023-03-20T10:43:48.361616+01:00",
          "LastRefreshDate": "2021-11-19T10:45:11.1411604+01:00",
          "TotalRefreshCount": 2,
          "CustomInfo": {}
        }
      },
      "130": {
        "$type": "Inside.Core.Formula.Definition.DefinitionAC, Inside.Core.Formula",
        "ID": 130,
        "Results": [
          [
            1.0
          ]
        ],
        "Statistics": {
          "CreationDate": "2023-03-20T10:43:48.361616+01:00",
          "LastRefreshDate": "2021-11-19T10:45:11.1431542+01:00",
          "TotalRefreshCount": 2,
          "CustomInfo": {}
        }
      },
      "131": {
        "$type": "Inside.Core.Formula.Definition.DefinitionAC, Inside.Core.Formula",
        "ID": 131,
        "Results": [
          [
            1.0
          ]
        ],
        "Statistics": {
          "CreationDate": "2023-03-20T10:43:48.361616+01:00",
          "LastRefreshDate": "2021-11-19T10:45:11.1461844+01:00",
          "TotalRefreshCount": 2,
          "CustomInfo": {}
        }
      },
      "132": {
        "$type": "Inside.Core.Formula.Definition.DefinitionAC, Inside.Core.Formula",
        "ID": 132,
        "Results": [
          [
            9.0
          ]
        ],
        "Statistics": {
          "CreationDate": "2023-03-20T10:43:48.361616+01:00",
          "LastRefreshDate": "2021-11-19T10:45:11.1481619+01:00",
          "TotalRefreshCount": 2,
          "CustomInfo": {}
        }
      },
      "133": {
        "$type": "Inside.Core.Formula.Definition.DefinitionAC, Inside.Core.Formula",
        "ID": 133,
        "Results": [
          [
            7.0
          ]
        ],
        "Statistics": {
          "CreationDate": "2023-03-20T10:43:48.3626157+01:00",
          "LastRefreshDate": "2021-11-19T10:45:11.1511603+01:00",
          "TotalRefreshCount": 2,
          "CustomInfo": {}
        }
      },
      "134": {
        "$type": "Inside.Core.Formula.Definition.DefinitionAC, Inside.Core.Formula",
        "ID": 134,
        "Results": [
          [
            8.0
          ]
        ],
        "Statistics": {
          "CreationDate": "2023-03-20T10:43:48.3626157+01:00",
          "LastRefreshDate": "2021-11-19T10:45:11.1541617+01:00",
          "TotalRefreshCount": 2,
          "CustomInfo": {}
        }
      },
      "135": {
        "$type": "Inside.Core.Formula.Definition.DefinitionAC, Inside.Core.Formula",
        "ID": 135,
        "Results": [
          [
            478.0
          ]
        ],
        "Statistics": {
          "CreationDate": "2023-03-20T10:43:48.3626157+01:00",
          "LastRefreshDate": "2021-11-19T10:45:11.1561611+01:00",
          "TotalRefreshCount": 2,
          "CustomInfo": {}
        }
      },
      "136": {
        "$type": "Inside.Core.Formula.Definition.DefinitionAC, Inside.Core.Formula",
        "ID": 136,
        "Results": [
          [
            3.0
          ]
        ],
        "Statistics": {
          "CreationDate": "2023-03-20T10:43:48.3626157+01:00",
          "LastRefreshDate": "2021-11-19T10:45:11.1591687+01:00",
          "TotalRefreshCount": 2,
          "CustomInfo": {}
        }
      },
      "137": {
        "$type": "Inside.Core.Formula.Definition.DefinitionAC, Inside.Core.Formula",
        "ID": 137,
        "Results": [
          [
            17.0
          ]
        ],
        "Statistics": {
          "CreationDate": "2023-03-20T10:43:48.3626157+01:00",
          "LastRefreshDate": "2021-11-19T10:45:11.1621619+01:00",
          "TotalRefreshCount": 2,
          "CustomInfo": {}
        }
      },
      "138": {
        "$type": "Inside.Core.Formula.Definition.DefinitionAC, Inside.Core.Formula",
        "ID": 138,
        "Results": [
          [
            1407.0
          ]
        ],
        "Statistics": {
          "CreationDate": "2023-03-20T10:43:48.3626157+01:00",
          "LastRefreshDate": "2021-11-19T10:45:11.1641583+01:00",
          "TotalRefreshCount": 2,
          "CustomInfo": {}
        }
      },
      "139": {
        "$type": "Inside.Core.Formula.Definition.DefinitionAC, Inside.Core.Formula",
        "ID": 139,
        "Results": [
          [
            14.0
          ]
        ],
        "Statistics": {
          "CreationDate": "2023-03-20T10:43:48.3626157+01:00",
          "LastRefreshDate": "2021-11-19T10:45:11.1671523+01:00",
          "TotalRefreshCount": 2,
          "CustomInfo": {}
        }
      },
      "140": {
        "$type": "Inside.Core.Formula.Definition.DefinitionAC, Inside.Core.Formula",
        "ID": 140,
        "Results": [
          [
            16.0
          ]
        ],
        "Statistics": {
          "CreationDate": "2023-03-20T10:43:48.3626157+01:00",
          "LastRefreshDate": "2021-11-19T10:45:11.1701557+01:00",
          "TotalRefreshCount": 2,
          "CustomInfo": {}
        }
      },
      "141": {
        "$type": "Inside.Core.Formula.Definition.DefinitionAC, Inside.Core.Formula",
        "ID": 141,
        "Results": [
          [
            47.0
          ]
        ],
        "Statistics": {
          "CreationDate": "2023-03-20T10:43:48.3626157+01:00",
          "LastRefreshDate": "2021-11-19T10:45:11.1721616+01:00",
          "TotalRefreshCount": 2,
          "CustomInfo": {}
        }
      },
      "142": {
        "$type": "Inside.Core.Formula.Definition.DefinitionAC, Inside.Core.Formula",
        "ID": 142,
        "Results": [
          [
            1429.0
          ]
        ],
        "Statistics": {
          "CreationDate": "2023-03-20T10:43:48.3626157+01:00",
          "LastRefreshDate": "2021-11-19T10:45:11.1751627+01:00",
          "TotalRefreshCount": 2,
          "CustomInfo": {}
        }
      },
      "143": {
        "$type": "Inside.Core.Formula.Definition.DefinitionAC, Inside.Core.Formula",
        "ID": 143,
        "Results": [
          [
            0.0
          ]
        ],
        "Statistics": {
          "CreationDate": "2023-03-20T10:43:48.3626157+01:00",
          "LastRefreshDate": "2021-11-19T10:45:11.1781615+01:00",
          "TotalRefreshCount": 2,
          "CustomInfo": {}
        }
      },
      "144": {
        "$type": "Inside.Core.Formula.Definition.DefinitionAC, Inside.Core.Formula",
        "ID": 144,
        "Results": [
          [
            12.0
          ]
        ],
        "Statistics": {
          "CreationDate": "2023-03-20T10:43:48.3626157+01:00",
          "LastRefreshDate": "2021-11-19T10:45:11.1811624+01:00",
          "TotalRefreshCount": 2,
          "CustomInfo": {}
        }
      },
      "145": {
        "$type": "Inside.Core.Formula.Definition.DefinitionAC, Inside.Core.Formula",
        "ID": 145,
        "Results": [
          [
            1.0
          ]
        ],
        "Statistics": {
          "CreationDate": "2023-03-20T10:43:48.3626157+01:00",
          "LastRefreshDate": "2021-11-19T10:45:11.1831614+01:00",
          "TotalRefreshCount": 2,
          "CustomInfo": {}
        }
      },
      "146": {
        "$type": "Inside.Core.Formula.Definition.DefinitionAC, Inside.Core.Formula",
        "ID": 146,
        "Results": [
          [
            1.0
          ]
        ],
        "Statistics": {
          "CreationDate": "2023-03-20T10:43:48.3626157+01:00",
          "LastRefreshDate": "2021-11-19T10:45:11.1861619+01:00",
          "TotalRefreshCount": 2,
          "CustomInfo": {}
        }
      },
      "147": {
        "$type": "Inside.Core.Formula.Definition.DefinitionAC, Inside.Core.Formula",
        "ID": 147,
        "Results": [
          [
            6.0
          ]
        ],
        "Statistics": {
          "CreationDate": "2023-03-20T10:43:48.3626157+01:00",
          "LastRefreshDate": "2021-11-19T10:45:11.1891621+01:00",
          "TotalRefreshCount": 2,
          "CustomInfo": {}
        }
      },
      "148": {
        "$type": "Inside.Core.Formula.Definition.DefinitionAC, Inside.Core.Formula",
        "ID": 148,
        "Results": [
          [
            15.0
          ]
        ],
        "Statistics": {
          "CreationDate": "2023-03-20T10:43:48.3626157+01:00",
          "LastRefreshDate": "2021-11-19T10:45:11.1921626+01:00",
          "TotalRefreshCount": 2,
          "CustomInfo": {}
        }
      },
      "149": {
        "$type": "Inside.Core.Formula.Definition.DefinitionAC, Inside.Core.Formula",
        "ID": 149,
        "Results": [
          [
            170.0
          ]
        ],
        "Statistics": {
          "CreationDate": "2023-03-20T10:43:48.3626157+01:00",
          "LastRefreshDate": "2021-11-19T10:45:11.1953349+01:00",
          "TotalRefreshCount": 2,
          "CustomInfo": {}
        }
      },
      "150": {
        "$type": "Inside.Core.Formula.Definition.DefinitionAC, Inside.Core.Formula",
        "ID": 150,
        "Results": [
          [
            45.0
          ]
        ],
        "Statistics": {
          "CreationDate": "2023-03-20T10:43:48.3626157+01:00",
          "LastRefreshDate": "2021-11-19T10:45:11.1973288+01:00",
          "TotalRefreshCount": 2,
          "CustomInfo": {}
        }
      },
      "151": {
        "$type": "Inside.Core.Formula.Definition.DefinitionAC, Inside.Core.Formula",
        "ID": 151,
        "Results": [
          [
            3.0
          ]
        ],
        "Statistics": {
          "CreationDate": "2023-03-20T10:43:48.3626157+01:00",
          "LastRefreshDate": "2021-11-19T10:45:11.2003293+01:00",
          "TotalRefreshCount": 2,
          "CustomInfo": {}
        }
      },
      "152": {
        "$type": "Inside.Core.Formula.Definition.DefinitionAC, Inside.Core.Formula",
        "ID": 152,
        "Results": [
          [
            13.0
          ]
        ],
        "Statistics": {
          "CreationDate": "2023-03-20T10:43:48.3626157+01:00",
          "LastRefreshDate": "2021-11-19T10:45:11.2023451+01:00",
          "TotalRefreshCount": 2,
          "CustomInfo": {}
        }
      },
      "153": {
        "$type": "Inside.Core.Formula.Definition.DefinitionAC, Inside.Core.Formula",
        "ID": 153,
        "Results": [
          [
            12.0
          ]
        ],
        "Statistics": {
          "CreationDate": "2023-03-20T10:43:48.3636165+01:00",
          "LastRefreshDate": "2021-11-19T10:45:11.2054977+01:00",
          "TotalRefreshCount": 2,
          "CustomInfo": {}
        }
      },
      "154": {
        "$type": "Inside.Core.Formula.Definition.DefinitionAC, Inside.Core.Formula",
        "ID": 154,
        "Results": [
          [
            9.0
          ]
        ],
        "Statistics": {
          "CreationDate": "2023-03-20T10:43:48.3636165+01:00",
          "LastRefreshDate": "2021-11-19T10:45:11.2074937+01:00",
          "TotalRefreshCount": 2,
          "CustomInfo": {}
        }
      },
      "155": {
        "$type": "Inside.Core.Formula.Definition.DefinitionAC, Inside.Core.Formula",
        "ID": 155,
        "Results": [
          [
            76.0
          ]
        ],
        "Statistics": {
          "CreationDate": "2023-03-20T10:43:48.3636165+01:00",
          "LastRefreshDate": "2021-11-19T10:45:11.2105042+01:00",
          "TotalRefreshCount": 2,
          "CustomInfo": {}
        }
      },
      "156": {
        "$type": "Inside.Core.Formula.Definition.DefinitionAC, Inside.Core.Formula",
        "ID": 156,
        "Results": [
          [
            9.0
          ]
        ],
        "Statistics": {
          "CreationDate": "2023-03-20T10:43:48.3636165+01:00",
          "LastRefreshDate": "2021-11-19T10:45:11.212493+01:00",
          "TotalRefreshCount": 2,
          "CustomInfo": {}
        }
      },
      "157": {
        "$type": "Inside.Core.Formula.Definition.DefinitionAC, Inside.Core.Formula",
        "ID": 157,
        "Results": [
          [
            14.0
          ]
        ],
        "Statistics": {
          "CreationDate": "2023-03-20T10:43:48.3636165+01:00",
          "LastRefreshDate": "2021-11-19T10:45:11.2156537+01:00",
          "TotalRefreshCount": 2,
          "CustomInfo": {}
        }
      },
      "158": {
        "$type": "Inside.Core.Formula.Definition.DefinitionAC, Inside.Core.Formula",
        "ID": 158,
        "Results": [
          [
            15.0
          ]
        ],
        "Statistics": {
          "CreationDate": "2023-03-20T10:43:48.3636165+01:00",
          "LastRefreshDate": "2021-11-19T10:45:11.2176571+01:00",
          "TotalRefreshCount": 2,
          "CustomInfo": {}
        }
      },
      "159": {
        "$type": "Inside.Core.Formula.Definition.DefinitionAC, Inside.Core.Formula",
        "ID": 159,
        "Results": [
          [
            2.0
          ]
        ],
        "Statistics": {
          "CreationDate": "2023-03-20T10:43:48.3636165+01:00",
          "LastRefreshDate": "2021-11-19T10:45:11.2206561+01:00",
          "TotalRefreshCount": 2,
          "CustomInfo": {}
        }
      },
      "160": {
        "$type": "Inside.Core.Formula.Definition.DefinitionAC, Inside.Core.Formula",
        "ID": 160,
        "Results": [
          [
            1.0
          ]
        ],
        "Statistics": {
          "CreationDate": "2023-03-20T10:43:48.3636165+01:00",
          "LastRefreshDate": "2021-11-19T10:45:11.2258287+01:00",
          "TotalRefreshCount": 2,
          "CustomInfo": {}
        }
      },
      "161": {
        "$type": "Inside.Core.Formula.Definition.DefinitionAC, Inside.Core.Formula",
        "ID": 161,
        "Results": [
          [
            4.0
          ]
        ],
        "Statistics": {
          "CreationDate": "2023-03-20T10:43:48.3636165+01:00",
          "LastRefreshDate": "2021-11-19T10:45:11.2288339+01:00",
          "TotalRefreshCount": 2,
          "CustomInfo": {}
        }
      },
      "162": {
        "$type": "Inside.Core.Formula.Definition.DefinitionAC, Inside.Core.Formula",
        "ID": 162,
        "Results": [
          [
            4.0
          ]
        ],
        "Statistics": {
          "CreationDate": "2023-03-20T10:43:48.3636165+01:00",
          "LastRefreshDate": "2021-11-19T10:45:11.2308288+01:00",
          "TotalRefreshCount": 2,
          "CustomInfo": {}
        }
      },
      "163": {
        "$type": "Inside.Core.Formula.Definition.DefinitionAC, Inside.Core.Formula",
        "ID": 163,
        "Results": [
          [
            2.0
          ]
        ],
        "Statistics": {
          "CreationDate": "2023-03-20T10:43:48.3636165+01:00",
          "LastRefreshDate": "2021-11-19T10:45:11.2339976+01:00",
          "TotalRefreshCount": 2,
          "CustomInfo": {}
        }
      },
      "164": {
        "$type": "Inside.Core.Formula.Definition.DefinitionAC, Inside.Core.Formula",
        "ID": 164,
        "Results": [
          [
            2.0
          ]
        ],
        "Statistics": {
          "CreationDate": "2023-03-20T10:43:48.3636165+01:00",
          "LastRefreshDate": "2021-11-19T10:45:11.0728407+01:00",
          "TotalRefreshCount": 2,
          "CustomInfo": {}
        }
      },
      "165": {
        "$type": "Inside.Core.Formula.Definition.DefinitionAC, Inside.Core.Formula",
        "ID": 165,
        "Results": [
          [
            67.0
          ]
        ],
        "Statistics": {
          "CreationDate": "2023-03-20T10:43:48.3636165+01:00",
          "LastRefreshDate": "2021-11-19T10:45:10.8524668+01:00",
          "TotalRefreshCount": 2,
          "CustomInfo": {}
        }
      },
      "166": {
        "$type": "Inside.Core.Formula.Definition.DefinitionAC, Inside.Core.Formula",
        "ID": 166,
        "Results": [
          [
            104.0
          ]
        ],
        "Statistics": {
          "CreationDate": "2023-03-20T10:43:48.3636165+01:00",
          "LastRefreshDate": "2021-11-19T10:45:10.8546306+01:00",
          "TotalRefreshCount": 2,
          "CustomInfo": {}
        }
      },
      "167": {
        "$type": "Inside.Core.Formula.Definition.DefinitionAC, Inside.Core.Formula",
        "ID": 167,
        "Results": [
          [
            864.0
          ]
        ],
        "Statistics": {
          "CreationDate": "2023-03-20T10:43:48.3636165+01:00",
          "LastRefreshDate": "2021-11-19T10:45:10.8576311+01:00",
          "TotalRefreshCount": 2,
          "CustomInfo": {}
        }
      },
      "168": {
        "$type": "Inside.Core.Formula.Definition.DefinitionAC, Inside.Core.Formula",
        "ID": 168,
        "Results": [
          [
            1343.0
          ]
        ],
        "Statistics": {
          "CreationDate": "2023-03-20T10:43:48.3636165+01:00",
          "LastRefreshDate": "2021-11-19T10:45:10.8596302+01:00",
          "TotalRefreshCount": 2,
          "CustomInfo": {}
        }
      },
      "169": {
        "$type": "Inside.Core.Formula.Definition.DefinitionAC, Inside.Core.Formula",
        "ID": 169,
        "Results": [
          [
            1218.0
          ]
        ],
        "Statistics": {
          "CreationDate": "2023-03-20T10:43:48.3636165+01:00",
          "LastRefreshDate": "2021-11-19T10:45:10.8626819+01:00",
          "TotalRefreshCount": 2,
          "CustomInfo": {}
        }
      },
      "170": {
        "$type": "Inside.Core.Formula.Definition.DefinitionAC, Inside.Core.Formula",
        "ID": 170,
        "Results": [
          [
            1249.0
          ]
        ],
        "Statistics": {
          "CreationDate": "2023-03-20T10:43:48.3636165+01:00",
          "LastRefreshDate": "2021-11-19T10:45:10.864643+01:00",
          "TotalRefreshCount": 2,
          "CustomInfo": {}
        }
      },
      "171": {
        "$type": "Inside.Core.Formula.Definition.DefinitionAC, Inside.Core.Formula",
        "ID": 171,
        "Results": [
          [
            492.0
          ]
        ],
        "Statistics": {
          "CreationDate": "2023-03-20T10:43:48.3636165+01:00",
          "LastRefreshDate": "2021-11-19T10:45:10.8676299+01:00",
          "TotalRefreshCount": 2,
          "CustomInfo": {}
        }
      },
      "172": {
        "$type": "Inside.Core.Formula.Definition.DefinitionAC, Inside.Core.Formula",
        "ID": 172,
        "Results": [
          [
            160.0
          ]
        ],
        "Statistics": {
          "CreationDate": "2023-03-20T10:43:48.3636165+01:00",
          "LastRefreshDate": "2021-11-19T10:45:10.8696307+01:00",
          "TotalRefreshCount": 2,
          "CustomInfo": {}
        }
      },
      "173": {
        "$type": "Inside.Core.Formula.Definition.DefinitionAC, Inside.Core.Formula",
        "ID": 173,
        "Results": [
          [
            262.0
          ]
        ],
        "Statistics": {
          "CreationDate": "2023-03-20T10:43:48.3636165+01:00",
          "LastRefreshDate": "2021-11-19T10:45:10.8726309+01:00",
          "TotalRefreshCount": 2,
          "CustomInfo": {}
        }
      },
      "174": {
        "$type": "Inside.Core.Formula.Definition.DefinitionAC, Inside.Core.Formula",
        "ID": 174,
        "Results": [
          [
            979.0
          ]
        ],
        "Statistics": {
          "CreationDate": "2023-03-20T10:43:48.364617+01:00",
          "LastRefreshDate": "2021-11-19T10:45:10.8757973+01:00",
          "TotalRefreshCount": 2,
          "CustomInfo": {}
        }
      },
      "175": {
        "$type": "Inside.Core.Formula.Definition.DefinitionAC, Inside.Core.Formula",
        "ID": 175,
        "Results": [
          [
            1087.0
          ]
        ],
        "Statistics": {
          "CreationDate": "2023-03-20T10:43:48.364617+01:00",
          "LastRefreshDate": "2021-11-19T10:45:10.8787948+01:00",
          "TotalRefreshCount": 2,
          "CustomInfo": {}
        }
      },
      "176": {
        "$type": "Inside.Core.Formula.Definition.DefinitionAC, Inside.Core.Formula",
        "ID": 176,
        "Results": [
          [
            786.0
          ]
        ],
        "Statistics": {
          "CreationDate": "2023-03-20T10:43:48.364617+01:00",
          "LastRefreshDate": "2021-11-19T10:45:10.8817963+01:00",
          "TotalRefreshCount": 2,
          "CustomInfo": {}
        }
      },
      "177": {
        "$type": "Inside.Core.Formula.Definition.DefinitionAC, Inside.Core.Formula",
        "ID": 177,
        "Results": [
          [
            307.0
          ]
        ],
        "Statistics": {
          "CreationDate": "2023-03-20T10:43:48.364617+01:00",
          "LastRefreshDate": "2021-11-19T10:45:10.8839265+01:00",
          "TotalRefreshCount": 2,
          "CustomInfo": {}
        }
      },
      "178": {
        "$type": "Inside.Core.Formula.Definition.DefinitionAC, Inside.Core.Formula",
        "ID": 178,
        "Results": [
          [
            1499.0
          ]
        ],
        "Statistics": {
          "CreationDate": "2023-03-20T10:43:48.364617+01:00",
          "LastRefreshDate": "2021-11-19T10:45:10.8869355+01:00",
          "TotalRefreshCount": 2,
          "CustomInfo": {}
        }
      },
      "179": {
        "$type": "Inside.Core.Formula.Definition.DefinitionAC, Inside.Core.Formula",
        "ID": 179,
        "Results": [
          [
            3.0
          ]
        ],
        "Statistics": {
          "CreationDate": "2023-03-20T10:43:48.364617+01:00",
          "LastRefreshDate": "2021-11-19T10:45:10.8889357+01:00",
          "TotalRefreshCount": 2,
          "CustomInfo": {}
        }
      },
      "180": {
        "$type": "Inside.Core.Formula.Definition.DefinitionAC, Inside.Core.Formula",
        "ID": 180,
        "Results": [
          [
            2718.0
          ]
        ],
        "Statistics": {
          "CreationDate": "2023-03-20T10:43:48.364617+01:00",
          "LastRefreshDate": "2021-11-19T10:45:10.8919367+01:00",
          "TotalRefreshCount": 2,
          "CustomInfo": {}
        }
      },
      "181": {
        "$type": "Inside.Core.Formula.Definition.DefinitionAC, Inside.Core.Formula",
        "ID": 181,
        "Results": [
          [
            13.0
          ]
        ],
        "Statistics": {
          "CreationDate": "2023-03-20T10:43:48.364617+01:00",
          "LastRefreshDate": "2021-11-19T10:45:10.8949409+01:00",
          "TotalRefreshCount": 2,
          "CustomInfo": {}
        }
      },
      "182": {
        "$type": "Inside.Core.Formula.Definition.DefinitionAC, Inside.Core.Formula",
        "ID": 182,
        "Results": [
          [
            0.0
          ]
        ],
        "Statistics": {
          "CreationDate": "2023-03-20T10:43:48.364617+01:00",
          "LastRefreshDate": "2021-11-19T10:45:10.8979394+01:00",
          "TotalRefreshCount": 2,
          "CustomInfo": {}
        }
      },
      "183": {
        "$type": "Inside.Core.Formula.Definition.DefinitionAC, Inside.Core.Formula",
        "ID": 183,
        "Results": [
          [
            992.0
          ]
        ],
        "Statistics": {
          "CreationDate": "2023-03-20T10:43:48.364617+01:00",
          "LastRefreshDate": "2021-11-19T10:45:10.8999374+01:00",
          "TotalRefreshCount": 2,
          "CustomInfo": {}
        }
      },
      "184": {
        "$type": "Inside.Core.Formula.Definition.DefinitionAC, Inside.Core.Formula",
        "ID": 184,
        "Results": [
          [
            187.0
          ]
        ],
        "Statistics": {
          "CreationDate": "2023-03-20T10:43:48.364617+01:00",
          "LastRefreshDate": "2021-11-19T10:45:10.9029567+01:00",
          "TotalRefreshCount": 2,
          "CustomInfo": {}
        }
      },
      "185": {
        "$type": "Inside.Core.Formula.Definition.DefinitionAC, Inside.Core.Formula",
        "ID": 185,
        "Results": [
          [
            24.0
          ]
        ],
        "Statistics": {
          "CreationDate": "2023-03-20T10:43:48.364617+01:00",
          "LastRefreshDate": "2021-11-19T10:45:10.9051202+01:00",
          "TotalRefreshCount": 2,
          "CustomInfo": {}
        }
      },
      "186": {
        "$type": "Inside.Core.Formula.Definition.DefinitionAC, Inside.Core.Formula",
        "ID": 186,
        "Results": [
          [
            1.0
          ]
        ],
        "Statistics": {
          "CreationDate": "2023-03-20T10:43:48.364617+01:00",
          "LastRefreshDate": "2021-11-19T10:45:10.9081333+01:00",
          "TotalRefreshCount": 2,
          "CustomInfo": {}
        }
      },
      "187": {
        "$type": "Inside.Core.Formula.Definition.DefinitionAC, Inside.Core.Formula",
        "ID": 187,
        "Results": [
          [
            32.0
          ]
        ],
        "Statistics": {
          "CreationDate": "2023-03-20T10:43:48.364617+01:00",
          "LastRefreshDate": "2021-11-19T10:45:10.9111254+01:00",
          "TotalRefreshCount": 2,
          "CustomInfo": {}
        }
      },
      "188": {
        "$type": "Inside.Core.Formula.Definition.DefinitionAC, Inside.Core.Formula",
        "ID": 188,
        "Results": [
          [
            196.0
          ]
        ],
        "Statistics": {
          "CreationDate": "2023-03-20T10:43:48.364617+01:00",
          "LastRefreshDate": "2021-11-19T10:45:10.9131265+01:00",
          "TotalRefreshCount": 2,
          "CustomInfo": {}
        }
      },
      "189": {
        "$type": "Inside.Core.Formula.Definition.DefinitionAC, Inside.Core.Formula",
        "ID": 189,
        "Results": [
          [
            1.0
          ]
        ],
        "Statistics": {
          "CreationDate": "2023-03-20T10:43:48.364617+01:00",
          "LastRefreshDate": "2021-11-19T10:45:10.9162843+01:00",
          "TotalRefreshCount": 2,
          "CustomInfo": {}
        }
      },
      "190": {
        "$type": "Inside.Core.Formula.Definition.DefinitionAC, Inside.Core.Formula",
        "ID": 190,
        "Results": [
          [
            2.0
          ]
        ],
        "Statistics": {
          "CreationDate": "2023-03-20T10:43:48.364617+01:00",
          "LastRefreshDate": "2021-11-19T10:45:10.919285+01:00",
          "TotalRefreshCount": 2,
          "CustomInfo": {}
        }
      },
      "191": {
        "$type": "Inside.Core.Formula.Definition.DefinitionAC, Inside.Core.Formula",
        "ID": 191,
        "Results": [
          [
            112.0
          ]
        ],
        "Statistics": {
          "CreationDate": "2023-03-20T10:43:48.364617+01:00",
          "LastRefreshDate": "2021-11-19T10:45:10.9222857+01:00",
          "TotalRefreshCount": 2,
          "CustomInfo": {}
        }
      },
      "192": {
        "$type": "Inside.Core.Formula.Definition.DefinitionAC, Inside.Core.Formula",
        "ID": 192,
        "Results": [
          [
            33.0
          ]
        ],
        "Statistics": {
          "CreationDate": "2023-03-20T10:43:48.3656164+01:00",
          "LastRefreshDate": "2021-11-19T10:45:10.9242855+01:00",
          "TotalRefreshCount": 2,
          "CustomInfo": {}
        }
      },
      "193": {
        "$type": "Inside</t>
  </si>
  <si>
    <t>.Core.Formula.Definition.DefinitionAC, Inside.Core.Formula",
        "ID": 193,
        "Results": [
          [
            1.0
          ]
        ],
        "Statistics": {
          "CreationDate": "2023-03-20T10:43:48.3656164+01:00",
          "LastRefreshDate": "2021-11-19T10:45:10.9272843+01:00",
          "TotalRefreshCount": 2,
          "CustomInfo": {}
        }
      },
      "194": {
        "$type": "Inside.Core.Formula.Definition.DefinitionAC, Inside.Core.Formula",
        "ID": 194,
        "Results": [
          [
            1339.0
          ]
        ],
        "Statistics": {
          "CreationDate": "2023-03-20T10:43:48.3656164+01:00",
          "LastRefreshDate": "2021-11-19T10:45:10.929284+01:00",
          "TotalRefreshCount": 2,
          "CustomInfo": {}
        }
      },
      "195": {
        "$type": "Inside.Core.Formula.Definition.DefinitionAC, Inside.Core.Formula",
        "ID": 195,
        "Results": [
          [
            1575.0
          ]
        ],
        "Statistics": {
          "CreationDate": "2023-03-20T10:43:48.3656164+01:00",
          "LastRefreshDate": "2021-11-19T10:45:10.9322794+01:00",
          "TotalRefreshCount": 2,
          "CustomInfo": {}
        }
      },
      "196": {
        "$type": "Inside.Core.Formula.Definition.DefinitionAC, Inside.Core.Formula",
        "ID": 196,
        "Results": [
          [
            2553.0
          ]
        ],
        "Statistics": {
          "CreationDate": "2023-03-20T10:43:48.3656164+01:00",
          "LastRefreshDate": "2021-11-19T10:45:10.9342779+01:00",
          "TotalRefreshCount": 2,
          "CustomInfo": {}
        }
      },
      "197": {
        "$type": "Inside.Core.Formula.Definition.DefinitionAC, Inside.Core.Formula",
        "ID": 197,
        "Results": [
          [
            426.0
          ]
        ],
        "Statistics": {
          "CreationDate": "2023-03-20T10:43:48.3656164+01:00",
          "LastRefreshDate": "2021-11-19T10:45:10.9372779+01:00",
          "TotalRefreshCount": 2,
          "CustomInfo": {}
        }
      },
      "198": {
        "$type": "Inside.Core.Formula.Definition.DefinitionAC, Inside.Core.Formula",
        "ID": 198,
        "Results": [
          [
            77.0
          ]
        ],
        "Statistics": {
          "CreationDate": "2023-03-20T10:43:48.3656164+01:00",
          "LastRefreshDate": "2021-11-19T10:45:10.9393232+01:00",
          "TotalRefreshCount": 2,
          "CustomInfo": {}
        }
      },
      "199": {
        "$type": "Inside.Core.Formula.Definition.DefinitionAC, Inside.Core.Formula",
        "ID": 199,
        "Results": [
          [
            117.0
          ]
        ],
        "Statistics": {
          "CreationDate": "2023-03-20T10:43:48.3656164+01:00",
          "LastRefreshDate": "2021-11-19T10:45:10.942277+01:00",
          "TotalRefreshCount": 2,
          "CustomInfo": {}
        }
      },
      "200": {
        "$type": "Inside.Core.Formula.Definition.DefinitionAC, Inside.Core.Formula",
        "ID": 200,
        "Results": [
          [
            314.0
          ]
        ],
        "Statistics": {
          "CreationDate": "2023-03-20T10:43:48.3656164+01:00",
          "LastRefreshDate": "2021-11-19T10:45:10.9447766+01:00",
          "TotalRefreshCount": 2,
          "CustomInfo": {}
        }
      },
      "201": {
        "$type": "Inside.Core.Formula.Definition.DefinitionAC, Inside.Core.Formula",
        "ID": 201,
        "Results": [
          [
            7.0
          ]
        ],
        "Statistics": {
          "CreationDate": "2023-03-20T10:43:48.3656164+01:00",
          "LastRefreshDate": "2021-11-19T10:45:10.9477742+01:00",
          "TotalRefreshCount": 2,
          "CustomInfo": {}
        }
      },
      "202": {
        "$type": "Inside.Core.Formula.Definition.DefinitionAC, Inside.Core.Formula",
        "ID": 202,
        "Results": [
          [
            13.0
          ]
        ],
        "Statistics": {
          "CreationDate": "2023-03-20T10:43:48.3656164+01:00",
          "LastRefreshDate": "2021-11-19T10:45:10.9497668+01:00",
          "TotalRefreshCount": 2,
          "CustomInfo": {}
        }
      },
      "203": {
        "$type": "Inside.Core.Formula.Definition.DefinitionAC, Inside.Core.Formula",
        "ID": 203,
        "Results": [
          [
            293.0
          ]
        ],
        "Statistics": {
          "CreationDate": "2023-03-20T10:43:48.3656164+01:00",
          "LastRefreshDate": "2021-11-19T10:45:10.9527757+01:00",
          "TotalRefreshCount": 2,
          "CustomInfo": {}
        }
      },
      "204": {
        "$type": "Inside.Core.Formula.Definition.DefinitionAC, Inside.Core.Formula",
        "ID": 204,
        "Results": [
          [
            1.0
          ]
        ],
        "Statistics": {
          "CreationDate": "2023-03-20T10:43:48.3656164+01:00",
          "LastRefreshDate": "2021-11-19T10:45:10.9547666+01:00",
          "TotalRefreshCount": 2,
          "CustomInfo": {}
        }
      },
      "205": {
        "$type": "Inside.Core.Formula.Definition.DefinitionAC, Inside.Core.Formula",
        "ID": 205,
        "Results": [
          [
            13.0
          ]
        ],
        "Statistics": {
          "CreationDate": "2023-03-20T10:43:48.3656164+01:00",
          "LastRefreshDate": "2021-11-19T10:45:10.9577739+01:00",
          "TotalRefreshCount": 2,
          "CustomInfo": {}
        }
      },
      "206": {
        "$type": "Inside.Core.Formula.Definition.DefinitionAC, Inside.Core.Formula",
        "ID": 206,
        "Results": [
          [
            9449.0
          ]
        ],
        "Statistics": {
          "CreationDate": "2023-03-20T10:43:48.3656164+01:00",
          "LastRefreshDate": "2021-11-19T10:45:10.9597748+01:00",
          "TotalRefreshCount": 2,
          "CustomInfo": {}
        }
      },
      "207": {
        "$type": "Inside.Core.Formula.Definition.DefinitionAC, Inside.Core.Formula",
        "ID": 207,
        "Results": [
          [
            148.0
          ]
        ],
        "Statistics": {
          "CreationDate": "2023-03-20T10:43:48.3656164+01:00",
          "LastRefreshDate": "2021-11-19T10:45:10.9627843+01:00",
          "TotalRefreshCount": 2,
          "CustomInfo": {}
        }
      },
      "208": {
        "$type": "Inside.Core.Formula.Definition.DefinitionAC, Inside.Core.Formula",
        "ID": 208,
        "Results": [
          [
            1256.0
          ]
        ],
        "Statistics": {
          "CreationDate": "2023-03-20T10:43:48.3656164+01:00",
          "LastRefreshDate": "2021-11-19T10:45:10.9657762+01:00",
          "TotalRefreshCount": 2,
          "CustomInfo": {}
        }
      },
      "209": {
        "$type": "Inside.Core.Formula.Definition.DefinitionAC, Inside.Core.Formula",
        "ID": 209,
        "Results": [
          [
            835.0
          ]
        ],
        "Statistics": {
          "CreationDate": "2023-03-20T10:43:48.3656164+01:00",
          "LastRefreshDate": "2021-11-19T10:45:10.9677748+01:00",
          "TotalRefreshCount": 2,
          "CustomInfo": {}
        }
      },
      "210": {
        "$type": "Inside.Core.Formula.Definition.DefinitionAC, Inside.Core.Formula",
        "ID": 210,
        "Results": [
          [
            1324.0
          ]
        ],
        "Statistics": {
          "CreationDate": "2023-03-20T10:43:48.3656164+01:00",
          "LastRefreshDate": "2021-11-19T10:45:10.9707675+01:00",
          "TotalRefreshCount": 2,
          "CustomInfo": {}
        }
      },
      "211": {
        "$type": "Inside.Core.Formula.Definition.DefinitionAC, Inside.Core.Formula",
        "ID": 211,
        "Results": [
          [
            156.0
          ]
        ],
        "Statistics": {
          "CreationDate": "2023-03-20T10:43:48.3656164+01:00",
          "LastRefreshDate": "2021-11-19T10:45:10.9727662+01:00",
          "TotalRefreshCount": 2,
          "CustomInfo": {}
        }
      },
      "212": {
        "$type": "Inside.Core.Formula.Definition.DefinitionAC, Inside.Core.Formula",
        "ID": 212,
        "Results": [
          [
            229.0
          ]
        ],
        "Statistics": {
          "CreationDate": "2023-03-20T10:43:48.3666157+01:00",
          "LastRefreshDate": "2021-11-19T10:45:10.9759359+01:00",
          "TotalRefreshCount": 2,
          "CustomInfo": {}
        }
      },
      "213": {
        "$type": "Inside.Core.Formula.Definition.DefinitionAC, Inside.Core.Formula",
        "ID": 213,
        "Results": [
          [
            844.0
          ]
        ],
        "Statistics": {
          "CreationDate": "2023-03-20T10:43:48.3666157+01:00",
          "LastRefreshDate": "2021-11-19T10:45:10.9779364+01:00",
          "TotalRefreshCount": 2,
          "CustomInfo": {}
        }
      },
      "214": {
        "$type": "Inside.Core.Formula.Definition.DefinitionAC, Inside.Core.Formula",
        "ID": 214,
        "Results": [
          [
            1402.0
          ]
        ],
        "Statistics": {
          "CreationDate": "2023-03-20T10:43:48.3666157+01:00",
          "LastRefreshDate": "2021-11-19T10:45:10.9809282+01:00",
          "TotalRefreshCount": 2,
          "CustomInfo": {}
        }
      },
      "215": {
        "$type": "Inside.Core.Formula.Definition.DefinitionAC, Inside.Core.Formula",
        "ID": 215,
        "Results": [
          [
            6.0
          ]
        ],
        "Statistics": {
          "CreationDate": "2023-03-20T10:43:48.3666157+01:00",
          "LastRefreshDate": "2021-11-19T10:45:10.9829355+01:00",
          "TotalRefreshCount": 2,
          "CustomInfo": {}
        }
      },
      "216": {
        "$type": "Inside.Core.Formula.Definition.DefinitionAC, Inside.Core.Formula",
        "ID": 216,
        "Results": [
          [
            975.0
          ]
        ],
        "Statistics": {
          "CreationDate": "2023-03-20T10:43:48.3666157+01:00",
          "LastRefreshDate": "2021-11-19T10:45:10.9851131+01:00",
          "TotalRefreshCount": 2,
          "CustomInfo": {}
        }
      },
      "217": {
        "$type": "Inside.Core.Formula.Definition.DefinitionAC, Inside.Core.Formula",
        "ID": 217,
        "Results": [
          [
            102.0
          ]
        ],
        "Statistics": {
          "CreationDate": "2023-03-20T10:43:48.3666157+01:00",
          "LastRefreshDate": "2021-11-19T10:45:10.9881383+01:00",
          "TotalRefreshCount": 2,
          "CustomInfo": {}
        }
      },
      "218": {
        "$type": "Inside.Core.Formula.Definition.DefinitionAC, Inside.Core.Formula",
        "ID": 218,
        "Results": [
          [
            1440.0
          ]
        ],
        "Statistics": {
          "CreationDate": "2023-03-20T10:43:48.3666157+01:00",
          "LastRefreshDate": "2021-11-19T10:45:10.9911232+01:00",
          "TotalRefreshCount": 2,
          "CustomInfo": {}
        }
      },
      "219": {
        "$type": "Inside.Core.Formula.Definition.DefinitionAC, Inside.Core.Formula",
        "ID": 219,
        "Results": [
          [
            11.0
          ]
        ],
        "Statistics": {
          "CreationDate": "2023-03-20T10:43:48.3666157+01:00",
          "LastRefreshDate": "2021-11-19T10:45:10.9931138+01:00",
          "TotalRefreshCount": 2,
          "CustomInfo": {}
        }
      },
      "220": {
        "$type": "Inside.Core.Formula.Definition.DefinitionAC, Inside.Core.Formula",
        "ID": 220,
        "Results": [
          [
            4.0
          ]
        ],
        "Statistics": {
          "CreationDate": "2023-03-20T10:43:48.3666157+01:00",
          "LastRefreshDate": "2021-11-19T10:45:10.9961287+01:00",
          "TotalRefreshCount": 2,
          "CustomInfo": {}
        }
      },
      "221": {
        "$type": "Inside.Core.Formula.Definition.DefinitionAC, Inside.Core.Formula",
        "ID": 221,
        "Results": [
          [
            2600.0
          ]
        ],
        "Statistics": {
          "CreationDate": "2023-03-20T10:43:48.3666157+01:00",
          "LastRefreshDate": "2021-11-19T10:45:11.0061111+01:00",
          "TotalRefreshCount": 2,
          "CustomInfo": {}
        }
      },
      "222": {
        "$type": "Inside.Core.Formula.Definition.DefinitionAC, Inside.Core.Formula",
        "ID": 222,
        "Results": [
          [
            4.0
          ]
        ],
        "Statistics": {
          "CreationDate": "2023-03-20T10:43:48.3666157+01:00",
          "LastRefreshDate": "2021-11-19T10:45:11.0091155+01:00",
          "TotalRefreshCount": 2,
          "CustomInfo": {}
        }
      },
      "223": {
        "$type": "Inside.Core.Formula.Definition.DefinitionAC, Inside.Core.Formula",
        "ID": 223,
        "Results": [
          [
            2464.0
          ]
        ],
        "Statistics": {
          "CreationDate": "2023-03-20T10:43:48.3666157+01:00",
          "LastRefreshDate": "2021-11-19T10:45:11.0111149+01:00",
          "TotalRefreshCount": 2,
          "CustomInfo": {}
        }
      },
      "224": {
        "$type": "Inside.Core.Formula.Definition.DefinitionAC, Inside.Core.Formula",
        "ID": 224,
        "Results": [
          [
            16.0
          ]
        ],
        "Statistics": {
          "CreationDate": "2023-03-20T10:43:48.3666157+01:00",
          "LastRefreshDate": "2021-11-19T10:45:11.0141185+01:00",
          "TotalRefreshCount": 2,
          "CustomInfo": {}
        }
      },
      "225": {
        "$type": "Inside.Core.Formula.Definition.DefinitionAC, Inside.Core.Formula",
        "ID": 225,
        "Results": [
          [
            4.0
          ]
        ],
        "Statistics": {
          "CreationDate": "2023-03-20T10:43:48.3666157+01:00",
          "LastRefreshDate": "2021-11-19T10:45:11.0162892+01:00",
          "TotalRefreshCount": 2,
          "CustomInfo": {}
        }
      },
      "226": {
        "$type": "Inside.Core.Formula.Definition.DefinitionAC, Inside.Core.Formula",
        "ID": 226,
        "Results": [
          [
            2.0
          ]
        ],
        "Statistics": {
          "CreationDate": "2023-03-20T10:43:48.3666157+01:00",
          "LastRefreshDate": "2021-11-19T10:45:11.0192926+01:00",
          "TotalRefreshCount": 2,
          "CustomInfo": {}
        }
      },
      "227": {
        "$type": "Inside.Core.Formula.Definition.DefinitionAC, Inside.Core.Formula",
        "ID": 227,
        "Results": [
          [
            1.0
          ]
        ],
        "Statistics": {
          "CreationDate": "2023-03-20T10:43:48.3666157+01:00",
          "LastRefreshDate": "2021-11-19T10:45:11.0212836+01:00",
          "TotalRefreshCount": 2,
          "CustomInfo": {}
        }
      },
      "228": {
        "$type": "Inside.Core.Formula.Definition.DefinitionAC, Inside.Core.Formula",
        "ID": 228,
        "Results": [
          [
            4.0
          ]
        ],
        "Statistics": {
          "CreationDate": "2023-03-20T10:43:48.3666157+01:00",
          "LastRefreshDate": "2021-11-19T10:45:11.0244077+01:00",
          "TotalRefreshCount": 2,
          "CustomInfo": {}
        }
      },
      "229": {
        "$type": "Inside.Core.Formula.Definition.DefinitionAC, Inside.Core.Formula",
        "ID": 229,
        "Results": [
          [
            35.0
          ]
        ],
        "Statistics": {
          "CreationDate": "2023-03-20T10:43:48.3666157+01:00",
          "LastRefreshDate": "2021-11-19T10:45:11.0264246+01:00",
          "TotalRefreshCount": 2,
          "CustomInfo": {}
        }
      },
      "230": {
        "$type": "Inside.Core.Formula.Definition.DefinitionAC, Inside.Core.Formula",
        "ID": 230,
        "Results": [
          [
            1.0
          ]
        ],
        "Statistics": {
          "CreationDate": "2023-03-20T10:43:48.3666157+01:00",
          "LastRefreshDate": "2021-11-19T10:45:11.0294227+01:00",
          "TotalRefreshCount": 2,
          "CustomInfo": {}
        }
      },
      "231": {
        "$type": "Inside.Core.Formula.Definition.DefinitionAC, Inside.Core.Formula",
        "ID": 231,
        "Results": [
          [
            10.0
          ]
        ],
        "Statistics": {
          "CreationDate": "2023-03-20T10:43:48.3666157+01:00",
          "LastRefreshDate": "2021-11-19T10:45:11.0314227+01:00",
          "TotalRefreshCount": 2,
          "CustomInfo": {}
        }
      },
      "232": {
        "$type": "Inside.Core.Formula.Definition.DefinitionAC, Inside.Core.Formula",
        "ID": 232,
        "Results": [
          [
            21.0
          ]
        ],
        "Statistics": {
          "CreationDate": "2023-03-20T10:43:48.3666157+01:00",
          "LastRefreshDate": "2021-11-19T10:45:11.0346145+01:00",
          "TotalRefreshCount": 2,
          "CustomInfo": {}
        }
      },
      "233": {
        "$type": "Inside.Core.Formula.Definition.DefinitionAC, Inside.Core.Formula",
        "ID": 233,
        "Results": [
          [
            6966.0
          ]
        ],
        "Statistics": {
          "CreationDate": "2023-03-20T10:43:48.3676159+01:00",
          "LastRefreshDate": "2021-11-19T10:45:11.0366051+01:00",
          "TotalRefreshCount": 2,
          "CustomInfo": {}
        }
      },
      "234": {
        "$type": "Inside.Core.Formula.Definition.DefinitionAC, Inside.Core.Formula",
        "ID": 234,
        "Results": [
          [
            63.0
          ]
        ],
        "Statistics": {
          "CreationDate": "2023-03-20T10:43:48.3676159+01:00",
          "LastRefreshDate": "2021-11-19T10:45:11.039601+01:00",
          "TotalRefreshCount": 2,
          "CustomInfo": {}
        }
      },
      "235": {
        "$type": "Inside.Core.Formula.Definition.DefinitionAC, Inside.Core.Formula",
        "ID": 235,
        "Results": [
          [
            0.0
          ]
        ],
        "Statistics": {
          "CreationDate": "2023-03-20T10:43:48.3676159+01:00",
          "LastRefreshDate": "2021-11-19T10:45:11.0416031+01:00",
          "TotalRefreshCount": 2,
          "CustomInfo": {}
        }
      },
      "236": {
        "$type": "Inside.Core.Formula.Definition.DefinitionAC, Inside.Core.Formula",
        "ID": 236,
        "Results": [
          [
            2100.0
          ]
        ],
        "Statistics": {
          "CreationDate": "2023-03-20T10:43:48.3676159+01:00",
          "LastRefreshDate": "2021-11-19T10:45:11.0446021+01:00",
          "TotalRefreshCount": 2,
          "CustomInfo": {}
        }
      },
      "237": {
        "$type": "Inside.Core.Formula.Definition.DefinitionAC, Inside.Core.Formula",
        "ID": 237,
        "Results": [
          [
            74.0
          ]
        ],
        "Statistics": {
          "CreationDate": "2023-03-20T10:43:48.3676159+01:00",
          "LastRefreshDate": "2021-11-19T10:45:11.0475961+01:00",
          "TotalRefreshCount": 2,
          "CustomInfo": {}
        }
      },
      "238": {
        "$type": "Inside.Core.Formula.Definition.DefinitionAC, Inside.Core.Formula",
        "ID": 238,
        "Results": [
          [
            107.0
          ]
        ],
        "Statistics": {
          "CreationDate": "2023-03-20T10:43:48.3676159+01:00",
          "LastRefreshDate": "2021-11-19T10:45:11.0496019+01:00",
          "TotalRefreshCount": 2,
          "CustomInfo": {}
        }
      },
      "239": {
        "$type": "Inside.Core.Formula.Definition.DefinitionAC, Inside.Core.Formula",
        "ID": 239,
        "Results": [
          [
            6.0
          ]
        ],
        "Statistics": {
          "CreationDate": "2023-03-20T10:43:48.3676159+01:00",
          "LastRefreshDate": "2021-11-19T10:45:11.0526021+01:00",
          "TotalRefreshCount": 2,
          "CustomInfo": {}
        }
      },
      "240": {
        "$type": "Inside.Core.Formula.Definition.DefinitionAC, Inside.Core.Formula",
        "ID": 240,
        "Results": [
          [
            172.0
          ]
        ],
        "Statistics": {
          "CreationDate": "2023-03-20T10:43:48.3676159+01:00",
          "LastRefreshDate": "2021-11-19T10:45:11.0548233+01:00",
          "TotalRefreshCount": 2,
          "CustomInfo": {}
        }
      },
      "241": {
        "$type": "Inside.Core.Formula.Definition.DefinitionAC, Inside.Core.Formula",
        "ID": 241,
        "Results": [
          [
            12.0
          ]
        ],
        "Statistics": {
          "CreationDate": "2023-03-20T10:43:48.3676159+01:00",
          "LastRefreshDate": "2021-11-19T10:45:11.0578474+01:00",
          "TotalRefreshCount": 2,
          "CustomInfo": {}
        }
      },
      "242": {
        "$type": "Inside.Core.Formula.Definition.DefinitionAC, Inside.Core.Formula",
        "ID": 242,
        "Results": [
          [
            58.0
          ]
        ],
        "Statistics": {
          "CreationDate": "2023-03-20T10:43:48.3676159+01:00",
          "LastRefreshDate": "2021-11-19T10:45:11.0598368+01:00",
          "TotalRefreshCount": 2,
          "CustomInfo": {}
        }
      },
      "243": {
        "$type": "Inside.Core.Formula.Definition.DefinitionAC, Inside.Core.Formula",
        "ID": 243,
        "Results": [
          [
            403.0
          ]
        ],
        "Statistics": {
          "CreationDate": "2023-03-20T10:43:48.3676159+01:00",
          "LastRefreshDate": "2021-11-19T10:45:11.0628481+01:00",
          "TotalRefreshCount": 2,
          "CustomInfo": {}
        }
      },
      "244": {
        "$type": "Inside.Core.Formula.Definition.DefinitionAC, Inside.Core.Formula",
        "ID": 244,
        "Results": [
          [
            52.0
          ]
        ],
        "Statistics": {
          "CreationDate": "2023-03-20T10:43:48.3676159+01:00",
          "LastRefreshDate": "2021-11-19T10:45:11.064854+01:00",
          "TotalRefreshCount": 2,
          "CustomInfo": {}
        }
      },
      "245": {
        "$type": "Inside.Core.Formula.Definition.DefinitionAC, Inside.Core.Formula",
        "ID": 245,
        "Results": [
          [
            39.0
          ]
        ],
        "Statistics": {
          "CreationDate": "2023-03-20T10:43:48.3676159+01:00",
          "LastRefreshDate": "2021-11-19T10:45:11.0678304+01:00",
          "TotalRefreshCount": 2,
          "CustomInfo": {}
        }
      },
      "246": {
        "$type": "Inside.Core.Formula.Definition.DefinitionAC, Inside.Core.Formula",
        "ID": 246,
        "Results": [
          [
            6096.0
          ]
        ],
        "Statistics": {
          "CreationDate": "2023-03-20T10:43:48.3676159+01:00",
          "LastRefreshDate": "2021-11-19T10:45:11.0708356+01:00",
          "TotalRefreshCount": 2,
          "CustomInfo": {}
        }
      },
      "247": {
        "$type": "Inside.Core.Formula.Definition.DefinitionAC, Inside.Core.Formula",
        "ID": 247,
        "Results": [
          [
            9.0
          ]
        ],
        "Statistics": {
          "CreationDate": "2023-03-20T10:43:48.3676159+01:00",
          "LastRefreshDate": "2021-11-19T10:45:10.8494702+01:00",
          "TotalRefreshCount": 2,
          "CustomInfo": {}
        }
      },
      "248": {
        "$type": "Inside.Core.Formula.Definition.DefinitionAC, Inside.Core.Formula",
        "ID": 248,
        "Results": [
          [
            52.0
          ]
        ],
        "Statistics": {
          "CreationDate": "2023-03-20T10:43:48.3676159+01:00",
          "LastRefreshDate": "2021-11-19T10:45:10.7155815+01:00",
          "TotalRefreshCount": 2,
          "CustomInfo": {}
        }
      },
      "249": {
        "$type": "Inside.Core.Formula.Definition.DefinitionAC, Inside.Core.Formula",
        "ID": 249,
        "Results": [
          [
            132.0
          ]
        ],
        "Statistics": {
          "CreationDate": "2023-03-20T10:43:48.3676159+01:00",
          "LastRefreshDate": "2021-11-19T10:45:10.7185737+01:00",
          "TotalRefreshCount": 2,
          "CustomInfo": {}
        }
      },
      "250": {
        "$type": "Inside.Core.Formula.Definition.DefinitionAC, Inside.Core.Formula",
        "ID": 250,
        "Results": [
          [
            48.0
          ]
        ],
        "Statistics": {
          "CreationDate": "2023-03-20T10:43:48.3676159+01:00",
          "LastRefreshDate": "2021-11-19T10:45:10.7205724+01:00",
          "TotalRefreshCount": 2,
          "CustomInfo": {}
        }
      },
      "251": {
        "$type": "Inside.Core.Formula.Definition.DefinitionAC, Inside.Core.Formula",
        "ID": 251,
        "Results": [
          [
            259.0
          ]
        ],
        "Statistics": {
          "CreationDate": "2023-03-20T10:43:48.3676159+01:00",
          "LastRefreshDate": "2021-11-19T10:45:10.7245732+01:00",
          "TotalRefreshCount": 2,
          "CustomInfo": {}
        }
      },
      "252": {
        "$type": "Inside.Core.Formula.Definition.DefinitionAC, Inside.Core.Formula",
        "ID": 252,
        "Results": [
          [
            53.0
          ]
        ],
        "Statistics": {
          "CreationDate": "2023-03-20T10:43:48.3676159+01:00",
          "LastRefreshDate": "2021-11-19T10:45:10.7286009+01:00",
          "TotalRefreshCount": 2,
          "CustomInfo": {}
        }
      },
      "253": {
        "$type": "Inside.Core.Formula.Definition.DefinitionAC, Inside.Core.Formula",
        "ID": 253,
        "Results": [
          [
            6.0
          ]
        ],
        "Statistics": {
          "CreationDate": "2023-03-20T10:43:48.3676159+01:00",
          "LastRefreshDate": "2021-11-19T10:45:10.7315896+01:00",
          "TotalRefreshCount": 2,
          "CustomInfo": {}
        }
      },
      "254": {
        "$type": "Inside.Core.Formula.Definition.DefinitionAC, Inside.Core.Formula",
        "ID": 254,
        "Results": [
          [
            45.0
          ]
        ],
        "Statistics": {
          "CreationDate": "2023-03-20T10:43:48.3686168+01:00",
          "LastRefreshDate": "2021-11-19T10:45:10.7348176+01:00",
          "TotalRefreshCount": 2,
          "CustomInfo": {}
        }
      },
      "255": {
        "$type": "Inside.Core.Formula.Definition.DefinitionAC, Inside.Core.Formula",
        "ID": 255,
        "Results": [
          [
            22.0
          ]
        ],
        "Statistics": {
          "CreationDate": "2023-03-20T10:43:48.3686168+01:00",
          "LastRefreshDate": "2021-11-19T10:45:10.7378385+01:00",
          "TotalRefreshCount": 2,
          "CustomInfo": {}
        }
      },
      "256": {
        "$type": "Inside.Core.Formula.Definition.DefinitionAC, Inside.Core.Formula",
        "ID": 256,
        "Results": [
          [
            35.0
          ]
        ],
        "Statistics": {
          "CreationDate": "2023-03-20T10:43:48.3686168+01:00",
          "LastRefreshDate": "2021-11-19T10:45:10.7408551+01:00",
          "TotalRefreshCount": 2,
          "CustomInfo": {}
        }
      },
      "257": {
        "$type": "Inside.Core.Formula.Definition.DefinitionAC, Inside.Core.Formula",
        "ID": 257,
        "Results": [
          [
            38.0
          ]
        ],
        "Statistics": {
          "CreationDate": "2023-03-20T10:43:48.3686168+01:00",
          "LastRefreshDate": "2021-11-19T10:45:10.7439982+01:00",
          "TotalRefreshCount": 2,
          "CustomInfo": {}
        }
      },
      "258": {
        "$type": "Inside.Core.Formula.Definition.DefinitionAC, Inside.Core.Formula",
        "ID": 258,
        "Results": [
          [
            32.0
          ]
        ],
        "Statistics": {
          "CreationDate": "2023-03-20T10:43:48.3686168+01:00",
          "LastRefreshDate": "2021-11-19T10:45:10.7468337+01:00",
          "TotalRefreshCount": 2,
          "CustomInfo": {}
        }
      },
      "259": {
        "$type": "Inside.Core.Formula.Definition.DefinitionAC, Inside.Core.Formula",
        "ID": 259,
        "Results": [
          [
            11.0
          ]
        ],
        "Statistics": {
          "CreationDate": "2023-03-20T10:43:48.3686168+01:00",
          "LastRefreshDate": "2021-11-19T10:45:10.7498385+01:00",
          "TotalRefreshCount": 2,
          "CustomInfo": {}
        }
      },
      "260": {
        "$type": "Inside.Core.Formula.Definition.DefinitionAC, Inside.Core.Formula",
        "ID": 260,
        "Results": [
          [
            15.0
          ]
        ],
        "Statistics": {
          "CreationDate": "2023-03-20T10:43:48.3686168+01:00",
          "LastRefreshDate": "2021-11-19T10:45:10.7528315+01:00",
          "TotalRefreshCount": 2,
          "CustomInfo": {}
        }
      },
      "261": {
        "$type": "Inside.Core.Formula.Definition.DefinitionAC, Inside.Core.Formula",
        "ID": 261,
        "Results": [
          [
            36.0
          ]
        ],
        "Statistics": {
          "CreationDate": "2023-03-20T10:43:48.3686168+01:00",
          "LastRefreshDate": "2021-11-19T10:45:10.7550077+01:00",
          "TotalRefreshCount": 2,
          "CustomInfo": {}
        }
      },
      "262": {
        "$type": "Inside.Core.Formula.Definition.DefinitionAC, Inside.Core.Formula",
        "ID": 262,
        "Results": [
          [
            3283.0
          ]
        ],
        "Statistics": {
          "CreationDate": "2023-03-20T10:43:48.3686168+01:00",
          "LastRefreshDate": "2021-11-19T10:45:10.7580229+01:00",
          "TotalRefreshCount": 2,
          "CustomInfo": {}
        }
      },
      "263": {
        "$type": "Inside.Core.Formula.Definition.DefinitionAC, Inside.Core.Formula",
        "ID": 263,
        "Results": [
          [
            2.0
          ]
        ],
        "Statistics": {
          "CreationDate": "2023-03-20T10:43:48.3686168+01:00",
          "LastRefreshDate": "2021-11-19T10:45:10.7610222+01:00",
          "TotalRefreshCount": 2,
          "CustomInfo": {}
        }
      },
      "264": {
        "$type": "Inside.Core.Formula.Definition.DefinitionAC, Inside.Core.Formula",
        "ID": 264,
        "Results": [
          [
            353.0
          ]
        ],
        "Statistics": {
          "CreationDate": "2023-03-20T10:43:48.3686168+01:00",
          "LastRefreshDate": "2021-11-19T10:45:10.764164+01:00",
          "TotalRefreshCount": 2,
          "CustomInfo": {}
        }
      },
      "265": {
        "$type": "Inside.Core.Formula.Definition.DefinitionAC, Inside.Core.Formula",
        "ID": 265,
        "Results": [
          [
            385.0
          ]
        ],
        "Statistics": {
          "CreationDate": "2023-03-20T10:43:48.3686168+01:00",
          "LastRefreshDate": "2021-11-19T10:45:10.7680238+01:00",
          "TotalRefreshCount": 2,
          "CustomInfo": {}
        }
      },
      "266": {
        "$type": "Inside.Core.Formula.Definition.DefinitionAC, Inside.Core.Formula",
        "ID": 266,
        "Results": [
          [
            197.0
          ]
        ],
        "Statistics": {
          "CreationDate": "2023-03-20T10:43:48.3686168+01:00",
          "LastRefreshDate": "2021-11-19T10:45:10.770029+01:00",
          "TotalRefreshCount": 2,
          "CustomInfo": {}
        }
      },
      "267": {
        "$type": "Inside.Core.Formula.Definition.DefinitionAC, Inside.Core.Formula",
        "ID": 267,
        "Results": [
          [
            1.0
          ]
        ],
        "Statistics": {</t>
  </si>
  <si>
    <t xml:space="preserve">
          "CreationDate": "2023-03-20T10:43:48.3686168+01:00",
          "LastRefreshDate": "2021-11-19T10:45:10.7730234+01:00",
          "TotalRefreshCount": 2,
          "CustomInfo": {}
        }
      },
      "268": {
        "$type": "Inside.Core.Formula.Definition.DefinitionAC, Inside.Core.Formula",
        "ID": 268,
        "Results": [
          [
            186.0
          ]
        ],
        "Statistics": {
          "CreationDate": "2023-03-20T10:43:48.3686168+01:00",
          "LastRefreshDate": "2021-11-19T10:45:10.7751911+01:00",
          "TotalRefreshCount": 2,
          "CustomInfo": {}
        }
      },
      "269": {
        "$type": "Inside.Core.Formula.Definition.DefinitionAC, Inside.Core.Formula",
        "ID": 269,
        "Results": [
          [
            65.0
          ]
        ],
        "Statistics": {
          "CreationDate": "2023-03-20T10:43:48.3686168+01:00",
          "LastRefreshDate": "2021-11-19T10:45:10.7782056+01:00",
          "TotalRefreshCount": 2,
          "CustomInfo": {}
        }
      },
      "270": {
        "$type": "Inside.Core.Formula.Definition.DefinitionAC, Inside.Core.Formula",
        "ID": 270,
        "Results": [
          [
            68.0
          ]
        ],
        "Statistics": {
          "CreationDate": "2023-03-20T10:43:48.3686168+01:00",
          "LastRefreshDate": "2021-11-19T10:45:10.7802381+01:00",
          "TotalRefreshCount": 2,
          "CustomInfo": {}
        }
      },
      "271": {
        "$type": "Inside.Core.Formula.Definition.DefinitionAC, Inside.Core.Formula",
        "ID": 271,
        "Results": [
          [
            31.0
          ]
        ],
        "Statistics": {
          "CreationDate": "2023-03-20T10:43:48.3686168+01:00",
          "LastRefreshDate": "2021-11-19T10:45:10.7832065+01:00",
          "TotalRefreshCount": 2,
          "CustomInfo": {}
        }
      },
      "272": {
        "$type": "Inside.Core.Formula.Definition.DefinitionAC, Inside.Core.Formula",
        "ID": 272,
        "Results": [
          [
            2.0
          ]
        ],
        "Statistics": {
          "CreationDate": "2023-03-20T10:43:48.3686168+01:00",
          "LastRefreshDate": "2021-11-19T10:45:10.7862059+01:00",
          "TotalRefreshCount": 2,
          "CustomInfo": {}
        }
      },
      "273": {
        "$type": "Inside.Core.Formula.Definition.DefinitionAC, Inside.Core.Formula",
        "ID": 273,
        "Results": [
          [
            23.0
          ]
        ],
        "Statistics": {
          "CreationDate": "2023-03-20T10:43:48.3696161+01:00",
          "LastRefreshDate": "2021-11-19T10:45:10.7882327+01:00",
          "TotalRefreshCount": 2,
          "CustomInfo": {}
        }
      },
      "274": {
        "$type": "Inside.Core.Formula.Definition.DefinitionAC, Inside.Core.Formula",
        "ID": 274,
        "Results": [
          [
            2.0
          ]
        ],
        "Statistics": {
          "CreationDate": "2023-03-20T10:43:48.3696161+01:00",
          "LastRefreshDate": "2021-11-19T10:45:10.791228+01:00",
          "TotalRefreshCount": 2,
          "CustomInfo": {}
        }
      },
      "275": {
        "$type": "Inside.Core.Formula.Definition.DefinitionAC, Inside.Core.Formula",
        "ID": 275,
        "Results": [
          [
            10.0
          ]
        ],
        "Statistics": {
          "CreationDate": "2023-03-20T10:43:48.3696161+01:00",
          "LastRefreshDate": "2021-11-19T10:45:10.7932039+01:00",
          "TotalRefreshCount": 2,
          "CustomInfo": {}
        }
      },
      "276": {
        "$type": "Inside.Core.Formula.Definition.DefinitionAC, Inside.Core.Formula",
        "ID": 276,
        "Results": [
          [
            17.0
          ]
        ],
        "Statistics": {
          "CreationDate": "2023-03-20T10:43:48.3696161+01:00",
          "LastRefreshDate": "2021-11-19T10:45:10.7955247+01:00",
          "TotalRefreshCount": 2,
          "CustomInfo": {}
        }
      },
      "277": {
        "$type": "Inside.Core.Formula.Definition.DefinitionAC, Inside.Core.Formula",
        "ID": 277,
        "Results": [
          [
            132.0
          ]
        ],
        "Statistics": {
          "CreationDate": "2023-03-20T10:43:48.3696161+01:00",
          "LastRefreshDate": "2021-11-19T10:45:10.7985354+01:00",
          "TotalRefreshCount": 2,
          "CustomInfo": {}
        }
      },
      "278": {
        "$type": "Inside.Core.Formula.Definition.DefinitionAC, Inside.Core.Formula",
        "ID": 278,
        "Results": [
          [
            140.0
          ]
        ],
        "Statistics": {
          "CreationDate": "2023-03-20T10:43:48.3696161+01:00",
          "LastRefreshDate": "2021-11-19T10:45:10.8015326+01:00",
          "TotalRefreshCount": 2,
          "CustomInfo": {}
        }
      },
      "279": {
        "$type": "Inside.Core.Formula.Definition.DefinitionAC, Inside.Core.Formula",
        "ID": 279,
        "Results": [
          [
            1.0
          ]
        ],
        "Statistics": {
          "CreationDate": "2023-03-20T10:43:48.3696161+01:00",
          "LastRefreshDate": "2021-11-19T10:45:10.8037295+01:00",
          "TotalRefreshCount": 2,
          "CustomInfo": {}
        }
      },
      "280": {
        "$type": "Inside.Core.Formula.Definition.DefinitionAC, Inside.Core.Formula",
        "ID": 280,
        "Results": [
          [
            62.0
          ]
        ],
        "Statistics": {
          "CreationDate": "2023-03-20T10:43:48.3696161+01:00",
          "LastRefreshDate": "2021-11-19T10:45:10.8057448+01:00",
          "TotalRefreshCount": 2,
          "CustomInfo": {}
        }
      },
      "281": {
        "$type": "Inside.Core.Formula.Definition.DefinitionAC, Inside.Core.Formula",
        "ID": 281,
        "Results": [
          [
            78.0
          ]
        ],
        "Statistics": {
          "CreationDate": "2023-03-20T10:43:48.3696161+01:00",
          "LastRefreshDate": "2021-11-19T10:45:10.8087424+01:00",
          "TotalRefreshCount": 2,
          "CustomInfo": {}
        }
      },
      "282": {
        "$type": "Inside.Core.Formula.Definition.DefinitionAC, Inside.Core.Formula",
        "ID": 282,
        "Results": [
          [
            16.0
          ]
        ],
        "Statistics": {
          "CreationDate": "2023-03-20T10:43:48.3696161+01:00",
          "LastRefreshDate": "2021-11-19T10:45:10.8117437+01:00",
          "TotalRefreshCount": 2,
          "CustomInfo": {}
        }
      },
      "283": {
        "$type": "Inside.Core.Formula.Definition.DefinitionAC, Inside.Core.Formula",
        "ID": 283,
        "Results": [
          [
            0.0
          ]
        ],
        "Statistics": {
          "CreationDate": "2023-03-20T10:43:48.3696161+01:00",
          "LastRefreshDate": "2021-11-19T10:45:10.8139262+01:00",
          "TotalRefreshCount": 2,
          "CustomInfo": {}
        }
      },
      "284": {
        "$type": "Inside.Core.Formula.Definition.DefinitionAC, Inside.Core.Formula",
        "ID": 284,
        "Results": [
          [
            1.0
          ]
        ],
        "Statistics": {
          "CreationDate": "2023-03-20T10:43:48.3696161+01:00",
          "LastRefreshDate": "2021-11-19T10:45:10.8169393+01:00",
          "TotalRefreshCount": 2,
          "CustomInfo": {}
        }
      },
      "285": {
        "$type": "Inside.Core.Formula.Definition.DefinitionAC, Inside.Core.Formula",
        "ID": 285,
        "Results": [
          [
            1.0
          ]
        ],
        "Statistics": {
          "CreationDate": "2023-03-20T10:43:48.3696161+01:00",
          "LastRefreshDate": "2021-11-19T10:45:10.8209463+01:00",
          "TotalRefreshCount": 2,
          "CustomInfo": {}
        }
      },
      "286": {
        "$type": "Inside.Core.Formula.Definition.DefinitionAC, Inside.Core.Formula",
        "ID": 286,
        "Results": [
          [
            1.0
          ]
        ],
        "Statistics": {
          "CreationDate": "2023-03-20T10:43:48.3696161+01:00",
          "LastRefreshDate": "2021-11-19T10:45:10.8291563+01:00",
          "TotalRefreshCount": 2,
          "CustomInfo": {}
        }
      },
      "287": {
        "$type": "Inside.Core.Formula.Definition.DefinitionAC, Inside.Core.Formula",
        "ID": 287,
        "Results": [
          [
            8.0
          ]
        ],
        "Statistics": {
          "CreationDate": "2023-03-20T10:43:48.3696161+01:00",
          "LastRefreshDate": "2021-11-19T10:45:10.8474638+01:00",
          "TotalRefreshCount": 2,
          "CustomInfo": {}
        }
      },
      "288": {
        "$type": "Inside.Core.Formula.Definition.DefinitionAC, Inside.Core.Formula",
        "ID": 288,
        "Results": [
          [
            13.0
          ]
        ],
        "Statistics": {
          "CreationDate": "2023-03-20T10:43:48.3696161+01:00",
          "LastRefreshDate": "2021-11-19T10:45:10.7133488+01:00",
          "TotalRefreshCount": 2,
          "CustomInfo": {}
        }
      },
      "289": {
        "$type": "Inside.Core.Formula.Definition.DefinitionAC, Inside.Core.Formula",
        "ID": 289,
        "Results": [
          [
            445.0
          ]
        ],
        "Statistics": {
          "CreationDate": "2023-03-20T10:43:48.3696161+01:00",
          "LastRefreshDate": "2021-11-19T10:45:10.688939+01:00",
          "TotalRefreshCount": 2,
          "CustomInfo": {}
        }
      },
      "290": {
        "$type": "Inside.Core.Formula.Definition.DefinitionAC, Inside.Core.Formula",
        "ID": 290,
        "Results": [
          [
            1323.0
          ]
        ],
        "Statistics": {
          "CreationDate": "2023-03-20T10:43:48.3696161+01:00",
          "LastRefreshDate": "2021-11-19T10:45:10.6919486+01:00",
          "TotalRefreshCount": 2,
          "CustomInfo": {}
        }
      },
      "291": {
        "$type": "Inside.Core.Formula.Definition.DefinitionAC, Inside.Core.Formula",
        "ID": 291,
        "Results": [
          [
            37.0
          ]
        ],
        "Statistics": {
          "CreationDate": "2023-03-20T10:43:48.3696161+01:00",
          "LastRefreshDate": "2021-11-19T10:45:10.6951326+01:00",
          "TotalRefreshCount": 2,
          "CustomInfo": {}
        }
      },
      "292": {
        "$type": "Inside.Core.Formula.Definition.DefinitionAC, Inside.Core.Formula",
        "ID": 292,
        "Results": [
          [
            23.0
          ]
        ],
        "Statistics": {
          "CreationDate": "2023-03-20T10:43:48.3696161+01:00",
          "LastRefreshDate": "2021-11-19T10:45:10.6971485+01:00",
          "TotalRefreshCount": 2,
          "CustomInfo": {}
        }
      },
      "293": {
        "$type": "Inside.Core.Formula.Definition.DefinitionAC, Inside.Core.Formula",
        "ID": 293,
        "Results": [
          [
            5752.0
          ]
        ],
        "Statistics": {
          "CreationDate": "2023-03-20T10:43:48.3696161+01:00",
          "LastRefreshDate": "2021-11-19T10:45:10.7001289+01:00",
          "TotalRefreshCount": 2,
          "CustomInfo": {}
        }
      },
      "294": {
        "$type": "Inside.Core.Formula.Definition.DefinitionAC, Inside.Core.Formula",
        "ID": 294,
        "Results": [
          [
            868.0
          ]
        ],
        "Statistics": {
          "CreationDate": "2023-03-20T10:43:48.3696161+01:00",
          "LastRefreshDate": "2021-11-19T10:45:10.7031319+01:00",
          "TotalRefreshCount": 2,
          "CustomInfo": {}
        }
      },
      "295": {
        "$type": "Inside.Core.Formula.Definition.DefinitionAC, Inside.Core.Formula",
        "ID": 295,
        "Results": [
          [
            391.0
          ]
        ],
        "Statistics": {
          "CreationDate": "2023-03-20T10:43:48.3706158+01:00",
          "LastRefreshDate": "2021-11-19T10:45:10.7053644+01:00",
          "TotalRefreshCount": 2,
          "CustomInfo": {}
        }
      },
      "296": {
        "$type": "Inside.Core.Formula.Definition.DefinitionAC, Inside.Core.Formula",
        "ID": 296,
        "Results": [
          [
            5.0
          ]
        ],
        "Statistics": {
          "CreationDate": "2023-03-20T10:43:48.3706158+01:00",
          "LastRefreshDate": "2021-11-19T10:45:10.7083648+01:00",
          "TotalRefreshCount": 2,
          "CustomInfo": {}
        }
      },
      "297": {
        "$type": "Inside.Core.Formula.Definition.DefinitionAC, Inside.Core.Formula",
        "ID": 297,
        "Results": [
          [
            136.0
          ]
        ],
        "Statistics": {
          "CreationDate": "2023-03-20T10:43:48.3706158+01:00",
          "LastRefreshDate": "2021-11-19T10:45:10.7103497+01:00",
          "TotalRefreshCount": 2,
          "CustomInfo": {}
        }
      },
      "298": {
        "$type": "Inside.Core.Formula.Definition.DefinitionAC, Inside.Core.Formula",
        "ID": 298,
        "Results": [
          [
            1343.0
          ]
        ],
        "Statistics": {
          "CreationDate": "2023-03-20T10:43:48.3706158+01:00",
          "LastRefreshDate": "2021-11-19T10:45:10.68692+01:00",
          "TotalRefreshCount": 2,
          "CustomInfo": {}
        }
      },
      "299": {
        "$type": "Inside.Core.Formula.Definition.DefinitionAC, Inside.Core.Formula",
        "ID": 299,
        "Results": [
          [
            234.0
          ]
        ],
        "Statistics": {
          "CreationDate": "2023-03-20T10:43:48.3706158+01:00",
          "LastRefreshDate": "2021-11-19T10:45:10.6502002+01:00",
          "TotalRefreshCount": 2,
          "CustomInfo": {}
        }
      },
      "300": {
        "$type": "Inside.Core.Formula.Definition.DefinitionAC, Inside.Core.Formula",
        "ID": 300,
        "Results": [
          [
            674.0
          ]
        ],
        "Statistics": {
          "CreationDate": "2023-03-20T10:43:48.3706158+01:00",
          "LastRefreshDate": "2021-11-19T10:45:10.6531839+01:00",
          "TotalRefreshCount": 2,
          "CustomInfo": {}
        }
      },
      "301": {
        "$type": "Inside.Core.Formula.Definition.DefinitionAC, Inside.Core.Formula",
        "ID": 301,
        "Results": [
          [
            3.0
          ]
        ],
        "Statistics": {
          "CreationDate": "2023-03-20T10:43:48.3706158+01:00",
          "LastRefreshDate": "2021-11-19T10:45:10.6554638+01:00",
          "TotalRefreshCount": 2,
          "CustomInfo": {}
        }
      },
      "302": {
        "$type": "Inside.Core.Formula.Definition.DefinitionAC, Inside.Core.Formula",
        "ID": 302,
        "Results": [
          [
            12.0
          ]
        ],
        "Statistics": {
          "CreationDate": "2023-03-20T10:43:48.3706158+01:00",
          "LastRefreshDate": "2021-11-19T10:45:10.6583999+01:00",
          "TotalRefreshCount": 2,
          "CustomInfo": {}
        }
      },
      "303": {
        "$type": "Inside.Core.Formula.Definition.DefinitionAC, Inside.Core.Formula",
        "ID": 303,
        "Results": [
          [
            885.0
          ]
        ],
        "Statistics": {
          "CreationDate": "2023-03-20T10:43:48.3706158+01:00",
          "LastRefreshDate": "2021-11-19T10:45:10.66039+01:00",
          "TotalRefreshCount": 2,
          "CustomInfo": {}
        }
      },
      "304": {
        "$type": "Inside.Core.Formula.Definition.DefinitionAC, Inside.Core.Formula",
        "ID": 304,
        "Results": [
          [
            13.0
          ]
        ],
        "Statistics": {
          "CreationDate": "2023-03-20T10:43:48.3706158+01:00",
          "LastRefreshDate": "2021-11-19T10:45:10.6633998+01:00",
          "TotalRefreshCount": 2,
          "CustomInfo": {}
        }
      },
      "305": {
        "$type": "Inside.Core.Formula.Definition.DefinitionAC, Inside.Core.Formula",
        "ID": 305,
        "Results": [
          [
            140.0
          ]
        ],
        "Statistics": {
          "CreationDate": "2023-03-20T10:43:48.3706158+01:00",
          "LastRefreshDate": "2021-11-19T10:45:10.6655782+01:00",
          "TotalRefreshCount": 2,
          "CustomInfo": {}
        }
      },
      "306": {
        "$type": "Inside.Core.Formula.Definition.DefinitionAC, Inside.Core.Formula",
        "ID": 306,
        "Results": [
          [
            4.0
          ]
        ],
        "Statistics": {
          "CreationDate": "2023-03-20T10:43:48.3706158+01:00",
          "LastRefreshDate": "2021-11-19T10:45:10.6685891+01:00",
          "TotalRefreshCount": 2,
          "CustomInfo": {}
        }
      },
      "307": {
        "$type": "Inside.Core.Formula.Definition.DefinitionAC, Inside.Core.Formula",
        "ID": 307,
        "Results": [
          [
            4.0
          ]
        ],
        "Statistics": {
          "CreationDate": "2023-03-20T10:43:48.3706158+01:00",
          "LastRefreshDate": "2021-11-19T10:45:10.6705891+01:00",
          "TotalRefreshCount": 2,
          "CustomInfo": {}
        }
      },
      "308": {
        "$type": "Inside.Core.Formula.Definition.DefinitionAC, Inside.Core.Formula",
        "ID": 308,
        "Results": [
          [
            1.0
          ]
        ],
        "Statistics": {
          "CreationDate": "2023-03-20T10:43:48.3706158+01:00",
          "LastRefreshDate": "2021-11-19T10:45:10.6737477+01:00",
          "TotalRefreshCount": 2,
          "CustomInfo": {}
        }
      },
      "309": {
        "$type": "Inside.Core.Formula.Definition.DefinitionAC, Inside.Core.Formula",
        "ID": 309,
        "Results": [
          [
            1403.0
          ]
        ],
        "Statistics": {
          "CreationDate": "2023-03-20T10:43:48.3706158+01:00",
          "LastRefreshDate": "2021-11-19T10:45:10.6767771+01:00",
          "TotalRefreshCount": 2,
          "CustomInfo": {}
        }
      },
      "310": {
        "$type": "Inside.Core.Formula.Definition.DefinitionAC, Inside.Core.Formula",
        "ID": 310,
        "Results": [
          [
            13.0
          ]
        ],
        "Statistics": {
          "CreationDate": "2023-03-20T10:43:48.3706158+01:00",
          "LastRefreshDate": "2021-11-19T10:45:10.6787578+01:00",
          "TotalRefreshCount": 2,
          "CustomInfo": {}
        }
      },
      "311": {
        "$type": "Inside.Core.Formula.Definition.DefinitionAC, Inside.Core.Formula",
        "ID": 311,
        "Results": [
          [
            6.0
          ]
        ],
        "Statistics": {
          "CreationDate": "2023-03-20T10:43:48.3706158+01:00",
          "LastRefreshDate": "2021-11-19T10:45:10.6817773+01:00",
          "TotalRefreshCount": 2,
          "CustomInfo": {}
        }
      },
      "312": {
        "$type": "Inside.Core.Formula.Definition.DefinitionAC, Inside.Core.Formula",
        "ID": 312,
        "Results": [
          [
            1086.0
          ]
        ],
        "Statistics": {
          "CreationDate": "2023-03-20T10:43:48.3706158+01:00",
          "LastRefreshDate": "2021-11-19T10:45:10.68391+01:00",
          "TotalRefreshCount": 2,
          "CustomInfo": {}
        }
      },
      "313": {
        "$type": "Inside.Core.Formula.Definition.DefinitionAC, Inside.Core.Formula",
        "ID": 313,
        "Results": [
          [
            55.0
          ]
        ],
        "Statistics": {
          "CreationDate": "2023-03-20T10:43:48.3706158+01:00",
          "LastRefreshDate": "2021-11-19T10:45:10.647224+01:00",
          "TotalRefreshCount": 2,
          "CustomInfo": {}
        }
      },
      "314": {
        "$type": "Inside.Core.Formula.Definition.DefinitionAC, Inside.Core.Formula",
        "ID": 314,
        "Results": [
          [
            12.0
          ]
        ],
        "Statistics": {
          "CreationDate": "2023-03-20T10:43:48.3706158+01:00",
          "LastRefreshDate": "2021-11-19T10:45:10.6339607+01:00",
          "TotalRefreshCount": 2,
          "CustomInfo": {}
        }
      },
      "315": {
        "$type": "Inside.Core.Formula.Definition.DefinitionAC, Inside.Core.Formula",
        "ID": 315,
        "Results": [
          [
            42.0
          ]
        ],
        "Statistics": {
          "CreationDate": "2023-03-20T10:43:48.3706158+01:00",
          "LastRefreshDate": "2021-11-19T10:45:10.6369912+01:00",
          "TotalRefreshCount": 2,
          "CustomInfo": {}
        }
      },
      "316": {
        "$type": "Inside.Core.Formula.Definition.DefinitionAC, Inside.Core.Formula",
        "ID": 316,
        "Results": [
          [
            285.0
          ]
        ],
        "Statistics": {
          "CreationDate": "2023-03-20T10:43:48.3716166+01:00",
          "LastRefreshDate": "2021-11-19T10:45:10.6399897+01:00",
          "TotalRefreshCount": 2,
          "CustomInfo": {}
        }
      },
      "317": {
        "$type": "Inside.Core.Formula.Definition.DefinitionAC, Inside.Core.Formula",
        "ID": 317,
        "Results": [
          [
            26.0
          ]
        ],
        "Statistics": {
          "CreationDate": "2023-03-20T10:43:48.3716166+01:00",
          "LastRefreshDate": "2021-11-19T10:45:10.6419902+01:00",
          "TotalRefreshCount": 2,
          "CustomInfo": {}
        }
      },
      "318": {
        "$type": "Inside.Core.Formula.Definition.DefinitionAC, Inside.Core.Formula",
        "ID": 318,
        "Results": [
          [
            9.0
          ]
        ],
        "Statistics": {
          "CreationDate": "2023-03-20T10:43:48.3716166+01:00",
          "LastRefreshDate": "2021-11-19T10:45:10.6451784+01:00",
          "TotalRefreshCount": 2,
          "CustomInfo": {}
        }
      },
      "319": {
        "$type": "Inside.Core.Formula.Definition.DefinitionAC, Inside.Core.Formula",
        "ID": 319,
        "Results": [
          [
            295.0
          ]
        ],
        "Statistics": {
          "CreationDate": "2023-03-20T10:43:48.3716166+01:00",
          "LastRefreshDate": "2021-11-19T10:45:10.6317883+01:00",
          "TotalRefreshCount": 2,
          "CustomInfo": {}
        }
      },
      "320": {
        "$type": "Inside.Core.Formula.Definition.DefinitionAC, Inside.Core.Formula",
        "ID": 320,
        "Results": [
          [
            96.0
          ]
        ],
        "Statistics": {
          "CreationDate": "2023-03-20T10:43:48.3716166+01:00",
          "LastRefreshDate": "2021-11-19T10:45:09.5282852+01:00",
          "TotalRefreshCount": 2,
          "CustomInfo": {}
        }
      },
      "321": {
        "$type": "Inside.Core.Formula.Definition.DefinitionAC, Inside.Core.Formula",
        "ID": 321,
        "Results": [
          [
            1534.0
          ]
        ],
        "Statistics": {
          "CreationDate": "2023-03-20T10:43:48.3716166+01:00",
          "LastRefreshDate": "2021-11-19T10:45:09.533271+01:00",
          "TotalRefreshCount": 2,
          "CustomInfo": {}
        }
      },
      "322": {
        "$type": "Inside.Core.Formula.Definition.DefinitionAC, Inside.Core.Formula",
        "ID": 322,
        "Results": [
          [
            17.0
          ]
        ],
        "Statistics": {
          "CreationDate": "2023-03-20T10:43:48.3716166+01:00",
          "LastRefreshDate": "2021-11-19T10:45:09.5376246+01:00",
          "TotalRefreshCount": 2,
          "CustomInfo": {}
        }
      },
      "323": {
        "$type": "Inside.Core.Formula.Definition.DefinitionAC, Inside.Core.Formula",
        "ID": 323,
        "Results": [
          [
            4.0
          ]
        ],
        "Statistics": {
          "CreationDate": "2023-03-20T10:43:48.3716166+01:00",
          "LastRefreshDate": "2021-11-19T10:45:09.5449153+01:00",
          "TotalRefreshCount": 2,
          "CustomInfo": {}
        }
      },
      "324": {
        "$type": "Inside.Core.Formula.Definition.DefinitionAC, Inside.Core.Formula",
        "ID": 324,
        "Results": [
          [
            2.0
          ]
        ],
        "Statistics": {
          "CreationDate": "2023-03-20T10:43:48.3716166+01:00",
          "LastRefreshDate": "2021-11-19T10:45:09.5488844+01:00",
          "TotalRefreshCount": 2,
          "CustomInfo": {}
        }
      },
      "325": {
        "$type": "Inside.Core.Formula.Definition.DefinitionAC, Inside.Core.Formula",
        "ID": 325,
        "Results": [
          [
            23.0
          ]
        ],
        "Statistics": {
          "CreationDate": "2023-03-20T10:43:48.3716166+01:00",
          "LastRefreshDate": "2021-11-19T10:45:09.5541211+01:00",
          "TotalRefreshCount": 2,
          "CustomInfo": {}
        }
      },
      "326": {
        "$type": "Inside.Core.Formula.Definition.DefinitionAC, Inside.Core.Formula",
        "ID": 326,
        "Results": [
          [
            952.0
          ]
        ],
        "Statistics": {
          "CreationDate": "2023-03-20T10:43:48.3716166+01:00",
          "LastRefreshDate": "2021-11-19T10:45:09.5583285+01:00",
          "TotalRefreshCount": 2,
          "CustomInfo": {}
        }
      },
      "327": {
        "$type": "Inside.Core.Formula.Definition.DefinitionAC, Inside.Core.Formula",
        "ID": 327,
        "Results": [
          [
            177.0
          ]
        ],
        "Statistics": {
          "CreationDate": "2023-03-20T10:43:48.3716166+01:00",
          "LastRefreshDate": "2021-11-19T10:45:09.5633128+01:00",
          "TotalRefreshCount": 2,
          "CustomInfo": {}
        }
      },
      "328": {
        "$type": "Inside.Core.Formula.Definition.DefinitionAC, Inside.Core.Formula",
        "ID": 328,
        "Results": [
          [
            14.0
          ]
        ],
        "Statistics": {
          "CreationDate": "2023-03-20T10:43:48.3716166+01:00",
          "LastRefreshDate": "2021-11-19T10:45:09.5676696+01:00",
          "TotalRefreshCount": 2,
          "CustomInfo": {}
        }
      },
      "329": {
        "$type": "Inside.Core.Formula.Definition.DefinitionAC, Inside.Core.Formula",
        "ID": 329,
        "Results": [
          [
            14.0
          ]
        ],
        "Statistics": {
          "CreationDate": "2023-03-20T10:43:48.3716166+01:00",
          "LastRefreshDate": "2021-11-19T10:45:09.5706664+01:00",
          "TotalRefreshCount": 2,
          "CustomInfo": {}
        }
      },
      "330": {
        "$type": "Inside.Core.Formula.Definition.DefinitionAC, Inside.Core.Formula",
        "ID": 330,
        "Results": [
          [
            872.0
          ]
        ],
        "Statistics": {
          "CreationDate": "2023-03-20T10:43:48.3716166+01:00",
          "LastRefreshDate": "2021-11-19T10:45:09.573849+01:00",
          "TotalRefreshCount": 2,
          "CustomInfo": {}
        }
      },
      "331": {
        "$type": "Inside.Core.Formula.Definition.DefinitionAC, Inside.Core.Formula",
        "ID": 331,
        "Results": [
          [
            186.0
          ]
        ],
        "Statistics": {
          "CreationDate": "2023-03-20T10:43:48.3716166+01:00",
          "LastRefreshDate": "2021-11-19T10:45:09.5759873+01:00",
          "TotalRefreshCount": 2,
          "CustomInfo": {}
        }
      },
      "332": {
        "$type": "Inside.Core.Formula.Definition.DefinitionAC, Inside.Core.Formula",
        "ID": 332,
        "Results": [
          [
            98.0
          ]
        ],
        "Statistics": {
          "CreationDate": "2023-03-20T10:43:48.3716166+01:00",
          "LastRefreshDate": "2021-11-19T10:45:09.5789872+01:00",
          "TotalRefreshCount": 2,
          "CustomInfo": {}
        }
      },
      "333": {
        "$type": "Inside.Core.Formula.Definition.DefinitionAC, Inside.Core.Formula",
        "ID": 333,
        "Results": [
          [
            120.0
          ]
        ],
        "Statistics": {
          "CreationDate": "2023-03-20T10:43:48.3716166+01:00",
          "LastRefreshDate": "2021-11-19T10:45:09.5819899+01:00",
          "TotalRefreshCount": 2,
          "CustomInfo": {}
        }
      },
      "334": {
        "$type": "Inside.Core.Formula.Definition.DefinitionAC, Inside.Core.Formula",
        "ID": 334,
        "Results": [
          [
            105.0
          ]
        ],
        "Statistics": {
          "CreationDate": "2023-03-20T10:43:48.3716166+01:00",
          "LastRefreshDate": "2021-11-19T10:45:09.586223+01:00",
          "TotalRefreshCount": 2,
          "CustomInfo": {}
        }
      },
      "335": {
        "$type": "Inside.Core.Formula.Definition.DefinitionAC, Inside.Core.Formula",
        "ID": 335,
        "Results": [
          [
            54.0
          ]
        ],
        "Statistics": {
          "CreationDate": "2023-03-20T10:43:48.3716166+01:00",
          "LastRefreshDate": "2021-11-19T10:45:09.5902226+01:00",
          "TotalRefreshCount": 2,
          "CustomInfo": {}
        }
      },
      "336": {
        "$type": "Inside.Core.Formula.Definition.DefinitionAC, Inside.Core.Formula",
        "ID": 336,
        "Results": [
          [
            371.0
          ]
        ],
        "Statistics": {
          "CreationDate": "2023-03-20T10:43:48.3726165+01:00",
          "LastRefreshDate": "2021-11-19T10:45:09.5932383+01:00",
          "TotalRefreshCount": 2,
          "CustomInfo": {}
        }
      },
      "337": {
        "$type": "Inside.Core.Formula.Definition.DefinitionAC, Inside.Core.Formula",
        "ID": 337,
        "Results": [
          [
            29.0
          ]
        ],
        "Statistics": {
          "CreationDate": "2023-03-20T10:43:48.3726165+01:00",
          "LastRefreshDate": "2021-11-19T10:45:09.6006135+01:00",
          "TotalRefreshCount": 2,
          "CustomInfo": {}
        }
      },
      "338": {
        "$type": "Inside.Core.Formula.Definition.DefinitionAC, Inside.Core.Formula",
        "ID": 338,
        "Results": [
          [
            65.0
          ]
        ],
        "Statistics": {
          "CreationDate": "2023-03-20T10:43:48.3726165+01:00",
          "LastRefreshDate": "2021-11-19T10:45:09.6070656+01:00",
          "TotalRefreshCount": 2,
          "CustomInfo": {}
        }
      },
      "339": {
        "$type": "Inside.Core.Formula.Definition.DefinitionAC, Inside.Core.Formula",
        "ID": 339,
        "Results": [
          [
            55.0
          ]
        ],
        "Statistics": {
          "CreationDate": "2023-03-20T10:43:48.3726165+01:00",
          "LastRefreshDate": "2021-11-19T10:45:09.6120625+01:00",
          "TotalRefreshCount": 2,
          "CustomInfo": {}
        }
      },
      "340": {
        "$type": "Inside.Core.Formula.Definition.DefinitionAC, Inside.Core.Formula",
        "ID": 340,
        "Results": [
          [
            110.0
          ]
        ],
        "Statistics": {
          "CreationDate": "2023-03-20T10:43:48.3726165+01:00",
          "LastRefreshDate": "2021-11-19T10:45:09.6184065+01:00",
          "TotalRefreshCount": 2,
          "CustomInfo": {}
        }
      },
      "341": {
        "$type": "Inside.Core.Formula.Definition.DefinitionAC, Inside.Core.Formula",
        "ID": 341,
        "Results": [
          [
            1.0
          ]
        ],
        "Statistics": {
          "CreationDate": "2023-03-20T10:43:48.3726165+01:00",
          "LastRefreshDate": "2021-11-19T10:45:09.6233962+01:00",
          "TotalRefreshCount": 2,
          "CustomInfo": {}
        </t>
  </si>
  <si>
    <t xml:space="preserve">}
      },
      "342": {
        "$type": "Inside.Core.Formula.Definition.DefinitionAC, Inside.Core.Formula",
        "ID": 342,
        "Results": [
          [
            2068.0
          ]
        ],
        "Statistics": {
          "CreationDate": "2023-03-20T10:43:48.3726165+01:00",
          "LastRefreshDate": "2021-11-19T10:45:09.6307674+01:00",
          "TotalRefreshCount": 2,
          "CustomInfo": {}
        }
      },
      "343": {
        "$type": "Inside.Core.Formula.Definition.DefinitionAC, Inside.Core.Formula",
        "ID": 343,
        "Results": [
          [
            3.0
          ]
        ],
        "Statistics": {
          "CreationDate": "2023-03-20T10:43:48.3726165+01:00",
          "LastRefreshDate": "2021-11-19T10:45:09.637175+01:00",
          "TotalRefreshCount": 2,
          "CustomInfo": {}
        }
      },
      "344": {
        "$type": "Inside.Core.Formula.Definition.DefinitionAC, Inside.Core.Formula",
        "ID": 344,
        "Results": [
          [
            72.0
          ]
        ],
        "Statistics": {
          "CreationDate": "2023-03-20T10:43:48.3726165+01:00",
          "LastRefreshDate": "2021-11-19T10:45:09.6421696+01:00",
          "TotalRefreshCount": 2,
          "CustomInfo": {}
        }
      },
      "345": {
        "$type": "Inside.Core.Formula.Definition.DefinitionAC, Inside.Core.Formula",
        "ID": 345,
        "Results": [
          [
            2.0
          ]
        ],
        "Statistics": {
          "CreationDate": "2023-03-20T10:43:48.3726165+01:00",
          "LastRefreshDate": "2021-11-19T10:45:09.6484755+01:00",
          "TotalRefreshCount": 2,
          "CustomInfo": {}
        }
      },
      "346": {
        "$type": "Inside.Core.Formula.Definition.DefinitionAC, Inside.Core.Formula",
        "ID": 346,
        "Results": [
          [
            268.0
          ]
        ],
        "Statistics": {
          "CreationDate": "2023-03-20T10:43:48.3726165+01:00",
          "LastRefreshDate": "2021-11-19T10:45:09.6538138+01:00",
          "TotalRefreshCount": 2,
          "CustomInfo": {}
        }
      },
      "347": {
        "$type": "Inside.Core.Formula.Definition.DefinitionAC, Inside.Core.Formula",
        "ID": 347,
        "Results": [
          [
            79.0
          ]
        ],
        "Statistics": {
          "CreationDate": "2023-03-20T10:43:48.3726165+01:00",
          "LastRefreshDate": "2021-11-19T10:45:09.6598553+01:00",
          "TotalRefreshCount": 2,
          "CustomInfo": {}
        }
      },
      "348": {
        "$type": "Inside.Core.Formula.Definition.DefinitionAC, Inside.Core.Formula",
        "ID": 348,
        "Results": [
          [
            78.0
          ]
        ],
        "Statistics": {
          "CreationDate": "2023-03-20T10:43:48.3726165+01:00",
          "LastRefreshDate": "2021-11-19T10:45:09.6641504+01:00",
          "TotalRefreshCount": 2,
          "CustomInfo": {}
        }
      },
      "349": {
        "$type": "Inside.Core.Formula.Definition.DefinitionAC, Inside.Core.Formula",
        "ID": 349,
        "Results": [
          [
            1032.0
          ]
        ],
        "Statistics": {
          "CreationDate": "2023-03-20T10:43:48.3726165+01:00",
          "LastRefreshDate": "2021-11-19T10:45:09.6691757+01:00",
          "TotalRefreshCount": 2,
          "CustomInfo": {}
        }
      },
      "350": {
        "$type": "Inside.Core.Formula.Definition.DefinitionAC, Inside.Core.Formula",
        "ID": 350,
        "Results": [
          [
            1708.0
          ]
        ],
        "Statistics": {
          "CreationDate": "2023-03-20T10:43:48.3726165+01:00",
          "LastRefreshDate": "2021-11-19T10:45:09.6721976+01:00",
          "TotalRefreshCount": 2,
          "CustomInfo": {}
        }
      },
      "351": {
        "$type": "Inside.Core.Formula.Definition.DefinitionAC, Inside.Core.Formula",
        "ID": 351,
        "Results": [
          [
            193.0
          ]
        ],
        "Statistics": {
          "CreationDate": "2023-03-20T10:43:48.3726165+01:00",
          "LastRefreshDate": "2021-11-19T10:45:09.7033074+01:00",
          "TotalRefreshCount": 2,
          "CustomInfo": {}
        }
      },
      "352": {
        "$type": "Inside.Core.Formula.Definition.DefinitionAC, Inside.Core.Formula",
        "ID": 352,
        "Results": [
          [
            334.0
          ]
        ],
        "Statistics": {
          "CreationDate": "2023-03-20T10:43:48.3726165+01:00",
          "LastRefreshDate": "2021-11-19T10:45:09.7085981+01:00",
          "TotalRefreshCount": 2,
          "CustomInfo": {}
        }
      },
      "353": {
        "$type": "Inside.Core.Formula.Definition.DefinitionAC, Inside.Core.Formula",
        "ID": 353,
        "Results": [
          [
            329.0
          ]
        ],
        "Statistics": {
          "CreationDate": "2023-03-20T10:43:48.3726165+01:00",
          "LastRefreshDate": "2021-11-19T10:45:09.7126122+01:00",
          "TotalRefreshCount": 2,
          "CustomInfo": {}
        }
      },
      "354": {
        "$type": "Inside.Core.Formula.Definition.DefinitionAC, Inside.Core.Formula",
        "ID": 354,
        "Results": [
          [
            160.0
          ]
        ],
        "Statistics": {
          "CreationDate": "2023-03-20T10:43:48.3726165+01:00",
          "LastRefreshDate": "2021-11-19T10:45:09.7184783+01:00",
          "TotalRefreshCount": 2,
          "CustomInfo": {}
        }
      },
      "355": {
        "$type": "Inside.Core.Formula.Definition.DefinitionAC, Inside.Core.Formula",
        "ID": 355,
        "Results": [
          [
            936.0
          ]
        ],
        "Statistics": {
          "CreationDate": "2023-03-20T10:43:48.3726165+01:00",
          "LastRefreshDate": "2021-11-19T10:45:09.7250109+01:00",
          "TotalRefreshCount": 2,
          "CustomInfo": {}
        }
      },
      "356": {
        "$type": "Inside.Core.Formula.Definition.DefinitionAC, Inside.Core.Formula",
        "ID": 356,
        "Results": [
          [
            1027.0
          ]
        ],
        "Statistics": {
          "CreationDate": "2023-03-20T10:43:48.3726165+01:00",
          "LastRefreshDate": "2021-11-19T10:45:09.7340749+01:00",
          "TotalRefreshCount": 2,
          "CustomInfo": {}
        }
      },
      "357": {
        "$type": "Inside.Core.Formula.Definition.DefinitionAC, Inside.Core.Formula",
        "ID": 357,
        "Results": [
          [
            115.0
          ]
        ],
        "Statistics": {
          "CreationDate": "2023-03-20T10:43:48.3726165+01:00",
          "LastRefreshDate": "2021-11-19T10:45:09.7400267+01:00",
          "TotalRefreshCount": 2,
          "CustomInfo": {}
        }
      },
      "358": {
        "$type": "Inside.Core.Formula.Definition.DefinitionAC, Inside.Core.Formula",
        "ID": 358,
        "Results": [
          [
            169.0
          ]
        ],
        "Statistics": {
          "CreationDate": "2023-03-20T10:43:48.3736161+01:00",
          "LastRefreshDate": "2021-11-19T10:45:09.7465463+01:00",
          "TotalRefreshCount": 2,
          "CustomInfo": {}
        }
      },
      "359": {
        "$type": "Inside.Core.Formula.Definition.DefinitionAC, Inside.Core.Formula",
        "ID": 359,
        "Results": [
          [
            39.0
          ]
        ],
        "Statistics": {
          "CreationDate": "2023-03-20T10:43:48.3736161+01:00",
          "LastRefreshDate": "2021-11-19T10:45:09.750339+01:00",
          "TotalRefreshCount": 2,
          "CustomInfo": {}
        }
      },
      "360": {
        "$type": "Inside.Core.Formula.Definition.DefinitionAC, Inside.Core.Formula",
        "ID": 360,
        "Results": [
          [
            744.0
          ]
        ],
        "Statistics": {
          "CreationDate": "2023-03-20T10:43:48.3736161+01:00",
          "LastRefreshDate": "2021-11-19T10:45:09.7543208+01:00",
          "TotalRefreshCount": 2,
          "CustomInfo": {}
        }
      },
      "361": {
        "$type": "Inside.Core.Formula.Definition.DefinitionAC, Inside.Core.Formula",
        "ID": 361,
        "Results": [
          [
            20.0
          ]
        ],
        "Statistics": {
          "CreationDate": "2023-03-20T10:43:48.3736161+01:00",
          "LastRefreshDate": "2021-11-19T10:45:09.7585366+01:00",
          "TotalRefreshCount": 2,
          "CustomInfo": {}
        }
      },
      "362": {
        "$type": "Inside.Core.Formula.Definition.DefinitionAC, Inside.Core.Formula",
        "ID": 362,
        "Results": [
          [
            8.0
          ]
        ],
        "Statistics": {
          "CreationDate": "2023-03-20T10:43:48.3736161+01:00",
          "LastRefreshDate": "2021-11-19T10:45:09.7615494+01:00",
          "TotalRefreshCount": 2,
          "CustomInfo": {}
        }
      },
      "363": {
        "$type": "Inside.Core.Formula.Definition.DefinitionAC, Inside.Core.Formula",
        "ID": 363,
        "Results": [
          [
            79.0
          ]
        ],
        "Statistics": {
          "CreationDate": "2023-03-20T10:43:48.3736161+01:00",
          "LastRefreshDate": "2021-11-19T10:45:09.7657505+01:00",
          "TotalRefreshCount": 2,
          "CustomInfo": {}
        }
      },
      "364": {
        "$type": "Inside.Core.Formula.Definition.DefinitionAC, Inside.Core.Formula",
        "ID": 364,
        "Results": [
          [
            360.0
          ]
        ],
        "Statistics": {
          "CreationDate": "2023-03-20T10:43:48.3736161+01:00",
          "LastRefreshDate": "2021-11-19T10:45:09.7707481+01:00",
          "TotalRefreshCount": 2,
          "CustomInfo": {}
        }
      },
      "365": {
        "$type": "Inside.Core.Formula.Definition.DefinitionAC, Inside.Core.Formula",
        "ID": 365,
        "Results": [
          [
            63.0
          ]
        ],
        "Statistics": {
          "CreationDate": "2023-03-20T10:43:48.3736161+01:00",
          "LastRefreshDate": "2021-11-19T10:45:09.7749914+01:00",
          "TotalRefreshCount": 2,
          "CustomInfo": {}
        }
      },
      "366": {
        "$type": "Inside.Core.Formula.Definition.DefinitionAC, Inside.Core.Formula",
        "ID": 366,
        "Results": [
          [
            31.0
          ]
        ],
        "Statistics": {
          "CreationDate": "2023-03-20T10:43:48.3736161+01:00",
          "LastRefreshDate": "2021-11-19T10:45:09.7789919+01:00",
          "TotalRefreshCount": 2,
          "CustomInfo": {}
        }
      },
      "367": {
        "$type": "Inside.Core.Formula.Definition.DefinitionAC, Inside.Core.Formula",
        "ID": 367,
        "Results": [
          [
            555.0
          ]
        ],
        "Statistics": {
          "CreationDate": "2023-03-20T10:43:48.3736161+01:00",
          "LastRefreshDate": "2021-11-19T10:45:09.7969577+01:00",
          "TotalRefreshCount": 2,
          "CustomInfo": {}
        }
      },
      "368": {
        "$type": "Inside.Core.Formula.Definition.DefinitionAC, Inside.Core.Formula",
        "ID": 368,
        "Results": [
          [
            7013.0
          ]
        ],
        "Statistics": {
          "CreationDate": "2023-03-20T10:43:48.3736161+01:00",
          "LastRefreshDate": "2021-11-19T10:45:09.8041308+01:00",
          "TotalRefreshCount": 2,
          "CustomInfo": {}
        }
      },
      "369": {
        "$type": "Inside.Core.Formula.Definition.DefinitionAC, Inside.Core.Formula",
        "ID": 369,
        "Results": [
          [
            4889.0
          ]
        ],
        "Statistics": {
          "CreationDate": "2023-03-20T10:43:48.3736161+01:00",
          "LastRefreshDate": "2021-11-19T10:45:09.8102919+01:00",
          "TotalRefreshCount": 2,
          "CustomInfo": {}
        }
      },
      "370": {
        "$type": "Inside.Core.Formula.Definition.DefinitionAC, Inside.Core.Formula",
        "ID": 370,
        "Results": [
          [
            1409.0
          ]
        ],
        "Statistics": {
          "CreationDate": "2023-03-20T10:43:48.3736161+01:00",
          "LastRefreshDate": "2021-11-19T10:45:09.8176648+01:00",
          "TotalRefreshCount": 2,
          "CustomInfo": {}
        }
      },
      "371": {
        "$type": "Inside.Core.Formula.Definition.DefinitionAC, Inside.Core.Formula",
        "ID": 371,
        "Results": [
          [
            817.0
          ]
        ],
        "Statistics": {
          "CreationDate": "2023-03-20T10:43:48.3736161+01:00",
          "LastRefreshDate": "2021-11-19T10:45:09.8216641+01:00",
          "TotalRefreshCount": 2,
          "CustomInfo": {}
        }
      },
      "372": {
        "$type": "Inside.Core.Formula.Definition.DefinitionAC, Inside.Core.Formula",
        "ID": 372,
        "Results": [
          [
            359.0
          ]
        ],
        "Statistics": {
          "CreationDate": "2023-03-20T10:43:48.3736161+01:00",
          "LastRefreshDate": "2021-11-19T10:45:09.8253059+01:00",
          "TotalRefreshCount": 2,
          "CustomInfo": {}
        }
      },
      "373": {
        "$type": "Inside.Core.Formula.Definition.DefinitionAC, Inside.Core.Formula",
        "ID": 373,
        "Results": [
          [
            6.0
          ]
        ],
        "Statistics": {
          "CreationDate": "2023-03-20T10:43:48.3736161+01:00",
          "LastRefreshDate": "2021-11-19T10:45:09.8300619+01:00",
          "TotalRefreshCount": 2,
          "CustomInfo": {}
        }
      },
      "374": {
        "$type": "Inside.Core.Formula.Definition.DefinitionAC, Inside.Core.Formula",
        "ID": 374,
        "Results": [
          [
            105.0
          ]
        ],
        "Statistics": {
          "CreationDate": "2023-03-20T10:43:48.3736161+01:00",
          "LastRefreshDate": "2021-11-19T10:45:09.834049+01:00",
          "TotalRefreshCount": 2,
          "CustomInfo": {}
        }
      },
      "375": {
        "$type": "Inside.Core.Formula.Definition.DefinitionAC, Inside.Core.Formula",
        "ID": 375,
        "Results": [
          [
            1106.0
          ]
        ],
        "Statistics": {
          "CreationDate": "2023-03-20T10:43:48.3736161+01:00",
          "LastRefreshDate": "2021-11-19T10:45:09.8383297+01:00",
          "TotalRefreshCount": 2,
          "CustomInfo": {}
        }
      },
      "376": {
        "$type": "Inside.Core.Formula.Definition.DefinitionAC, Inside.Core.Formula",
        "ID": 376,
        "Results": [
          [
            31.0
          ]
        ],
        "Statistics": {
          "CreationDate": "2023-03-20T10:43:48.3736161+01:00",
          "LastRefreshDate": "2021-11-19T10:45:09.8423224+01:00",
          "TotalRefreshCount": 2,
          "CustomInfo": {}
        }
      },
      "377": {
        "$type": "Inside.Core.Formula.Definition.DefinitionAC, Inside.Core.Formula",
        "ID": 377,
        "Results": [
          [
            130.0
          ]
        ],
        "Statistics": {
          "CreationDate": "2023-03-20T10:43:48.3736161+01:00",
          "LastRefreshDate": "2021-11-19T10:45:09.8466321+01:00",
          "TotalRefreshCount": 2,
          "CustomInfo": {}
        }
      },
      "378": {
        "$type": "Inside.Core.Formula.Definition.DefinitionAC, Inside.Core.Formula",
        "ID": 378,
        "Results": [
          [
            128.0
          ]
        ],
        "Statistics": {
          "CreationDate": "2023-03-20T10:43:48.3736161+01:00",
          "LastRefreshDate": "2021-11-19T10:45:09.8505674+01:00",
          "TotalRefreshCount": 2,
          "CustomInfo": {}
        }
      },
      "379": {
        "$type": "Inside.Core.Formula.Definition.DefinitionAC, Inside.Core.Formula",
        "ID": 379,
        "Results": [
          [
            448.0
          ]
        ],
        "Statistics": {
          "CreationDate": "2023-03-20T10:43:48.3746165+01:00",
          "LastRefreshDate": "2021-11-19T10:45:09.8539283+01:00",
          "TotalRefreshCount": 2,
          "CustomInfo": {}
        }
      },
      "380": {
        "$type": "Inside.Core.Formula.Definition.DefinitionAC, Inside.Core.Formula",
        "ID": 380,
        "Results": [
          [
            184.0
          ]
        ],
        "Statistics": {
          "CreationDate": "2023-03-20T10:43:48.3746165+01:00",
          "LastRefreshDate": "2021-11-19T10:45:09.8589376+01:00",
          "TotalRefreshCount": 2,
          "CustomInfo": {}
        }
      },
      "381": {
        "$type": "Inside.Core.Formula.Definition.DefinitionAC, Inside.Core.Formula",
        "ID": 381,
        "Results": [
          [
            156.0
          ]
        ],
        "Statistics": {
          "CreationDate": "2023-03-20T10:43:48.3746165+01:00",
          "LastRefreshDate": "2021-11-19T10:45:09.8629324+01:00",
          "TotalRefreshCount": 2,
          "CustomInfo": {}
        }
      },
      "382": {
        "$type": "Inside.Core.Formula.Definition.DefinitionAC, Inside.Core.Formula",
        "ID": 382,
        "Results": [
          [
            1261.0
          ]
        ],
        "Statistics": {
          "CreationDate": "2023-03-20T10:43:48.3746165+01:00",
          "LastRefreshDate": "2021-11-19T10:45:09.868205+01:00",
          "TotalRefreshCount": 2,
          "CustomInfo": {}
        }
      },
      "383": {
        "$type": "Inside.Core.Formula.Definition.DefinitionAC, Inside.Core.Formula",
        "ID": 383,
        "Results": [
          [
            79.0
          ]
        ],
        "Statistics": {
          "CreationDate": "2023-03-20T10:43:48.3746165+01:00",
          "LastRefreshDate": "2021-11-19T10:45:09.8721936+01:00",
          "TotalRefreshCount": 2,
          "CustomInfo": {}
        }
      },
      "384": {
        "$type": "Inside.Core.Formula.Definition.DefinitionAC, Inside.Core.Formula",
        "ID": 384,
        "Results": [
          [
            4.0
          ]
        ],
        "Statistics": {
          "CreationDate": "2023-03-20T10:43:48.3746165+01:00",
          "LastRefreshDate": "2021-11-19T10:45:09.8774768+01:00",
          "TotalRefreshCount": 2,
          "CustomInfo": {}
        }
      },
      "385": {
        "$type": "Inside.Core.Formula.Definition.DefinitionAC, Inside.Core.Formula",
        "ID": 385,
        "Results": [
          [
            72.0
          ]
        ],
        "Statistics": {
          "CreationDate": "2023-03-20T10:43:48.3746165+01:00",
          "LastRefreshDate": "2021-11-19T10:45:09.8825041+01:00",
          "TotalRefreshCount": 2,
          "CustomInfo": {}
        }
      },
      "386": {
        "$type": "Inside.Core.Formula.Definition.DefinitionAC, Inside.Core.Formula",
        "ID": 386,
        "Results": [
          [
            0.0
          ]
        ],
        "Statistics": {
          "CreationDate": "2023-03-20T10:43:48.3746165+01:00",
          "LastRefreshDate": "2021-11-19T10:45:09.8867707+01:00",
          "TotalRefreshCount": 2,
          "CustomInfo": {}
        }
      },
      "387": {
        "$type": "Inside.Core.Formula.Definition.DefinitionAC, Inside.Core.Formula",
        "ID": 387,
        "Results": [
          [
            1.0
          ]
        ],
        "Statistics": {
          "CreationDate": "2023-03-20T10:43:48.3746165+01:00",
          "LastRefreshDate": "2021-11-19T10:45:09.8917541+01:00",
          "TotalRefreshCount": 2,
          "CustomInfo": {}
        }
      },
      "388": {
        "$type": "Inside.Core.Formula.Definition.DefinitionAC, Inside.Core.Formula",
        "ID": 388,
        "Results": [
          [
            2.0
          ]
        ],
        "Statistics": {
          "CreationDate": "2023-03-20T10:43:48.3746165+01:00",
          "LastRefreshDate": "2021-11-19T10:45:09.8971057+01:00",
          "TotalRefreshCount": 2,
          "CustomInfo": {}
        }
      },
      "389": {
        "$type": "Inside.Core.Formula.Definition.DefinitionAC, Inside.Core.Formula",
        "ID": 389,
        "Results": [
          [
            707.0
          ]
        ],
        "Statistics": {
          "CreationDate": "2023-03-20T10:43:48.3746165+01:00",
          "LastRefreshDate": "2021-11-19T10:45:09.903103+01:00",
          "TotalRefreshCount": 2,
          "CustomInfo": {}
        }
      },
      "390": {
        "$type": "Inside.Core.Formula.Definition.DefinitionAC, Inside.Core.Formula",
        "ID": 390,
        "Results": [
          [
            6.0
          ]
        ],
        "Statistics": {
          "CreationDate": "2023-03-20T10:43:48.3746165+01:00",
          "LastRefreshDate": "2021-11-19T10:45:09.9084136+01:00",
          "TotalRefreshCount": 2,
          "CustomInfo": {}
        }
      },
      "391": {
        "$type": "Inside.Core.Formula.Definition.DefinitionAC, Inside.Core.Formula",
        "ID": 391,
        "Results": [
          [
            248.0
          ]
        ],
        "Statistics": {
          "CreationDate": "2023-03-20T10:43:48.3746165+01:00",
          "LastRefreshDate": "2021-11-19T10:45:09.9167707+01:00",
          "TotalRefreshCount": 2,
          "CustomInfo": {}
        }
      },
      "392": {
        "$type": "Inside.Core.Formula.Definition.DefinitionAC, Inside.Core.Formula",
        "ID": 392,
        "Results": [
          [
            1.0
          ]
        ],
        "Statistics": {
          "CreationDate": "2023-03-20T10:43:48.3746165+01:00",
          "LastRefreshDate": "2021-11-19T10:45:09.9227684+01:00",
          "TotalRefreshCount": 2,
          "CustomInfo": {}
        }
      },
      "393": {
        "$type": "Inside.Core.Formula.Definition.DefinitionAC, Inside.Core.Formula",
        "ID": 393,
        "Results": [
          [
            37.0
          ]
        ],
        "Statistics": {
          "CreationDate": "2023-03-20T10:43:48.3746165+01:00",
          "LastRefreshDate": "2021-11-19T10:45:09.9291415+01:00",
          "TotalRefreshCount": 2,
          "CustomInfo": {}
        }
      },
      "394": {
        "$type": "Inside.Core.Formula.Definition.DefinitionAC, Inside.Core.Formula",
        "ID": 394,
        "Results": [
          [
            323.0
          ]
        ],
        "Statistics": {
          "CreationDate": "2023-03-20T10:43:48.3746165+01:00",
          "LastRefreshDate": "2021-11-19T10:45:09.935413+01:00",
          "TotalRefreshCount": 2,
          "CustomInfo": {}
        }
      },
      "395": {
        "$type": "Inside.Core.Formula.Definition.DefinitionAC, Inside.Core.Formula",
        "ID": 395,
        "Results": [
          [
            412.0
          ]
        ],
        "Statistics": {
          "CreationDate": "2023-03-20T10:43:48.3746165+01:00",
          "LastRefreshDate": "2021-11-19T10:45:09.9424199+01:00",
          "TotalRefreshCount": 2,
          "CustomInfo": {}
        }
      },
      "396": {
        "$type": "Inside.Core.Formula.Definition.DefinitionAC, Inside.Core.Formula",
        "ID": 396,
        "Results": [
          [
            316.0
          ]
        ],
        "Statistics": {
          "CreationDate": "2023-03-20T10:43:48.3746165+01:00",
          "LastRefreshDate": "2021-11-19T10:45:09.9496592+01:00",
          "TotalRefreshCount": 2,
          "CustomInfo": {}
        }
      },
      "397": {
        "$type": "Inside.Core.Formula.Definition.DefinitionAC, Inside.Core.Formula",
        "ID": 397,
        "Results": [
          [
            239.0
          ]
        ],
        "Statistics": {
          "CreationDate": "2023-03-20T10:43:48.3746165+01:00",
          "LastRefreshDate": "2021-11-19T10:45:09.9559224+01:00",
          "TotalRefreshCount": 2,
          "CustomInfo": {}
        }
      },
      "398": {
        "$type": "Inside.Core.Formula.Definition.DefinitionAC, Inside.Core.Formula",
        "ID": 398,
        "Results": [
          [
            1026.0
          ]
        ],
        "Statistics": {
          "CreationDate": "2023-03-20T10:43:48.3756156+01:00",
          "LastRefreshDate": "2021-11-19T10:45:09.9629002+01:00",
          "TotalRefreshCount": 2,
          "CustomInfo": {}
        }
      },
      "399": {
        "$type": "Inside.Core.Formula.Definition.DefinitionAC, Inside.Core.Formula",
        "ID": 399,
        "Results": [
          [
            915.0
          ]
        ],
        "Statistics": {
          "CreationDate": "2023-03-20T10:43:48.3756156+01:00",
          "LastRefreshDate": "2021-11-19T10:45:09.9990352+01:00",
          "TotalRefreshCount": 2,
          "CustomInfo": {}
        }
      },
      "400": {
        "$type": "Inside.Core.Formula.Definition.DefinitionAC, Inside.Core.Formula",
        "ID": 400,
        "Results": [
          [
            373.0
          ]
        ],
        "Statistics": {
          "CreationDate": "2023-03-20T10:43:48.3756156+01:00",
          "LastRefreshDate": "2021-11-19T10:45:10.0063524+01:00",
          "TotalRefreshCount": 2,
          "CustomInfo": {}
        }
      },
      "401": {
        "$type": "Inside.Core.Formula.Definition.DefinitionAC, Inside.Core.Formula",
        "ID": 401,
        "Results": [
          [
            699.0
          ]
        ],
        "Statistics": {
          "CreationDate": "2023-03-20T10:43:48.3756156+01:00",
          "LastRefreshDate": "2021-11-19T10:45:10.0103783+01:00",
          "TotalRefreshCount": 2,
          "CustomInfo": {}
        }
      },
      "402": {
        "$type": "Inside.Core.Formula.Definition.DefinitionAC, Inside.Core.Formula",
        "ID": 402,
        "Results": [
          [
            1261.0
          ]
        ],
        "Statistics": {
          "CreationDate": "2023-03-20T10:43:48.3756156+01:00",
          "LastRefreshDate": "2021-11-19T10:45:10.0145825+01:00",
          "TotalRefreshCount": 2,
          "CustomInfo": {}
        }
      },
      "403": {
        "$type": "Inside.Core.Formula.Definition.DefinitionAC, Inside.Core.Formula",
        "ID": 403,
        "Results": [
          [
            325.0
          ]
        ],
        "Statistics": {
          "CreationDate": "2023-03-20T10:43:48.3756156+01:00",
          "LastRefreshDate": "2021-11-19T10:45:10.0206395+01:00",
          "TotalRefreshCount": 2,
          "CustomInfo": {}
        }
      },
      "404": {
        "$type": "Inside.Core.Formula.Definition.DefinitionAC, Inside.Core.Formula",
        "ID": 404,
        "Results": [
          [
            1.0
          ]
        ],
        "Statistics": {
          "CreationDate": "2023-03-20T10:43:48.3756156+01:00",
          "LastRefreshDate": "2021-11-19T10:45:10.0239501+01:00",
          "TotalRefreshCount": 2,
          "CustomInfo": {}
        }
      },
      "405": {
        "$type": "Inside.Core.Formula.Definition.DefinitionAC, Inside.Core.Formula",
        "ID": 405,
        "Results": [
          [
            1.0
          ]
        ],
        "Statistics": {
          "CreationDate": "2023-03-20T10:43:48.3756156+01:00",
          "LastRefreshDate": "2021-11-19T10:45:10.0319855+01:00",
          "TotalRefreshCount": 2,
          "CustomInfo": {}
        }
      },
      "406": {
        "$type": "Inside.Core.Formula.Definition.DefinitionAC, Inside.Core.Formula",
        "ID": 406,
        "Results": [
          [
            147.0
          ]
        ],
        "Statistics": {
          "CreationDate": "2023-03-20T10:43:48.3756156+01:00",
          "LastRefreshDate": "2021-11-19T10:45:10.0392664+01:00",
          "TotalRefreshCount": 2,
          "CustomInfo": {}
        }
      },
      "407": {
        "$type": "Inside.Core.Formula.Definition.DefinitionAC, Inside.Core.Formula",
        "ID": 407,
        "Results": [
          [
            249.0
          ]
        ],
        "Statistics": {
          "CreationDate": "2023-03-20T10:43:48.3756156+01:00",
          "LastRefreshDate": "2021-11-19T10:45:10.0474996+01:00",
          "TotalRefreshCount": 2,
          "CustomInfo": {}
        }
      },
      "408": {
        "$type": "Inside.Core.Formula.Definition.DefinitionAC, Inside.Core.Formula",
        "ID": 408,
        "Results": [
          [
            220.0
          ]
        ],
        "Statistics": {
          "CreationDate": "2023-03-20T10:43:48.3756156+01:00",
          "LastRefreshDate": "2021-11-19T10:45:10.0546712+01:00",
          "TotalRefreshCount": 2,
          "CustomInfo": {}
        }
      },
      "409": {
        "$type": "Inside.Core.Formula.Definition.DefinitionAC, Inside.Core.Formula",
        "ID": 409,
        "Results": [
          [
            200.0
          ]
        ],
        "Statistics": {
          "CreationDate": "2023-03-20T10:43:48.3756156+01:00",
          "LastRefreshDate": "2021-11-19T10:45:10.0626883+01:00",
          "TotalRefreshCount": 2,
          "CustomInfo": {}
        }
      },
      "410": {
        "$type": "Inside.Core.Formula.Definition.DefinitionAC, Inside.Core.Formula",
        "ID": 410,
        "Results": [
          [
            222.0
          ]
        ],
        "Statistics": {
          "CreationDate": "2023-03-20T10:43:48.3756156+01:00",
          "LastRefreshDate": "2021-11-19T10:45:10.0689824+01:00",
          "TotalRefreshCount": 2,
          "CustomInfo": {}
        }
      },
      "411": {
        "$type": "Inside.Core.Formula.Definition.DefinitionAC, Inside.Core.Formula",
        "ID": 411,
        "Results": [
          [
            7.0
          ]
        ],
        "Statistics": {
          "CreationDate": "2023-03-20T10:43:48.3756156+01:00",
          "LastRefreshDate": "2021-11-19T10:45:10.0729832+01:00",
          "TotalRefreshCount": 2,
          "CustomInfo": {}
        }
      },
      "412": {
        "$type": "Inside.Core.Formula.Definition.DefinitionAC, Inside.Core.Formula",
        "ID": 412,
        "Results": [
          [
            51.0
          ]
        ],
        "Statistics": {
          "CreationDate": "2023-03-20T10:43:48.3756156+01:00",
          "LastRefreshDate": "2021-11-19T10:45:10.077268+01:00",
          "TotalRefreshCount": 2,
          "CustomInfo": {}
        }
      },
      "413": {
        "$type": "Inside.Core.Formula.Definition.DefinitionAC, Inside.Core.Formula",
        "ID": 413,
        "Results": [
          [
            557.0
          ]
        ],
        "Statistics": {
          "CreationDate": "2023-03-20T10:43:48.3756156+01:00",
          "LastRefreshDate": "2021-11-19T10:45:10.0822629+01:00",
          "TotalRefreshCount": 2,
          "CustomInfo": {}
        }
      },
      "414": {
        "$type": "Inside.Core.Formula.Definition.DefinitionAC, Inside.Core.Formula",
        "ID": 414,
        "Results": [
          [
            94.0
          ]
        ],
        "Statistics": {
          "CreationDate": "2023-03-20T10:43:48.3756156+01:00",
          "LastRefreshDate": "2021-11-19T10:45:10.0854591+01:00",
          "TotalRefreshCount": 2,
          "CustomInfo": {}
        }
      },
      "415": {
        "$type": "Inside.Core.Formula.Definition.DefinitionAC, Inside.Core.Formula",
        "ID": 415,
        "Results": [
          [
            678.0
          ]
        ],
        "Statistics": {
          "CreationDate": "2023-03-20T10:43:48.3756156+01:00",
          "LastRefreshDate": "2021-11-19T10:45:10.1089084+01:00",
          "TotalRefreshCount": 2,
          "CustomInfo": {}
        }
      },
      "416": {
        "$type": "Inside.Core.Formula.Definition.DefinitionAC, Inside.Core.Formula",
        "ID": 416,
        "Results": [
          [
</t>
  </si>
  <si>
    <t xml:space="preserve">
            266.0
          ]
        ],
        "Statistics": {
          "CreationDate": "2023-03-20T10:43:48.3756156+01:00",
          "LastRefreshDate": "2021-11-19T10:45:10.1140775+01:00",
          "TotalRefreshCount": 2,
          "CustomInfo": {}
        }
      },
      "417": {
        "$type": "Inside.Core.Formula.Definition.DefinitionAC, Inside.Core.Formula",
        "ID": 417,
        "Results": [
          [
            1545.0
          ]
        ],
        "Statistics": {
          "CreationDate": "2023-03-20T10:43:48.3756156+01:00",
          "LastRefreshDate": "2021-11-19T10:45:10.1176427+01:00",
          "TotalRefreshCount": 2,
          "CustomInfo": {}
        }
      },
      "418": {
        "$type": "Inside.Core.Formula.Definition.DefinitionAC, Inside.Core.Formula",
        "ID": 418,
        "Results": [
          [
            101.0
          ]
        ],
        "Statistics": {
          "CreationDate": "2023-03-20T10:43:48.3766167+01:00",
          "LastRefreshDate": "2021-11-19T10:45:10.1216452+01:00",
          "TotalRefreshCount": 2,
          "CustomInfo": {}
        }
      },
      "419": {
        "$type": "Inside.Core.Formula.Definition.DefinitionAC, Inside.Core.Formula",
        "ID": 419,
        "Results": [
          [
            260.0
          ]
        ],
        "Statistics": {
          "CreationDate": "2023-03-20T10:43:48.3766167+01:00",
          "LastRefreshDate": "2021-11-19T10:45:10.1249659+01:00",
          "TotalRefreshCount": 2,
          "CustomInfo": {}
        }
      },
      "420": {
        "$type": "Inside.Core.Formula.Definition.DefinitionAC, Inside.Core.Formula",
        "ID": 420,
        "Results": [
          [
            378.0
          ]
        ],
        "Statistics": {
          "CreationDate": "2023-03-20T10:43:48.3766167+01:00",
          "LastRefreshDate": "2021-11-19T10:45:10.1319887+01:00",
          "TotalRefreshCount": 2,
          "CustomInfo": {}
        }
      },
      "421": {
        "$type": "Inside.Core.Formula.Definition.DefinitionAC, Inside.Core.Formula",
        "ID": 421,
        "Results": [
          [
            6.0
          ]
        ],
        "Statistics": {
          "CreationDate": "2023-03-20T10:43:48.3766167+01:00",
          "LastRefreshDate": "2021-11-19T10:45:10.1403842+01:00",
          "TotalRefreshCount": 2,
          "CustomInfo": {}
        }
      },
      "422": {
        "$type": "Inside.Core.Formula.Definition.DefinitionAC, Inside.Core.Formula",
        "ID": 422,
        "Results": [
          [
            48.0
          ]
        ],
        "Statistics": {
          "CreationDate": "2023-03-20T10:43:48.3766167+01:00",
          "LastRefreshDate": "2021-11-19T10:45:10.1506195+01:00",
          "TotalRefreshCount": 2,
          "CustomInfo": {}
        }
      },
      "423": {
        "$type": "Inside.Core.Formula.Definition.DefinitionAC, Inside.Core.Formula",
        "ID": 423,
        "Results": [
          [
            43.0
          ]
        ],
        "Statistics": {
          "CreationDate": "2023-03-20T10:43:48.3766167+01:00",
          "LastRefreshDate": "2021-11-19T10:45:10.1578369+01:00",
          "TotalRefreshCount": 2,
          "CustomInfo": {}
        }
      },
      "424": {
        "$type": "Inside.Core.Formula.Definition.DefinitionAC, Inside.Core.Formula",
        "ID": 424,
        "Results": [
          [
            46.0
          ]
        ],
        "Statistics": {
          "CreationDate": "2023-03-20T10:43:48.3766167+01:00",
          "LastRefreshDate": "2021-11-19T10:45:10.1640366+01:00",
          "TotalRefreshCount": 2,
          "CustomInfo": {}
        }
      },
      "425": {
        "$type": "Inside.Core.Formula.Definition.DefinitionAC, Inside.Core.Formula",
        "ID": 425,
        "Results": [
          [
            239.0
          ]
        ],
        "Statistics": {
          "CreationDate": "2023-03-20T10:43:48.3766167+01:00",
          "LastRefreshDate": "2021-11-19T10:45:10.1700423+01:00",
          "TotalRefreshCount": 2,
          "CustomInfo": {}
        }
      },
      "426": {
        "$type": "Inside.Core.Formula.Definition.DefinitionAC, Inside.Core.Formula",
        "ID": 426,
        "Results": [
          [
            34.0
          ]
        ],
        "Statistics": {
          "CreationDate": "2023-03-20T10:43:48.3766167+01:00",
          "LastRefreshDate": "2021-11-19T10:45:10.1762592+01:00",
          "TotalRefreshCount": 2,
          "CustomInfo": {}
        }
      },
      "427": {
        "$type": "Inside.Core.Formula.Definition.DefinitionAC, Inside.Core.Formula",
        "ID": 427,
        "Results": [
          [
            270.0
          ]
        ],
        "Statistics": {
          "CreationDate": "2023-03-20T10:43:48.3766167+01:00",
          "LastRefreshDate": "2021-11-19T10:45:10.1832435+01:00",
          "TotalRefreshCount": 2,
          "CustomInfo": {}
        }
      },
      "428": {
        "$type": "Inside.Core.Formula.Definition.DefinitionAC, Inside.Core.Formula",
        "ID": 428,
        "Results": [
          [
            4.0
          ]
        ],
        "Statistics": {
          "CreationDate": "2023-03-20T10:43:48.3766167+01:00",
          "LastRefreshDate": "2021-11-19T10:45:10.1894543+01:00",
          "TotalRefreshCount": 2,
          "CustomInfo": {}
        }
      },
      "429": {
        "$type": "Inside.Core.Formula.Definition.DefinitionAC, Inside.Core.Formula",
        "ID": 429,
        "Results": [
          [
            18.0
          ]
        ],
        "Statistics": {
          "CreationDate": "2023-03-20T10:43:48.3766167+01:00",
          "LastRefreshDate": "2021-11-19T10:45:10.1936267+01:00",
          "TotalRefreshCount": 2,
          "CustomInfo": {}
        }
      },
      "430": {
        "$type": "Inside.Core.Formula.Definition.DefinitionAC, Inside.Core.Formula",
        "ID": 430,
        "Results": [
          [
            4.0
          ]
        ],
        "Statistics": {
          "CreationDate": "2023-03-20T10:43:48.3766167+01:00",
          "LastRefreshDate": "2021-11-19T10:45:10.1966442+01:00",
          "TotalRefreshCount": 2,
          "CustomInfo": {}
        }
      },
      "431": {
        "$type": "Inside.Core.Formula.Definition.DefinitionAC, Inside.Core.Formula",
        "ID": 431,
        "Results": [
          [
            54.0
          ]
        ],
        "Statistics": {
          "CreationDate": "2023-03-20T10:43:48.3766167+01:00",
          "LastRefreshDate": "2021-11-19T10:45:10.2006445+01:00",
          "TotalRefreshCount": 2,
          "CustomInfo": {}
        }
      },
      "432": {
        "$type": "Inside.Core.Formula.Definition.DefinitionAC, Inside.Core.Formula",
        "ID": 432,
        "Results": [
          [
            6.0
          ]
        ],
        "Statistics": {
          "CreationDate": "2023-03-20T10:43:48.3766167+01:00",
          "LastRefreshDate": "2021-11-19T10:45:10.2038729+01:00",
          "TotalRefreshCount": 2,
          "CustomInfo": {}
        }
      },
      "433": {
        "$type": "Inside.Core.Formula.Definition.DefinitionAC, Inside.Core.Formula",
        "ID": 433,
        "Results": [
          [
            4.0
          ]
        ],
        "Statistics": {
          "CreationDate": "2023-03-20T10:43:48.3766167+01:00",
          "LastRefreshDate": "2021-11-19T10:45:10.2078944+01:00",
          "TotalRefreshCount": 2,
          "CustomInfo": {}
        }
      },
      "434": {
        "$type": "Inside.Core.Formula.Definition.DefinitionAC, Inside.Core.Formula",
        "ID": 434,
        "Results": [
          [
            117.0
          ]
        ],
        "Statistics": {
          "CreationDate": "2023-03-20T10:43:48.3766167+01:00",
          "LastRefreshDate": "2021-11-19T10:45:10.210886+01:00",
          "TotalRefreshCount": 2,
          "CustomInfo": {}
        }
      },
      "435": {
        "$type": "Inside.Core.Formula.Definition.DefinitionAC, Inside.Core.Formula",
        "ID": 435,
        "Results": [
          [
            126.0
          ]
        ],
        "Statistics": {
          "CreationDate": "2023-03-20T10:43:48.3766167+01:00",
          "LastRefreshDate": "2021-11-19T10:45:10.2138873+01:00",
          "TotalRefreshCount": 2,
          "CustomInfo": {}
        }
      },
      "436": {
        "$type": "Inside.Core.Formula.Definition.DefinitionAC, Inside.Core.Formula",
        "ID": 436,
        "Results": [
          [
            106.0
          ]
        ],
        "Statistics": {
          "CreationDate": "2023-03-20T10:43:48.3776162+01:00",
          "LastRefreshDate": "2021-11-19T10:45:10.216691+01:00",
          "TotalRefreshCount": 2,
          "CustomInfo": {}
        }
      },
      "437": {
        "$type": "Inside.Core.Formula.Definition.DefinitionAC, Inside.Core.Formula",
        "ID": 437,
        "Results": [
          [
            631.0
          ]
        ],
        "Statistics": {
          "CreationDate": "2023-03-20T10:43:48.3776162+01:00",
          "LastRefreshDate": "2021-11-19T10:45:10.2196888+01:00",
          "TotalRefreshCount": 2,
          "CustomInfo": {}
        }
      },
      "438": {
        "$type": "Inside.Core.Formula.Definition.DefinitionAC, Inside.Core.Formula",
        "ID": 438,
        "Results": [
          [
            87.0
          ]
        ],
        "Statistics": {
          "CreationDate": "2023-03-20T10:43:48.3776162+01:00",
          "LastRefreshDate": "2021-11-19T10:45:10.2227024+01:00",
          "TotalRefreshCount": 2,
          "CustomInfo": {}
        }
      },
      "439": {
        "$type": "Inside.Core.Formula.Definition.DefinitionAC, Inside.Core.Formula",
        "ID": 439,
        "Results": [
          [
            978.0
          ]
        ],
        "Statistics": {
          "CreationDate": "2023-03-20T10:43:48.3776162+01:00",
          "LastRefreshDate": "2021-11-19T10:45:10.225958+01:00",
          "TotalRefreshCount": 2,
          "CustomInfo": {}
        }
      },
      "440": {
        "$type": "Inside.Core.Formula.Definition.DefinitionAC, Inside.Core.Formula",
        "ID": 440,
        "Results": [
          [
            1613.0
          ]
        ],
        "Statistics": {
          "CreationDate": "2023-03-20T10:43:48.3776162+01:00",
          "LastRefreshDate": "2021-11-19T10:45:10.2289473+01:00",
          "TotalRefreshCount": 2,
          "CustomInfo": {}
        }
      },
      "441": {
        "$type": "Inside.Core.Formula.Definition.DefinitionAC, Inside.Core.Formula",
        "ID": 441,
        "Results": [
          [
            8.0
          ]
        ],
        "Statistics": {
          "CreationDate": "2023-03-20T10:43:48.3776162+01:00",
          "LastRefreshDate": "2021-11-19T10:45:10.2319313+01:00",
          "TotalRefreshCount": 2,
          "CustomInfo": {}
        }
      },
      "442": {
        "$type": "Inside.Core.Formula.Definition.DefinitionAC, Inside.Core.Formula",
        "ID": 442,
        "Results": [
          [
            1.0
          ]
        ],
        "Statistics": {
          "CreationDate": "2023-03-20T10:43:48.3776162+01:00",
          "LastRefreshDate": "2021-11-19T10:45:10.2351925+01:00",
          "TotalRefreshCount": 2,
          "CustomInfo": {}
        }
      },
      "443": {
        "$type": "Inside.Core.Formula.Definition.DefinitionAC, Inside.Core.Formula",
        "ID": 443,
        "Results": [
          [
            3.0
          ]
        ],
        "Statistics": {
          "CreationDate": "2023-03-20T10:43:48.3776162+01:00",
          "LastRefreshDate": "2021-11-19T10:45:10.2391923+01:00",
          "TotalRefreshCount": 2,
          "CustomInfo": {}
        }
      },
      "444": {
        "$type": "Inside.Core.Formula.Definition.DefinitionAC, Inside.Core.Formula",
        "ID": 444,
        "Results": [
          [
            18.0
          ]
        ],
        "Statistics": {
          "CreationDate": "2023-03-20T10:43:48.3776162+01:00",
          "LastRefreshDate": "2021-11-19T10:45:10.2421909+01:00",
          "TotalRefreshCount": 2,
          "CustomInfo": {}
        }
      },
      "445": {
        "$type": "Inside.Core.Formula.Definition.DefinitionAC, Inside.Core.Formula",
        "ID": 445,
        "Results": [
          [
            1212.0
          ]
        ],
        "Statistics": {
          "CreationDate": "2023-03-20T10:43:48.3776162+01:00",
          "LastRefreshDate": "2021-11-19T10:45:10.2464344+01:00",
          "TotalRefreshCount": 2,
          "CustomInfo": {}
        }
      },
      "446": {
        "$type": "Inside.Core.Formula.Definition.DefinitionAC, Inside.Core.Formula",
        "ID": 446,
        "Results": [
          [
            591.0
          ]
        ],
        "Statistics": {
          "CreationDate": "2023-03-20T10:43:48.3776162+01:00",
          "LastRefreshDate": "2021-11-19T10:45:10.599219+01:00",
          "TotalRefreshCount": 2,
          "CustomInfo": {}
        }
      },
      "447": {
        "$type": "Inside.Core.Formula.Definition.DefinitionAC, Inside.Core.Formula",
        "ID": 447,
        "Results": [
          [
            42.0
          ]
        ],
        "Statistics": {
          "CreationDate": "2023-03-20T10:43:48.3776162+01:00",
          "LastRefreshDate": "2021-11-19T10:45:10.2484333+01:00",
          "TotalRefreshCount": 2,
          "CustomInfo": {}
        }
      },
      "448": {
        "$type": "Inside.Core.Formula.Definition.DefinitionAC, Inside.Core.Formula",
        "ID": 448,
        "Results": [
          [
            360.0
          ]
        ],
        "Statistics": {
          "CreationDate": "2023-03-20T10:43:48.3776162+01:00",
          "LastRefreshDate": "2021-11-19T10:45:10.258705+01:00",
          "TotalRefreshCount": 2,
          "CustomInfo": {}
        }
      },
      "449": {
        "$type": "Inside.Core.Formula.Definition.DefinitionAC, Inside.Core.Formula",
        "ID": 449,
        "Results": [
          [
            1.0
          ]
        ],
        "Statistics": {
          "CreationDate": "2023-03-20T10:43:48.3776162+01:00",
          "LastRefreshDate": "2021-11-19T10:45:10.2606973+01:00",
          "TotalRefreshCount": 2,
          "CustomInfo": {}
        }
      },
      "450": {
        "$type": "Inside.Core.Formula.Definition.DefinitionAC, Inside.Core.Formula",
        "ID": 450,
        "Results": [
          [
            26.0
          ]
        ],
        "Statistics": {
          "CreationDate": "2023-03-20T10:43:48.3776162+01:00",
          "LastRefreshDate": "2021-11-19T10:45:10.2639218+01:00",
          "TotalRefreshCount": 2,
          "CustomInfo": {}
        }
      },
      "451": {
        "$type": "Inside.Core.Formula.Definition.DefinitionAC, Inside.Core.Formula",
        "ID": 451,
        "Results": [
          [
            1.0
          ]
        ],
        "Statistics": {
          "CreationDate": "2023-03-20T10:43:48.3776162+01:00",
          "LastRefreshDate": "2021-11-19T10:45:10.2659315+01:00",
          "TotalRefreshCount": 2,
          "CustomInfo": {}
        }
      },
      "452": {
        "$type": "Inside.Core.Formula.Definition.DefinitionAC, Inside.Core.Formula",
        "ID": 452,
        "Results": [
          [
            105.0
          ]
        ],
        "Statistics": {
          "CreationDate": "2023-03-20T10:43:48.3776162+01:00",
          "LastRefreshDate": "2021-11-19T10:45:10.2689296+01:00",
          "TotalRefreshCount": 2,
          "CustomInfo": {}
        }
      },
      "453": {
        "$type": "Inside.Core.Formula.Definition.DefinitionAC, Inside.Core.Formula",
        "ID": 453,
        "Results": [
          [
            5.0
          ]
        ],
        "Statistics": {
          "CreationDate": "2023-03-20T10:43:48.3776162+01:00",
          "LastRefreshDate": "2021-11-19T10:45:10.2719395+01:00",
          "TotalRefreshCount": 2,
          "CustomInfo": {}
        }
      },
      "454": {
        "$type": "Inside.Core.Formula.Definition.DefinitionAC, Inside.Core.Formula",
        "ID": 454,
        "Results": [
          [
            6.0
          ]
        ],
        "Statistics": {
          "CreationDate": "2023-03-20T10:43:48.3776162+01:00",
          "LastRefreshDate": "2021-11-19T10:45:10.2740991+01:00",
          "TotalRefreshCount": 2,
          "CustomInfo": {}
        }
      },
      "455": {
        "$type": "Inside.Core.Formula.Definition.DefinitionAC, Inside.Core.Formula",
        "ID": 455,
        "Results": [
          [
            30.0
          ]
        ],
        "Statistics": {
          "CreationDate": "2023-03-20T10:43:48.3776162+01:00",
          "LastRefreshDate": "2021-11-19T10:45:10.2771136+01:00",
          "TotalRefreshCount": 2,
          "CustomInfo": {}
        }
      },
      "456": {
        "$type": "Inside.Core.Formula.Definition.DefinitionAC, Inside.Core.Formula",
        "ID": 456,
        "Results": [
          [
            882.0
          ]
        ],
        "Statistics": {
          "CreationDate": "2023-03-20T10:43:48.3786166+01:00",
          "LastRefreshDate": "2021-11-19T10:45:10.2791153+01:00",
          "TotalRefreshCount": 2,
          "CustomInfo": {}
        }
      },
      "457": {
        "$type": "Inside.Core.Formula.Definition.DefinitionAC, Inside.Core.Formula",
        "ID": 457,
        "Results": [
          [
            65.0
          ]
        ],
        "Statistics": {
          "CreationDate": "2023-03-20T10:43:48.3786166+01:00",
          "LastRefreshDate": "2021-11-19T10:45:10.282131+01:00",
          "TotalRefreshCount": 2,
          "CustomInfo": {}
        }
      },
      "458": {
        "$type": "Inside.Core.Formula.Definition.DefinitionAC, Inside.Core.Formula",
        "ID": 458,
        "Results": [
          [
            355.0
          ]
        ],
        "Statistics": {
          "CreationDate": "2023-03-20T10:43:48.3786166+01:00",
          "LastRefreshDate": "2021-11-19T10:45:10.2842954+01:00",
          "TotalRefreshCount": 2,
          "CustomInfo": {}
        }
      },
      "459": {
        "$type": "Inside.Core.Formula.Definition.DefinitionAC, Inside.Core.Formula",
        "ID": 459,
        "Results": [
          [
            25.0
          ]
        ],
        "Statistics": {
          "CreationDate": "2023-03-20T10:43:48.3786166+01:00",
          "LastRefreshDate": "2021-11-19T10:45:10.2873073+01:00",
          "TotalRefreshCount": 2,
          "CustomInfo": {}
        }
      },
      "460": {
        "$type": "Inside.Core.Formula.Definition.DefinitionAC, Inside.Core.Formula",
        "ID": 460,
        "Results": [
          [
            38.0
          ]
        ],
        "Statistics": {
          "CreationDate": "2023-03-20T10:43:48.3786166+01:00",
          "LastRefreshDate": "2021-11-19T10:45:10.2903021+01:00",
          "TotalRefreshCount": 2,
          "CustomInfo": {}
        }
      },
      "461": {
        "$type": "Inside.Core.Formula.Definition.DefinitionAC, Inside.Core.Formula",
        "ID": 461,
        "Results": [
          [
            1192.0
          ]
        ],
        "Statistics": {
          "CreationDate": "2023-03-20T10:43:48.3786166+01:00",
          "LastRefreshDate": "2021-11-19T10:45:10.2923209+01:00",
          "TotalRefreshCount": 2,
          "CustomInfo": {}
        }
      },
      "462": {
        "$type": "Inside.Core.Formula.Definition.DefinitionAC, Inside.Core.Formula",
        "ID": 462,
        "Results": [
          [
            1615.0
          ]
        ],
        "Statistics": {
          "CreationDate": "2023-03-20T10:43:48.3786166+01:00",
          "LastRefreshDate": "2021-11-19T10:45:10.2954557+01:00",
          "TotalRefreshCount": 2,
          "CustomInfo": {}
        }
      },
      "463": {
        "$type": "Inside.Core.Formula.Definition.DefinitionAC, Inside.Core.Formula",
        "ID": 463,
        "Results": [
          [
            9.0
          ]
        ],
        "Statistics": {
          "CreationDate": "2023-03-20T10:43:48.3786166+01:00",
          "LastRefreshDate": "2021-11-19T10:45:10.2974568+01:00",
          "TotalRefreshCount": 2,
          "CustomInfo": {}
        }
      },
      "464": {
        "$type": "Inside.Core.Formula.Definition.DefinitionAC, Inside.Core.Formula",
        "ID": 464,
        "Results": [
          [
            165.0
          ]
        ],
        "Statistics": {
          "CreationDate": "2023-03-20T10:43:48.3786166+01:00",
          "LastRefreshDate": "2021-11-19T10:45:10.3014811+01:00",
          "TotalRefreshCount": 2,
          "CustomInfo": {}
        }
      },
      "465": {
        "$type": "Inside.Core.Formula.Definition.DefinitionAC, Inside.Core.Formula",
        "ID": 465,
        "Results": [
          [
            126.0
          ]
        ],
        "Statistics": {
          "CreationDate": "2023-03-20T10:43:48.3786166+01:00",
          "LastRefreshDate": "2021-11-19T10:45:10.3046749+01:00",
          "TotalRefreshCount": 2,
          "CustomInfo": {}
        }
      },
      "466": {
        "$type": "Inside.Core.Formula.Definition.DefinitionAC, Inside.Core.Formula",
        "ID": 466,
        "Results": [
          [
            1.0
          ]
        ],
        "Statistics": {
          "CreationDate": "2023-03-20T10:43:48.3786166+01:00",
          "LastRefreshDate": "2021-11-19T10:45:10.3066735+01:00",
          "TotalRefreshCount": 2,
          "CustomInfo": {}
        }
      },
      "467": {
        "$type": "Inside.Core.Formula.Definition.DefinitionAC, Inside.Core.Formula",
        "ID": 467,
        "Results": [
          [
            1.0
          ]
        ],
        "Statistics": {
          "CreationDate": "2023-03-20T10:43:48.3786166+01:00",
          "LastRefreshDate": "2021-11-19T10:45:10.3096752+01:00",
          "TotalRefreshCount": 2,
          "CustomInfo": {}
        }
      },
      "468": {
        "$type": "Inside.Core.Formula.Definition.DefinitionAC, Inside.Core.Formula",
        "ID": 468,
        "Results": [
          [
            615.0
          ]
        ],
        "Statistics": {
          "CreationDate": "2023-03-20T10:43:48.3786166+01:00",
          "LastRefreshDate": "2021-11-19T10:45:10.3116816+01:00",
          "TotalRefreshCount": 2,
          "CustomInfo": {}
        }
      },
      "469": {
        "$type": "Inside.Core.Formula.Definition.DefinitionAC, Inside.Core.Formula",
        "ID": 469,
        "Results": [
          [
            1961.0
          ]
        ],
        "Statistics": {
          "CreationDate": "2023-03-20T10:43:48.3786166+01:00",
          "LastRefreshDate": "2021-11-19T10:45:10.3156657+01:00",
          "TotalRefreshCount": 2,
          "CustomInfo": {}
        }
      },
      "470": {
        "$type": "Inside.Core.Formula.Definition.DefinitionAC, Inside.Core.Formula",
        "ID": 470,
        "Results": [
          [
            29.0
          ]
        ],
        "Statistics": {
          "CreationDate": "2023-03-20T10:43:48.3786166+01:00",
          "LastRefreshDate": "2021-11-19T10:45:10.3176581+01:00",
          "TotalRefreshCount": 2,
          "CustomInfo": {}
        }
      },
      "471": {
        "$type": "Inside.Core.Formula.Definition.DefinitionAC, Inside.Core.Formula",
        "ID": 471,
        "Results": [
          [
            231.0
          ]
        ],
        "Statistics": {
          "CreationDate": "2023-03-20T10:43:48.3786166+01:00",
          "LastRefreshDate": "2021-11-19T10:45:10.3206749+01:00",
          "TotalRefreshCount": 2,
          "CustomInfo": {}
        }
      },
      "472": {
        "$type": "Inside.Core.Formula.Definition.DefinitionAC, Inside.Core.Formula",
        "ID": 472,
        "Results": [
          [
            121.0
          ]
        ],
        "Statistics": {
          "CreationDate": "2023-03-20T10:43:48.3786166+01:00",
          "LastRefreshDate": "2021-11-19T10:45:10.3236613+01:00",
          "TotalRefreshCount": 2,
          "CustomInfo": {}
        }
      },
      "473": {
        "$type": "Inside.Core.Formula.Definition.DefinitionAC, Inside.Core.Formula",
        "ID": 473,
        "Results": [
          [
            3.0
          ]
        ],
        "Statistics": {
          "CreationDate": "2023-03-20T10:43:48.3786166+01:00",
          "LastRefreshDate": "2021-11-19T10:45:10.3256606+01:00",
          "TotalRefreshCount": 2,
          "CustomInfo": {}
        }
      },
      "474": {
        "$type": "Inside.Core.Formula.Definition.DefinitionAC, Inside.Core.Formula",
        "ID": 474,
        "Results": [
          [
            135.0
          ]
        ],
        "Statistics": {
          "CreationDate": "2023-03-20T10:43:48.3786166+01:00",
          "LastRefreshDate": "2021-11-19T10:45:10.32866+01:00",
          "TotalRefreshCount": 2,
          "CustomInfo": {}
        }
      },
      "475": {
        "$type": "Inside.Core.Formula.Definition.DefinitionAC, Inside.Core.Formula",
        "ID": 475,
        "Results": [
          [
            168.0
          ]
        ],
        "Statistics": {
          "CreationDate": "2023-03-20T10:43:48.3786166+01:00",
          "LastRefreshDate": "2021-11-19T10:45:10.3306748+01:00",
          "TotalRefreshCount": 2,
          "CustomInfo": {}
        }
      },
      "476": {
        "$type": "Inside.Core.Formula.Definition.DefinitionAC, Inside.Core.Formula",
        "ID": 476,
        "Results": [
          [
            204.0
          ]
        ],
        "Statistics": {
          "CreationDate": "2023-03-20T10:43:48.3786166+01:00",
          "LastRefreshDate": "2021-11-19T10:45:10.3338236+01:00",
          "TotalRefreshCount": 2,
          "CustomInfo": {}
        }
      },
      "477": {
        "$type": "Inside.Core.Formula.Definition.DefinitionAC, Inside.Core.Formula",
        "ID": 477,
        "Results": [
          [
            31.0
          ]
        ],
        "Statistics": {
          "CreationDate": "2023-03-20T10:43:48.3796354+01:00",
          "LastRefreshDate": "2021-11-19T10:45:10.3358436+01:00",
          "TotalRefreshCount": 2,
          "CustomInfo": {}
        }
      },
      "478": {
        "$type": "Inside.Core.Formula.Definition.DefinitionAC, Inside.Core.Formula",
        "ID": 478,
        "Results": [
          [
            88.0
          ]
        ],
        "Statistics": {
          "CreationDate": "2023-03-20T10:43:48.3796354+01:00",
          "LastRefreshDate": "2021-11-19T10:45:10.3388451+01:00",
          "TotalRefreshCount": 2,
          "CustomInfo": {}
        }
      },
      "479": {
        "$type": "Inside.Core.Formula.Definition.DefinitionAC, Inside.Core.Formula",
        "ID": 479,
        "Results": [
          [
            167.0
          ]
        ],
        "Statistics": {
          "CreationDate": "2023-03-20T10:43:48.3796354+01:00",
          "LastRefreshDate": "2021-11-19T10:45:10.3418471+01:00",
          "TotalRefreshCount": 2,
          "CustomInfo": {}
        }
      },
      "480": {
        "$type": "Inside.Core.Formula.Definition.DefinitionAC, Inside.Core.Formula",
        "ID": 480,
        "Results": [
          [
            3688.0
          ]
        ],
        "Statistics": {
          "CreationDate": "2023-03-20T10:43:48.3796354+01:00",
          "LastRefreshDate": "2021-11-19T10:45:10.3440503+01:00",
          "TotalRefreshCount": 2,
          "CustomInfo": {}
        }
      },
      "481": {
        "$type": "Inside.Core.Formula.Definition.DefinitionAC, Inside.Core.Formula",
        "ID": 481,
        "Results": [
          [
            862.0
          ]
        ],
        "Statistics": {
          "CreationDate": "2023-03-20T10:43:48.3796354+01:00",
          "LastRefreshDate": "2021-11-19T10:45:10.3470744+01:00",
          "TotalRefreshCount": 2,
          "CustomInfo": {}
        }
      },
      "482": {
        "$type": "Inside.Core.Formula.Definition.DefinitionAC, Inside.Core.Formula",
        "ID": 482,
        "Results": [
          [
            392.0
          ]
        ],
        "Statistics": {
          "CreationDate": "2023-03-20T10:43:48.3796354+01:00",
          "LastRefreshDate": "2021-11-19T10:45:10.3490773+01:00",
          "TotalRefreshCount": 2,
          "CustomInfo": {}
        }
      },
      "483": {
        "$type": "Inside.Core.Formula.Definition.DefinitionAC, Inside.Core.Formula",
        "ID": 483,
        "Results": [
          [
            170.0
          ]
        ],
        "Statistics": {
          "CreationDate": "2023-03-20T10:43:48.3796354+01:00",
          "LastRefreshDate": "2021-11-19T10:45:10.3520799+01:00",
          "TotalRefreshCount": 2,
          "CustomInfo": {}
        }
      },
      "484": {
        "$type": "Inside.Core.Formula.Definition.DefinitionAC, Inside.Core.Formula",
        "ID": 484,
        "Results": [
          [
            1475.0
          ]
        ],
        "Statistics": {
          "CreationDate": "2023-03-20T10:43:48.3796354+01:00",
          "LastRefreshDate": "2021-11-19T10:45:10.3542369+01:00",
          "TotalRefreshCount": 2,
          "CustomInfo": {}
        }
      },
      "485": {
        "$type": "Inside.Core.Formula.Definition.DefinitionAC, Inside.Core.Formula",
        "ID": 485,
        "Results": [
          [
            68.0
          ]
        ],
        "Statistics": {
          "CreationDate": "2023-03-20T10:43:48.3796354+01:00",
          "LastRefreshDate": "2021-11-19T10:45:10.3572649+01:00",
          "TotalRefreshCount": 2,
          "CustomInfo": {}
        }
      },
      "486": {
        "$type": "Inside.Core.Formula.Definition.DefinitionAC, Inside.Core.Formula",
        "ID": 486,
        "Results": [
          [
            290.0
          ]
        ],
        "Statistics": {
          "CreationDate": "2023-03-20T10:43:48.3796354+01:00",
          "LastRefreshDate": "2021-11-19T10:45:10.3592657+01:00",
          "TotalRefreshCount": 2,
          "CustomInfo": {}
        }
      },
      "487": {
        "$type": "Inside.Core.Formula.Definition.DefinitionAC, Inside.Core.Formula",
        "ID": 487,
        "Results": [
          [
            27.0
          ]
        ],
        "Statistics": {
          "CreationDate": "2023-03-20T10:43:48.3796354+01:00",
          "LastRefreshDate": "2021-11-19T10:45:10.3622656+01:00",
          "TotalRefreshCount": 2,
          "CustomInfo": {}
        }
      },
      "488": {
        "$type": "Inside.Core.Formula.Definition.DefinitionAC, Inside.Core.Formula",
        "ID": 488,
        "Results": [
          [
            14.0
          ]
        ],
        "Statistics": {
          "CreationDate": "2023-03-20T10:43:48.3796354+01:00",
          "LastRefreshDate": "2021-11-19T10:45:10.3643972+01:00",
          "TotalRefreshCount": 2,
          "CustomInfo": {}
        }
      },
      "489": {
        "$type": "Inside.Core.Formula.Definition.DefinitionAC, Inside.Core.Formula",
        "ID": 489,
        "Results": [
          [
            95.0
          ]
        ],
        "Statistics": {
          "CreationDate": "2023-03-20T10:43:48.3796354+01:00",
          "LastRefreshDate": "2021-11-19T10:45:10.3674253+01:00",
          "TotalRefreshCount": 2,
          "CustomInfo": {}
        }
      },
      "490": {
        "$type": "Inside.Core.Formula.Definition.DefinitionAC, Inside.Core.Formula",
        "ID": 490,
        "Results": [
          [
            9.0
          ]
        ],
        "Statistics": {
          "CreationDate": "2023-03-20T10:43:48.3796354+01:00",
          "LastRefreshDate": "2021-11-19T10:45:10.3694</t>
  </si>
  <si>
    <t>14+01:00",
          "TotalRefreshCount": 2,
          "CustomInfo": {}
        }
      },
      "491": {
        "$type": "Inside.Core.Formula.Definition.DefinitionAC, Inside.Core.Formula",
        "ID": 491,
        "Results": [
          [
            169.0
          ]
        ],
        "Statistics": {
          "CreationDate": "2023-03-20T10:43:48.3796354+01:00",
          "LastRefreshDate": "2021-11-19T10:45:10.3724216+01:00",
          "TotalRefreshCount": 2,
          "CustomInfo": {}
        }
      },
      "492": {
        "$type": "Inside.Core.Formula.Definition.DefinitionAC, Inside.Core.Formula",
        "ID": 492,
        "Results": [
          [
            50.0
          ]
        ],
        "Statistics": {
          "CreationDate": "2023-03-20T10:43:48.3796354+01:00",
          "LastRefreshDate": "2021-11-19T10:45:10.3754721+01:00",
          "TotalRefreshCount": 2,
          "CustomInfo": {}
        }
      },
      "493": {
        "$type": "Inside.Core.Formula.Definition.DefinitionAC, Inside.Core.Formula",
        "ID": 493,
        "Results": [
          [
            79.0
          ]
        ],
        "Statistics": {
          "CreationDate": "2023-03-20T10:43:48.3796354+01:00",
          "LastRefreshDate": "2021-11-19T10:45:10.37748+01:00",
          "TotalRefreshCount": 2,
          "CustomInfo": {}
        }
      },
      "494": {
        "$type": "Inside.Core.Formula.Definition.DefinitionAC, Inside.Core.Formula",
        "ID": 494,
        "Results": [
          [
            4.0
          ]
        ],
        "Statistics": {
          "CreationDate": "2023-03-20T10:43:48.3796354+01:00",
          "LastRefreshDate": "2021-11-19T10:45:10.3804783+01:00",
          "TotalRefreshCount": 2,
          "CustomInfo": {}
        }
      },
      "495": {
        "$type": "Inside.Core.Formula.Definition.DefinitionAC, Inside.Core.Formula",
        "ID": 495,
        "Results": [
          [
            366.0
          ]
        ],
        "Statistics": {
          "CreationDate": "2023-03-20T10:43:48.3796354+01:00",
          "LastRefreshDate": "2021-11-19T10:45:10.382478+01:00",
          "TotalRefreshCount": 2,
          "CustomInfo": {}
        }
      },
      "496": {
        "$type": "Inside.Core.Formula.Definition.DefinitionAC, Inside.Core.Formula",
        "ID": 496,
        "Results": [
          [
            23.0
          ]
        ],
        "Statistics": {
          "CreationDate": "2023-03-20T10:43:48.3796354+01:00",
          "LastRefreshDate": "2021-11-19T10:45:10.3857659+01:00",
          "TotalRefreshCount": 2,
          "CustomInfo": {}
        }
      },
      "497": {
        "$type": "Inside.Core.Formula.Definition.DefinitionAC, Inside.Core.Formula",
        "ID": 497,
        "Results": [
          [
            340.0
          ]
        ],
        "Statistics": {
          "CreationDate": "2023-03-20T10:43:48.3806183+01:00",
          "LastRefreshDate": "2021-11-19T10:45:10.3877639+01:00",
          "TotalRefreshCount": 2,
          "CustomInfo": {}
        }
      },
      "498": {
        "$type": "Inside.Core.Formula.Definition.DefinitionAC, Inside.Core.Formula",
        "ID": 498,
        "Results": [
          [
            3067.0
          ]
        ],
        "Statistics": {
          "CreationDate": "2023-03-20T10:43:48.3806183+01:00",
          "LastRefreshDate": "2021-11-19T10:45:10.3907621+01:00",
          "TotalRefreshCount": 2,
          "CustomInfo": {}
        }
      },
      "499": {
        "$type": "Inside.Core.Formula.Definition.DefinitionAC, Inside.Core.Formula",
        "ID": 499,
        "Results": [
          [
            6061.0
          ]
        ],
        "Statistics": {
          "CreationDate": "2023-03-20T10:43:48.3806183+01:00",
          "LastRefreshDate": "2021-11-19T10:45:10.392766+01:00",
          "TotalRefreshCount": 2,
          "CustomInfo": {}
        }
      },
      "500": {
        "$type": "Inside.Core.Formula.Definition.DefinitionAC, Inside.Core.Formula",
        "ID": 500,
        "Results": [
          [
            72.0
          ]
        ],
        "Statistics": {
          "CreationDate": "2023-03-20T10:43:48.3806183+01:00",
          "LastRefreshDate": "2021-11-19T10:45:10.3960109+01:00",
          "TotalRefreshCount": 2,
          "CustomInfo": {}
        }
      },
      "501": {
        "$type": "Inside.Core.Formula.Definition.DefinitionAC, Inside.Core.Formula",
        "ID": 501,
        "Results": [
          [
            17.0
          ]
        ],
        "Statistics": {
          "CreationDate": "2023-03-20T10:43:48.3806183+01:00",
          "LastRefreshDate": "2021-11-19T10:45:10.398007+01:00",
          "TotalRefreshCount": 2,
          "CustomInfo": {}
        }
      },
      "502": {
        "$type": "Inside.Core.Formula.Definition.DefinitionAC, Inside.Core.Formula",
        "ID": 502,
        "Results": [
          [
            23.0
          ]
        ],
        "Statistics": {
          "CreationDate": "2023-03-20T10:43:48.3806183+01:00",
          "LastRefreshDate": "2021-11-19T10:45:10.4010013+01:00",
          "TotalRefreshCount": 2,
          "CustomInfo": {}
        }
      },
      "503": {
        "$type": "Inside.Core.Formula.Definition.DefinitionAC, Inside.Core.Formula",
        "ID": 503,
        "Results": [
          [
            188.0
          ]
        ],
        "Statistics": {
          "CreationDate": "2023-03-20T10:43:48.3806183+01:00",
          "LastRefreshDate": "2021-11-19T10:45:10.4030117+01:00",
          "TotalRefreshCount": 2,
          "CustomInfo": {}
        }
      },
      "504": {
        "$type": "Inside.Core.Formula.Definition.DefinitionAC, Inside.Core.Formula",
        "ID": 504,
        "Results": [
          [
            101.0
          ]
        ],
        "Statistics": {
          "CreationDate": "2023-03-20T10:43:48.3806183+01:00",
          "LastRefreshDate": "2021-11-19T10:45:10.4062492+01:00",
          "TotalRefreshCount": 2,
          "CustomInfo": {}
        }
      },
      "505": {
        "$type": "Inside.Core.Formula.Definition.DefinitionAC, Inside.Core.Formula",
        "ID": 505,
        "Results": [
          [
            75.0
          ]
        ],
        "Statistics": {
          "CreationDate": "2023-03-20T10:43:48.3806183+01:00",
          "LastRefreshDate": "2021-11-19T10:45:10.4082563+01:00",
          "TotalRefreshCount": 2,
          "CustomInfo": {}
        }
      },
      "506": {
        "$type": "Inside.Core.Formula.Definition.DefinitionAC, Inside.Core.Formula",
        "ID": 506,
        "Results": [
          [
            115.0
          ]
        ],
        "Statistics": {
          "CreationDate": "2023-03-20T10:43:48.3806183+01:00",
          "LastRefreshDate": "2021-11-19T10:45:10.411249+01:00",
          "TotalRefreshCount": 2,
          "CustomInfo": {}
        }
      },
      "507": {
        "$type": "Inside.Core.Formula.Definition.DefinitionAC, Inside.Core.Formula",
        "ID": 507,
        "Results": [
          [
            168.0
          ]
        ],
        "Statistics": {
          "CreationDate": "2023-03-20T10:43:48.3806183+01:00",
          "LastRefreshDate": "2021-11-19T10:45:10.4144248+01:00",
          "TotalRefreshCount": 2,
          "CustomInfo": {}
        }
      },
      "508": {
        "$type": "Inside.Core.Formula.Definition.DefinitionAC, Inside.Core.Formula",
        "ID": 508,
        "Results": [
          [
            112.0
          ]
        ],
        "Statistics": {
          "CreationDate": "2023-03-20T10:43:48.3806183+01:00",
          "LastRefreshDate": "2021-11-19T10:45:10.4165546+01:00",
          "TotalRefreshCount": 2,
          "CustomInfo": {}
        }
      },
      "509": {
        "$type": "Inside.Core.Formula.Definition.DefinitionAC, Inside.Core.Formula",
        "ID": 509,
        "Results": [
          [
            55.0
          ]
        ],
        "Statistics": {
          "CreationDate": "2023-03-20T10:43:48.3806183+01:00",
          "LastRefreshDate": "2021-11-19T10:45:10.4195478+01:00",
          "TotalRefreshCount": 2,
          "CustomInfo": {}
        }
      },
      "510": {
        "$type": "Inside.Core.Formula.Definition.DefinitionAC, Inside.Core.Formula",
        "ID": 510,
        "Results": [
          [
            49.0
          ]
        ],
        "Statistics": {
          "CreationDate": "2023-03-20T10:43:48.3806183+01:00",
          "LastRefreshDate": "2021-11-19T10:45:10.421571+01:00",
          "TotalRefreshCount": 2,
          "CustomInfo": {}
        }
      },
      "511": {
        "$type": "Inside.Core.Formula.Definition.DefinitionAC, Inside.Core.Formula",
        "ID": 511,
        "Results": [
          [
            42.0
          ]
        ],
        "Statistics": {
          "CreationDate": "2023-03-20T10:43:48.3806183+01:00",
          "LastRefreshDate": "2021-11-19T10:45:10.4247655+01:00",
          "TotalRefreshCount": 2,
          "CustomInfo": {}
        }
      },
      "512": {
        "$type": "Inside.Core.Formula.Definition.DefinitionAC, Inside.Core.Formula",
        "ID": 512,
        "Results": [
          [
            581.0
          ]
        ],
        "Statistics": {
          "CreationDate": "2023-03-20T10:43:48.3806183+01:00",
          "LastRefreshDate": "2021-11-19T10:45:10.4277629+01:00",
          "TotalRefreshCount": 2,
          "CustomInfo": {}
        }
      },
      "513": {
        "$type": "Inside.Core.Formula.Definition.DefinitionAC, Inside.Core.Formula",
        "ID": 513,
        "Results": [
          [
            45.0
          ]
        ],
        "Statistics": {
          "CreationDate": "2023-03-20T10:43:48.3806183+01:00",
          "LastRefreshDate": "2021-11-19T10:45:10.4307983+01:00",
          "TotalRefreshCount": 2,
          "CustomInfo": {}
        }
      },
      "514": {
        "$type": "Inside.Core.Formula.Definition.DefinitionAC, Inside.Core.Formula",
        "ID": 514,
        "Results": [
          [
            45.0
          ]
        ],
        "Statistics": {
          "CreationDate": "2023-03-20T10:43:48.3806183+01:00",
          "LastRefreshDate": "2021-11-19T10:45:10.4339357+01:00",
          "TotalRefreshCount": 2,
          "CustomInfo": {}
        }
      },
      "515": {
        "$type": "Inside.Core.Formula.Definition.DefinitionAC, Inside.Core.Formula",
        "ID": 515,
        "Results": [
          [
            18.0
          ]
        ],
        "Statistics": {
          "CreationDate": "2023-03-20T10:43:48.3816164+01:00",
          "LastRefreshDate": "2021-11-19T10:45:10.4359489+01:00",
          "TotalRefreshCount": 2,
          "CustomInfo": {}
        }
      },
      "516": {
        "$type": "Inside.Core.Formula.Definition.DefinitionAC, Inside.Core.Formula",
        "ID": 516,
        "Results": [
          [
            3.0
          ]
        ],
        "Statistics": {
          "CreationDate": "2023-03-20T10:43:48.3816164+01:00",
          "LastRefreshDate": "2021-11-19T10:45:10.4389538+01:00",
          "TotalRefreshCount": 2,
          "CustomInfo": {}
        }
      },
      "517": {
        "$type": "Inside.Core.Formula.Definition.DefinitionAC, Inside.Core.Formula",
        "ID": 517,
        "Results": [
          [
            614.0
          ]
        ],
        "Statistics": {
          "CreationDate": "2023-03-20T10:43:48.3816164+01:00",
          "LastRefreshDate": "2021-11-19T10:45:10.4419554+01:00",
          "TotalRefreshCount": 2,
          "CustomInfo": {}
        }
      },
      "518": {
        "$type": "Inside.Core.Formula.Definition.DefinitionAC, Inside.Core.Formula",
        "ID": 518,
        "Results": [
          [
            51.0
          ]
        ],
        "Statistics": {
          "CreationDate": "2023-03-20T10:43:48.3816164+01:00",
          "LastRefreshDate": "2021-11-19T10:45:10.4452178+01:00",
          "TotalRefreshCount": 2,
          "CustomInfo": {}
        }
      },
      "519": {
        "$type": "Inside.Core.Formula.Definition.DefinitionAC, Inside.Core.Formula",
        "ID": 519,
        "Results": [
          [
            1.0
          ]
        ],
        "Statistics": {
          "CreationDate": "2023-03-20T10:43:48.3816164+01:00",
          "LastRefreshDate": "2021-11-19T10:45:10.4481918+01:00",
          "TotalRefreshCount": 2,
          "CustomInfo": {}
        }
      },
      "520": {
        "$type": "Inside.Core.Formula.Definition.DefinitionAC, Inside.Core.Formula",
        "ID": 520,
        "Results": [
          [
            840.0
          ]
        ],
        "Statistics": {
          "CreationDate": "2023-03-20T10:43:48.3816164+01:00",
          "LastRefreshDate": "2021-11-19T10:45:10.4501906+01:00",
          "TotalRefreshCount": 2,
          "CustomInfo": {}
        }
      },
      "521": {
        "$type": "Inside.Core.Formula.Definition.DefinitionAC, Inside.Core.Formula",
        "ID": 521,
        "Results": [
          [
            300.0
          ]
        ],
        "Statistics": {
          "CreationDate": "2023-03-20T10:43:48.3816164+01:00",
          "LastRefreshDate": "2021-11-19T10:45:10.4531903+01:00",
          "TotalRefreshCount": 2,
          "CustomInfo": {}
        }
      },
      "522": {
        "$type": "Inside.Core.Formula.Definition.DefinitionAC, Inside.Core.Formula",
        "ID": 522,
        "Results": [
          [
            84.0
          ]
        ],
        "Statistics": {
          "CreationDate": "2023-03-20T10:43:48.3816164+01:00",
          "LastRefreshDate": "2021-11-19T10:45:10.4563863+01:00",
          "TotalRefreshCount": 2,
          "CustomInfo": {}
        }
      },
      "523": {
        "$type": "Inside.Core.Formula.Definition.DefinitionAC, Inside.Core.Formula",
        "ID": 523,
        "Results": [
          [
            1640.0
          ]
        ],
        "Statistics": {
          "CreationDate": "2023-03-20T10:43:48.3816164+01:00",
          "LastRefreshDate": "2021-11-19T10:45:10.4593833+01:00",
          "TotalRefreshCount": 2,
          "CustomInfo": {}
        }
      },
      "524": {
        "$type": "Inside.Core.Formula.Definition.DefinitionAC, Inside.Core.Formula",
        "ID": 524,
        "Results": [
          [
            357.0
          ]
        ],
        "Statistics": {
          "CreationDate": "2023-03-20T10:43:48.3816164+01:00",
          "LastRefreshDate": "2021-11-19T10:45:10.4623937+01:00",
          "TotalRefreshCount": 2,
          "CustomInfo": {}
        }
      },
      "525": {
        "$type": "Inside.Core.Formula.Definition.DefinitionAC, Inside.Core.Formula",
        "ID": 525,
        "Results": [
          [
            243.0
          ]
        ],
        "Statistics": {
          "CreationDate": "2023-03-20T10:43:48.3816164+01:00",
          "LastRefreshDate": "2021-11-19T10:45:10.4655545+01:00",
          "TotalRefreshCount": 2,
          "CustomInfo": {}
        }
      },
      "526": {
        "$type": "Inside.Core.Formula.Definition.DefinitionAC, Inside.Core.Formula",
        "ID": 526,
        "Results": [
          [
            270.0
          ]
        ],
        "Statistics": {
          "CreationDate": "2023-03-20T10:43:48.3816164+01:00",
          "LastRefreshDate": "2021-11-19T10:45:10.4685503+01:00",
          "TotalRefreshCount": 2,
          "CustomInfo": {}
        }
      },
      "527": {
        "$type": "Inside.Core.Formula.Definition.DefinitionAC, Inside.Core.Formula",
        "ID": 527,
        "Results": [
          [
            1016.0
          ]
        ],
        "Statistics": {
          "CreationDate": "2023-03-20T10:43:48.3816164+01:00",
          "LastRefreshDate": "2021-11-19T10:45:10.4715561+01:00",
          "TotalRefreshCount": 2,
          "CustomInfo": {}
        }
      },
      "528": {
        "$type": "Inside.Core.Formula.Definition.DefinitionAC, Inside.Core.Formula",
        "ID": 528,
        "Results": [
          [
            185.0
          ]
        ],
        "Statistics": {
          "CreationDate": "2023-03-20T10:43:48.3816164+01:00",
          "LastRefreshDate": "2021-11-19T10:45:10.4747688+01:00",
          "TotalRefreshCount": 2,
          "CustomInfo": {}
        }
      },
      "529": {
        "$type": "Inside.Core.Formula.Definition.DefinitionAC, Inside.Core.Formula",
        "ID": 529,
        "Results": [
          [
            105.0
          ]
        ],
        "Statistics": {
          "CreationDate": "2023-03-20T10:43:48.3816164+01:00",
          "LastRefreshDate": "2021-11-19T10:45:10.4787749+01:00",
          "TotalRefreshCount": 2,
          "CustomInfo": {}
        }
      },
      "530": {
        "$type": "Inside.Core.Formula.Definition.DefinitionAC, Inside.Core.Formula",
        "ID": 530,
        "Results": [
          [
            36.0
          ]
        ],
        "Statistics": {
          "CreationDate": "2023-03-20T10:43:48.3816164+01:00",
          "LastRefreshDate": "2021-11-19T10:45:10.4817634+01:00",
          "TotalRefreshCount": 2,
          "CustomInfo": {}
        }
      },
      "531": {
        "$type": "Inside.Core.Formula.Definition.DefinitionAC, Inside.Core.Formula",
        "ID": 531,
        "Results": [
          [
            4.0
          ]
        ],
        "Statistics": {
          "CreationDate": "2023-03-20T10:43:48.3816164+01:00",
          "LastRefreshDate": "2021-11-19T10:45:10.4839095+01:00",
          "TotalRefreshCount": 2,
          "CustomInfo": {}
        }
      },
      "532": {
        "$type": "Inside.Core.Formula.Definition.DefinitionAC, Inside.Core.Formula",
        "ID": 532,
        "Results": [
          [
            1.0
          ]
        ],
        "Statistics": {
          "CreationDate": "2023-03-20T10:43:48.3816164+01:00",
          "LastRefreshDate": "2021-11-19T10:45:10.4869321+01:00",
          "TotalRefreshCount": 2,
          "CustomInfo": {}
        }
      },
      "533": {
        "$type": "Inside.Core.Formula.Definition.DefinitionAC, Inside.Core.Formula",
        "ID": 533,
        "Results": [
          [
            2818.0
          ]
        ],
        "Statistics": {
          "CreationDate": "2023-03-20T10:43:48.3816164+01:00",
          "LastRefreshDate": "2021-11-19T10:45:10.4899324+01:00",
          "TotalRefreshCount": 2,
          "CustomInfo": {}
        }
      },
      "534": {
        "$type": "Inside.Core.Formula.Definition.DefinitionAC, Inside.Core.Formula",
        "ID": 534,
        "Results": [
          [
            34.0
          ]
        ],
        "Statistics": {
          "CreationDate": "2023-03-20T10:43:48.3816164+01:00",
          "LastRefreshDate": "2021-11-19T10:45:10.4929321+01:00",
          "TotalRefreshCount": 2,
          "CustomInfo": {}
        }
      },
      "535": {
        "$type": "Inside.Core.Formula.Definition.DefinitionAC, Inside.Core.Formula",
        "ID": 535,
        "Results": [
          [
            2.0
          ]
        ],
        "Statistics": {
          "CreationDate": "2023-03-20T10:43:48.3816164+01:00",
          "LastRefreshDate": "2021-11-19T10:45:10.4971268+01:00",
          "TotalRefreshCount": 2,
          "CustomInfo": {}
        }
      },
      "536": {
        "$type": "Inside.Core.Formula.Definition.DefinitionAC, Inside.Core.Formula",
        "ID": 536,
        "Results": [
          [
            125.0
          ]
        ],
        "Statistics": {
          "CreationDate": "2023-03-20T10:43:48.3826161+01:00",
          "LastRefreshDate": "2021-11-19T10:45:10.5001346+01:00",
          "TotalRefreshCount": 2,
          "CustomInfo": {}
        }
      },
      "537": {
        "$type": "Inside.Core.Formula.Definition.DefinitionAC, Inside.Core.Formula",
        "ID": 537,
        "Results": [
          [
            159.0
          ]
        ],
        "Statistics": {
          "CreationDate": "2023-03-20T10:43:48.3826161+01:00",
          "LastRefreshDate": "2021-11-19T10:45:10.5031152+01:00",
          "TotalRefreshCount": 2,
          "CustomInfo": {}
        }
      },
      "538": {
        "$type": "Inside.Core.Formula.Definition.DefinitionAC, Inside.Core.Formula",
        "ID": 538,
        "Results": [
          [
            122.0
          ]
        ],
        "Statistics": {
          "CreationDate": "2023-03-20T10:43:48.3826161+01:00",
          "LastRefreshDate": "2021-11-19T10:45:10.5053553+01:00",
          "TotalRefreshCount": 2,
          "CustomInfo": {}
        }
      },
      "539": {
        "$type": "Inside.Core.Formula.Definition.DefinitionAC, Inside.Core.Formula",
        "ID": 539,
        "Results": [
          [
            607.0
          ]
        ],
        "Statistics": {
          "CreationDate": "2023-03-20T10:43:48.3826161+01:00",
          "LastRefreshDate": "2021-11-19T10:45:10.5083437+01:00",
          "TotalRefreshCount": 2,
          "CustomInfo": {}
        }
      },
      "540": {
        "$type": "Inside.Core.Formula.Definition.DefinitionAC, Inside.Core.Formula",
        "ID": 540,
        "Results": [
          [
            436.0
          ]
        ],
        "Statistics": {
          "CreationDate": "2023-03-20T10:43:48.3826161+01:00",
          "LastRefreshDate": "2021-11-19T10:45:10.5113601+01:00",
          "TotalRefreshCount": 2,
          "CustomInfo": {}
        }
      },
      "541": {
        "$type": "Inside.Core.Formula.Definition.DefinitionAC, Inside.Core.Formula",
        "ID": 541,
        "Results": [
          [
            697.0
          ]
        ],
        "Statistics": {
          "CreationDate": "2023-03-20T10:43:48.3826161+01:00",
          "LastRefreshDate": "2021-11-19T10:45:10.5145351+01:00",
          "TotalRefreshCount": 2,
          "CustomInfo": {}
        }
      },
      "542": {
        "$type": "Inside.Core.Formula.Definition.DefinitionAC, Inside.Core.Formula",
        "ID": 542,
        "Results": [
          [
            1744.0
          ]
        ],
        "Statistics": {
          "CreationDate": "2023-03-20T10:43:48.3826161+01:00",
          "LastRefreshDate": "2021-11-19T10:45:10.5175514+01:00",
          "TotalRefreshCount": 2,
          "CustomInfo": {}
        }
      },
      "543": {
        "$type": "Inside.Core.Formula.Definition.DefinitionAC, Inside.Core.Formula",
        "ID": 543,
        "Results": [
          [
            1080.0
          ]
        ],
        "Statistics": {
          "CreationDate": "2023-03-20T10:43:48.3826161+01:00",
          "LastRefreshDate": "2021-11-19T10:45:10.5215506+01:00",
          "TotalRefreshCount": 2,
          "CustomInfo": {}
        }
      },
      "544": {
        "$type": "Inside.Core.Formula.Definition.DefinitionAC, Inside.Core.Formula",
        "ID": 544,
        "Results": [
          [
            235.0
          ]
        ],
        "Statistics": {
          "CreationDate": "2023-03-20T10:43:48.3826161+01:00",
          "LastRefreshDate": "2021-11-19T10:45:10.5247747+01:00",
          "TotalRefreshCount": 2,
          "CustomInfo": {}
        }
      },
      "545": {
        "$type": "Inside.Core.Formula.Definition.DefinitionAC, Inside.Core.Formula",
        "ID": 545,
        "Results": [
          [
            801.0
          ]
        ],
        "Statistics": {
          "CreationDate": "2023-03-20T10:43:48.3826161+01:00",
          "LastRefreshDate": "2021-11-19T10:45:10.5287991+01:00",
          "TotalRefreshCount": 2,
          "CustomInfo": {}
        }
      },
      "546": {
        "$type": "Inside.Core.Formula.Definition.DefinitionAC, Inside.Core.Formula",
        "ID": 546,
        "Results": [
          [
            425.0
          ]
        ],
        "Statistics": {
          "CreationDate": "2023-03-20T10:43:48.3826161+01:00",
          "LastRefreshDate": "2021-11-19T10:45:10.5317723+01:00",
          "TotalRefreshCount": 2,
          "CustomInfo": {}
        }
      },
      "547": {
        "$type": "Inside.Core.Formula.Definition.DefinitionAC, Inside.Core.Formula",
        "ID": 547,
        "Results": [
          [
            16895.0
          ]
        ],
        "Statistics": {
          "CreationDate": "2023-03-20T10:43:48.3826161+01:00",
          "LastRefreshDate": "2021-11-19T10:45:10.534961+01:00",
          "TotalRefreshCount": 2,
          "CustomInfo": {}
        }
      },
      "548": {
        "$type": "Inside.Core.Formula.Definition.DefinitionAC, Inside.Core.Formula",
        "ID": 548,
        "Results": [
          [
            171.0
          ]
        ],
        "Statistics": {
          "CreationDate": "2023-03-20T10:43:48.3826161+01:00",
          "LastRefreshDate": "2021-11-19T10:45:10.5379351+01:00",
          "TotalRefreshCount": 2,
          "CustomInfo": {}
        }
      },
      "549": {
        "$type": "Inside.Core.Formula.Definition.DefinitionAC, Inside.Core.Formula",
        "ID": 549,
        "Results": [
          [
            60.0
          ]
        ],
        "Statistics": {
          "CreationDate": "2023-03-20T10:43:48.3826161+01:00",
          "LastRefreshDate": "2021-11-19T10:45:10.5419928+01:00",
          "TotalRefreshCount": 2,
          "CustomInfo": {}
        }
      },
      "550": {
        "$type": "Inside.Core.Formula.Definition.DefinitionAC, Inside.Core.Formula",
        "ID": 550,
        "Results": [
          [
            48.0
          ]
        ],
        "Statistics": {
          "CreationDate": "2023-03-20T10:43:48.3826161+01:00",
          "LastRefreshDate": "2021-11-19T10:45:10.5451597+01:00",
          "TotalRefreshCount": 2,
          "CustomInfo": {}
        }
      },
      "551": {
        "$type": "Inside.Core.Formula.Definition.DefinitionAC, Inside.Core.Formula",
        "ID": 551,
        "Results": [
          [
            42.0
          ]
        ],
        "Statistics": {
          "CreationDate": "2023-03-20T10:43:48.3826161+01:00",
          "LastRefreshDate": "2021-11-19T10:45:10.548138+01:00",
          "TotalRefreshCount": 2,
          "CustomInfo": {}
        }
      },
      "552": {
        "$type": "Inside.Core.Formula.Definition.DefinitionAC, Inside.Core.Formula",
        "ID": 552,
        "Results": [
          [
            250.0
          ]
        ],
        "Statistics": {
          "CreationDate": "2023-03-20T10:43:48.3826161+01:00",
          "LastRefreshDate": "2021-11-19T10:45:10.551152+01:00",
          "TotalRefreshCount": 2,
          "CustomInfo": {}
        }
      },
      "553": {
        "$type": "Inside.Core.Formula.Definition.DefinitionAC, Inside.Core.Formula",
        "ID": 553,
        "Results": [
          [
            153.0
          ]
        ],
        "Statistics": {
          "CreationDate": "2023-03-20T10:43:48.3826161+01:00",
          "LastRefreshDate": "2021-11-19T10:45:10.5531542+01:00",
          "TotalRefreshCount": 2,
          "CustomInfo": {}
        }
      },
      "554": {
        "$type": "Inside.Core.Formula.Definition.DefinitionAC, Inside.Core.Formula",
        "ID": 554,
        "Results": [
          [
            532.0
          ]
        ],
        "Statistics": {
          "CreationDate": "2023-03-20T10:43:48.3826161+01:00",
          "LastRefreshDate": "2021-11-19T10:45:10.5563429+01:00",
          "TotalRefreshCount": 2,
          "CustomInfo": {}
        }
      },
      "555": {
        "$type": "Inside.Core.Formula.Definition.DefinitionAC, Inside.Core.Formula",
        "ID": 555,
        "Results": [
          [
            157.0
          ]
        ],
        "Statistics": {
          "CreationDate": "2023-03-20T10:43:48.3826161+01:00",
          "LastRefreshDate": "2021-11-19T10:45:10.5593442+01:00",
          "TotalRefreshCount": 2,
          "CustomInfo": {}
        }
      },
      "556": {
        "$type": "Inside.Core.Formula.Definition.DefinitionAC, Inside.Core.Formula",
        "ID": 556,
        "Results": [
          [
            5.0
          ]
        ],
        "Statistics": {
          "CreationDate": "2023-03-20T10:43:48.3826161+01:00",
          "LastRefreshDate": "2021-11-19T10:45:10.5623617+01:00",
          "TotalRefreshCount": 2,
          "CustomInfo": {}
        }
      },
      "557": {
        "$type": "Inside.Core.Formula.Definition.DefinitionAC, Inside.Core.Formula",
        "ID": 557,
        "Results": [
          [
            48.0
          ]
        ],
        "Statistics": {
          "CreationDate": "2023-03-20T10:43:48.3836165+01:00",
          "LastRefreshDate": "2021-11-19T10:45:10.5669592+01:00",
          "TotalRefreshCount": 2,
          "CustomInfo": {}
        }
      },
      "558": {
        "$type": "Inside.Core.Formula.Definition.DefinitionAC, Inside.Core.Formula",
        "ID": 558,
        "Results": [
          [
            13.0
          ]
        ],
        "Statistics": {
          "CreationDate": "2023-03-20T10:43:48.3836165+01:00",
          "LastRefreshDate": "2021-11-19T10:45:10.6032163+01:00",
          "TotalRefreshCount": 2,
          "CustomInfo": {}
        }
      },
      "559": {
        "$type": "Inside.Core.Formula.Definition.DefinitionAC, Inside.Core.Formula",
        "ID": 559,
        "Results": [
          [
            84.0
          ]
        ],
        "Statistics": {
          "CreationDate": "2023-03-20T10:43:48.3836165+01:00",
          "LastRefreshDate": "2021-11-19T10:45:10.606385+01:00",
          "TotalRefreshCount": 2,
          "CustomInfo": {}
        }
      },
      "560": {
        "$type": "Inside.Core.Formula.Definition.DefinitionAC, Inside.Core.Formula",
        "ID": 560,
        "Results": [
          [
            58.0
          ]
        ],
        "Statistics": {
          "CreationDate": "2023-03-20T10:43:48.3836165+01:00",
          "LastRefreshDate": "2021-11-19T10:45:10.6103873+01:00",
          "TotalRefreshCount": 2,
          "CustomInfo": {}
        }
      },
      "561": {
        "$type": "Inside.Core.Formula.Definition.DefinitionAC, Inside.Core.Formula",
        "ID": 561,
        "Results": [
          [
            31.0
          ]
        ],
        "Statistics": {
          "CreationDate": "2023-03-20T10:43:48.3836165+01:00",
          "LastRefreshDate": "2021-11-19T10:45:10.614574+01:00",
          "TotalRefreshCount": 2,
          "CustomInfo": {}
        }
      },
      "562": {
        "$type": "Inside.Core.Formula.Definition.DefinitionAC, Inside.Core.Formula",
        "ID": 562,
        "Results": [
          [
            10.0
          ]
        ],
        "Statistics": {
          "CreationDate": "2023-03-20T10:43:48.3836165+01:00",
          "LastRefreshDate": "2021-11-19T10:45:10.6176281+01:00",
          "TotalRefreshCount": 2,
          "CustomInfo": {}
        }
      },
      "563": {
        "$type": "Inside.Core.Formula.Definition.DefinitionAC, Inside.Core.Formula",
        "ID": 563,
        "Results": [
          [
            185.0
          ]
        ],
        "Statistics": {
          "CreationDate": "2023-03-20T10:43:48.3836165+01:00",
          "LastRefreshDate": "2021-11-19T10:45:10.6206037+01:00",
          "TotalRefreshCount": 2,
          "CustomInfo": {}
        }
      },
      "564": {
        "$type": "Inside.Core.Formula.Definition.DefinitionAC, Inside.Core.Formula",
        "ID": 564,
        "Results": [
          [
            1.0
          ]
        ],
        "Statistics": {
          "CreationDate": "2023-03-20T10:43:48.3836165+01:00",
          "LastRefreshDate": "2021-11-19T10:45:10.6237577+01:00",
          "TotalRefreshCount": 2,
          "CustomInfo": {}
        }
      },
      "565": {
        "$type": "Inside.Core.Formula.Definition.DefinitionAC, Ins</t>
  </si>
  <si>
    <t xml:space="preserve">ide.Core.Formula",
        "ID": 565,
        "Results": [
          [
            1134.0
          ]
        ],
        "Statistics": {
          "CreationDate": "2023-03-20T10:43:48.3836165+01:00",
          "LastRefreshDate": "2021-11-19T10:45:10.6267874+01:00",
          "TotalRefreshCount": 2,
          "CustomInfo": {}
        }
      },
      "566": {
        "$type": "Inside.Core.Formula.Definition.DefinitionAC, Inside.Core.Formula",
        "ID": 566,
        "Results": [
          [
            591.0
          ]
        ],
        "Statistics": {
          "CreationDate": "2023-03-20T10:43:48.3836165+01:00",
          "LastRefreshDate": "2021-11-19T10:45:03.4318341+01:00",
          "TotalRefreshCount": 1,
          "CustomInfo": {}
        }
      },
      "567": {
        "$type": "Inside.Core.Formula.Definition.DefinitionAC, Inside.Core.Formula",
        "ID": 567,
        "Results": [
          [
            4.0
          ]
        ],
        "Statistics": {
          "CreationDate": "2023-03-20T10:43:48.3836165+01:00",
          "LastRefreshDate": "2021-11-19T10:45:10.5696242+01:00",
          "TotalRefreshCount": 2,
          "CustomInfo": {}
        }
      },
      "568": {
        "$type": "Inside.Core.Formula.Definition.DefinitionAC, Inside.Core.Formula",
        "ID": 568,
        "Results": [
          [
            87.0
          ]
        ],
        "Statistics": {
          "CreationDate": "2023-03-20T10:43:48.3836165+01:00",
          "LastRefreshDate": "2021-11-19T10:45:10.5726122+01:00",
          "TotalRefreshCount": 2,
          "CustomInfo": {}
        }
      },
      "569": {
        "$type": "Inside.Core.Formula.Definition.DefinitionAC, Inside.Core.Formula",
        "ID": 569,
        "Results": [
          [
            56.0
          ]
        ],
        "Statistics": {
          "CreationDate": "2023-03-20T10:43:48.3836165+01:00",
          "LastRefreshDate": "2021-11-19T10:45:10.5797835+01:00",
          "TotalRefreshCount": 2,
          "CustomInfo": {}
        }
      },
      "570": {
        "$type": "Inside.Core.Formula.Definition.DefinitionAC, Inside.Core.Formula",
        "ID": 570,
        "Results": [
          [
            89.0
          ]
        ],
        "Statistics": {
          "CreationDate": "2023-03-20T10:43:48.3836165+01:00",
          "LastRefreshDate": "2021-11-19T10:45:10.5860733+01:00",
          "TotalRefreshCount": 2,
          "CustomInfo": {}
        }
      },
      "571": {
        "$type": "Inside.Core.Formula.Definition.DefinitionAC, Inside.Core.Formula",
        "ID": 571,
        "Results": [
          [
            145.0
          ]
        ],
        "Statistics": {
          "CreationDate": "2023-03-20T10:43:48.3836165+01:00",
          "LastRefreshDate": "2021-11-19T10:45:10.5900509+01:00",
          "TotalRefreshCount": 2,
          "CustomInfo": {}
        }
      },
      "572": {
        "$type": "Inside.Core.Formula.Definition.DefinitionAC, Inside.Core.Formula",
        "ID": 572,
        "Results": [
          [
            6.0
          ]
        ],
        "Statistics": {
          "CreationDate": "2023-03-20T10:43:48.3836165+01:00",
          "LastRefreshDate": "2021-11-19T10:45:10.5930535+01:00",
          "TotalRefreshCount": 2,
          "CustomInfo": {}
        }
      },
      "573": {
        "$type": "Inside.Core.Formula.Definition.DefinitionAC, Inside.Core.Formula",
        "ID": 573,
        "Results": [
          [
            1305.0
          ]
        ],
        "Statistics": {
          "CreationDate": "2023-03-20T10:43:48.3836165+01:00",
          "LastRefreshDate": "2021-11-19T10:45:10.5962157+01:00",
          "TotalRefreshCount": 2,
          "CustomInfo": {}
        }
      },
      "574": {
        "$type": "Inside.Core.Formula.Definition.DefinitionAC, Inside.Core.Formula",
        "ID": 574,
        "Results": [
          [
            938.0
          ]
        ],
        "Statistics": {
          "CreationDate": "2023-03-20T10:43:48.3836165+01:00",
          "LastRefreshDate": "2021-11-19T10:45:10.6297922+01:00",
          "TotalRefreshCount": 2,
          "CustomInfo": {}
        }
      },
      "575": {
        "$type": "Inside.Core.Formula.Definition.DefinitionAC, Inside.Core.Formula",
        "ID": 575,
        "Results": [
          [
            938.0
          ]
        ],
        "Statistics": {
          "CreationDate": "2023-03-20T10:43:48.3836165+01:00",
          "LastRefreshDate": "2021-11-19T10:45:05.7024383+01:00",
          "TotalRefreshCount": 1,
          "CustomInfo": {}
        }
      },
      "576": {
        "$type": "Inside.Core.Formula.Definition.DefinitionAC, Inside.Core.Formula",
        "ID": 576,
        "Results": [
          [
            1.0
          ]
        ],
        "Statistics": {
          "CreationDate": "2023-03-20T10:43:48.3836165+01:00",
          "LastRefreshDate": "2021-11-19T10:45:22.2335894+01:00",
          "TotalRefreshCount": 1,
          "CustomInfo": {}
        }
      },
      "577": {
        "$type": "Inside.Core.Formula.Definition.DefinitionAC, Inside.Core.Formula",
        "ID": 577,
        "Results": [
          [
            43.0
          ]
        ],
        "Statistics": {
          "CreationDate": "2023-03-20T10:43:48.384607+01:00",
          "LastRefreshDate": "2021-11-19T10:45:24.6367593+01:00",
          "TotalRefreshCount": 1,
          "CustomInfo": {}
        }
      },
      "578": {
        "$type": "Inside.Core.Formula.Definition.DefinitionAC, Inside.Core.Formula",
        "ID": 578,
        "Results": [
          [
            433.0
          ]
        ],
        "Statistics": {
          "CreationDate": "2023-03-20T10:43:48.384607+01:00",
          "LastRefreshDate": "2021-11-19T10:45:24.645912+01:00",
          "TotalRefreshCount": 1,
          "CustomInfo": {}
        }
      },
      "579": {
        "$type": "Inside.Core.Formula.Definition.DefinitionAC, Inside.Core.Formula",
        "ID": 579,
        "Results": [
          [
            24.0
          ]
        ],
        "Statistics": {
          "CreationDate": "2023-03-20T10:43:48.384607+01:00",
          "LastRefreshDate": "2021-11-19T10:45:24.654029+01:00",
          "TotalRefreshCount": 1,
          "CustomInfo": {}
        }
      },
      "580": {
        "$type": "Inside.Core.Formula.Definition.DefinitionAC, Inside.Core.Formula",
        "ID": 580,
        "Results": [
          [
            96.0
          ]
        ],
        "Statistics": {
          "CreationDate": "2023-03-20T10:43:48.384607+01:00",
          "LastRefreshDate": "2021-11-19T10:45:24.6625846+01:00",
          "TotalRefreshCount": 1,
          "CustomInfo": {}
        }
      },
      "581": {
        "$type": "Inside.Core.Formula.Definition.DefinitionAC, Inside.Core.Formula",
        "ID": 581,
        "Results": [
          [
            8.0
          ]
        ],
        "Statistics": {
          "CreationDate": "2023-03-20T10:43:48.384607+01:00",
          "LastRefreshDate": "2021-11-19T10:45:24.6707512+01:00",
          "TotalRefreshCount": 1,
          "CustomInfo": {}
        }
      },
      "582": {
        "$type": "Inside.Core.Formula.Definition.DefinitionAC, Inside.Core.Formula",
        "ID": 582,
        "Results": [
          [
            11.0
          ]
        ],
        "Statistics": {
          "CreationDate": "2023-03-20T10:43:48.384607+01:00",
          "LastRefreshDate": "2021-11-19T10:45:24.6789454+01:00",
          "TotalRefreshCount": 1,
          "CustomInfo": {}
        }
      },
      "583": {
        "$type": "Inside.Core.Formula.Definition.DefinitionAC, Inside.Core.Formula",
        "ID": 583,
        "Results": [
          [
            44.0
          ]
        ],
        "Statistics": {
          "CreationDate": "2023-03-20T10:43:48.384607+01:00",
          "LastRefreshDate": "2021-11-19T10:45:24.6870728+01:00",
          "TotalRefreshCount": 1,
          "CustomInfo": {}
        }
      },
      "584": {
        "$type": "Inside.Core.Formula.Definition.DefinitionAC, Inside.Core.Formula",
        "ID": 584,
        "Results": [
          [
            13.0
          ]
        ],
        "Statistics": {
          "CreationDate": "2023-03-20T10:43:48.384607+01:00",
          "LastRefreshDate": "2021-11-19T10:45:24.6930708+01:00",
          "TotalRefreshCount": 1,
          "CustomInfo": {}
        }
      },
      "585": {
        "$type": "Inside.Core.Formula.Definition.DefinitionAC, Inside.Core.Formula",
        "ID": 585,
        "Results": [
          [
            4.0
          ]
        ],
        "Statistics": {
          "CreationDate": "2023-03-20T10:43:48.384607+01:00",
          "LastRefreshDate": "2021-11-19T10:45:24.6972315+01:00",
          "TotalRefreshCount": 1,
          "CustomInfo": {}
        }
      },
      "586": {
        "$type": "Inside.Core.Formula.Definition.DefinitionAC, Inside.Core.Formula",
        "ID": 586,
        "Results": [
          [
            1.0
          ]
        ],
        "Statistics": {
          "CreationDate": "2023-03-20T10:43:48.384607+01:00",
          "LastRefreshDate": "2021-11-19T10:45:24.7012314+01:00",
          "TotalRefreshCount": 1,
          "CustomInfo": {}
        }
      },
      "587": {
        "$type": "Inside.Core.Formula.Definition.DefinitionAC, Inside.Core.Formula",
        "ID": 587,
        "Results": [
          [
            1.0
          ]
        ],
        "Statistics": {
          "CreationDate": "2023-03-20T10:43:48.384607+01:00",
          "LastRefreshDate": "2021-11-19T10:45:24.7053902+01:00",
          "TotalRefreshCount": 1,
          "CustomInfo": {}
        }
      },
      "588": {
        "$type": "Inside.Core.Formula.Definition.DefinitionAC, Inside.Core.Formula",
        "ID": 588,
        "Results": [
          [
            89.0
          ]
        ],
        "Statistics": {
          "CreationDate": "2023-03-20T10:43:48.384607+01:00",
          "LastRefreshDate": "2021-11-19T10:45:24.7083867+01:00",
          "TotalRefreshCount": 1,
          "CustomInfo": {}
        }
      },
      "589": {
        "$type": "Inside.Core.Formula.Definition.DefinitionAC, Inside.Core.Formula",
        "ID": 589,
        "Results": [
          [
            1225.0
          ]
        ],
        "Statistics": {
          "CreationDate": "2023-03-20T10:43:48.384607+01:00",
          "LastRefreshDate": "2021-11-19T10:45:24.7155547+01:00",
          "TotalRefreshCount": 1,
          "CustomInfo": {}
        }
      },
      "590": {
        "$type": "Inside.Core.Formula.Definition.DefinitionAC, Inside.Core.Formula",
        "ID": 590,
        "Results": [
          [
            659.0
          ]
        ],
        "Statistics": {
          "CreationDate": "2023-03-20T10:43:48.384607+01:00",
          "LastRefreshDate": "2021-11-19T10:45:24.719554+01:00",
          "TotalRefreshCount": 1,
          "CustomInfo": {}
        }
      },
      "591": {
        "$type": "Inside.Core.Formula.Definition.DefinitionAC, Inside.Core.Formula",
        "ID": 591,
        "Results": [
          [
            2446.0
          ]
        ],
        "Statistics": {
          "CreationDate": "2023-03-20T10:43:48.384607+01:00",
          "LastRefreshDate": "2021-11-19T10:45:24.7236348+01:00",
          "TotalRefreshCount": 1,
          "CustomInfo": {}
        }
      },
      "592": {
        "$type": "Inside.Core.Formula.Definition.DefinitionAC, Inside.Core.Formula",
        "ID": 592,
        "Results": [
          [
            286.0
          ]
        ],
        "Statistics": {
          "CreationDate": "2023-03-20T10:43:48.384607+01:00",
          "LastRefreshDate": "2021-11-19T10:45:24.736861+01:00",
          "TotalRefreshCount": 1,
          "CustomInfo": {}
        }
      },
      "593": {
        "$type": "Inside.Core.Formula.Definition.DefinitionAC, Inside.Core.Formula",
        "ID": 593,
        "Results": [
          [
            95.0
          ]
        ],
        "Statistics": {
          "CreationDate": "2023-03-20T10:43:48.384607+01:00",
          "LastRefreshDate": "2021-11-19T10:45:24.7547197+01:00",
          "TotalRefreshCount": 1,
          "CustomInfo": {}
        }
      },
      "594": {
        "$type": "Inside.Core.Formula.Definition.DefinitionAC, Inside.Core.Formula",
        "ID": 594,
        "Results": [
          [
            580.0
          ]
        ],
        "Statistics": {
          "CreationDate": "2023-03-20T10:43:48.384607+01:00",
          "LastRefreshDate": "2021-11-19T10:45:24.7587877+01:00",
          "TotalRefreshCount": 1,
          "CustomInfo": {}
        }
      },
      "595": {
        "$type": "Inside.Core.Formula.Definition.DefinitionAC, Inside.Core.Formula",
        "ID": 595,
        "Results": [
          [
            161.0
          ]
        ],
        "Statistics": {
          "CreationDate": "2023-03-20T10:43:48.384607+01:00",
          "LastRefreshDate": "2021-11-19T10:45:24.7627594+01:00",
          "TotalRefreshCount": 1,
          "CustomInfo": {}
        }
      },
      "596": {
        "$type": "Inside.Core.Formula.Definition.DefinitionAC, Inside.Core.Formula",
        "ID": 596,
        "Results": [
          [
            954.0
          ]
        ],
        "Statistics": {
          "CreationDate": "2023-03-20T10:43:48.384607+01:00",
          "LastRefreshDate": "2021-11-19T10:45:24.7668726+01:00",
          "TotalRefreshCount": 1,
          "CustomInfo": {}
        }
      },
      "597": {
        "$type": "Inside.Core.Formula.Definition.DefinitionAC, Inside.Core.Formula",
        "ID": 597,
        "Results": [
          [
            63.0
          ]
        ],
        "Statistics": {
          "CreationDate": "2023-03-20T10:43:48.3856149+01:00",
          "LastRefreshDate": "2021-11-19T10:45:24.7708769+01:00",
          "TotalRefreshCount": 1,
          "CustomInfo": {}
        }
      },
      "598": {
        "$type": "Inside.Core.Formula.Definition.DefinitionAC, Inside.Core.Formula",
        "ID": 598,
        "Results": [
          [
            186.0
          ]
        ],
        "Statistics": {
          "CreationDate": "2023-03-20T10:43:48.3856149+01:00",
          "LastRefreshDate": "2021-11-19T10:45:24.7740273+01:00",
          "TotalRefreshCount": 1,
          "CustomInfo": {}
        }
      },
      "599": {
        "$type": "Inside.Core.Formula.Definition.DefinitionAC, Inside.Core.Formula",
        "ID": 599,
        "Results": [
          [
            1533.0
          ]
        ],
        "Statistics": {
          "CreationDate": "2023-03-20T10:43:48.3856149+01:00",
          "LastRefreshDate": "2021-11-19T10:45:24.7780434+01:00",
          "TotalRefreshCount": 1,
          "CustomInfo": {}
        }
      },
      "600": {
        "$type": "Inside.Core.Formula.Definition.DefinitionAC, Inside.Core.Formula",
        "ID": 600,
        "Results": [
          [
            3457.0
          ]
        ],
        "Statistics": {
          "CreationDate": "2023-03-20T10:43:48.3856149+01:00",
          "LastRefreshDate": "2021-11-19T10:45:24.7820372+01:00",
          "TotalRefreshCount": 1,
          "CustomInfo": {}
        }
      },
      "601": {
        "$type": "Inside.Core.Formula.Definition.DefinitionAC, Inside.Core.Formula",
        "ID": 601,
        "Results": [
          [
            231.0
          ]
        ],
        "Statistics": {
          "CreationDate": "2023-03-20T10:43:48.3856149+01:00",
          "LastRefreshDate": "2021-11-19T10:45:24.7862409+01:00",
          "TotalRefreshCount": 1,
          "CustomInfo": {}
        }
      },
      "602": {
        "$type": "Inside.Core.Formula.Definition.DefinitionAC, Inside.Core.Formula",
        "ID": 602,
        "Results": [
          [
            8.0
          ]
        ],
        "Statistics": {
          "CreationDate": "2023-03-20T10:43:48.3856149+01:00",
          "LastRefreshDate": "2021-11-19T10:45:24.7902403+01:00",
          "TotalRefreshCount": 1,
          "CustomInfo": {}
        }
      },
      "603": {
        "$type": "Inside.Core.Formula.Definition.DefinitionAC, Inside.Core.Formula",
        "ID": 603,
        "Results": [
          [
            10.0
          ]
        ],
        "Statistics": {
          "CreationDate": "2023-03-20T10:43:48.3856149+01:00",
          "LastRefreshDate": "2021-11-19T10:45:24.7932696+01:00",
          "TotalRefreshCount": 1,
          "CustomInfo": {}
        }
      },
      "604": {
        "$type": "Inside.Core.Formula.Definition.DefinitionAC, Inside.Core.Formula",
        "ID": 604,
        "Results": [
          [
            35.0
          ]
        ],
        "Statistics": {
          "CreationDate": "2023-03-20T10:43:48.3856149+01:00",
          "LastRefreshDate": "2021-11-19T10:45:24.7973986+01:00",
          "TotalRefreshCount": 1,
          "CustomInfo": {}
        }
      },
      "605": {
        "$type": "Inside.Core.Formula.Definition.DefinitionAC, Inside.Core.Formula",
        "ID": 605,
        "Results": [
          [
            1084.0
          ]
        ],
        "Statistics": {
          "CreationDate": "2023-03-20T10:43:48.3856149+01:00",
          "LastRefreshDate": "2021-11-19T10:45:24.8013985+01:00",
          "TotalRefreshCount": 1,
          "CustomInfo": {}
        }
      },
      "606": {
        "$type": "Inside.Core.Formula.Definition.DefinitionAC, Inside.Core.Formula",
        "ID": 606,
        "Results": [
          [
            1033.0
          ]
        ],
        "Statistics": {
          "CreationDate": "2023-03-20T10:43:48.3856149+01:00",
          "LastRefreshDate": "2021-11-19T10:45:24.805586+01:00",
          "TotalRefreshCount": 1,
          "CustomInfo": {}
        }
      },
      "607": {
        "$type": "Inside.Core.Formula.Definition.DefinitionAC, Inside.Core.Formula",
        "ID": 607,
        "Results": [
          [
            28.0
          ]
        ],
        "Statistics": {
          "CreationDate": "2023-03-20T10:43:48.3856149+01:00",
          "LastRefreshDate": "2021-11-19T10:45:24.809595+01:00",
          "TotalRefreshCount": 1,
          "CustomInfo": {}
        }
      },
      "608": {
        "$type": "Inside.Core.Formula.Definition.DefinitionAC, Inside.Core.Formula",
        "ID": 608,
        "Results": [
          [
            264.0
          ]
        ],
        "Statistics": {
          "CreationDate": "2023-03-20T10:43:48.3856149+01:00",
          "LastRefreshDate": "2021-11-19T10:45:24.8125953+01:00",
          "TotalRefreshCount": 1,
          "CustomInfo": {}
        }
      },
      "609": {
        "$type": "Inside.Core.Formula.Definition.DefinitionAC, Inside.Core.Formula",
        "ID": 609,
        "Results": [
          [
            4.0
          ]
        ],
        "Statistics": {
          "CreationDate": "2023-03-20T10:43:48.3856149+01:00",
          "LastRefreshDate": "2021-11-19T10:45:24.8177195+01:00",
          "TotalRefreshCount": 1,
          "CustomInfo": {}
        }
      },
      "610": {
        "$type": "Inside.Core.Formula.Definition.DefinitionAC, Inside.Core.Formula",
        "ID": 610,
        "Results": [
          [
            6.0
          ]
        ],
        "Statistics": {
          "CreationDate": "2023-03-20T10:43:48.3856149+01:00",
          "LastRefreshDate": "2021-11-19T10:45:24.8227391+01:00",
          "TotalRefreshCount": 1,
          "CustomInfo": {}
        }
      },
      "611": {
        "$type": "Inside.Core.Formula.Definition.DefinitionAC, Inside.Core.Formula",
        "ID": 611,
        "Results": [
          [
            55.0
          ]
        ],
        "Statistics": {
          "CreationDate": "2023-03-20T10:43:48.3856149+01:00",
          "LastRefreshDate": "2021-11-19T10:45:24.8279004+01:00",
          "TotalRefreshCount": 1,
          "CustomInfo": {}
        }
      },
      "612": {
        "$type": "Inside.Core.Formula.Definition.DefinitionAC, Inside.Core.Formula",
        "ID": 612,
        "Results": [
          [
            4512.0
          ]
        ],
        "Statistics": {
          "CreationDate": "2023-03-20T10:43:48.3856149+01:00",
          "LastRefreshDate": "2021-11-19T10:45:24.8328839+01:00",
          "TotalRefreshCount": 1,
          "CustomInfo": {}
        }
      },
      "613": {
        "$type": "Inside.Core.Formula.Definition.DefinitionAC, Inside.Core.Formula",
        "ID": 613,
        "Results": [
          [
            169.0
          ]
        ],
        "Statistics": {
          "CreationDate": "2023-03-20T10:43:48.3856149+01:00",
          "LastRefreshDate": "2021-11-19T10:45:24.8390656+01:00",
          "TotalRefreshCount": 1,
          "CustomInfo": {}
        }
      },
      "614": {
        "$type": "Inside.Core.Formula.Definition.DefinitionAC, Inside.Core.Formula",
        "ID": 614,
        "Results": [
          [
            4.0
          ]
        ],
        "Statistics": {
          "CreationDate": "2023-03-20T10:43:48.3856149+01:00",
          "LastRefreshDate": "2021-11-19T10:45:24.844204+01:00",
          "TotalRefreshCount": 1,
          "CustomInfo": {}
        }
      },
      "615": {
        "$type": "Inside.Core.Formula.Definition.DefinitionAC, Inside.Core.Formula",
        "ID": 615,
        "Results": [
          [
            12.0
          ]
        ],
        "Statistics": {
          "CreationDate": "2023-03-20T10:43:48.3856149+01:00",
          "LastRefreshDate": "2021-11-19T10:45:24.8492224+01:00",
          "TotalRefreshCount": 1,
          "CustomInfo": {}
        }
      },
      "616": {
        "$type": "Inside.Core.Formula.Definition.DefinitionAC, Inside.Core.Formula",
        "ID": 616,
        "Results": [
          [
            14.0
          ]
        ],
        "Statistics": {
          "CreationDate": "2023-03-20T10:43:48.3856149+01:00",
          "LastRefreshDate": "2021-11-19T10:45:24.8543745+01:00",
          "TotalRefreshCount": 1,
          "CustomInfo": {}
        }
      },
      "617": {
        "$type": "Inside.Core.Formula.Definition.DefinitionAC, Inside.Core.Formula",
        "ID": 617,
        "Results": [
          [
            1.0
          ]
        ],
        "Statistics": {
          "CreationDate": "2023-03-20T10:43:48.386617+01:00",
          "LastRefreshDate": "2021-11-19T10:45:24.8590095+01:00",
          "TotalRefreshCount": 1,
          "CustomInfo": {}
        }
      },
      "618": {
        "$type": "Inside.Core.Formula.Definition.DefinitionAC, Inside.Core.Formula",
        "ID": 618,
        "Results": [
          [
            3.0
          ]
        ],
        "Statistics": {
          "CreationDate": "2023-03-20T10:43:48.386617+01:00",
          "LastRefreshDate": "2021-11-19T10:45:24.8651144+01:00",
          "TotalRefreshCount": 1,
          "CustomInfo": {}
        }
      },
      "619": {
        "$type": "Inside.Core.Formula.Definition.DefinitionAC, Inside.Core.Formula",
        "ID": 619,
        "Results": [
          [
            5.0
          ]
        ],
        "Statistics": {
          "CreationDate": "2023-03-20T10:43:48.386617+01:00",
          "LastRefreshDate": "2021-11-19T10:45:24.8702134+01:00",
          "TotalRefreshCount": 1,
          "CustomInfo": {}
        }
      },
      "620": {
        "$type": "Inside.Core.Formula.Definition.DefinitionAC, Inside.Core.Formula",
        "ID": 620,
        "Results": [
          [
            6.0
          ]
        ],
        "Statistics": {
          "CreationDate": "2023-03-20T10:43:48.386617+01:00",
          "LastRefreshDate": "2021-11-19T10:45:24.8752043+01:00",
          "TotalRefreshCount": 1,
          "CustomInfo": {}
        }
      },
      "621": {
        "$type": "Inside.Core.Formula.Definition.DefinitionAC, Inside.Core.Formula",
        "ID": 621,
        "Results": [
          [
            7.0
          ]
        ],
        "Statistics": {
          "CreationDate": "2023-03-20T10:43:48.386617+01:00",
          "LastRefreshDate": "2021-11-19T10:45:24.8802044+01:00",
          "TotalRefreshCount": 1,
          "CustomInfo": {}
        }
      },
      "622": {
        "$type": "Inside.Core.Formula.Definition.DefinitionAC, Inside.Core.Formula",
        "ID": 622,
        "Results": [
          [
            151.0
          ]
        ],
        "Statistics": {
          "CreationDate": "2023-03-20T10:43:48.386617+01:00",
          "LastRefreshDate": "2021-11-19T10:45:24.8853705+01:00",
          "TotalRefreshCount": 1,
          "CustomInfo": {}
        }
      },
      "623": {
        "$type": "Inside.Core.Formula.Definition.DefinitionAC, Inside.Core.Formula",
        "ID": 623,
        "Results": [
          [
            353.0
          ]
        ],
        "Statistics": {
          "CreationDate": "2023-03-20T10:43:48.386617+01:00",
          "LastRefreshDate": "2021-11-19T10:45:24.8903995+01:00",
          "TotalRefreshCount": 1,
          "CustomInfo": {}
        }
      },
      "624": {
        "$type": "Inside.Core.Formula.Definition.DefinitionAC, Inside.Core.Formula",
        "ID": 624,
        "Results": [
          [
            343.0
          ]
        ],
        "Statistics": {
          "CreationDate": "2023-03-20T10:43:48.386617+01:00",
          "LastRefreshDate": "2021-11-19T10:45:24.8953989+01:00",
          "TotalRefreshCount": 1,
          "CustomInfo": {}
        }
      },
      "625": {
        "$type": "Inside.Core.Formula.Definition.DefinitionAC, Inside.Core.Formula",
        "ID": 625,
        "Results": [
          [
            1557.0
          ]
        ],
        "Statistics": {
          "CreationDate": "2023-03-20T10:43:48.386617+01:00",
          "LastRefreshDate": "2021-11-19T10:45:24.9014009+01:00",
          "TotalRefreshCount": 1,
          "CustomInfo": {}
        }
      },
      "626": {
        "$type": "Inside.Core.Formula.Definition.DefinitionAC, Inside.Core.Formula",
        "ID": 626,
        "Results": [
          [
            369.0
          ]
        ],
        "Statistics": {
          "CreationDate": "2023-03-20T10:43:48.386617+01:00",
          "LastRefreshDate": "2021-11-19T10:45:24.9063997+01:00",
          "TotalRefreshCount": 1,
          "CustomInfo": {}
        }
      },
      "627": {
        "$type": "Inside.Core.Formula.Definition.DefinitionAC, Inside.Core.Formula",
        "ID": 627,
        "Results": [
          [
            1783.0
          ]
        ],
        "Statistics": {
          "CreationDate": "2023-03-20T10:43:48.386617+01:00",
          "LastRefreshDate": "2021-11-19T10:45:24.9113918+01:00",
          "TotalRefreshCount": 1,
          "CustomInfo": {}
        }
      },
      "628": {
        "$type": "Inside.Core.Formula.Definition.DefinitionAC, Inside.Core.Formula",
        "ID": 628,
        "Results": [
          [
            3676.0
          ]
        ],
        "Statistics": {
          "CreationDate": "2023-03-20T10:43:48.386617+01:00",
          "LastRefreshDate": "2021-11-19T10:45:24.9173809+01:00",
          "TotalRefreshCount": 1,
          "CustomInfo": {}
        }
      },
      "629": {
        "$type": "Inside.Core.Formula.Definition.DefinitionAC, Inside.Core.Formula",
        "ID": 629,
        "Results": [
          [
            36.0
          ]
        ],
        "Statistics": {
          "CreationDate": "2023-03-20T10:43:48.386617+01:00",
          "LastRefreshDate": "2021-11-19T10:45:24.9223994+01:00",
          "TotalRefreshCount": 1,
          "CustomInfo": {}
        }
      },
      "630": {
        "$type": "Inside.Core.Formula.Definition.DefinitionAC, Inside.Core.Formula",
        "ID": 630,
        "Results": [
          [
            682.0
          ]
        ],
        "Statistics": {
          "CreationDate": "2023-03-20T10:43:48.386617+01:00",
          "LastRefreshDate": "2021-11-19T10:45:24.9273985+01:00",
          "TotalRefreshCount": 1,
          "CustomInfo": {}
        }
      },
      "631": {
        "$type": "Inside.Core.Formula.Definition.DefinitionAC, Inside.Core.Formula",
        "ID": 631,
        "Results": [
          [
            195.0
          ]
        ],
        "Statistics": {
          "CreationDate": "2023-03-20T10:43:48.386617+01:00",
          "LastRefreshDate": "2021-11-19T10:45:24.9324003+01:00",
          "TotalRefreshCount": 1,
          "CustomInfo": {}
        }
      },
      "632": {
        "$type": "Inside.Core.Formula.Definition.DefinitionAC, Inside.Core.Formula",
        "ID": 632,
        "Results": [
          [
            160.0
          ]
        ],
        "Statistics": {
          "CreationDate": "2023-03-20T10:43:48.386617+01:00",
          "LastRefreshDate": "2021-11-19T10:45:24.9374007+01:00",
          "TotalRefreshCount": 1,
          "CustomInfo": {}
        }
      },
      "633": {
        "$type": "Inside.Core.Formula.Definition.DefinitionAC, Inside.Core.Formula",
        "ID": 633,
        "Results": [
          [
            2174.0
          ]
        ],
        "Statistics": {
          "CreationDate": "2023-03-20T10:43:48.386617+01:00",
          "LastRefreshDate": "2021-11-19T10:45:24.9433994+01:00",
          "TotalRefreshCount": 1,
          "CustomInfo": {}
        }
      },
      "634": {
        "$type": "Inside.Core.Formula.Definition.DefinitionAC, Inside.Core.Formula",
        "ID": 634,
        "Results": [
          [
            1154.0
          ]
        ],
        "Statistics": {
          "CreationDate": "2023-03-20T10:43:48.386617+01:00",
          "LastRefreshDate": "2021-11-19T10:45:24.9463841+01:00",
          "TotalRefreshCount": 1,
          "CustomInfo": {}
        }
      },
      "635": {
        "$type": "Inside.Core.Formula.Definition.DefinitionAC, Inside.Core.Formula",
        "ID": 635,
        "Results": [
          [
            62.0
          ]
        ],
        "Statistics": {
          "CreationDate": "2023-03-20T10:43:48.386617+01:00",
          "LastRefreshDate": "2021-11-19T10:45:24.9513987+01:00",
          "TotalRefreshCount": 1,
          "CustomInfo": {}
        }
      },
      "636": {
        "$type": "Inside.Core.Formula.Definition.DefinitionAC, Inside.Core.Formula",
        "ID": 636,
        "Results": [
          [
            290.0
          ]
        ],
        "Statistics": {
          "CreationDate": "2023-03-20T10:43:48.386617+01:00",
          "LastRefreshDate": "2021-11-19T10:45:24.9545361+01:00",
          "TotalRefreshCount": 1,
          "CustomInfo": {}
        }
      },
      "637": {
        "$type": "Inside.Core.Formula.Definition.DefinitionAC, Inside.Core.Formula",
        "ID": 637,
        "Results": [
          [
            482.0
          ]
        ],
        "Statistics": {
          "CreationDate": "2023-03-20T10:43:48.3876157+01:00",
          "LastRefreshDate": "2021-11-19T10:45:24.9584002+01:00",
          "TotalRefreshCount": 1,
          "CustomInfo": {}
        }
      },
      "638": {
        "$type": "Inside.Core.Formula.Definition.DefinitionAC, Inside.Core.Formula",
        "ID": 638,
        "Results": [
          [
            1054.0
          ]
        ],
        "Statistics": {
          "CreationDate": "2023-03-20T10:43:48.3876157+01:00",
          "LastRefreshDate": "2021-11-19T10:45:24.9623992+01:00",
          "TotalRefreshCount": 1,
          "CustomInfo": {}
        }
      },
      "639": {
        "$type": "Inside.Core.Formula.Definition.DefinitionAC, Inside.Core.Formula",
        "ID": 639,
        "Results": [
          [
            85.0
          ]
        ],
        "Statistics": {
          "CreationDate": "2023-03-20T10:43:48.3876157+01:00",
          </t>
  </si>
  <si>
    <t>"LastRefreshDate": "2021-11-19T10:45:24.966385+01:00",
          "TotalRefreshCount": 1,
          "CustomInfo": {}
        }
      },
      "640": {
        "$type": "Inside.Core.Formula.Definition.DefinitionAC, Inside.Core.Formula",
        "ID": 640,
        "Results": [
          [
            10.0
          ]
        ],
        "Statistics": {
          "CreationDate": "2023-03-20T10:43:48.3876157+01:00",
          "LastRefreshDate": "2021-11-19T10:45:24.9704+01:00",
          "TotalRefreshCount": 1,
          "CustomInfo": {}
        }
      },
      "641": {
        "$type": "Inside.Core.Formula.Definition.DefinitionAC, Inside.Core.Formula",
        "ID": 641,
        "Results": [
          [
            196.0
          ]
        ],
        "Statistics": {
          "CreationDate": "2023-03-20T10:43:48.3876157+01:00",
          "LastRefreshDate": "2021-11-19T10:45:24.9745311+01:00",
          "TotalRefreshCount": 1,
          "CustomInfo": {}
        }
      },
      "642": {
        "$type": "Inside.Core.Formula.Definition.DefinitionAC, Inside.Core.Formula",
        "ID": 642,
        "Results": [
          [
            8.0
          ]
        ],
        "Statistics": {
          "CreationDate": "2023-03-20T10:43:48.3876157+01:00",
          "LastRefreshDate": "2021-11-19T10:45:24.9783807+01:00",
          "TotalRefreshCount": 1,
          "CustomInfo": {}
        }
      },
      "643": {
        "$type": "Inside.Core.Formula.Definition.DefinitionAC, Inside.Core.Formula",
        "ID": 643,
        "Results": [
          [
            217.0
          ]
        ],
        "Statistics": {
          "CreationDate": "2023-03-20T10:43:48.3876157+01:00",
          "LastRefreshDate": "2021-11-19T10:45:24.9823824+01:00",
          "TotalRefreshCount": 1,
          "CustomInfo": {}
        }
      },
      "644": {
        "$type": "Inside.Core.Formula.Definition.DefinitionAC, Inside.Core.Formula",
        "ID": 644,
        "Results": [
          [
            5472.0
          ]
        ],
        "Statistics": {
          "CreationDate": "2023-03-20T10:43:48.3876157+01:00",
          "LastRefreshDate": "2021-11-19T10:45:40.4868088+01:00",
          "TotalRefreshCount": 1,
          "CustomInfo": {}
        }
      },
      "645": {
        "$type": "Inside.Core.Formula.Definition.DefinitionAC, Inside.Core.Formula",
        "ID": 645,
        "Results": [
          [
            138.0
          ]
        ],
        "Statistics": {
          "CreationDate": "2023-03-20T10:43:48.3876157+01:00",
          "LastRefreshDate": "2021-11-19T10:45:44.2024791+01:00",
          "TotalRefreshCount": 1,
          "CustomInfo": {}
        }
      },
      "646": {
        "$type": "Inside.Core.Formula.Definition.DefinitionAC, Inside.Core.Formula",
        "ID": 646,
        "Results": [
          [
            119.0
          ]
        ],
        "Statistics": {
          "CreationDate": "2023-03-20T10:43:48.3876157+01:00",
          "LastRefreshDate": "2021-11-19T10:45:44.2067977+01:00",
          "TotalRefreshCount": 1,
          "CustomInfo": {}
        }
      },
      "647": {
        "$type": "Inside.Core.Formula.Definition.DefinitionAC, Inside.Core.Formula",
        "ID": 647,
        "Results": [
          [
            138.0
          ]
        ],
        "Statistics": {
          "CreationDate": "2023-03-20T10:43:48.3876157+01:00",
          "LastRefreshDate": "2021-11-19T10:45:44.2118159+01:00",
          "TotalRefreshCount": 1,
          "CustomInfo": {}
        }
      },
      "648": {
        "$type": "Inside.Core.Formula.Definition.DefinitionAC, Inside.Core.Formula",
        "ID": 648,
        "Results": [
          [
            121.0
          ]
        ],
        "Statistics": {
          "CreationDate": "2023-03-20T10:43:48.3876157+01:00",
          "LastRefreshDate": "2021-11-19T10:45:44.2200506+01:00",
          "TotalRefreshCount": 1,
          "CustomInfo": {}
        }
      },
      "649": {
        "$type": "Inside.Core.Formula.Definition.DefinitionAC, Inside.Core.Formula",
        "ID": 649,
        "Results": [
          [
            110.0
          ]
        ],
        "Statistics": {
          "CreationDate": "2023-03-20T10:43:48.3876157+01:00",
          "LastRefreshDate": "2021-11-19T10:45:44.2273849+01:00",
          "TotalRefreshCount": 1,
          "CustomInfo": {}
        }
      },
      "650": {
        "$type": "Inside.Core.Formula.Definition.DefinitionAC, Inside.Core.Formula",
        "ID": 650,
        "Results": [
          [
            104.0
          ]
        ],
        "Statistics": {
          "CreationDate": "2023-03-20T10:43:48.3876157+01:00",
          "LastRefreshDate": "2021-11-19T10:45:44.2347422+01:00",
          "TotalRefreshCount": 1,
          "CustomInfo": {}
        }
      },
      "651": {
        "$type": "Inside.Core.Formula.Definition.DefinitionAC, Inside.Core.Formula",
        "ID": 651,
        "Results": [
          [
            392.0
          ]
        ],
        "Statistics": {
          "CreationDate": "2023-03-20T10:43:48.3876157+01:00",
          "LastRefreshDate": "2021-11-19T10:45:44.2437526+01:00",
          "TotalRefreshCount": 1,
          "CustomInfo": {}
        }
      },
      "652": {
        "$type": "Inside.Core.Formula.Definition.DefinitionAC, Inside.Core.Formula",
        "ID": 652,
        "Results": [
          [
            30.0
          ]
        ],
        "Statistics": {
          "CreationDate": "2023-03-20T10:43:48.3876157+01:00",
          "LastRefreshDate": "2021-11-19T10:45:44.2500512+01:00",
          "TotalRefreshCount": 1,
          "CustomInfo": {}
        }
      },
      "653": {
        "$type": "Inside.Core.Formula.Definition.DefinitionAC, Inside.Core.Formula",
        "ID": 653,
        "Results": [
          [
            12.0
          ]
        ],
        "Statistics": {
          "CreationDate": "2023-03-20T10:43:48.3876157+01:00",
          "LastRefreshDate": "2021-11-19T10:45:44.2584841+01:00",
          "TotalRefreshCount": 1,
          "CustomInfo": {}
        }
      },
      "654": {
        "$type": "Inside.Core.Formula.Definition.DefinitionAC, Inside.Core.Formula",
        "ID": 654,
        "Results": [
          [
            7.0
          ]
        ],
        "Statistics": {
          "CreationDate": "2023-03-20T10:43:48.3876157+01:00",
          "LastRefreshDate": "2021-11-19T10:45:44.2657959+01:00",
          "TotalRefreshCount": 1,
          "CustomInfo": {}
        }
      },
      "655": {
        "$type": "Inside.Core.Formula.Definition.DefinitionAC, Inside.Core.Formula",
        "ID": 655,
        "Results": [
          [
            42.0
          ]
        ],
        "Statistics": {
          "CreationDate": "2023-03-20T10:43:48.3876157+01:00",
          "LastRefreshDate": "2021-11-19T10:45:44.2728182+01:00",
          "TotalRefreshCount": 1,
          "CustomInfo": {}
        }
      },
      "656": {
        "$type": "Inside.Core.Formula.Definition.DefinitionAC, Inside.Core.Formula",
        "ID": 656,
        "Results": [
          [
            11.0
          ]
        ],
        "Statistics": {
          "CreationDate": "2023-03-20T10:43:48.3876157+01:00",
          "LastRefreshDate": "2021-11-19T10:45:44.2801788+01:00",
          "TotalRefreshCount": 1,
          "CustomInfo": {}
        }
      },
      "657": {
        "$type": "Inside.Core.Formula.Definition.DefinitionAC, Inside.Core.Formula",
        "ID": 657,
        "Results": [
          [
            25.0
          ]
        ],
        "Statistics": {
          "CreationDate": "2023-03-20T10:43:48.3876157+01:00",
          "LastRefreshDate": "2021-11-19T10:45:44.2844888+01:00",
          "TotalRefreshCount": 1,
          "CustomInfo": {}
        }
      },
      "658": {
        "$type": "Inside.Core.Formula.Definition.DefinitionAC, Inside.Core.Formula",
        "ID": 658,
        "Results": [
          [
            50.0
          ]
        ],
        "Statistics": {
          "CreationDate": "2023-03-20T10:43:48.3886161+01:00",
          "LastRefreshDate": "2021-11-19T10:45:44.2895181+01:00",
          "TotalRefreshCount": 1,
          "CustomInfo": {}
        }
      },
      "659": {
        "$type": "Inside.Core.Formula.Definition.DefinitionAC, Inside.Core.Formula",
        "ID": 659,
        "Results": [
          [
            35.0
          ]
        ],
        "Statistics": {
          "CreationDate": "2023-03-20T10:43:48.3886161+01:00",
          "LastRefreshDate": "2021-11-19T10:45:44.295829+01:00",
          "TotalRefreshCount": 1,
          "CustomInfo": {}
        }
      },
      "660": {
        "$type": "Inside.Core.Formula.Definition.DefinitionAC, Inside.Core.Formula",
        "ID": 660,
        "Results": [
          [
            253.0
          ]
        ],
        "Statistics": {
          "CreationDate": "2023-03-20T10:43:48.3886161+01:00",
          "LastRefreshDate": "2021-11-19T10:45:44.3018509+01:00",
          "TotalRefreshCount": 1,
          "CustomInfo": {}
        }
      },
      "661": {
        "$type": "Inside.Core.Formula.Definition.DefinitionAC, Inside.Core.Formula",
        "ID": 661,
        "Results": [
          [
            105.0
          ]
        ],
        "Statistics": {
          "CreationDate": "2023-03-20T10:43:48.3886161+01:00",
          "LastRefreshDate": "2021-11-19T10:45:44.3082277+01:00",
          "TotalRefreshCount": 1,
          "CustomInfo": {}
        }
      },
      "662": {
        "$type": "Inside.Core.Formula.Definition.DefinitionAC, Inside.Core.Formula",
        "ID": 662,
        "Results": [
          [
            56.0
          ]
        ],
        "Statistics": {
          "CreationDate": "2023-03-20T10:43:48.3886161+01:00",
          "LastRefreshDate": "2021-11-19T10:45:44.3122616+01:00",
          "TotalRefreshCount": 1,
          "CustomInfo": {}
        }
      },
      "663": {
        "$type": "Inside.Core.Formula.Definition.DefinitionAC, Inside.Core.Formula",
        "ID": 663,
        "Results": [
          [
            129.0
          ]
        ],
        "Statistics": {
          "CreationDate": "2023-03-20T10:43:48.3886161+01:00",
          "LastRefreshDate": "2021-11-19T10:45:44.3176821+01:00",
          "TotalRefreshCount": 1,
          "CustomInfo": {}
        }
      },
      "664": {
        "$type": "Inside.Core.Formula.Definition.DefinitionAC, Inside.Core.Formula",
        "ID": 664,
        "Results": [
          [
            106.0
          ]
        ],
        "Statistics": {
          "CreationDate": "2023-03-20T10:43:48.3886161+01:00",
          "LastRefreshDate": "2021-11-19T10:45:44.3239436+01:00",
          "TotalRefreshCount": 1,
          "CustomInfo": {}
        }
      },
      "665": {
        "$type": "Inside.Core.Formula.Definition.DefinitionAC, Inside.Core.Formula",
        "ID": 665,
        "Results": [
          [
            42.0
          ]
        ],
        "Statistics": {
          "CreationDate": "2023-03-20T10:43:48.3886161+01:00",
          "LastRefreshDate": "2021-11-19T10:45:44.3290729+01:00",
          "TotalRefreshCount": 1,
          "CustomInfo": {}
        }
      },
      "666": {
        "$type": "Inside.Core.Formula.Definition.DefinitionAC, Inside.Core.Formula",
        "ID": 666,
        "Results": [
          [
            170.0
          ]
        ],
        "Statistics": {
          "CreationDate": "2023-03-20T10:43:48.3886161+01:00",
          "LastRefreshDate": "2021-11-19T10:45:44.3354534+01:00",
          "TotalRefreshCount": 1,
          "CustomInfo": {}
        }
      },
      "667": {
        "$type": "Inside.Core.Formula.Definition.DefinitionAC, Inside.Core.Formula",
        "ID": 667,
        "Results": [
          [
            3431.0
          ]
        ],
        "Statistics": {
          "CreationDate": "2023-03-20T10:43:48.3886161+01:00",
          "LastRefreshDate": "2021-11-19T10:45:44.341428+01:00",
          "TotalRefreshCount": 1,
          "CustomInfo": {}
        }
      },
      "668": {
        "$type": "Inside.Core.Formula.Definition.DefinitionAC, Inside.Core.Formula",
        "ID": 668,
        "Results": [
          [
            413.0
          ]
        ],
        "Statistics": {
          "CreationDate": "2023-03-20T10:43:48.3886161+01:00",
          "LastRefreshDate": "2021-11-19T10:45:44.3468141+01:00",
          "TotalRefreshCount": 1,
          "CustomInfo": {}
        }
      },
      "669": {
        "$type": "Inside.Core.Formula.Definition.DefinitionAC, Inside.Core.Formula",
        "ID": 669,
        "Results": [
          [
            46.0
          ]
        ],
        "Statistics": {
          "CreationDate": "2023-03-20T10:43:48.3886161+01:00",
          "LastRefreshDate": "2021-11-19T10:45:44.3528047+01:00",
          "TotalRefreshCount": 1,
          "CustomInfo": {}
        }
      },
      "670": {
        "$type": "Inside.Core.Formula.Definition.DefinitionAC, Inside.Core.Formula",
        "ID": 670,
        "Results": [
          [
            196.0
          ]
        ],
        "Statistics": {
          "CreationDate": "2023-03-20T10:43:48.3886161+01:00",
          "LastRefreshDate": "2021-11-19T10:45:44.3590954+01:00",
          "TotalRefreshCount": 1,
          "CustomInfo": {}
        }
      },
      "671": {
        "$type": "Inside.Core.Formula.Definition.DefinitionAC, Inside.Core.Formula",
        "ID": 671,
        "Results": [
          [
            34.0
          ]
        ],
        "Statistics": {
          "CreationDate": "2023-03-20T10:43:48.3886161+01:00",
          "LastRefreshDate": "2021-11-19T10:45:44.3655545+01:00",
          "TotalRefreshCount": 1,
          "CustomInfo": {}
        }
      },
      "672": {
        "$type": "Inside.Core.Formula.Definition.DefinitionAC, Inside.Core.Formula",
        "ID": 672,
        "Results": [
          [
            52.0
          ]
        ],
        "Statistics": {
          "CreationDate": "2023-03-20T10:43:48.3886161+01:00",
          "LastRefreshDate": "2021-11-19T10:45:44.3714667+01:00",
          "TotalRefreshCount": 1,
          "CustomInfo": {}
        }
      },
      "673": {
        "$type": "Inside.Core.Formula.Definition.DefinitionAC, Inside.Core.Formula",
        "ID": 673,
        "Results": [
          [
            19.0
          ]
        ],
        "Statistics": {
          "CreationDate": "2023-03-20T10:43:48.3886161+01:00",
          "LastRefreshDate": "2021-11-19T10:45:44.3769321+01:00",
          "TotalRefreshCount": 1,
          "CustomInfo": {}
        }
      },
      "674": {
        "$type": "Inside.Core.Formula.Definition.DefinitionAC, Inside.Core.Formula",
        "ID": 674,
        "Results": [
          [
            1.0
          ]
        ],
        "Statistics": {
          "CreationDate": "2023-03-20T10:43:48.3886161+01:00",
          "LastRefreshDate": "2021-11-19T10:45:47.7614821+01:00",
          "TotalRefreshCount": 1,
          "CustomInfo": {}
        }
      },
      "675": {
        "$type": "Inside.Core.Formula.Definition.DefinitionAC, Inside.Core.Formula",
        "ID": 675,
        "Results": [
          [
            618.0
          ]
        ],
        "Statistics": {
          "CreationDate": "2023-03-20T10:43:48.3886161+01:00",
          "LastRefreshDate": "2021-11-19T10:45:49.4544731+01:00",
          "TotalRefreshCount": 1,
          "CustomInfo": {}
        }
      },
      "676": {
        "$type": "Inside.Core.Formula.Definition.DefinitionAC, Inside.Core.Formula",
        "ID": 676,
        "Results": [
          [
            3.0
          ]
        ],
        "Statistics": {
          "CreationDate": "2023-03-20T10:43:48.3886161+01:00",
          "LastRefreshDate": "2021-11-19T10:45:49.4594821+01:00",
          "TotalRefreshCount": 1,
          "CustomInfo": {}
        }
      },
      "677": {
        "$type": "Inside.Core.Formula.Definition.DefinitionAC, Inside.Core.Formula",
        "ID": 677,
        "Results": [
          [
            23.0
          ]
        ],
        "Statistics": {
          "CreationDate": "2023-03-20T10:43:48.3886161+01:00",
          "LastRefreshDate": "2021-11-19T10:45:49.464747+01:00",
          "TotalRefreshCount": 1,
          "CustomInfo": {}
        }
      },
      "678": {
        "$type": "Inside.Core.Formula.Definition.DefinitionAC, Inside.Core.Formula",
        "ID": 678,
        "Results": [
          [
            243.0
          ]
        ],
        "Statistics": {
          "CreationDate": "2023-03-20T10:43:48.3886161+01:00",
          "LastRefreshDate": "2021-11-19T10:45:49.46874+01:00",
          "TotalRefreshCount": 1,
          "CustomInfo": {}
        }
      },
      "679": {
        "$type": "Inside.Core.Formula.Definition.DefinitionAC, Inside.Core.Formula",
        "ID": 679,
        "Results": [
          [
            43.0
          ]
        ],
        "Statistics": {
          "CreationDate": "2023-03-20T10:43:48.3896167+01:00",
          "LastRefreshDate": "2021-11-19T10:45:49.4819501+01:00",
          "TotalRefreshCount": 1,
          "CustomInfo": {}
        }
      },
      "680": {
        "$type": "Inside.Core.Formula.Definition.DefinitionAC, Inside.Core.Formula",
        "ID": 680,
        "Results": [
          [
            27.0
          ]
        ],
        "Statistics": {
          "CreationDate": "2023-03-20T10:43:48.3896167+01:00",
          "LastRefreshDate": "2021-11-19T10:45:49.4901598+01:00",
          "TotalRefreshCount": 1,
          "CustomInfo": {}
        }
      },
      "681": {
        "$type": "Inside.Core.Formula.Definition.DefinitionAC, Inside.Core.Formula",
        "ID": 681,
        "Results": [
          [
            5.0
          ]
        ],
        "Statistics": {
          "CreationDate": "2023-03-20T10:43:48.3896167+01:00",
          "LastRefreshDate": "2021-11-19T10:45:49.4953448+01:00",
          "TotalRefreshCount": 1,
          "CustomInfo": {}
        }
      },
      "682": {
        "$type": "Inside.Core.Formula.Definition.DefinitionAC, Inside.Core.Formula",
        "ID": 682,
        "Results": [
          [
            29.0
          ]
        ],
        "Statistics": {
          "CreationDate": "2023-03-20T10:43:48.3896167+01:00",
          "LastRefreshDate": "2021-11-19T10:45:49.4993385+01:00",
          "TotalRefreshCount": 1,
          "CustomInfo": {}
        }
      },
      "683": {
        "$type": "Inside.Core.Formula.Definition.DefinitionAC, Inside.Core.Formula",
        "ID": 683,
        "Results": [
          [
            11.0
          ]
        ],
        "Statistics": {
          "CreationDate": "2023-03-20T10:43:48.3896167+01:00",
          "LastRefreshDate": "2021-11-19T10:45:49.5033584+01:00",
          "TotalRefreshCount": 1,
          "CustomInfo": {}
        }
      },
      "684": {
        "$type": "Inside.Core.Formula.Definition.DefinitionAC, Inside.Core.Formula",
        "ID": 684,
        "Results": [
          [
            784.0
          ]
        ],
        "Statistics": {
          "CreationDate": "2023-03-20T10:43:48.3896167+01:00",
          "LastRefreshDate": "2021-11-19T10:45:49.5074873+01:00",
          "TotalRefreshCount": 1,
          "CustomInfo": {}
        }
      },
      "685": {
        "$type": "Inside.Core.Formula.Definition.DefinitionAC, Inside.Core.Formula",
        "ID": 685,
        "Results": [
          [
            106.0
          ]
        ],
        "Statistics": {
          "CreationDate": "2023-03-20T10:43:48.3896167+01:00",
          "LastRefreshDate": "2021-11-19T10:45:49.511489+01:00",
          "TotalRefreshCount": 1,
          "CustomInfo": {}
        }
      },
      "686": {
        "$type": "Inside.Core.Formula.Definition.DefinitionAC, Inside.Core.Formula",
        "ID": 686,
        "Results": [
          [
            356.0
          ]
        ],
        "Statistics": {
          "CreationDate": "2023-03-20T10:43:48.3896167+01:00",
          "LastRefreshDate": "2021-11-19T10:45:49.5156252+01:00",
          "TotalRefreshCount": 1,
          "CustomInfo": {}
        }
      },
      "687": {
        "$type": "Inside.Core.Formula.Definition.DefinitionAC, Inside.Core.Formula",
        "ID": 687,
        "Results": [
          [
            1.0
          ]
        ],
        "Statistics": {
          "CreationDate": "2023-03-20T10:43:48.3896167+01:00",
          "LastRefreshDate": "2021-11-19T10:45:49.5196246+01:00",
          "TotalRefreshCount": 1,
          "CustomInfo": {}
        }
      },
      "688": {
        "$type": "Inside.Core.Formula.Definition.DefinitionAC, Inside.Core.Formula",
        "ID": 688,
        "Results": [
          [
            12.0
          ]
        ],
        "Statistics": {
          "CreationDate": "2023-03-20T10:43:48.3896167+01:00",
          "LastRefreshDate": "2021-11-19T10:45:52.8959402+01:00",
          "TotalRefreshCount": 1,
          "CustomInfo": {}
        }
      },
      "689": {
        "$type": "Inside.Core.Formula.Definition.DefinitionAC, Inside.Core.Formula",
        "ID": 689,
        "Results": [
          [
            9.0
          ]
        ],
        "Statistics": {
          "CreationDate": "2023-03-20T10:43:48.3896167+01:00",
          "LastRefreshDate": "2021-11-19T10:45:54.1232235+01:00",
          "TotalRefreshCount": 1,
          "CustomInfo": {}
        }
      },
      "690": {
        "$type": "Inside.Core.Formula.Definition.DefinitionAC, Inside.Core.Formula",
        "ID": 690,
        "Results": [
          [
            109.0
          ]
        ],
        "Statistics": {
          "CreationDate": "2023-03-20T10:43:48.3896167+01:00",
          "LastRefreshDate": "2021-11-19T10:45:54.1305516+01:00",
          "TotalRefreshCount": 1,
          "CustomInfo": {}
        }
      },
      "691": {
        "$type": "Inside.Core.Formula.Definition.DefinitionAC, Inside.Core.Formula",
        "ID": 691,
        "Results": [
          [
            10.0
          ]
        ],
        "Statistics": {
          "CreationDate": "2023-03-20T10:43:48.3896167+01:00",
          "LastRefreshDate": "2021-11-19T10:45:54.13694+01:00",
          "TotalRefreshCount": 1,
          "CustomInfo": {}
        }
      },
      "692": {
        "$type": "Inside.Core.Formula.Definition.DefinitionAC, Inside.Core.Formula",
        "ID": 692,
        "Results": [
          [
            2.0
          ]
        ],
        "Statistics": {
          "CreationDate": "2023-03-20T10:43:48.3896167+01:00",
          "LastRefreshDate": "2021-11-19T10:45:54.1409415+01:00",
          "TotalRefreshCount": 1,
          "CustomInfo": {}
        }
      },
      "693": {
        "$type": "Inside.Core.Formula.Definition.DefinitionAC, Inside.Core.Formula",
        "ID": 693,
        "Results": [
          [
            370.0
          ]
        ],
        "Statistics": {
          "CreationDate": "2023-03-20T10:43:48.3896167+01:00",
          "LastRefreshDate": "2021-11-19T10:45:54.1442758+01:00",
          "TotalRefreshCount": 1,
          "CustomInfo": {}
        }
      },
      "694": {
        "$type": "Inside.Core.Formula.Definition.DefinitionAC, Inside.Core.Formula",
        "ID": 694,
        "Results": [
          [
            2.0
          ]
        ],
        "Statistics": {
          "CreationDate": "2023-03-20T10:43:48.3896167+01:00",
          "LastRefreshDate": "2021-11-19T10:45:54.148298+01:00",
          "TotalRefreshCount": 1,
          "CustomInfo": {}
        }
      },
      "695": {
        "$type": "Inside.Core.Formula.Definition.DefinitionAC, Inside.Core.Formula",
        "ID": 695,
        "Results": [
          [
            2.0
          ]
        ],
        "Statistics": {
          "CreationDate": "2023-03-20T10:43:48.3896167+01:00",
          "LastRefreshDate": "2021-11-19T10:45:54.1522942+01:00",
          "TotalRefreshCount": 1,
          "CustomInfo": {}
        }
      },
      "696": {
        "$type": "Inside.Core.Formula.Definition.DefinitionAC, Inside.Core.Formula",
        "ID": 696,
        "Results": [
          [
            1.0
          ]
        ],
        "Statistics": {
          "CreationDate": "2023-03-20T10:43:48.3896167+01:00",
          "LastRefreshDate": "2021-11-19T10:45:54.1596862+01:00",
          "TotalRefreshCount": 1,
          "CustomInfo": {}
        }
      },
      "697": {
        "$type": "Inside.Core.Formula.Definition.DefinitionAC, Inside.Core.Formula",
        "ID": 697,
        "Results": [
          [
            2.0
          ]
        ],
        "Statistics": {
          "CreationDate": "2023-03-20T10:43:48.3896167+01:00",
          "LastRefreshDate": "2021-11-19T10:45:54.1639118+01:00",
          "TotalRefreshCount": 1,
          "CustomInfo": {}
        }
      },
      "698": {
        "$type": "Inside.Core.Formula.Definition.DefinitionAC, Inside.Core.Formula",
        "ID": 698,
        "Results": [
          [
            784.0
          ]
        ],
        "Statistics": {
          "CreationDate": "2023-03-20T10:43:48.3896167+01:00",
          "LastRefreshDate": "2021-11-19T10:45:54.167954+01:00",
          "TotalRefreshCount": 1,
          "CustomInfo": {}
        }
      },
      "699": {
        "$type": "Inside.Core.Formula.Definition.DefinitionAC, Inside.Core.Formula",
        "ID": 699,
        "Results": [
          [
            91.0
          ]
        ],
        "Statistics": {
          "CreationDate": "2023-03-20T10:43:48.3896167+01:00",
          "LastRefreshDate": "2021-11-19T10:45:54.1773495+01:00",
          "TotalRefreshCount": 1,
          "CustomInfo": {}
        }
      },
      "700": {
        "$type": "Inside.Core.Formula.Definition.DefinitionAC, Inside.Core.Formula",
        "ID": 700,
        "Results": [
          [
            2.0
          ]
        ],
        "Statistics": {
          "CreationDate": "2023-03-20T10:43:48.3906166+01:00",
          "LastRefreshDate": "2021-11-19T10:45:54.1866753+01:00",
          "TotalRefreshCount": 1,
          "CustomInfo": {}
        }
      },
      "701": {
        "$type": "Inside.Core.Formula.Definition.DefinitionAC, Inside.Core.Formula",
        "ID": 701,
        "Results": [
          [
            952.0
          ]
        ],
        "Statistics": {
          "CreationDate": "2023-03-20T10:43:48.3906166+01:00",
          "LastRefreshDate": "2021-11-19T10:45:54.1960416+01:00",
          "TotalRefreshCount": 1,
          "CustomInfo": {}
        }
      },
      "702": {
        "$type": "Inside.Core.Formula.Definition.DefinitionAC, Inside.Core.Formula",
        "ID": 702,
        "Results": [
          [
            2.0
          ]
        ],
        "Statistics": {
          "CreationDate": "2023-03-20T10:43:48.3906166+01:00",
          "LastRefreshDate": "2021-11-19T10:45:54.2053749+01:00",
          "TotalRefreshCount": 1,
          "CustomInfo": {}
        }
      },
      "703": {
        "$type": "Inside.Core.Formula.Definition.DefinitionAC, Inside.Core.Formula",
        "ID": 703,
        "Results": [
          [
            28.0
          ]
        ],
        "Statistics": {
          "CreationDate": "2023-03-20T10:43:48.3906166+01:00",
          "LastRefreshDate": "2021-11-19T10:45:54.2113776+01:00",
          "TotalRefreshCount": 1,
          "CustomInfo": {}
        }
      },
      "704": {
        "$type": "Inside.Core.Formula.Definition.DefinitionAC, Inside.Core.Formula",
        "ID": 704,
        "Results": [
          [
            26.0
          ]
        ],
        "Statistics": {
          "CreationDate": "2023-03-20T10:43:48.3906166+01:00",
          "LastRefreshDate": "2021-11-19T10:45:54.2167338+01:00",
          "TotalRefreshCount": 1,
          "CustomInfo": {}
        }
      },
      "705": {
        "$type": "Inside.Core.Formula.Definition.DefinitionAC, Inside.Core.Formula",
        "ID": 705,
        "Results": [
          [
            274.0
          ]
        ],
        "Statistics": {
          "CreationDate": "2023-03-20T10:43:48.3906166+01:00",
          "LastRefreshDate": "2021-11-19T10:45:54.2227372+01:00",
          "TotalRefreshCount": 1,
          "CustomInfo": {}
        }
      },
      "706": {
        "$type": "Inside.Core.Formula.Definition.DefinitionAC, Inside.Core.Formula",
        "ID": 706,
        "Results": [
          [
            146.0
          ]
        ],
        "Statistics": {
          "CreationDate": "2023-03-20T10:43:48.3906166+01:00",
          "LastRefreshDate": "2021-11-19T10:45:54.2281849+01:00",
          "TotalRefreshCount": 1,
          "CustomInfo": {}
        }
      },
      "707": {
        "$type": "Inside.Core.Formula.Definition.DefinitionAC, Inside.Core.Formula",
        "ID": 707,
        "Results": [
          [
            3.0
          ]
        ],
        "Statistics": {
          "CreationDate": "2023-03-20T10:43:48.3906166+01:00",
          "LastRefreshDate": "2021-11-19T10:45:54.2331522+01:00",
          "TotalRefreshCount": 1,
          "CustomInfo": {}
        }
      },
      "708": {
        "$type": "Inside.Core.Formula.Definition.DefinitionAC, Inside.Core.Formula",
        "ID": 708,
        "Results": [
          [
            357.0
          ]
        ],
        "Statistics": {
          "CreationDate": "2023-03-20T10:43:48.3906166+01:00",
          "LastRefreshDate": "2021-11-19T10:45:54.2385109+01:00",
          "TotalRefreshCount": 1,
          "CustomInfo": {}
        }
      },
      "709": {
        "$type": "Inside.Core.Formula.Definition.DefinitionAC, Inside.Core.Formula",
        "ID": 709,
        "Results": [
          [
            2.0
          ]
        ],
        "Statistics": {
          "CreationDate": "2023-03-20T10:43:48.3906166+01:00",
          "LastRefreshDate": "2021-11-19T10:45:54.2448315+01:00",
          "TotalRefreshCount": 1,
          "CustomInfo": {}
        }
      },
      "710": {
        "$type": "Inside.Core.Formula.Definition.DefinitionAC, Inside.Core.Formula",
        "ID": 710,
        "Results": [
          [
            73.0
          ]
        ],
        "Statistics": {
          "CreationDate": "2023-03-20T10:43:48.3906166+01:00",
          "LastRefreshDate": "2021-11-19T10:45:54.2497933+01:00",
          "TotalRefreshCount": 1,
          "CustomInfo": {}
        }
      },
      "711": {
        "$type": "Inside.Core.Formula.Definition.DefinitionAC, Inside.Core.Formula",
        "ID": 711,
        "Results": [
          [
            86.0
          ]
        ],
        "Statistics": {
          "CreationDate": "2023-03-20T10:43:48.3906166+01:00",
          "LastRefreshDate": "2021-11-19T10:45:54.25521+01:00",
          "TotalRefreshCount": 1,
          "CustomInfo": {}
        }
      },
      "712": {
        "$type": "Inside.Core.Formula.Definition.DefinitionAC, Inside.Core.Formula",
        "ID": 712,
        "Results": [
          [
            193.0
          ]
        ],
        "Statistics": {
          "CreationDate": "2023-03-20T10:43:48.3906166+01:00",
          "LastRefreshDate": "2021-11-19T10:45:54.2612026+01:00",
          "TotalRefreshCount": 1,
          "CustomInfo": {}
        }
      },
      "713": {
        "$type": "Inside.Core.Formula.Definition.DefinitionAC, Inside.Core.Formula",
        "ID": 713,
        "Results": [
          [
            251.0
          ]
        ],
        "Statistics": {
          "CreationDate": "2023-03-20T10:43:48.3906166+01:00",
          "LastRefreshDate": "2021-11-19T10:45:54.265533+01:00",
          "TotalRefreshCount": 1,
          "CustomInfo": {}
        }
      },
      "714": {
        "$type": "Inside.Core.Formula.Definition.</t>
  </si>
  <si>
    <t>DefinitionAC, Inside.Core.Formula",
        "ID": 714,
        "Results": [
          [
            358.0
          ]
        ],
        "Statistics": {
          "CreationDate": "2023-03-20T10:43:48.3906166+01:00",
          "LastRefreshDate": "2021-11-19T10:45:54.2725215+01:00",
          "TotalRefreshCount": 1,
          "CustomInfo": {}
        }
      },
      "715": {
        "$type": "Inside.Core.Formula.Definition.DefinitionAC, Inside.Core.Formula",
        "ID": 715,
        "Results": [
          [
            1299.0
          ]
        ],
        "Statistics": {
          "CreationDate": "2023-03-20T10:43:48.3906166+01:00",
          "LastRefreshDate": "2021-11-19T10:45:54.2853738+01:00",
          "TotalRefreshCount": 1,
          "CustomInfo": {}
        }
      },
      "716": {
        "$type": "Inside.Core.Formula.Definition.DefinitionAC, Inside.Core.Formula",
        "ID": 716,
        "Results": [
          [
            40.0
          ]
        ],
        "Statistics": {
          "CreationDate": "2023-03-20T10:43:48.3906166+01:00",
          "LastRefreshDate": "2021-11-19T10:45:54.2957823+01:00",
          "TotalRefreshCount": 1,
          "CustomInfo": {}
        }
      },
      "717": {
        "$type": "Inside.Core.Formula.Definition.DefinitionAC, Inside.Core.Formula",
        "ID": 717,
        "Results": [
          [
            817.0
          ]
        ],
        "Statistics": {
          "CreationDate": "2023-03-20T10:43:48.3916165+01:00",
          "LastRefreshDate": "2021-11-19T10:45:54.3027708+01:00",
          "TotalRefreshCount": 1,
          "CustomInfo": {}
        }
      },
      "718": {
        "$type": "Inside.Core.Formula.Definition.DefinitionAC, Inside.Core.Formula",
        "ID": 718,
        "Results": [
          [
            265.0
          ]
        ],
        "Statistics": {
          "CreationDate": "2023-03-20T10:43:48.3916165+01:00",
          "LastRefreshDate": "2021-11-19T10:45:54.3080932+01:00",
          "TotalRefreshCount": 1,
          "CustomInfo": {}
        }
      },
      "719": {
        "$type": "Inside.Core.Formula.Definition.DefinitionAC, Inside.Core.Formula",
        "ID": 719,
        "Results": [
          [
            1.0
          ]
        ],
        "Statistics": {
          "CreationDate": "2023-03-20T10:43:48.3916165+01:00",
          "LastRefreshDate": "2021-11-19T10:45:54.3120817+01:00",
          "TotalRefreshCount": 1,
          "CustomInfo": {}
        }
      },
      "720": {
        "$type": "Inside.Core.Formula.Definition.DefinitionAC, Inside.Core.Formula",
        "ID": 720,
        "Results": [
          [
            26.0
          ]
        ],
        "Statistics": {
          "CreationDate": "2023-03-20T10:43:48.3916165+01:00",
          "LastRefreshDate": "2021-11-19T10:45:54.3183624+01:00",
          "TotalRefreshCount": 1,
          "CustomInfo": {}
        }
      },
      "721": {
        "$type": "Inside.Core.Formula.Definition.DefinitionAC, Inside.Core.Formula",
        "ID": 721,
        "Results": [
          [
            3.0
          ]
        ],
        "Statistics": {
          "CreationDate": "2023-03-20T10:43:48.3916165+01:00",
          "LastRefreshDate": "2021-11-19T10:45:54.3248253+01:00",
          "TotalRefreshCount": 1,
          "CustomInfo": {}
        }
      },
      "722": {
        "$type": "Inside.Core.Formula.Definition.DefinitionAC, Inside.Core.Formula",
        "ID": 722,
        "Results": [
          [
            884.0
          ]
        ],
        "Statistics": {
          "CreationDate": "2023-03-20T10:43:48.3916165+01:00",
          "LastRefreshDate": "2021-11-19T10:45:54.3318451+01:00",
          "TotalRefreshCount": 1,
          "CustomInfo": {}
        }
      },
      "723": {
        "$type": "Inside.Core.Formula.Definition.DefinitionAC, Inside.Core.Formula",
        "ID": 723,
        "Results": [
          [
            1237.0
          ]
        ],
        "Statistics": {
          "CreationDate": "2023-03-20T10:43:48.3916165+01:00",
          "LastRefreshDate": "2021-11-19T10:45:54.3947321+01:00",
          "TotalRefreshCount": 1,
          "CustomInfo": {}
        }
      },
      "724": {
        "$type": "Inside.Core.Formula.Definition.DefinitionAC, Inside.Core.Formula",
        "ID": 724,
        "Results": [
          [
            2.0
          ]
        ],
        "Statistics": {
          "CreationDate": "2023-03-20T10:43:48.3916165+01:00",
          "LastRefreshDate": "2021-11-19T10:45:54.4174581+01:00",
          "TotalRefreshCount": 1,
          "CustomInfo": {}
        }
      },
      "725": {
        "$type": "Inside.Core.Formula.Definition.DefinitionAC, Inside.Core.Formula",
        "ID": 725,
        "Results": [
          [
            9.0
          ]
        ],
        "Statistics": {
          "CreationDate": "2023-03-20T10:43:48.3916165+01:00",
          "LastRefreshDate": "2021-11-19T10:45:54.4259424+01:00",
          "TotalRefreshCount": 1,
          "CustomInfo": {}
        }
      },
      "726": {
        "$type": "Inside.Core.Formula.Definition.DefinitionAC, Inside.Core.Formula",
        "ID": 726,
        "Results": [
          [
            4.0
          ]
        ],
        "Statistics": {
          "CreationDate": "2023-03-20T10:43:48.3916165+01:00",
          "LastRefreshDate": "2021-11-19T10:45:54.4343602+01:00",
          "TotalRefreshCount": 1,
          "CustomInfo": {}
        }
      },
      "727": {
        "$type": "Inside.Core.Formula.Definition.DefinitionAC, Inside.Core.Formula",
        "ID": 727,
        "Results": [
          [
            1.0
          ]
        ],
        "Statistics": {
          "CreationDate": "2023-03-20T10:43:48.3916165+01:00",
          "LastRefreshDate": "2021-11-19T10:45:54.4423616+01:00",
          "TotalRefreshCount": 1,
          "CustomInfo": {}
        }
      },
      "728": {
        "$type": "Inside.Core.Formula.Definition.DefinitionAC, Inside.Core.Formula",
        "ID": 728,
        "Results": [
          [
            818.0
          ]
        ],
        "Statistics": {
          "CreationDate": "2023-03-20T10:43:48.3916165+01:00",
          "LastRefreshDate": "2021-11-19T10:45:54.4466379+01:00",
          "TotalRefreshCount": 1,
          "CustomInfo": {}
        }
      },
      "729": {
        "$type": "Inside.Core.Formula.Definition.DefinitionAC, Inside.Core.Formula",
        "ID": 729,
        "Results": [
          [
            49.0
          ]
        ],
        "Statistics": {
          "CreationDate": "2023-03-20T10:43:48.3916165+01:00",
          "LastRefreshDate": "2021-11-19T10:45:54.4516333+01:00",
          "TotalRefreshCount": 1,
          "CustomInfo": {}
        }
      },
      "730": {
        "$type": "Inside.Core.Formula.Definition.DefinitionAC, Inside.Core.Formula",
        "ID": 730,
        "Results": [
          [
            541.0
          ]
        ],
        "Statistics": {
          "CreationDate": "2023-03-20T10:43:48.3926167+01:00",
          "LastRefreshDate": "2021-11-19T10:45:54.4549824+01:00",
          "TotalRefreshCount": 1,
          "CustomInfo": {}
        }
      },
      "731": {
        "$type": "Inside.Core.Formula.Definition.DefinitionAC, Inside.Core.Formula",
        "ID": 731,
        "Results": [
          [
            14.0
          ]
        ],
        "Statistics": {
          "CreationDate": "2023-03-20T10:43:48.3926167+01:00",
          "LastRefreshDate": "2021-11-19T10:45:54.4600174+01:00",
          "TotalRefreshCount": 1,
          "CustomInfo": {}
        }
      },
      "732": {
        "$type": "Inside.Core.Formula.Definition.DefinitionAC, Inside.Core.Formula",
        "ID": 732,
        "Results": [
          [
            2.0
          ]
        ],
        "Statistics": {
          "CreationDate": "2023-03-20T10:43:48.3926167+01:00",
          "LastRefreshDate": "2021-11-19T10:45:54.4641673+01:00",
          "TotalRefreshCount": 1,
          "CustomInfo": {}
        }
      },
      "733": {
        "$type": "Inside.Core.Formula.Definition.DefinitionAC, Inside.Core.Formula",
        "ID": 733,
        "Results": [
          [
            2.0
          ]
        ],
        "Statistics": {
          "CreationDate": "2023-03-20T10:43:48.3926167+01:00",
          "LastRefreshDate": "2021-11-19T10:45:54.4681942+01:00",
          "TotalRefreshCount": 1,
          "CustomInfo": {}
        }
      },
      "734": {
        "$type": "Inside.Core.Formula.Definition.DefinitionAC, Inside.Core.Formula",
        "ID": 734,
        "Results": [
          [
            1015.0
          ]
        ],
        "Statistics": {
          "CreationDate": "2023-03-20T10:43:48.3926167+01:00",
          "LastRefreshDate": "2021-11-19T10:45:54.472185+01:00",
          "TotalRefreshCount": 1,
          "CustomInfo": {}
        }
      },
      "735": {
        "$type": "Inside.Core.Formula.Definition.DefinitionAC, Inside.Core.Formula",
        "ID": 735,
        "Results": [
          [
            1.0
          ]
        ],
        "Statistics": {
          "CreationDate": "2023-03-20T10:43:48.3926167+01:00",
          "LastRefreshDate": "2021-11-19T10:45:54.4804265+01:00",
          "TotalRefreshCount": 1,
          "CustomInfo": {}
        }
      },
      "736": {
        "$type": "Inside.Core.Formula.Definition.DefinitionAC, Inside.Core.Formula",
        "ID": 736,
        "Results": [
          [
            24.0
          ]
        ],
        "Statistics": {
          "CreationDate": "2023-03-20T10:43:48.3926167+01:00",
          "LastRefreshDate": "2021-11-19T10:45:54.4925986+01:00",
          "TotalRefreshCount": 1,
          "CustomInfo": {}
        }
      },
      "737": {
        "$type": "Inside.Core.Formula.Definition.DefinitionAC, Inside.Core.Formula",
        "ID": 737,
        "Results": [
          [
            28.0
          ]
        ],
        "Statistics": {
          "CreationDate": "2023-03-20T10:43:48.3926167+01:00",
          "LastRefreshDate": "2021-11-19T10:45:54.5011462+01:00",
          "TotalRefreshCount": 1,
          "CustomInfo": {}
        }
      },
      "738": {
        "$type": "Inside.Core.Formula.Definition.DefinitionAC, Inside.Core.Formula",
        "ID": 738,
        "Results": [
          [
            474.0
          ]
        ],
        "Statistics": {
          "CreationDate": "2023-03-20T10:43:48.3926167+01:00",
          "LastRefreshDate": "2021-11-19T10:45:54.5091989+01:00",
          "TotalRefreshCount": 1,
          "CustomInfo": {}
        }
      },
      "739": {
        "$type": "Inside.Core.Formula.Definition.DefinitionAC, Inside.Core.Formula",
        "ID": 739,
        "Results": [
          [
            187.0
          ]
        ],
        "Statistics": {
          "CreationDate": "2023-03-20T10:43:48.3926167+01:00",
          "LastRefreshDate": "2021-11-19T10:45:54.5174787+01:00",
          "TotalRefreshCount": 1,
          "CustomInfo": {}
        }
      },
      "740": {
        "$type": "Inside.Core.Formula.Definition.DefinitionAC, Inside.Core.Formula",
        "ID": 740,
        "Results": [
          [
            36.0
          ]
        ],
        "Statistics": {
          "CreationDate": "2023-03-20T10:43:48.3926167+01:00",
          "LastRefreshDate": "2021-11-19T10:45:54.5257058+01:00",
          "TotalRefreshCount": 1,
          "CustomInfo": {}
        }
      },
      "741": {
        "$type": "Inside.Core.Formula.Definition.DefinitionAC, Inside.Core.Formula",
        "ID": 741,
        "Results": [
          [
            1094.0
          ]
        ],
        "Statistics": {
          "CreationDate": "2023-03-20T10:43:48.3926167+01:00",
          "LastRefreshDate": "2021-11-19T10:45:54.5297019+01:00",
          "TotalRefreshCount": 1,
          "CustomInfo": {}
        }
      },
      "742": {
        "$type": "Inside.Core.Formula.Definition.DefinitionAC, Inside.Core.Formula",
        "ID": 742,
        "Results": [
          [
            1.0
          ]
        ],
        "Statistics": {
          "CreationDate": "2023-03-20T10:43:48.3926167+01:00",
          "LastRefreshDate": "2021-11-19T10:45:54.5359035+01:00",
          "TotalRefreshCount": 1,
          "CustomInfo": {}
        }
      },
      "743": {
        "$type": "Inside.Core.Formula.Definition.DefinitionAC, Inside.Core.Formula",
        "ID": 743,
        "Results": [
          [
            5.0
          ]
        ],
        "Statistics": {
          "CreationDate": "2023-03-20T10:43:48.3926167+01:00",
          "LastRefreshDate": "2021-11-19T10:45:54.5439216+01:00",
          "TotalRefreshCount": 1,
          "CustomInfo": {}
        }
      },
      "744": {
        "$type": "Inside.Core.Formula.Definition.DefinitionAC, Inside.Core.Formula",
        "ID": 744,
        "Results": [
          [
            2.0
          ]
        ],
        "Statistics": {
          "CreationDate": "2023-03-20T10:43:48.3926167+01:00",
          "LastRefreshDate": "2021-11-19T10:45:54.5522434+01:00",
          "TotalRefreshCount": 1,
          "CustomInfo": {}
        }
      },
      "745": {
        "$type": "Inside.Core.Formula.Definition.DefinitionAC, Inside.Core.Formula",
        "ID": 745,
        "Results": [
          [
            7400.0
          ]
        ],
        "Statistics": {
          "CreationDate": "2023-03-20T10:43:48.3926167+01:00",
          "LastRefreshDate": "2021-11-19T10:45:54.5563861+01:00",
          "TotalRefreshCount": 1,
          "CustomInfo": {}
        }
      },
      "746": {
        "$type": "Inside.Core.Formula.Definition.DefinitionAC, Inside.Core.Formula",
        "ID": 746,
        "Results": [
          [
            28.0
          ]
        ],
        "Statistics": {
          "CreationDate": "2023-03-20T10:43:48.3926167+01:00",
          "LastRefreshDate": "2021-11-19T10:45:54.5603708+01:00",
          "TotalRefreshCount": 1,
          "CustomInfo": {}
        }
      },
      "747": {
        "$type": "Inside.Core.Formula.Definition.DefinitionAC, Inside.Core.Formula",
        "ID": 747,
        "Results": [
          [
            16.0
          ]
        ],
        "Statistics": {
          "CreationDate": "2023-03-20T10:43:48.3936162+01:00",
          "LastRefreshDate": "2021-11-19T10:45:54.5655693+01:00",
          "TotalRefreshCount": 1,
          "CustomInfo": {}
        }
      },
      "748": {
        "$type": "Inside.Core.Formula.Definition.DefinitionAC, Inside.Core.Formula",
        "ID": 748,
        "Results": [
          [
            10.0
          ]
        ],
        "Statistics": {
          "CreationDate": "2023-03-20T10:43:48.3936162+01:00",
          "LastRefreshDate": "2021-11-19T10:45:54.5705583+01:00",
          "TotalRefreshCount": 1,
          "CustomInfo": {}
        }
      },
      "749": {
        "$type": "Inside.Core.Formula.Definition.DefinitionAC, Inside.Core.Formula",
        "ID": 749,
        "Results": [
          [
            1.0
          ]
        ],
        "Statistics": {
          "CreationDate": "2023-03-20T10:43:48.3936162+01:00",
          "LastRefreshDate": "2021-11-19T10:45:54.5758162+01:00",
          "TotalRefreshCount": 1,
          "CustomInfo": {}
        }
      },
      "750": {
        "$type": "Inside.Core.Formula.Definition.DefinitionAC, Inside.Core.Formula",
        "ID": 750,
        "Results": [
          [
            12.0
          ]
        ],
        "Statistics": {
          "CreationDate": "2023-03-20T10:43:48.3936162+01:00",
          "LastRefreshDate": "2021-11-19T10:45:54.580815+01:00",
          "TotalRefreshCount": 1,
          "CustomInfo": {}
        }
      },
      "751": {
        "$type": "Inside.Core.Formula.Definition.DefinitionAC, Inside.Core.Formula",
        "ID": 751,
        "Results": [
          [
            2.0
          ]
        ],
        "Statistics": {
          "CreationDate": "2023-03-20T10:43:48.3936162+01:00",
          "LastRefreshDate": "2021-11-19T10:45:54.5850795+01:00",
          "TotalRefreshCount": 1,
          "CustomInfo": {}
        }
      },
      "752": {
        "$type": "Inside.Core.Formula.Definition.DefinitionAC, Inside.Core.Formula",
        "ID": 752,
        "Results": [
          [
            1.0
          ]
        ],
        "Statistics": {
          "CreationDate": "2023-03-20T10:43:48.3936162+01:00",
          "LastRefreshDate": "2021-11-19T10:45:54.5963026+01:00",
          "TotalRefreshCount": 1,
          "CustomInfo": {}
        }
      },
      "753": {
        "$type": "Inside.Core.Formula.Definition.DefinitionAC, Inside.Core.Formula",
        "ID": 753,
        "Results": [
          [
            13.0
          ]
        ],
        "Statistics": {
          "CreationDate": "2023-03-20T10:43:48.3936162+01:00",
          "LastRefreshDate": "2021-11-19T10:45:54.6045545+01:00",
          "TotalRefreshCount": 1,
          "CustomInfo": {}
        }
      },
      "754": {
        "$type": "Inside.Core.Formula.Definition.DefinitionAC, Inside.Core.Formula",
        "ID": 754,
        "Results": [
          [
            2.0
          ]
        ],
        "Statistics": {
          "CreationDate": "2023-03-20T10:43:48.3936162+01:00",
          "LastRefreshDate": "2021-11-19T10:45:54.6125791+01:00",
          "TotalRefreshCount": 1,
          "CustomInfo": {}
        }
      },
      "755": {
        "$type": "Inside.Core.Formula.Definition.DefinitionAC, Inside.Core.Formula",
        "ID": 755,
        "Results": [
          [
            12.0
          ]
        ],
        "Statistics": {
          "CreationDate": "2023-03-20T10:43:48.3936162+01:00",
          "LastRefreshDate": "2021-11-19T10:45:54.6209207+01:00",
          "TotalRefreshCount": 1,
          "CustomInfo": {}
        }
      },
      "756": {
        "$type": "Inside.Core.Formula.Definition.DefinitionAC, Inside.Core.Formula",
        "ID": 756,
        "Results": [
          [
            50.0
          ]
        ],
        "Statistics": {
          "CreationDate": "2023-03-20T10:43:48.3936162+01:00",
          "LastRefreshDate": "2021-11-19T10:45:54.6291633+01:00",
          "TotalRefreshCount": 1,
          "CustomInfo": {}
        }
      },
      "757": {
        "$type": "Inside.Core.Formula.Definition.DefinitionAC, Inside.Core.Formula",
        "ID": 757,
        "Results": [
          [
            104.0
          ]
        ],
        "Statistics": {
          "CreationDate": "2023-03-20T10:43:48.3936162+01:00",
          "LastRefreshDate": "2021-11-19T10:45:54.6374784+01:00",
          "TotalRefreshCount": 1,
          "CustomInfo": {}
        }
      },
      "758": {
        "$type": "Inside.Core.Formula.Definition.DefinitionAC, Inside.Core.Formula",
        "ID": 758,
        "Results": [
          [
            8.0
          ]
        ],
        "Statistics": {
          "CreationDate": "2023-03-20T10:43:48.3936162+01:00",
          "LastRefreshDate": "2021-11-19T10:45:54.6458399+01:00",
          "TotalRefreshCount": 1,
          "CustomInfo": {}
        }
      },
      "759": {
        "$type": "Inside.Core.Formula.Definition.DefinitionAC, Inside.Core.Formula",
        "ID": 759,
        "Results": [
          [
            6.0
          ]
        ],
        "Statistics": {
          "CreationDate": "2023-03-20T10:43:48.3936162+01:00",
          "LastRefreshDate": "2021-11-19T10:45:54.654087+01:00",
          "TotalRefreshCount": 1,
          "CustomInfo": {}
        }
      },
      "760": {
        "$type": "Inside.Core.Formula.Definition.DefinitionAC, Inside.Core.Formula",
        "ID": 760,
        "Results": [
          [
            3.0
          ]
        ],
        "Statistics": {
          "CreationDate": "2023-03-20T10:43:48.3936162+01:00",
          "LastRefreshDate": "2021-11-19T10:45:54.6621389+01:00",
          "TotalRefreshCount": 1,
          "CustomInfo": {}
        }
      },
      "761": {
        "$type": "Inside.Core.Formula.Definition.DefinitionAC, Inside.Core.Formula",
        "ID": 761,
        "Results": [
          [
            8.0
          ]
        ],
        "Statistics": {
          "CreationDate": "2023-03-20T10:43:48.3936162+01:00",
          "LastRefreshDate": "2021-11-19T10:45:54.6704241+01:00",
          "TotalRefreshCount": 1,
          "CustomInfo": {}
        }
      },
      "762": {
        "$type": "Inside.Core.Formula.Definition.DefinitionAC, Inside.Core.Formula",
        "ID": 762,
        "Results": [
          [
            2966.0
          ]
        ],
        "Statistics": {
          "CreationDate": "2023-03-20T10:43:48.3936162+01:00",
          "LastRefreshDate": "2021-11-19T10:45:54.6786888+01:00",
          "TotalRefreshCount": 1,
          "CustomInfo": {}
        }
      },
      "763": {
        "$type": "Inside.Core.Formula.Definition.DefinitionAC, Inside.Core.Formula",
        "ID": 763,
        "Results": [
          [
            274.0
          ]
        ],
        "Statistics": {
          "CreationDate": "2023-03-20T10:43:48.3936162+01:00",
          "LastRefreshDate": "2021-11-19T10:45:54.6876691+01:00",
          "TotalRefreshCount": 1,
          "CustomInfo": {}
        }
      },
      "764": {
        "$type": "Inside.Core.Formula.Definition.DefinitionAC, Inside.Core.Formula",
        "ID": 764,
        "Results": [
          [
            170.0
          ]
        ],
        "Statistics": {
          "CreationDate": "2023-03-20T10:43:48.3936162+01:00",
          "LastRefreshDate": "2021-11-19T10:45:54.6969809+01:00",
          "TotalRefreshCount": 1,
          "CustomInfo": {}
        }
      },
      "765": {
        "$type": "Inside.Core.Formula.Definition.DefinitionAC, Inside.Core.Formula",
        "ID": 765,
        "Results": [
          [
            107.0
          ]
        ],
        "Statistics": {
          "CreationDate": "2023-03-20T10:43:48.3946169+01:00",
          "LastRefreshDate": "2021-11-19T10:45:54.7079779+01:00",
          "TotalRefreshCount": 1,
          "CustomInfo": {}
        }
      },
      "766": {
        "$type": "Inside.Core.Formula.Definition.DefinitionAC, Inside.Core.Formula",
        "ID": 766,
        "Results": [
          [
            435.0
          ]
        ],
        "Statistics": {
          "CreationDate": "2023-03-20T10:43:48.3946169+01:00",
          "LastRefreshDate": "2021-11-19T10:45:54.7153479+01:00",
          "TotalRefreshCount": 1,
          "CustomInfo": {}
        }
      },
      "767": {
        "$type": "Inside.Core.Formula.Definition.DefinitionAC, Inside.Core.Formula",
        "ID": 767,
        "Results": [
          [
            307.0
          ]
        ],
        "Statistics": {
          "CreationDate": "2023-03-20T10:43:48.3946169+01:00",
          "LastRefreshDate": "2021-11-19T10:45:54.7233639+01:00",
          "TotalRefreshCount": 1,
          "CustomInfo": {}
        }
      },
      "768": {
        "$type": "Inside.Core.Formula.Definition.DefinitionAC, Inside.Core.Formula",
        "ID": 768,
        "Results": [
          [
            273.0
          ]
        ],
        "Statistics": {
          "CreationDate": "2023-03-20T10:43:48.3946169+01:00",
          "LastRefreshDate": "2021-11-19T10:45:57.3266003+01:00",
          "TotalRefreshCount": 1,
          "CustomInfo": {}
        }
      },
      "769": {
        "$type": "Inside.Core.Formula.Definition.DefinitionAC, Inside.Core.Formula",
        "ID": 769,
        "Results": [
          [
            226.0
          ]
        ],
        "Statistics": {
          "CreationDate": "2023-03-20T10:43:48.3946169+01:00",
          "LastRefreshDate": "2021-11-19T10:45:57.3339647+01:00",
          "TotalRefreshCount": 1,
          "CustomInfo": {}
        }
      },
      "770": {
        "$type": "Inside.Core.Formula.Definition.DefinitionAC, Inside.Core.Formula",
        "ID": 770,
        "Results": [
          [
            6.0
          ]
        ],
        "Statistics": {
          "CreationDate": "2023-03-20T10:43:48.3946169+01:00",
          "LastRefreshDate": "2021-11-19T10:45:57.3379918+01:00",
          "TotalRefreshCount": 1,
          "CustomInfo": {}
        }
      },
      "771": {
        "$type": "Inside.Core.Formula.Definition.DefinitionAC, Inside.Core.Formula",
        "ID": 771,
        "Results": [
          [
            1.0
          ]
        ],
        "Statistics": {
          "CreationDate": "2023-03-20T10:43:48.3946169+01:00",
          "LastRefreshDate": "2021-11-19T10:45:57.3419873+01:00",
          "TotalRefreshCount": 1,
          "CustomInfo": {}
        }
      },
      "772": {
        "$type": "Inside.Core.Formula.Definition.DefinitionAC, Inside.Core.Formula",
        "ID": 772,
        "Results": [
          [
            843.0
          ]
        ],
        "Statistics": {
          "CreationDate": "2023-03-20T10:43:48.3946169+01:00",
          "LastRefreshDate": "2021-11-19T10:45:57.3454378+01:00",
          "TotalRefreshCount": 1,
          "CustomInfo": {}
        }
      },
      "773": {
        "$type": "Inside.Core.Formula.Definition.DefinitionAC, Inside.Core.Formula",
        "ID": 773,
        "Results": [
          [
            2.0
          ]
        ],
        "Statistics": {
          "CreationDate": "2023-03-20T10:43:48.3946169+01:00",
          "LastRefreshDate": "2021-11-19T10:45:57.3494306+01:00",
          "TotalRefreshCount": 1,
          "CustomInfo": {}
        }
      },
      "774": {
        "$type": "Inside.Core.Formula.Definition.DefinitionAC, Inside.Core.Formula",
        "ID": 774,
        "Results": [
          [
            2.0
          ]
        ],
        "Statistics": {
          "CreationDate": "2023-03-20T10:43:48.3946169+01:00",
          "LastRefreshDate": "2021-11-19T10:45:57.353432+01:00",
          "TotalRefreshCount": 1,
          "CustomInfo": {}
        }
      },
      "775": {
        "$type": "Inside.Core.Formula.Definition.DefinitionAC, Inside.Core.Formula",
        "ID": 775,
        "Results": [
          [
            2.0
          ]
        ],
        "Statistics": {
          "CreationDate": "2023-03-20T10:43:48.3946169+01:00",
          "LastRefreshDate": "2021-11-19T10:45:57.3579192+01:00",
          "TotalRefreshCount": 1,
          "CustomInfo": {}
        }
      },
      "776": {
        "$type": "Inside.Core.Formula.Definition.DefinitionAC, Inside.Core.Formula",
        "ID": 776,
        "Results": [
          [
            2.0
          ]
        ],
        "Statistics": {
          "CreationDate": "2023-03-20T10:43:48.3946169+01:00",
          "LastRefreshDate": "2021-11-19T10:45:57.3618856+01:00",
          "TotalRefreshCount": 1,
          "CustomInfo": {}
        }
      },
      "777": {
        "$type": "Inside.Core.Formula.Definition.DefinitionAC, Inside.Core.Formula",
        "ID": 777,
        "Results": [
          [
            3.0
          ]
        ],
        "Statistics": {
          "CreationDate": "2023-03-20T10:43:48.3946169+01:00",
          "LastRefreshDate": "2021-11-19T10:45:57.3653246+01:00",
          "TotalRefreshCount": 1,
          "CustomInfo": {}
        }
      },
      "778": {
        "$type": "Inside.Core.Formula.Definition.DefinitionAC, Inside.Core.Formula",
        "ID": 778,
        "Results": [
          [
            2.0
          ]
        ],
        "Statistics": {
          "CreationDate": "2023-03-20T10:43:48.3946169+01:00",
          "LastRefreshDate": "2021-11-19T10:45:57.3693413+01:00",
          "TotalRefreshCount": 1,
          "CustomInfo": {}
        }
      },
      "779": {
        "$type": "Inside.Core.Formula.Definition.DefinitionAC, Inside.Core.Formula",
        "ID": 779,
        "Results": [
          [
            5.0
          ]
        ],
        "Statistics": {
          "CreationDate": "2023-03-20T10:43:48.3946169+01:00",
          "LastRefreshDate": "2021-11-19T10:45:57.374588+01:00",
          "TotalRefreshCount": 1,
          "CustomInfo": {}
        }
      },
      "780": {
        "$type": "Inside.Core.Formula.Definition.DefinitionAC, Inside.Core.Formula",
        "ID": 780,
        "Results": [
          [
            135.0
          ]
        ],
        "Statistics": {
          "CreationDate": "2023-03-20T10:43:48.3946169+01:00",
          "LastRefreshDate": "2021-11-19T10:45:57.3786114+01:00",
          "TotalRefreshCount": 1,
          "CustomInfo": {}
        }
      },
      "781": {
        "$type": "Inside.Core.Formula.Definition.DefinitionAC, Inside.Core.Formula",
        "ID": 781,
        "Results": [
          [
            4.0
          ]
        ],
        "Statistics": {
          "CreationDate": "2023-03-20T10:43:48.3946169+01:00",
          "LastRefreshDate": "2021-11-19T10:45:57.3826109+01:00",
          "TotalRefreshCount": 1,
          "CustomInfo": {}
        }
      },
      "782": {
        "$type": "Inside.Core.Formula.Definition.DefinitionAC, Inside.Core.Formula",
        "ID": 782,
        "Results": [
          [
            3.0
          ]
        ],
        "Statistics": {
          "CreationDate": "2023-03-20T10:43:48.3956165+01:00",
          "LastRefreshDate": "2021-11-19T10:45:57.385874+01:00",
          "TotalRefreshCount": 1,
          "CustomInfo": {}
        }
      },
      "783": {
        "$type": "Inside.Core.Formula.Definition.DefinitionAC, Inside.Core.Formula",
        "ID": 783,
        "Results": [
          [
            7056.0
          ]
        ],
        "Statistics": {
          "CreationDate": "2023-03-20T10:43:48.3956165+01:00",
          "LastRefreshDate": "2021-11-19T10:45:57.3898766+01:00",
          "TotalRefreshCount": 1,
          "CustomInfo": {}
        }
      },
      "784": {
        "$type": "Inside.Core.Formula.Definition.DefinitionAC, Inside.Core.Formula",
        "ID": 784,
        "Results": [
          [
            4.0
          ]
        ],
        "Statistics": {
          "CreationDate": "2023-03-20T10:43:48.3956165+01:00",
          "LastRefreshDate": "2021-11-19T10:45:57.4001673+01:00",
          "TotalRefreshCount": 1,
          "CustomInfo": {}
        }
      },
      "785": {
        "$type": "Inside.Core.Formula.Definition.DefinitionAC, Inside.Core.Formula",
        "ID": 785,
        "Results": [
          [
            2.0
          ]
        ],
        "Statistics": {
          "CreationDate": "2023-03-20T10:43:48.3956165+01:00",
          "LastRefreshDate": "2021-11-19T10:45:57.4084492+01:00",
          "TotalRefreshCount": 1,
          "CustomInfo": {}
        }
      },
      "786": {
        "$type": "Inside.Core.Formula.Definition.DefinitionAC, Inside.Core.Formula",
        "ID": 786,
        "Results": [
          [
            14.0
          ]
        ],
        "Statistics": {
          "CreationDate": "2023-03-20T10:43:48.3956165+01:00",
          "LastRefreshDate": "2021-11-19T10:45:57.4169427+01:00",
          "TotalRefreshCount": 1,
          "CustomInfo": {}
        }
      },
      "787": {
        "$type": "Inside.Core.Formula.Definition.DefinitionAC, Inside.Core.Formula",
        "ID": 787,
        "Results": [
          [
            107.0
          ]
        ],
        "Statistics": {
          "CreationDate": "2023-03-20T10:43:48.3956165+01:00",
          "LastRefreshDate": "2021-11-19T10:45:57.4252991+01:00",
          "TotalRefreshCount": 1,
          "CustomInfo": {}
        }
      },
      "788": {
        "$type": "Inside.Core.Formula.Definition.DefinitionAC, Inside.Core.Formula",
        "ID": 788,
        "Results": [
          [
            2.0
          ]
        ],
        "Statistics": {
          "CreationDate": "2023-03-20T10:43:48.3956165</t>
  </si>
  <si>
    <t>+01:00",
          "LastRefreshDate": "2021-11-19T10:45:57.4333258+01:00",
          "TotalRefreshCount": 1,
          "CustomInfo": {}
        }
      },
      "789": {
        "$type": "Inside.Core.Formula.Definition.DefinitionAC, Inside.Core.Formula",
        "ID": 789,
        "Results": [
          [
            132.0
          ]
        ],
        "Statistics": {
          "CreationDate": "2023-03-20T10:43:48.3956165+01:00",
          "LastRefreshDate": "2021-11-19T10:45:57.4427486+01:00",
          "TotalRefreshCount": 1,
          "CustomInfo": {}
        }
      },
      "790": {
        "$type": "Inside.Core.Formula.Definition.DefinitionAC, Inside.Core.Formula",
        "ID": 790,
        "Results": [
          [
            149.0
          ]
        ],
        "Statistics": {
          "CreationDate": "2023-03-20T10:43:48.3956165+01:00",
          "LastRefreshDate": "2021-11-19T10:45:57.4469155+01:00",
          "TotalRefreshCount": 1,
          "CustomInfo": {}
        }
      },
      "791": {
        "$type": "Inside.Core.Formula.Definition.DefinitionAC, Inside.Core.Formula",
        "ID": 791,
        "Results": [
          [
            187.0
          ]
        ],
        "Statistics": {
          "CreationDate": "2023-03-20T10:43:48.3956165+01:00",
          "LastRefreshDate": "2021-11-19T10:45:57.4509194+01:00",
          "TotalRefreshCount": 1,
          "CustomInfo": {}
        }
      },
      "792": {
        "$type": "Inside.Core.Formula.Definition.DefinitionAC, Inside.Core.Formula",
        "ID": 792,
        "Results": [
          [
            148.0
          ]
        ],
        "Statistics": {
          "CreationDate": "2023-03-20T10:43:48.3956165+01:00",
          "LastRefreshDate": "2021-11-19T10:45:57.4551088+01:00",
          "TotalRefreshCount": 1,
          "CustomInfo": {}
        }
      },
      "793": {
        "$type": "Inside.Core.Formula.Definition.DefinitionAC, Inside.Core.Formula",
        "ID": 793,
        "Results": [
          [
            1537.0
          ]
        ],
        "Statistics": {
          "CreationDate": "2023-03-20T10:43:48.3956165+01:00",
          "LastRefreshDate": "2021-11-19T10:45:57.459105+01:00",
          "TotalRefreshCount": 1,
          "CustomInfo": {}
        }
      },
      "794": {
        "$type": "Inside.Core.Formula.Definition.DefinitionAC, Inside.Core.Formula",
        "ID": 794,
        "Results": [
          [
            326.0
          ]
        ],
        "Statistics": {
          "CreationDate": "2023-03-20T10:43:48.3956165+01:00",
          "LastRefreshDate": "2021-11-19T10:45:57.4631047+01:00",
          "TotalRefreshCount": 1,
          "CustomInfo": {}
        }
      },
      "795": {
        "$type": "Inside.Core.Formula.Definition.DefinitionAC, Inside.Core.Formula",
        "ID": 795,
        "Results": [
          [
            164.0
          ]
        ],
        "Statistics": {
          "CreationDate": "2023-03-20T10:43:48.3956165+01:00",
          "LastRefreshDate": "2021-11-19T10:45:57.4672624+01:00",
          "TotalRefreshCount": 1,
          "CustomInfo": {}
        }
      },
      "796": {
        "$type": "Inside.Core.Formula.Definition.DefinitionAC, Inside.Core.Formula",
        "ID": 796,
        "Results": [
          [
            748.0
          ]
        ],
        "Statistics": {
          "CreationDate": "2023-03-20T10:43:48.3956165+01:00",
          "LastRefreshDate": "2021-11-19T10:45:57.471329+01:00",
          "TotalRefreshCount": 1,
          "CustomInfo": {}
        }
      },
      "797": {
        "$type": "Inside.Core.Formula.Definition.DefinitionAC, Inside.Core.Formula",
        "ID": 797,
        "Results": [
          [
            625.0
          ]
        ],
        "Statistics": {
          "CreationDate": "2023-03-20T10:43:48.3966173+01:00",
          "LastRefreshDate": "2021-11-19T10:45:57.4754404+01:00",
          "TotalRefreshCount": 1,
          "CustomInfo": {}
        }
      },
      "798": {
        "$type": "Inside.Core.Formula.Definition.DefinitionAC, Inside.Core.Formula",
        "ID": 798,
        "Results": [
          [
            2.0
          ]
        ],
        "Statistics": {
          "CreationDate": "2023-03-20T10:43:48.3966173+01:00",
          "LastRefreshDate": "2021-11-19T10:45:57.4794406+01:00",
          "TotalRefreshCount": 1,
          "CustomInfo": {}
        }
      },
      "799": {
        "$type": "Inside.Core.Formula.Definition.DefinitionAC, Inside.Core.Formula",
        "ID": 799,
        "Results": [
          [
            44.0
          ]
        ],
        "Statistics": {
          "CreationDate": "2023-03-20T10:43:48.3966173+01:00",
          "LastRefreshDate": "2021-11-19T10:45:57.48866+01:00",
          "TotalRefreshCount": 1,
          "CustomInfo": {}
        }
      },
      "800": {
        "$type": "Inside.Core.Formula.Definition.DefinitionAC, Inside.Core.Formula",
        "ID": 800,
        "Results": [
          [
            4.0
          ]
        ],
        "Statistics": {
          "CreationDate": "2023-03-20T10:43:48.3966173+01:00",
          "LastRefreshDate": "2021-11-19T10:45:57.491678+01:00",
          "TotalRefreshCount": 1,
          "CustomInfo": {}
        }
      },
      "801": {
        "$type": "Inside.Core.Formula.Definition.DefinitionAC, Inside.Core.Formula",
        "ID": 801,
        "Results": [
          [
            2.0
          ]
        ],
        "Statistics": {
          "CreationDate": "2023-03-20T10:43:48.3966173+01:00",
          "LastRefreshDate": "2021-11-19T10:45:57.4958111+01:00",
          "TotalRefreshCount": 1,
          "CustomInfo": {}
        }
      },
      "802": {
        "$type": "Inside.Core.Formula.Definition.DefinitionAC, Inside.Core.Formula",
        "ID": 802,
        "Results": [
          [
            1.0
          ]
        ],
        "Statistics": {
          "CreationDate": "2023-03-20T10:43:48.3966173+01:00",
          "LastRefreshDate": "2021-11-19T10:45:57.4998094+01:00",
          "TotalRefreshCount": 1,
          "CustomInfo": {}
        }
      },
      "803": {
        "$type": "Inside.Core.Formula.Definition.DefinitionAC, Inside.Core.Formula",
        "ID": 803,
        "Results": [
          [
            1.0
          ]
        ],
        "Statistics": {
          "CreationDate": "2023-03-20T10:43:48.3966173+01:00",
          "LastRefreshDate": "2021-11-19T10:45:57.5049999+01:00",
          "TotalRefreshCount": 1,
          "CustomInfo": {}
        }
      },
      "804": {
        "$type": "Inside.Core.Formula.Definition.DefinitionAC, Inside.Core.Formula",
        "ID": 804,
        "Results": [
          [
            1117.0
          ]
        ],
        "Statistics": {
          "CreationDate": "2023-03-20T10:43:48.3966173+01:00",
          "LastRefreshDate": "2021-11-19T10:45:57.5099983+01:00",
          "TotalRefreshCount": 1,
          "CustomInfo": {}
        }
      },
      "805": {
        "$type": "Inside.Core.Formula.Definition.DefinitionAC, Inside.Core.Formula",
        "ID": 805,
        "Results": [
          [
            1.0
          ]
        ],
        "Statistics": {
          "CreationDate": "2023-03-20T10:43:48.3966173+01:00",
          "LastRefreshDate": "2021-11-19T10:45:57.5141531+01:00",
          "TotalRefreshCount": 1,
          "CustomInfo": {}
        }
      },
      "806": {
        "$type": "Inside.Core.Formula.Definition.DefinitionAC, Inside.Core.Formula",
        "ID": 806,
        "Results": [
          [
            1191.0
          ]
        ],
        "Statistics": {
          "CreationDate": "2023-03-20T10:43:48.3966173+01:00",
          "LastRefreshDate": "2021-11-19T10:45:57.5181607+01:00",
          "TotalRefreshCount": 1,
          "CustomInfo": {}
        }
      },
      "807": {
        "$type": "Inside.Core.Formula.Definition.DefinitionAC, Inside.Core.Formula",
        "ID": 807,
        "Results": [
          [
            15.0
          ]
        ],
        "Statistics": {
          "CreationDate": "2023-03-20T10:43:48.3966173+01:00",
          "LastRefreshDate": "2021-11-19T10:45:57.522161+01:00",
          "TotalRefreshCount": 1,
          "CustomInfo": {}
        }
      },
      "808": {
        "$type": "Inside.Core.Formula.Definition.DefinitionAC, Inside.Core.Formula",
        "ID": 808,
        "Results": [
          [
            721.0
          ]
        ],
        "Statistics": {
          "CreationDate": "2023-03-20T10:43:48.3966173+01:00",
          "LastRefreshDate": "2021-11-19T10:45:57.5263408+01:00",
          "TotalRefreshCount": 1,
          "CustomInfo": {}
        }
      },
      "809": {
        "$type": "Inside.Core.Formula.Definition.DefinitionAC, Inside.Core.Formula",
        "ID": 809,
        "Results": [
          [
            1395.0
          ]
        ],
        "Statistics": {
          "CreationDate": "2023-03-20T10:43:48.3966173+01:00",
          "LastRefreshDate": "2021-11-19T10:45:57.530371+01:00",
          "TotalRefreshCount": 1,
          "CustomInfo": {}
        }
      },
      "810": {
        "$type": "Inside.Core.Formula.Definition.DefinitionAC, Inside.Core.Formula",
        "ID": 810,
        "Results": [
          [
            98.0
          ]
        ],
        "Statistics": {
          "CreationDate": "2023-03-20T10:43:48.3966173+01:00",
          "LastRefreshDate": "2021-11-19T10:45:57.5345726+01:00",
          "TotalRefreshCount": 1,
          "CustomInfo": {}
        }
      },
      "811": {
        "$type": "Inside.Core.Formula.Definition.DefinitionAC, Inside.Core.Formula",
        "ID": 811,
        "Results": [
          [
            3.0
          ]
        ],
        "Statistics": {
          "CreationDate": "2023-03-20T10:43:48.3966173+01:00",
          "LastRefreshDate": "2021-11-19T10:45:57.5385826+01:00",
          "TotalRefreshCount": 1,
          "CustomInfo": {}
        }
      },
      "812": {
        "$type": "Inside.Core.Formula.Definition.DefinitionAC, Inside.Core.Formula",
        "ID": 812,
        "Results": [
          [
            40.0
          ]
        ],
        "Statistics": {
          "CreationDate": "2023-03-20T10:43:48.3966173+01:00",
          "LastRefreshDate": "2021-11-19T10:45:57.5426001+01:00",
          "TotalRefreshCount": 1,
          "CustomInfo": {}
        }
      },
      "813": {
        "$type": "Inside.Core.Formula.Definition.DefinitionAC, Inside.Core.Formula",
        "ID": 813,
        "Results": [
          [
            370.0
          ]
        ],
        "Statistics": {
          "CreationDate": "2023-03-20T10:43:48.3966173+01:00",
          "LastRefreshDate": "2021-11-19T10:45:57.5467957+01:00",
          "TotalRefreshCount": 1,
          "CustomInfo": {}
        }
      },
      "814": {
        "$type": "Inside.Core.Formula.Definition.DefinitionAC, Inside.Core.Formula",
        "ID": 814,
        "Results": [
          [
            1209.0
          ]
        ],
        "Statistics": {
          "CreationDate": "2023-03-20T10:43:48.3966173+01:00",
          "LastRefreshDate": "2021-11-19T10:45:57.5551026+01:00",
          "TotalRefreshCount": 1,
          "CustomInfo": {}
        }
      },
      "815": {
        "$type": "Inside.Core.Formula.Definition.DefinitionAC, Inside.Core.Formula",
        "ID": 815,
        "Results": [
          [
            3.0
          ]
        ],
        "Statistics": {
          "CreationDate": "2023-03-20T10:43:48.3966173+01:00",
          "LastRefreshDate": "2021-11-19T10:45:57.5724915+01:00",
          "TotalRefreshCount": 1,
          "CustomInfo": {}
        }
      },
      "816": {
        "$type": "Inside.Core.Formula.Definition.DefinitionAC, Inside.Core.Formula",
        "ID": 816,
        "Results": [
          [
            20.0
          ]
        ],
        "Statistics": {
          "CreationDate": "2023-03-20T10:43:48.3966173+01:00",
          "LastRefreshDate": "2021-11-19T10:45:57.5809123+01:00",
          "TotalRefreshCount": 1,
          "CustomInfo": {}
        }
      },
      "817": {
        "$type": "Inside.Core.Formula.Definition.DefinitionAC, Inside.Core.Formula",
        "ID": 817,
        "Results": [
          [
            8.0
          ]
        ],
        "Statistics": {
          "CreationDate": "2023-03-20T10:43:48.3976176+01:00",
          "LastRefreshDate": "2021-11-19T10:45:57.5873699+01:00",
          "TotalRefreshCount": 1,
          "CustomInfo": {}
        }
      },
      "818": {
        "$type": "Inside.Core.Formula.Definition.DefinitionAC, Inside.Core.Formula",
        "ID": 818,
        "Results": [
          [
            162.0
          ]
        ],
        "Statistics": {
          "CreationDate": "2023-03-20T10:43:48.3976176+01:00",
          "LastRefreshDate": "2021-11-19T10:45:57.5923814+01:00",
          "TotalRefreshCount": 1,
          "CustomInfo": {}
        }
      },
      "819": {
        "$type": "Inside.Core.Formula.Definition.DefinitionAC, Inside.Core.Formula",
        "ID": 819,
        "Results": [
          [
            252.0
          ]
        ],
        "Statistics": {
          "CreationDate": "2023-03-20T10:43:48.3976176+01:00",
          "LastRefreshDate": "2021-11-19T10:45:57.5998327+01:00",
          "TotalRefreshCount": 1,
          "CustomInfo": {}
        }
      },
      "820": {
        "$type": "Inside.Core.Formula.Definition.DefinitionAC, Inside.Core.Formula",
        "ID": 820,
        "Results": [
          [
            1136.0
          ]
        ],
        "Statistics": {
          "CreationDate": "2023-03-20T10:43:48.3976176+01:00",
          "LastRefreshDate": "2021-11-19T10:45:57.6060008+01:00",
          "TotalRefreshCount": 1,
          "CustomInfo": {}
        }
      },
      "821": {
        "$type": "Inside.Core.Formula.Definition.DefinitionAC, Inside.Core.Formula",
        "ID": 821,
        "Results": [
          [
            23.0
          ]
        ],
        "Statistics": {
          "CreationDate": "2023-03-20T10:43:48.3976176+01:00",
          "LastRefreshDate": "2021-11-19T10:45:57.6129859+01:00",
          "TotalRefreshCount": 1,
          "CustomInfo": {}
        }
      },
      "822": {
        "$type": "Inside.Core.Formula.Definition.DefinitionAC, Inside.Core.Formula",
        "ID": 822,
        "Results": [
          [
            128.0
          ]
        ],
        "Statistics": {
          "CreationDate": "2023-03-20T10:43:48.3976176+01:00",
          "LastRefreshDate": "2021-11-19T10:45:57.6172398+01:00",
          "TotalRefreshCount": 1,
          "CustomInfo": {}
        }
      },
      "823": {
        "$type": "Inside.Core.Formula.Definition.DefinitionAC, Inside.Core.Formula",
        "ID": 823,
        "Results": [
          [
            462.0
          ]
        ],
        "Statistics": {
          "CreationDate": "2023-03-20T10:43:48.3976176+01:00",
          "LastRefreshDate": "2021-11-19T10:45:57.6222382+01:00",
          "TotalRefreshCount": 1,
          "CustomInfo": {}
        }
      },
      "824": {
        "$type": "Inside.Core.Formula.Definition.DefinitionAC, Inside.Core.Formula",
        "ID": 824,
        "Results": [
          [
            2.0
          ]
        ],
        "Statistics": {
          "CreationDate": "2023-03-20T10:43:48.3976176+01:00",
          "LastRefreshDate": "2021-11-19T10:45:57.6264509+01:00",
          "TotalRefreshCount": 1,
          "CustomInfo": {}
        }
      },
      "825": {
        "$type": "Inside.Core.Formula.Definition.DefinitionAC, Inside.Core.Formula",
        "ID": 825,
        "Results": [
          [
            20.0
          ]
        ],
        "Statistics": {
          "CreationDate": "2023-03-20T10:43:48.3976176+01:00",
          "LastRefreshDate": "2021-11-19T10:45:57.6304213+01:00",
          "TotalRefreshCount": 1,
          "CustomInfo": {}
        }
      },
      "826": {
        "$type": "Inside.Core.Formula.Definition.DefinitionAC, Inside.Core.Formula",
        "ID": 826,
        "Results": [
          [
            3631.0
          ]
        ],
        "Statistics": {
          "CreationDate": "2023-03-20T10:43:48.3976176+01:00",
          "LastRefreshDate": "2021-11-19T10:45:57.6346184+01:00",
          "TotalRefreshCount": 1,
          "CustomInfo": {}
        }
      },
      "827": {
        "$type": "Inside.Core.Formula.Definition.DefinitionAC, Inside.Core.Formula",
        "ID": 827,
        "Results": [
          [
            2.0
          ]
        ],
        "Statistics": {
          "CreationDate": "2023-03-20T10:43:48.3976176+01:00",
          "LastRefreshDate": "2021-11-19T10:45:57.638619+01:00",
          "TotalRefreshCount": 1,
          "CustomInfo": {}
        }
      },
      "828": {
        "$type": "Inside.Core.Formula.Definition.DefinitionAC, Inside.Core.Formula",
        "ID": 828,
        "Results": [
          [
            7.0
          ]
        ],
        "Statistics": {
          "CreationDate": "2023-03-20T10:43:48.3976176+01:00",
          "LastRefreshDate": "2021-11-19T10:45:57.6437789+01:00",
          "TotalRefreshCount": 1,
          "CustomInfo": {}
        }
      },
      "829": {
        "$type": "Inside.Core.Formula.Definition.DefinitionAC, Inside.Core.Formula",
        "ID": 829,
        "Results": [
          [
            54.0
          ]
        ],
        "Statistics": {
          "CreationDate": "2023-03-20T10:43:48.3976176+01:00",
          "LastRefreshDate": "2021-11-19T10:45:57.6478475+01:00",
          "TotalRefreshCount": 1,
          "CustomInfo": {}
        }
      },
      "830": {
        "$type": "Inside.Core.Formula.Definition.DefinitionAC, Inside.Core.Formula",
        "ID": 830,
        "Results": [
          [
            1.0
          ]
        ],
        "Statistics": {
          "CreationDate": "2023-03-20T10:43:48.3976176+01:00",
          "LastRefreshDate": "2021-11-19T10:45:57.6517885+01:00",
          "TotalRefreshCount": 1,
          "CustomInfo": {}
        }
      },
      "831": {
        "$type": "Inside.Core.Formula.Definition.DefinitionAC, Inside.Core.Formula",
        "ID": 831,
        "Results": [
          [
            22.0
          ]
        ],
        "Statistics": {
          "CreationDate": "2023-03-20T10:43:48.3976176+01:00",
          "LastRefreshDate": "2021-11-19T10:45:57.657015+01:00",
          "TotalRefreshCount": 1,
          "CustomInfo": {}
        }
      },
      "832": {
        "$type": "Inside.Core.Formula.Definition.DefinitionAC, Inside.Core.Formula",
        "ID": 832,
        "Results": [
          [
            45.0
          ]
        ],
        "Statistics": {
          "CreationDate": "2023-03-20T10:43:48.3976176+01:00",
          "LastRefreshDate": "2021-11-19T10:45:57.6610242+01:00",
          "TotalRefreshCount": 1,
          "CustomInfo": {}
        }
      },
      "833": {
        "$type": "Inside.Core.Formula.Definition.DefinitionAC, Inside.Core.Formula",
        "ID": 833,
        "Results": [
          [
            40.0
          ]
        ],
        "Statistics": {
          "CreationDate": "2023-03-20T10:43:48.3976176+01:00",
          "LastRefreshDate": "2021-11-19T10:45:57.6663142+01:00",
          "TotalRefreshCount": 1,
          "CustomInfo": {}
        }
      },
      "834": {
        "$type": "Inside.Core.Formula.Definition.DefinitionAC, Inside.Core.Formula",
        "ID": 834,
        "Results": [
          [
            32.0
          ]
        ],
        "Statistics": {
          "CreationDate": "2023-03-20T10:43:48.3976176+01:00",
          "LastRefreshDate": "2021-11-19T10:45:57.6703175+01:00",
          "TotalRefreshCount": 1,
          "CustomInfo": {}
        }
      },
      "835": {
        "$type": "Inside.Core.Formula.Definition.DefinitionAC, Inside.Core.Formula",
        "ID": 835,
        "Results": [
          [
            1.0
          ]
        ],
        "Statistics": {
          "CreationDate": "2023-03-20T10:43:48.3976176+01:00",
          "LastRefreshDate": "2021-11-19T10:45:57.6745129+01:00",
          "TotalRefreshCount": 1,
          "CustomInfo": {}
        }
      },
      "836": {
        "$type": "Inside.Core.Formula.Definition.DefinitionAC, Inside.Core.Formula",
        "ID": 836,
        "Results": [
          [
            13.0
          ]
        ],
        "Statistics": {
          "CreationDate": "2023-03-20T10:43:48.3976176+01:00",
          "LastRefreshDate": "2021-11-19T10:45:57.6785176+01:00",
          "TotalRefreshCount": 1,
          "CustomInfo": {}
        }
      },
      "837": {
        "$type": "Inside.Core.Formula.Definition.DefinitionAC, Inside.Core.Formula",
        "ID": 837,
        "Results": [
          [
            296.0
          ]
        ],
        "Statistics": {
          "CreationDate": "2023-03-20T10:43:48.3976176+01:00",
          "LastRefreshDate": "2021-11-19T10:45:57.6835385+01:00",
          "TotalRefreshCount": 1,
          "CustomInfo": {}
        }
      },
      "838": {
        "$type": "Inside.Core.Formula.Definition.DefinitionAC, Inside.Core.Formula",
        "ID": 838,
        "Results": [
          [
            196.0
          ]
        ],
        "Statistics": {
          "CreationDate": "2023-03-20T10:43:48.3986156+01:00",
          "LastRefreshDate": "2021-11-19T10:45:57.6877567+01:00",
          "TotalRefreshCount": 1,
          "CustomInfo": {}
        }
      },
      "839": {
        "$type": "Inside.Core.Formula.Definition.DefinitionAC, Inside.Core.Formula",
        "ID": 839,
        "Results": [
          [
            16.0
          ]
        ],
        "Statistics": {
          "CreationDate": "2023-03-20T10:43:48.3986156+01:00",
          "LastRefreshDate": "2021-11-19T10:45:57.6919445+01:00",
          "TotalRefreshCount": 1,
          "CustomInfo": {}
        }
      },
      "840": {
        "$type": "Inside.Core.Formula.Definition.DefinitionAC, Inside.Core.Formula",
        "ID": 840,
        "Results": [
          [
            2.0
          ]
        ],
        "Statistics": {
          "CreationDate": "2023-03-20T10:43:48.3986156+01:00",
          "LastRefreshDate": "2021-11-19T10:45:57.6962111+01:00",
          "TotalRefreshCount": 1,
          "CustomInfo": {}
        }
      },
      "841": {
        "$type": "Inside.Core.Formula.Definition.DefinitionAC, Inside.Core.Formula",
        "ID": 841,
        "Results": [
          [
            2.0
          ]
        ],
        "Statistics": {
          "CreationDate": "2023-03-20T10:43:48.3986156+01:00",
          "LastRefreshDate": "2021-11-19T10:45:57.701213+01:00",
          "TotalRefreshCount": 1,
          "CustomInfo": {}
        }
      },
      "842": {
        "$type": "Inside.Core.Formula.Definition.DefinitionAC, Inside.Core.Formula",
        "ID": 842,
        "Results": [
          [
            2288.0
          ]
        ],
        "Statistics": {
          "CreationDate": "2023-03-20T10:43:48.3986156+01:00",
          "LastRefreshDate": "2021-11-19T10:45:57.7055878+01:00",
          "TotalRefreshCount": 1,
          "CustomInfo": {}
        }
      },
      "843": {
        "$type": "Inside.Core.Formula.Definition.DefinitionAC, Inside.Core.Formula",
        "ID": 843,
        "Results": [
          [
            1079.0
          ]
        ],
        "Statistics": {
          "CreationDate": "2023-03-20T10:43:48.3986156+01:00",
          "LastRefreshDate": "2021-11-19T10:45:57.709579+01:00",
          "TotalRefreshCount": 1,
          "CustomInfo": {}
        }
      },
      "844": {
        "$type": "Inside.Core.Formula.Definition.DefinitionAC, Inside.Core.Formula",
        "ID": 844,
        "Results": [
          [
            275.0
          ]
        ],
        "Statistics": {
          "CreationDate": "2023-03-20T10:43:48.3986156+01:00",
          "LastRefreshDate": "2021-11-19T10:45:57.7150338+01:00",
          "TotalRefreshCount": 1,
          "CustomInfo": {}
        }
      },
      "845": {
        "$type": "Inside.Core.Formula.Definition.DefinitionAC, Inside.Core.Formula",
        "ID": 845,
        "Results": [
          [
            741.0
          ]
        ],
        "Statistics": {
          "CreationDate": "2023-03-20T10:43:48.3986156+01:00",
          "LastRefreshDate": "2021-11-19T10:45:57.7200129+01:00",
          "TotalRefreshCount": 1,
          "CustomInfo": {}
        }
      },
      "846": {
        "$type": "Inside.Core.Formula.Definition.DefinitionAC, Inside.Core.Formula",
        "ID": 846,
        "Results": [
          [
            99.0
          ]
        ],
        "Statistics": {
          "CreationDate": "2023-03-20T10:43:48.3986156+01:00",
          "LastRefreshDate": "2021-11-19T10:45:57.7343877+01:00",
          "TotalRefreshCount": 1,
          "CustomInfo": {}
        }
      },
      "847": {
        "$type": "Inside.Core.Formula.Definition.DefinitionAC, Inside.Core.Formula",
        "ID": 847,
        "Results": [
          [
            121.0
          ]
        ],
        "Statistics": {
          "CreationDate": "2023-03-20T10:43:48.3986156+01:00",
          "LastRefreshDate": "2021-11-19T10:45:57.7389028+01:00",
          "TotalRefreshCount": 1,
          "CustomInfo": {}
        }
      },
      "848": {
        "$type": "Inside.Core.Formula.Definition.DefinitionAC, Inside.Core.Formula",
        "ID": 848,
        "Results": [
          [
            294.0
          ]
        ],
        "Statistics": {
          "CreationDate": "2023-03-20T10:43:48.3986156+01:00",
          "LastRefreshDate": "2021-11-19T10:45:57.7428938+01:00",
          "TotalRefreshCount": 1,
          "CustomInfo": {}
        }
      },
      "849": {
        "$type": "Inside.Core.Formula.Definition.DefinitionAC, Inside.Core.Formula",
        "ID": 849,
        "Results": [
          [
            233.0
          ]
        ],
        "Statistics": {
          "CreationDate": "2023-03-20T10:43:48.3986156+01:00",
          "LastRefreshDate": "2021-11-19T10:45:57.7473015+01:00",
          "TotalRefreshCount": 1,
          "CustomInfo": {}
        }
      },
      "850": {
        "$type": "Inside.Core.Formula.Definition.DefinitionAC, Inside.Core.Formula",
        "ID": 850,
        "Results": [
          [
            327.0
          ]
        ],
        "Statistics": {
          "CreationDate": "2023-03-20T10:43:48.3986156+01:00",
          "LastRefreshDate": "2021-11-19T10:46:06.3445348+01:00",
          "TotalRefreshCount": 1,
          "CustomInfo": {}
        }
      },
      "851": {
        "$type": "Inside.Core.Formula.Definition.DefinitionAC, Inside.Core.Formula",
        "ID": 851,
        "Results": [
          [
            17.0
          ]
        ],
        "Statistics": {
          "CreationDate": "2023-03-20T10:43:48.3986156+01:00",
          "LastRefreshDate": "2021-11-19T10:46:13.9017335+01:00",
          "TotalRefreshCount": 1,
          "CustomInfo": {}
        }
      },
      "852": {
        "$type": "Inside.Core.Formula.Definition.DefinitionAC, Inside.Core.Formula",
        "ID": 852,
        "Results": [
          [
            81.0
          ]
        ],
        "Statistics": {
          "CreationDate": "2023-03-20T10:43:48.3986156+01:00",
          "LastRefreshDate": "2021-11-19T10:46:13.9100792+01:00",
          "TotalRefreshCount": 1,
          "CustomInfo": {}
        }
      },
      "853": {
        "$type": "Inside.Core.Formula.Definition.DefinitionAC, Inside.Core.Formula",
        "ID": 853,
        "Results": [
          [
            979.0
          ]
        ],
        "Statistics": {
          "CreationDate": "2023-03-20T10:43:48.3986156+01:00",
          "LastRefreshDate": "2021-11-19T10:46:13.9184009+01:00",
          "TotalRefreshCount": 1,
          "CustomInfo": {}
        }
      },
      "854": {
        "$type": "Inside.Core.Formula.Definition.DefinitionAC, Inside.Core.Formula",
        "ID": 854,
        "Results": [
          [
            203.0
          ]
        ],
        "Statistics": {
          "CreationDate": "2023-03-20T10:43:48.3986156+01:00",
          "LastRefreshDate": "2021-11-19T10:46:13.9267425+01:00",
          "TotalRefreshCount": 1,
          "CustomInfo": {}
        }
      },
      "855": {
        "$type": "Inside.Core.Formula.Definition.DefinitionAC, Inside.Core.Formula",
        "ID": 855,
        "Results": [
          [
            433.0
          ]
        ],
        "Statistics": {
          "CreationDate": "2023-03-20T10:43:48.3986156+01:00",
          "LastRefreshDate": "2021-11-19T10:46:13.9350711+01:00",
          "TotalRefreshCount": 1,
          "CustomInfo": {}
        }
      },
      "856": {
        "$type": "Inside.Core.Formula.Definition.DefinitionAC, Inside.Core.Formula",
        "ID": 856,
        "Results": [
          [
            4.0
          ]
        ],
        "Statistics": {
          "CreationDate": "2023-03-20T10:43:48.3996156+01:00",
          "LastRefreshDate": "2021-11-19T10:46:13.944377+01:00",
          "TotalRefreshCount": 1,
          "CustomInfo": {}
        }
      },
      "857": {
        "$type": "Inside.Core.Formula.Definition.DefinitionAC, Inside.Core.Formula",
        "ID": 857,
        "Results": [
          [
            28.0
          ]
        ],
        "Statistics": {
          "CreationDate": "2023-03-20T10:43:48.3996156+01:00",
          "LastRefreshDate": "2021-11-19T10:46:13.9524045+01:00",
          "TotalRefreshCount": 1,
          "CustomInfo": {}
        }
      },
      "858": {
        "$type": "Inside.Core.Formula.Definition.DefinitionAC, Inside.Core.Formula",
        "ID": 858,
        "Results": [
          [
            247.0
          ]
        ],
        "Statistics": {
          "CreationDate": "2023-03-20T10:43:48.3996156+01:00",
          "LastRefreshDate": "2021-11-19T10:46:13.9709883+01:00",
          "TotalRefreshCount": 1,
          "CustomInfo": {}
        }
      },
      "859": {
        "$type": "Inside.Core.Formula.Definition.DefinitionAC, Inside.Core.Formula",
        "ID": 859,
        "Results": [
          [
            3.0
          ]
        ],
        "Statistics": {
          "CreationDate": "2023-03-20T10:43:48.3996156+01:00",
          "LastRefreshDate": "2021-11-19T10:46:13.9939755+01:00",
          "TotalRefreshCount": 1,
          "CustomInfo": {}
        }
      },
      "860": {
        "$type": "Inside.Core.Formula.Definition.DefinitionAC, Inside.Core.Formula",
        "ID": 860,
        "Results": [
          [
            10.0
          ]
        ],
        "Statistics": {
          "CreationDate": "2023-03-20T10:43:48.3996156+01:00",
          "LastRefreshDate": "2021-11-19T10:46:14.0029879+01:00",
          "TotalRefreshCount": 1,
          "CustomInfo": {}
        }
      },
      "861": {
        "$type": "Inside.Core.Formula.Definition.DefinitionAC, Inside.Core.Formula",
        "ID": 861,
        "Results": [
          [
            15.0
          ]
        ],
        "Statistics": {
          "CreationDate": "2023-03-20T10:43:48.3996156+01:00",
          "LastRefreshDate": "2021-11-19T10:46:14.0113239+01:00",
          "TotalRefreshCount": 1,
          "CustomInfo": {}
        }
      },
      "862": {
        "$type": "Inside.Core.Formula.Definition.DefinitionAC, Inside.Core.Formula",
        "ID": 862,
        "Results": [
          [
            62.0
          ]
        ],
        "Statistics": {
          "CreationDate": "2023-03-20T10:43:48.3996156+01:00",
          "LastRefreshDate": "2021-11-19T10:46:14.0186565+01:00",
          "TotalRefreshCount": 1,
          "CustomInfo": {}
        }
      },
      "863": {
        "$type":</t>
  </si>
  <si>
    <t xml:space="preserve"> "Inside.Core.Formula.Definition.DefinitionAC, Inside.Core.Formula",
        "ID": 863,
        "Results": [
          [
            8.0
          ]
        ],
        "Statistics": {
          "CreationDate": "2023-03-20T10:43:48.3996156+01:00",
          "LastRefreshDate": "2021-11-19T10:46:14.0269167+01:00",
          "TotalRefreshCount": 1,
          "CustomInfo": {}
        }
      },
      "864": {
        "$type": "Inside.Core.Formula.Definition.DefinitionAC, Inside.Core.Formula",
        "ID": 864,
        "Results": [
          [
            19.0
          ]
        ],
        "Statistics": {
          "CreationDate": "2023-03-20T10:43:48.3996156+01:00",
          "LastRefreshDate": "2021-11-19T10:46:14.0352503+01:00",
          "TotalRefreshCount": 1,
          "CustomInfo": {}
        }
      },
      "865": {
        "$type": "Inside.Core.Formula.Definition.DefinitionAC, Inside.Core.Formula",
        "ID": 865,
        "Results": [
          [
            27.0
          ]
        ],
        "Statistics": {
          "CreationDate": "2023-03-20T10:43:48.3996156+01:00",
          "LastRefreshDate": "2021-11-19T10:46:14.0432672+01:00",
          "TotalRefreshCount": 1,
          "CustomInfo": {}
        }
      },
      "866": {
        "$type": "Inside.Core.Formula.Definition.DefinitionAC, Inside.Core.Formula",
        "ID": 866,
        "Results": [
          [
            38.0
          ]
        ],
        "Statistics": {
          "CreationDate": "2023-03-20T10:43:48.3996156+01:00",
          "LastRefreshDate": "2021-11-19T10:46:14.0516173+01:00",
          "TotalRefreshCount": 1,
          "CustomInfo": {}
        }
      },
      "867": {
        "$type": "Inside.Core.Formula.Definition.DefinitionAC, Inside.Core.Formula",
        "ID": 867,
        "Results": [
          [
            7.0
          ]
        ],
        "Statistics": {
          "CreationDate": "2023-03-20T10:43:48.3996156+01:00",
          "LastRefreshDate": "2021-11-19T10:46:14.0599552+01:00",
          "TotalRefreshCount": 1,
          "CustomInfo": {}
        }
      },
      "868": {
        "$type": "Inside.Core.Formula.Definition.DefinitionAC, Inside.Core.Formula",
        "ID": 868,
        "Results": [
          [
            21.0
          ]
        ],
        "Statistics": {
          "CreationDate": "2023-03-20T10:43:48.3996156+01:00",
          "LastRefreshDate": "2021-11-19T10:46:14.0682698+01:00",
          "TotalRefreshCount": 1,
          "CustomInfo": {}
        }
      },
      "869": {
        "$type": "Inside.Core.Formula.Definition.DefinitionAC, Inside.Core.Formula",
        "ID": 869,
        "Results": [
          [
            393.0
          ]
        ],
        "Statistics": {
          "CreationDate": "2023-03-20T10:43:48.3996156+01:00",
          "LastRefreshDate": "2021-11-19T10:46:14.0766672+01:00",
          "TotalRefreshCount": 1,
          "CustomInfo": {}
        }
      },
      "870": {
        "$type": "Inside.Core.Formula.Definition.DefinitionAC, Inside.Core.Formula",
        "ID": 870,
        "Results": [
          [
            802.0
          ]
        ],
        "Statistics": {
          "CreationDate": "2023-03-20T10:43:48.3996156+01:00",
          "LastRefreshDate": "2021-11-19T10:46:14.0849722+01:00",
          "TotalRefreshCount": 1,
          "CustomInfo": {}
        }
      },
      "871": {
        "$type": "Inside.Core.Formula.Definition.DefinitionAC, Inside.Core.Formula",
        "ID": 871,
        "Results": [
          [
            93.0
          ]
        ],
        "Statistics": {
          "CreationDate": "2023-03-20T10:43:48.3996156+01:00",
          "LastRefreshDate": "2021-11-19T10:46:14.0929899+01:00",
          "TotalRefreshCount": 1,
          "CustomInfo": {}
        }
      },
      "872": {
        "$type": "Inside.Core.Formula.Definition.DefinitionAC, Inside.Core.Formula",
        "ID": 872,
        "Results": [
          [
            485.0
          ]
        ],
        "Statistics": {
          "CreationDate": "2023-03-20T10:43:48.3996156+01:00",
          "LastRefreshDate": "2021-11-19T10:46:14.1012548+01:00",
          "TotalRefreshCount": 1,
          "CustomInfo": {}
        }
      },
      "873": {
        "$type": "Inside.Core.Formula.Definition.DefinitionAC, Inside.Core.Formula",
        "ID": 873,
        "Results": [
          [
            2.0
          ]
        ],
        "Statistics": {
          "CreationDate": "2023-03-20T10:43:48.3996156+01:00",
          "LastRefreshDate": "2021-11-19T10:46:14.1086655+01:00",
          "TotalRefreshCount": 1,
          "CustomInfo": {}
        }
      },
      "874": {
        "$type": "Inside.Core.Formula.Definition.DefinitionAC, Inside.Core.Formula",
        "ID": 874,
        "Results": [
          [
            1.0
          ]
        ],
        "Statistics": {
          "CreationDate": "2023-03-20T10:43:48.3996156+01:00",
          "LastRefreshDate": "2021-11-19T10:46:14.117264+01:00",
          "TotalRefreshCount": 1,
          "CustomInfo": {}
        }
      },
      "875": {
        "$type": "Inside.Core.Formula.Definition.DefinitionAC, Inside.Core.Formula",
        "ID": 875,
        "Results": [
          [
            62.0
          ]
        ],
        "Statistics": {
          "CreationDate": "2023-03-20T10:43:48.3996156+01:00",
          "LastRefreshDate": "2021-11-19T10:46:14.1255894+01:00",
          "TotalRefreshCount": 1,
          "CustomInfo": {}
        }
      },
      "876": {
        "$type": "Inside.Core.Formula.Definition.DefinitionAC, Inside.Core.Formula",
        "ID": 876,
        "Results": [
          [
            40.0
          ]
        ],
        "Statistics": {
          "CreationDate": "2023-03-20T10:43:48.4006162+01:00",
          "LastRefreshDate": "2021-11-19T10:46:14.133802+01:00",
          "TotalRefreshCount": 1,
          "CustomInfo": {}
        }
      },
      "877": {
        "$type": "Inside.Core.Formula.Definition.DefinitionAC, Inside.Core.Formula",
        "ID": 877,
        "Results": [
          [
            13.0
          ]
        ],
        "Statistics": {
          "CreationDate": "2023-03-20T10:43:48.4006162+01:00",
          "LastRefreshDate": "2021-11-19T10:46:14.1419144+01:00",
          "TotalRefreshCount": 1,
          "CustomInfo": {}
        }
      },
      "878": {
        "$type": "Inside.Core.Formula.Definition.DefinitionAC, Inside.Core.Formula",
        "ID": 878,
        "Results": [
          [
            857.0
          ]
        ],
        "Statistics": {
          "CreationDate": "2023-03-20T10:43:48.4006162+01:00",
          "LastRefreshDate": "2021-11-19T10:46:14.1494141+01:00",
          "TotalRefreshCount": 1,
          "CustomInfo": {}
        }
      },
      "879": {
        "$type": "Inside.Core.Formula.Definition.DefinitionAC, Inside.Core.Formula",
        "ID": 879,
        "Results": [
          [
            431.0
          ]
        ],
        "Statistics": {
          "CreationDate": "2023-03-20T10:43:48.4006162+01:00",
          "LastRefreshDate": "2021-11-19T10:46:14.1577579+01:00",
          "TotalRefreshCount": 1,
          "CustomInfo": {}
        }
      },
      "880": {
        "$type": "Inside.Core.Formula.Definition.DefinitionAC, Inside.Core.Formula",
        "ID": 880,
        "Results": [
          [
            46.0
          ]
        ],
        "Statistics": {
          "CreationDate": "2023-03-20T10:43:48.4006162+01:00",
          "LastRefreshDate": "2021-11-19T10:46:14.1660867+01:00",
          "TotalRefreshCount": 1,
          "CustomInfo": {}
        }
      },
      "881": {
        "$type": "Inside.Core.Formula.Definition.DefinitionAC, Inside.Core.Formula",
        "ID": 881,
        "Results": [
          [
            66.0
          ]
        ],
        "Statistics": {
          "CreationDate": "2023-03-20T10:43:48.4006162+01:00",
          "LastRefreshDate": "2021-11-19T10:46:14.1742887+01:00",
          "TotalRefreshCount": 1,
          "CustomInfo": {}
        }
      },
      "882": {
        "$type": "Inside.Core.Formula.Definition.DefinitionAC, Inside.Core.Formula",
        "ID": 882,
        "Results": [
          [
            16.0
          ]
        ],
        "Statistics": {
          "CreationDate": "2023-03-20T10:43:48.4006162+01:00",
          "LastRefreshDate": "2021-11-19T10:46:14.1824766+01:00",
          "TotalRefreshCount": 1,
          "CustomInfo": {}
        }
      },
      "883": {
        "$type": "Inside.Core.Formula.Definition.DefinitionAC, Inside.Core.Formula",
        "ID": 883,
        "Results": [
          [
            45.0
          ]
        ],
        "Statistics": {
          "CreationDate": "2023-03-20T10:43:48.4006162+01:00",
          "LastRefreshDate": "2021-11-19T10:46:14.1898462+01:00",
          "TotalRefreshCount": 1,
          "CustomInfo": {}
        }
      },
      "884": {
        "$type": "Inside.Core.Formula.Definition.DefinitionAC, Inside.Core.Formula",
        "ID": 884,
        "Results": [
          [
            631.0
          ]
        ],
        "Statistics": {
          "CreationDate": "2023-03-20T10:43:48.4006162+01:00",
          "LastRefreshDate": "2021-11-19T10:46:14.1952753+01:00",
          "TotalRefreshCount": 1,
          "CustomInfo": {}
        }
      },
      "885": {
        "$type": "Inside.Core.Formula.Definition.DefinitionAC, Inside.Core.Formula",
        "ID": 885,
        "Results": [
          [
            103.0
          ]
        ],
        "Statistics": {
          "CreationDate": "2023-03-20T10:43:48.4006162+01:00",
          "LastRefreshDate": "2021-11-19T10:46:14.1982672+01:00",
          "TotalRefreshCount": 1,
          "CustomInfo": {}
        }
      },
      "886": {
        "$type": "Inside.Core.Formula.Definition.DefinitionAC, Inside.Core.Formula",
        "ID": 886,
        "Results": [
          [
            752.0
          ]
        ],
        "Statistics": {
          "CreationDate": "2023-03-20T10:43:48.4006162+01:00",
          "LastRefreshDate": "2021-11-19T10:46:14.2117179+01:00",
          "TotalRefreshCount": 1,
          "CustomInfo": {}
        }
      },
      "887": {
        "$type": "Inside.Core.Formula.Definition.DefinitionAC, Inside.Core.Formula",
        "ID": 887,
        "Results": [
          [
            21.0
          ]
        ],
        "Statistics": {
          "CreationDate": "2023-03-20T10:43:48.4006162+01:00",
          "LastRefreshDate": "2021-11-19T10:46:14.2256077+01:00",
          "TotalRefreshCount": 1,
          "CustomInfo": {}
        }
      },
      "888": {
        "$type": "Inside.Core.Formula.Definition.DefinitionAC, Inside.Core.Formula",
        "ID": 888,
        "Results": [
          [
            460.0
          ]
        ],
        "Statistics": {
          "CreationDate": "2023-03-20T10:43:48.4006162+01:00",
          "LastRefreshDate": "2021-11-19T10:46:14.2339555+01:00",
          "TotalRefreshCount": 1,
          "CustomInfo": {}
        }
      },
      "889": {
        "$type": "Inside.Core.Formula.Definition.DefinitionAC, Inside.Core.Formula",
        "ID": 889,
        "Results": [
          [
            140.0
          ]
        ],
        "Statistics": {
          "CreationDate": "2023-03-20T10:43:48.4006162+01:00",
          "LastRefreshDate": "2021-11-19T10:46:14.2409796+01:00",
          "TotalRefreshCount": 1,
          "CustomInfo": {}
        }
      },
      "890": {
        "$type": "Inside.Core.Formula.Definition.DefinitionAC, Inside.Core.Formula",
        "ID": 890,
        "Results": [
          [
            63.0
          ]
        ],
        "Statistics": {
          "CreationDate": "2023-03-20T10:43:48.4006162+01:00",
          "LastRefreshDate": "2021-11-19T10:46:14.2493217+01:00",
          "TotalRefreshCount": 1,
          "CustomInfo": {}
        }
      },
      "891": {
        "$type": "Inside.Core.Formula.Definition.DefinitionAC, Inside.Core.Formula",
        "ID": 891,
        "Results": [
          [
            3.0
          ]
        ],
        "Statistics": {
          "CreationDate": "2023-03-20T10:43:48.4006162+01:00",
          "LastRefreshDate": "2021-11-19T10:46:14.2567025+01:00",
          "TotalRefreshCount": 1,
          "CustomInfo": {}
        }
      },
      "892": {
        "$type": "Inside.Core.Formula.Definition.DefinitionAC, Inside.Core.Formula",
        "ID": 892,
        "Results": [
          [
            195.0
          ]
        ],
        "Statistics": {
          "CreationDate": "2023-03-20T10:43:48.4006162+01:00",
          "LastRefreshDate": "2021-11-19T10:46:14.2650457+01:00",
          "TotalRefreshCount": 1,
          "CustomInfo": {}
        }
      },
      "893": {
        "$type": "Inside.Core.Formula.Definition.DefinitionAC, Inside.Core.Formula",
        "ID": 893,
        "Results": [
          [
            140.0
          ]
        ],
        "Statistics": {
          "CreationDate": "2023-03-20T10:43:48.4006162+01:00",
          "LastRefreshDate": "2021-11-19T10:46:14.272034+01:00",
          "TotalRefreshCount": 1,
          "CustomInfo": {}
        }
      },
      "894": {
        "$type": "Inside.Core.Formula.Definition.DefinitionAC, Inside.Core.Formula",
        "ID": 894,
        "Results": [
          [
            7.0
          ]
        ],
        "Statistics": {
          "CreationDate": "2023-03-20T10:43:48.4006162+01:00",
          "LastRefreshDate": "2021-11-19T10:46:14.2773594+01:00",
          "TotalRefreshCount": 1,
          "CustomInfo": {}
        }
      },
      "895": {
        "$type": "Inside.Core.Formula.Definition.DefinitionAC, Inside.Core.Formula",
        "ID": 895,
        "Results": [
          [
            13.0
          ]
        ],
        "Statistics": {
          "CreationDate": "2023-03-20T10:43:48.4016156+01:00",
          "LastRefreshDate": "2021-11-19T10:46:14.2823708+01:00",
          "TotalRefreshCount": 1,
          "CustomInfo": {}
        }
      },
      "896": {
        "$type": "Inside.Core.Formula.Definition.DefinitionAC, Inside.Core.Formula",
        "ID": 896,
        "Results": [
          [
            10.0
          ]
        ],
        "Statistics": {
          "CreationDate": "2023-03-20T10:43:48.4016156+01:00",
          "LastRefreshDate": "2021-11-19T10:46:14.2907479+01:00",
          "TotalRefreshCount": 1,
          "CustomInfo": {}
        }
      },
      "897": {
        "$type": "Inside.Core.Formula.Definition.DefinitionAC, Inside.Core.Formula",
        "ID": 897,
        "Results": [
          [
            17.0
          ]
        ],
        "Statistics": {
          "CreationDate": "2023-03-20T10:43:48.4016156+01:00",
          "LastRefreshDate": "2021-11-19T10:46:14.2980861+01:00",
          "TotalRefreshCount": 1,
          "CustomInfo": {}
        }
      },
      "898": {
        "$type": "Inside.Core.Formula.Definition.DefinitionAC, Inside.Core.Formula",
        "ID": 898,
        "Results": [
          [
            1845.0
          ]
        ],
        "Statistics": {
          "CreationDate": "2023-03-20T10:43:48.4016156+01:00",
          "LastRefreshDate": "2021-11-19T10:46:14.3054382+01:00",
          "TotalRefreshCount": 1,
          "CustomInfo": {}
        }
      },
      "899": {
        "$type": "Inside.Core.Formula.Definition.DefinitionAC, Inside.Core.Formula",
        "ID": 899,
        "Results": [
          [
            22.0
          ]
        ],
        "Statistics": {
          "CreationDate": "2023-03-20T10:43:48.4016156+01:00",
          "LastRefreshDate": "2021-11-19T10:46:14.3124346+01:00",
          "TotalRefreshCount": 1,
          "CustomInfo": {}
        }
      },
      "900": {
        "$type": "Inside.Core.Formula.Definition.DefinitionAC, Inside.Core.Formula",
        "ID": 900,
        "Results": [
          [
            119.0
          ]
        ],
        "Statistics": {
          "CreationDate": "2023-03-20T10:43:48.4016156+01:00",
          "LastRefreshDate": "2021-11-19T10:46:14.3197568+01:00",
          "TotalRefreshCount": 1,
          "CustomInfo": {}
        }
      },
      "901": {
        "$type": "Inside.Core.Formula.Definition.DefinitionAC, Inside.Core.Formula",
        "ID": 901,
        "Results": [
          [
            1272.0
          ]
        ],
        "Statistics": {
          "CreationDate": "2023-03-20T10:43:48.4016156+01:00",
          "LastRefreshDate": "2021-11-19T10:46:14.3280772+01:00",
          "TotalRefreshCount": 1,
          "CustomInfo": {}
        }
      },
      "902": {
        "$type": "Inside.Core.Formula.Definition.DefinitionAC, Inside.Core.Formula",
        "ID": 902,
        "Results": [
          [
            10.0
          ]
        ],
        "Statistics": {
          "CreationDate": "2023-03-20T10:43:48.4016156+01:00",
          "LastRefreshDate": "2021-11-19T10:46:14.3354422+01:00",
          "TotalRefreshCount": 1,
          "CustomInfo": {}
        }
      },
      "903": {
        "$type": "Inside.Core.Formula.Definition.DefinitionAC, Inside.Core.Formula",
        "ID": 903,
        "Results": [
          [
            40.0
          ]
        ],
        "Statistics": {
          "CreationDate": "2023-03-20T10:43:48.4016156+01:00",
          "LastRefreshDate": "2021-11-19T10:46:14.3434237+01:00",
          "TotalRefreshCount": 1,
          "CustomInfo": {}
        }
      },
      "904": {
        "$type": "Inside.Core.Formula.Definition.DefinitionAC, Inside.Core.Formula",
        "ID": 904,
        "Results": [
          [
            805.0
          ]
        ],
        "Statistics": {
          "CreationDate": "2023-03-20T10:43:48.4016156+01:00",
          "LastRefreshDate": "2021-11-19T10:46:14.3527639+01:00",
          "TotalRefreshCount": 1,
          "CustomInfo": {}
        }
      },
      "905": {
        "$type": "Inside.Core.Formula.Definition.DefinitionAC, Inside.Core.Formula",
        "ID": 905,
        "Results": [
          [
            23.0
          ]
        ],
        "Statistics": {
          "CreationDate": "2023-03-20T10:43:48.4016156+01:00",
          "LastRefreshDate": "2021-11-19T10:46:14.3612269+01:00",
          "TotalRefreshCount": 1,
          "CustomInfo": {}
        }
      },
      "906": {
        "$type": "Inside.Core.Formula.Definition.DefinitionAC, Inside.Core.Formula",
        "ID": 906,
        "Results": [
          [
            3.0
          ]
        ],
        "Statistics": {
          "CreationDate": "2023-03-20T10:43:48.4016156+01:00",
          "LastRefreshDate": "2021-11-19T10:46:14.3695559+01:00",
          "TotalRefreshCount": 1,
          "CustomInfo": {}
        }
      },
      "907": {
        "$type": "Inside.Core.Formula.Definition.DefinitionAC, Inside.Core.Formula",
        "ID": 907,
        "Results": [
          [
            29.0
          ]
        ],
        "Statistics": {
          "CreationDate": "2023-03-20T10:43:48.4016156+01:00",
          "LastRefreshDate": "2021-11-19T10:46:14.3778958+01:00",
          "TotalRefreshCount": 1,
          "CustomInfo": {}
        }
      },
      "908": {
        "$type": "Inside.Core.Formula.Definition.DefinitionAC, Inside.Core.Formula",
        "ID": 908,
        "Results": [
          [
            8.0
          ]
        ],
        "Statistics": {
          "CreationDate": "2023-03-20T10:43:48.4016156+01:00",
          "LastRefreshDate": "2021-11-19T10:46:14.3872383+01:00",
          "TotalRefreshCount": 1,
          "CustomInfo": {}
        }
      },
      "909": {
        "$type": "Inside.Core.Formula.Definition.DefinitionAC, Inside.Core.Formula",
        "ID": 909,
        "Results": [
          [
            1.0
          ]
        ],
        "Statistics": {
          "CreationDate": "2023-03-20T10:43:48.4016156+01:00",
          "LastRefreshDate": "2021-11-19T10:46:14.3955366+01:00",
          "TotalRefreshCount": 1,
          "CustomInfo": {}
        }
      },
      "910": {
        "$type": "Inside.Core.Formula.Definition.DefinitionAC, Inside.Core.Formula",
        "ID": 910,
        "Results": [
          [
            2.0
          ]
        ],
        "Statistics": {
          "CreationDate": "2023-03-20T10:43:48.4016156+01:00",
          "LastRefreshDate": "2021-11-19T10:46:14.4048745+01:00",
          "TotalRefreshCount": 1,
          "CustomInfo": {}
        }
      },
      "911": {
        "$type": "Inside.Core.Formula.Definition.DefinitionAC, Inside.Core.Formula",
        "ID": 911,
        "Results": [
          [
            1.0
          ]
        ],
        "Statistics": {
          "CreationDate": "2023-03-20T10:43:48.4016156+01:00",
          "LastRefreshDate": "2021-11-19T10:46:14.4128597+01:00",
          "TotalRefreshCount": 1,
          "CustomInfo": {}
        }
      },
      "912": {
        "$type": "Inside.Core.Formula.Definition.DefinitionAC, Inside.Core.Formula",
        "ID": 912,
        "Results": [
          [
            9.0
          ]
        ],
        "Statistics": {
          "CreationDate": "2023-03-20T10:43:48.4016156+01:00",
          "LastRefreshDate": "2021-11-19T10:46:14.4222522+01:00",
          "TotalRefreshCount": 1,
          "CustomInfo": {}
        }
      },
      "913": {
        "$type": "Inside.Core.Formula.Definition.DefinitionAC, Inside.Core.Formula",
        "ID": 913,
        "Results": [
          [
            32.0
          ]
        ],
        "Statistics": {
          "CreationDate": "2023-03-20T10:43:48.4016156+01:00",
          "LastRefreshDate": "2021-11-19T10:46:14.4305224+01:00",
          "TotalRefreshCount": 1,
          "CustomInfo": {}
        }
      },
      "914": {
        "$type": "Inside.Core.Formula.Definition.DefinitionAC, Inside.Core.Formula",
        "ID": 914,
        "Results": [
          [
            53.0
          ]
        ],
        "Statistics": {
          "CreationDate": "2023-03-20T10:43:48.4016156+01:00",
          "LastRefreshDate": "2021-11-19T10:46:14.43993+01:00",
          "TotalRefreshCount": 1,
          "CustomInfo": {}
        }
      },
      "915": {
        "$type": "Inside.Core.Formula.Definition.DefinitionAC, Inside.Core.Formula",
        "ID": 915,
        "Results": [
          [
            22.0
          ]
        ],
        "Statistics": {
          "CreationDate": "2023-03-20T10:43:48.4016156+01:00",
          "LastRefreshDate": "2021-11-19T10:46:14.4452662+01:00",
          "TotalRefreshCount": 1,
          "CustomInfo": {}
        }
      },
      "916": {
        "$type": "Inside.Core.Formula.Definition.DefinitionAC, Inside.Core.Formula",
        "ID": 916,
        "Results": [
          [
            35.0
          ]
        ],
        "Statistics": {
          "CreationDate": "2023-03-20T10:43:48.4026176+01:00",
          "LastRefreshDate": "2021-11-19T10:46:14.4492505+01:00",
          "TotalRefreshCount": 1,
          "CustomInfo": {}
        }
      },
      "917": {
        "$type": "Inside.Core.Formula.Definition.DefinitionAC, Inside.Core.Formula",
        "ID": 917,
        "Results": [
          [
            389.0
          ]
        ],
        "Statistics": {
          "CreationDate": "2023-03-20T10:43:48.4026176+01:00",
          "LastRefreshDate": "2021-11-19T10:46:14.4532528+01:00",
          "TotalRefreshCount": 1,
          "CustomInfo": {}
        }
      },
      "918": {
        "$type": "Inside.Core.Formula.Definition.DefinitionAC, Inside.Core.Formula",
        "ID": 918,
        "Results": [
          [
            19.0
          ]
        ],
        "Statistics": {
          "CreationDate": "2023-03-20T10:43:48.4026176+01:00",
          "LastRefreshDate": "2021-11-19T10:46:14.4576396+01:00",
          "TotalRefreshCount": 1,
          "CustomInfo": {}
        }
      },
      "919": {
        "$type": "Inside.Core.Formula.Definition.DefinitionAC, Inside.Core.Formula",
        "ID": 919,
        "Results": [
          [
            20.0
          ]
        ],
        "Statistics": {
          "CreationDate": "2023-03-20T10:43:48.4026176+01:00",
          "LastRefreshDate": "2021-11-19T10:46:14.4616404+01:00",
          "TotalRefreshCount": 1,
          "CustomInfo": {}
        }
      },
      "920": {
        "$type": "Inside.Core.Formula.Definition.DefinitionAC, Inside.Core.Formula",
        "ID": 920,
        "Results": [
          [
            11.0
          ]
        ],
        "Statistics": {
          "CreationDate": "2023-03-20T10:43:48.4026176+01:00",
          "LastRefreshDate": "2021-11-19T10:46:14.4669687+01:00",
          "TotalRefreshCount": 1,
          "CustomInfo": {}
        }
      },
      "921": {
        "$type": "Inside.Core.Formula.Definition.DefinitionAC, Inside.Core.Formula",
        "ID": 921,
        "Results": [
          [
            32.0
          ]
        ],
        "Statistics": {
          "CreationDate": "2023-03-20T10:43:48.4026176+01:00",
          "LastRefreshDate": "2021-11-19T10:46:14.4709566+01:00",
          "TotalRefreshCount": 1,
          "CustomInfo": {}
        }
      },
      "922": {
        "$type": "Inside.Core.Formula.Definition.DefinitionAC, Inside.Core.Formula",
        "ID": 922,
        "Results": [
          [
            23.0
          ]
        ],
        "Statistics": {
          "CreationDate": "2023-03-20T10:43:48.4026176+01:00",
          "LastRefreshDate": "2021-11-19T10:46:14.4753544+01:00",
          "TotalRefreshCount": 1,
          "CustomInfo": {}
        }
      },
      "923": {
        "$type": "Inside.Core.Formula.Definition.DefinitionAC, Inside.Core.Formula",
        "ID": 923,
        "Results": [
          [
            297.0
          ]
        ],
        "Statistics": {
          "CreationDate": "2023-03-20T10:43:48.4026176+01:00",
          "LastRefreshDate": "2021-11-19T10:46:19.517428+01:00",
          "TotalRefreshCount": 1,
          "CustomInfo": {}
        }
      },
      "924": {
        "$type": "Inside.Core.Formula.Definition.DefinitionAC, Inside.Core.Formula",
        "ID": 924,
        "Results": [
          [
            14.0
          ]
        ],
        "Statistics": {
          "CreationDate": "2023-03-20T10:43:48.4026176+01:00",
          "LastRefreshDate": "2021-11-19T10:46:20.7671458+01:00",
          "TotalRefreshCount": 1,
          "CustomInfo": {}
        }
      },
      "925": {
        "$type": "Inside.Core.Formula.Definition.DefinitionAC, Inside.Core.Formula",
        "ID": 925,
        "Results": [
          [
            155.0
          ]
        ],
        "Statistics": {
          "CreationDate": "2023-03-20T10:43:48.4026176+01:00",
          "LastRefreshDate": "2021-11-19T10:46:20.7711591+01:00",
          "TotalRefreshCount": 1,
          "CustomInfo": {}
        }
      },
      "926": {
        "$type": "Inside.Core.Formula.Definition.DefinitionAC, Inside.Core.Formula",
        "ID": 926,
        "Results": [
          [
            152.0
          ]
        ],
        "Statistics": {
          "CreationDate": "2023-03-20T10:43:48.4026176+01:00",
          "LastRefreshDate": "2021-11-19T10:46:20.7764967+01:00",
          "TotalRefreshCount": 1,
          "CustomInfo": {}
        }
      },
      "927": {
        "$type": "Inside.Core.Formula.Definition.DefinitionAC, Inside.Core.Formula",
        "ID": 927,
        "Results": [
          [
            236.0
          ]
        ],
        "Statistics": {
          "CreationDate": "2023-03-20T10:43:48.4026176+01:00",
          "LastRefreshDate": "2021-11-19T10:46:20.7824998+01:00",
          "TotalRefreshCount": 1,
          "CustomInfo": {}
        }
      },
      "928": {
        "$type": "Inside.Core.Formula.Definition.DefinitionAC, Inside.Core.Formula",
        "ID": 928,
        "Results": [
          [
            22.0
          ]
        ],
        "Statistics": {
          "CreationDate": "2023-03-20T10:43:48.4026176+01:00",
          "LastRefreshDate": "2021-11-19T10:46:20.7868555+01:00",
          "TotalRefreshCount": 1,
          "CustomInfo": {}
        }
      },
      "929": {
        "$type": "Inside.Core.Formula.Definition.DefinitionAC, Inside.Core.Formula",
        "ID": 929,
        "Results": [
          [
            207.0
          ]
        ],
        "Statistics": {
          "CreationDate": "2023-03-20T10:43:48.4026176+01:00",
          "LastRefreshDate": "2021-11-19T10:46:20.8011895+01:00",
          "TotalRefreshCount": 1,
          "CustomInfo": {}
        }
      },
      "930": {
        "$type": "Inside.Core.Formula.Definition.DefinitionAC, Inside.Core.Formula",
        "ID": 930,
        "Results": [
          [
            202.0
          ]
        ],
        "Statistics": {
          "CreationDate": "2023-03-20T10:43:48.4026176+01:00",
          "LastRefreshDate": "2021-11-19T10:46:20.820882+01:00",
          "TotalRefreshCount": 1,
          "CustomInfo": {}
        }
      },
      "931": {
        "$type": "Inside.Core.Formula.Definition.DefinitionAC, Inside.Core.Formula",
        "ID": 931,
        "Results": [
          [
            12.0
          ]
        ],
        "Statistics": {
          "CreationDate": "2023-03-20T10:43:48.4026176+01:00",
          "LastRefreshDate": "2021-11-19T10:46:20.8282033+01:00",
          "TotalRefreshCount": 1,
          "CustomInfo": {}
        }
      },
      "932": {
        "$type": "Inside.Core.Formula.Definition.DefinitionAC, Inside.Core.Formula",
        "ID": 932,
        "Results": [
          [
            328.0
          ]
        ],
        "Statistics": {
          "CreationDate": "2023-03-20T10:43:48.4026176+01:00",
          "LastRefreshDate": "2021-11-19T10:46:20.8375767+01:00",
          "TotalRefreshCount": 1,
          "CustomInfo": {}
        }
      },
      "933": {
        "$type": "Inside.Core.Formula.Definition.DefinitionAC, Inside.Core.Formula",
        "ID": 933,
        "Results": [
          [
            640.0
          ]
        ],
        "Statistics": {
          "CreationDate": "2023-03-20T10:43:48.4036073+01:00",
          "LastRefreshDate": "2021-11-19T10:46:20.8468997+01:00",
          "TotalRefreshCount": 1,
          "CustomInfo": {}
        }
      },
      "934": {
        "$type": "Inside.Core.Formula.Definition.DefinitionAC, Inside.Core.Formula",
        "ID": 934,
        "Results": [
          [
            926.0
          ]
        ],
        "Statistics": {
          "CreationDate": "2023-03-20T10:43:48.4036073+01:00",
          "LastRefreshDate": "2021-11-19T10:46:20.8552798+01:00",
          "TotalRefreshCount": 1,
          "CustomInfo": {}
        }
      },
      "935": {
        "$type": "Inside.Core.Formula.Definition.DefinitionAC, Inside.Core.Formula",
        "ID": 935,
        "Results": [
          [
            308.0
          ]
        ],
        "Statistics": {
          "CreationDate": "2023-03-20T10:43:48.4036073+01:00",
          "LastRefreshDate": "2021-11-19T10:46:27.0174874+01:00",
          "TotalRefreshCount": 1,
          "CustomInfo": {}
        }
      },
      "936": {
        "$type": "Inside.Core.Formula.Definition.DefinitionAC, Inside.Core.Formula",
        "ID": 936,
        "Results": [
          [
            128.0
          ]
        ],
        "Statistics": {
          "CreationDate": "2023-03-20T10:43:48.4036073+01:00",
          "LastRefreshDate": "2021-11-19T10:46:27.9228025+01:00",
          "TotalRefreshCount": 1,
          "CustomInfo": {}
        }
      },
      "937": {
        "$type": "Inside.Core.Formula.Definition.DefinitionAC, Inside.Core.Formula",
        "ID": 937,
        "Results": [
          [
            360.0
          ]
        ],
        "Statistics": {
  </t>
  </si>
  <si>
    <t xml:space="preserve">        "CreationDate": "2023-03-20T10:43:48.4036073+01:00",
          "LastRefreshDate": "2021-11-19T10:46:29.1455727+01:00",
          "TotalRefreshCount": 1,
          "CustomInfo": {}
        }
      },
      "938": {
        "$type": "Inside.Core.Formula.Definition.DefinitionAC, Inside.Core.Formula",
        "ID": 938,
        "Results": [
          [
            102.0
          ]
        ],
        "Statistics": {
          "CreationDate": "2023-03-20T10:43:48.4036073+01:00",
          "LastRefreshDate": "2021-11-19T10:46:29.1538851+01:00",
          "TotalRefreshCount": 1,
          "CustomInfo": {}
        }
      },
      "939": {
        "$type": "Inside.Core.Formula.Definition.DefinitionAC, Inside.Core.Formula",
        "ID": 939,
        "Results": [
          [
            6.0
          ]
        ],
        "Statistics": {
          "CreationDate": "2023-03-20T10:43:48.4036073+01:00",
          "LastRefreshDate": "2023-03-20T10:43:49.5536278+01:00",
          "TotalRefreshCount": 1304,
          "CustomInfo": {}
        }
      },
      "940": {
        "$type": "Inside.Core.Formula.Definition.DefinitionAC, Inside.Core.Formula",
        "ID": 940,
        "Results": [
          [
            272.0
          ]
        ],
        "Statistics": {
          "CreationDate": "2023-03-20T10:43:48.4036073+01:00",
          "LastRefreshDate": "2023-03-20T10:43:52.7436158+01:00",
          "TotalRefreshCount": 1313,
          "CustomInfo": {}
        }
      },
      "941": {
        "$type": "Inside.Core.Formula.Definition.DefinitionAC, Inside.Core.Formula",
        "ID": 941,
        "Results": [
          [
            6.0
          ]
        ],
        "Statistics": {
          "CreationDate": "2023-03-20T10:43:48.4036073+01:00",
          "LastRefreshDate": "2023-03-20T10:43:52.7616253+01:00",
          "TotalRefreshCount": 1263,
          "CustomInfo": {}
        }
      },
      "942": {
        "$type": "Inside.Core.Formula.Definition.DefinitionAC, Inside.Core.Formula",
        "ID": 942,
        "Results": [
          [
            73.0
          ]
        ],
        "Statistics": {
          "CreationDate": "2023-03-20T10:43:48.4036073+01:00",
          "LastRefreshDate": "2023-03-20T10:43:52.7796202+01:00",
          "TotalRefreshCount": 1244,
          "CustomInfo": {}
        }
      },
      "943": {
        "$type": "Inside.Core.Formula.Definition.DefinitionAC, Inside.Core.Formula",
        "ID": 943,
        "Results": [
          [
            31785.0
          ]
        ],
        "Statistics": {
          "CreationDate": "2023-03-20T10:43:48.4036073+01:00",
          "LastRefreshDate": "2023-03-20T10:43:52.7956252+01:00",
          "TotalRefreshCount": 1066,
          "CustomInfo": {}
        }
      },
      "944": {
        "$type": "Inside.Core.Formula.Definition.DefinitionAC, Inside.Core.Formula",
        "ID": 944,
        "Results": [
          [
            6.0
          ]
        ],
        "Statistics": {
          "CreationDate": "2023-03-20T10:43:48.4036073+01:00",
          "LastRefreshDate": "2023-03-20T10:43:52.8106273+01:00",
          "TotalRefreshCount": 1239,
          "CustomInfo": {}
        }
      },
      "945": {
        "$type": "Inside.Core.Formula.Definition.DefinitionAC, Inside.Core.Formula",
        "ID": 945,
        "Results": [
          [
            197.0
          ]
        ],
        "Statistics": {
          "CreationDate": "2023-03-20T10:43:48.4036073+01:00",
          "LastRefreshDate": "2023-03-20T10:43:52.8256524+01:00",
          "TotalRefreshCount": 1241,
          "CustomInfo": {}
        }
      },
      "946": {
        "$type": "Inside.Core.Formula.Definition.DefinitionAC, Inside.Core.Formula",
        "ID": 946,
        "Results": [
          [
            0.0
          ]
        ],
        "Statistics": {
          "CreationDate": "2023-03-20T10:43:48.4036073+01:00",
          "LastRefreshDate": "2023-02-08T15:41:49.5603381+01:00",
          "TotalRefreshCount": 1033,
          "CustomInfo": {}
        }
      },
      "947": {
        "$type": "Inside.Core.Formula.Definition.DefinitionAC, Inside.Core.Formula",
        "ID": 947,
        "Results": [
          [
            20.0
          ]
        ],
        "Statistics": {
          "CreationDate": "2023-03-20T10:43:48.4036073+01:00",
          "LastRefreshDate": "2023-03-20T10:44:09.7886589+01:00",
          "TotalRefreshCount": 1164,
          "CustomInfo": {}
        }
      },
      "948": {
        "$type": "Inside.Core.Formula.Definition.DefinitionAC, Inside.Core.Formula",
        "ID": 948,
        "Results": [
          [
            223.0
          ]
        ],
        "Statistics": {
          "CreationDate": "2023-03-20T10:43:48.4036073+01:00",
          "LastRefreshDate": "2023-03-20T10:44:09.8286619+01:00",
          "TotalRefreshCount": 1207,
          "CustomInfo": {}
        }
      },
      "949": {
        "$type": "Inside.Core.Formula.Definition.DefinitionAC, Inside.Core.Formula",
        "ID": 949,
        "Results": [
          [
            849.0
          ]
        ],
        "Statistics": {
          "CreationDate": "2023-03-20T10:43:48.4036073+01:00",
          "LastRefreshDate": "2023-03-20T10:44:09.8446728+01:00",
          "TotalRefreshCount": 1273,
          "CustomInfo": {}
        }
      },
      "950": {
        "$type": "Inside.Core.Formula.Definition.DefinitionAC, Inside.Core.Formula",
        "ID": 950,
        "Results": [
          [
            40.0
          ]
        ],
        "Statistics": {
          "CreationDate": "2023-03-20T10:43:48.4036073+01:00",
          "LastRefreshDate": "2023-03-20T10:44:09.8516786+01:00",
          "TotalRefreshCount": 965,
          "CustomInfo": {}
        }
      },
      "951": {
        "$type": "Inside.Core.Formula.Definition.DefinitionAC, Inside.Core.Formula",
        "ID": 951,
        "Results": [
          [
            138.0
          ]
        ],
        "Statistics": {
          "CreationDate": "2023-03-20T10:43:48.4036073+01:00",
          "LastRefreshDate": "2023-03-20T10:44:09.8596795+01:00",
          "TotalRefreshCount": 1142,
          "CustomInfo": {}
        }
      },
      "952": {
        "$type": "Inside.Core.Formula.Definition.DefinitionAC, Inside.Core.Formula",
        "ID": 952,
        "Results": [
          [
            9.0
          ]
        ],
        "Statistics": {
          "CreationDate": "2023-03-20T10:43:48.404606+01:00",
          "LastRefreshDate": "2023-03-20T10:44:09.86668+01:00",
          "TotalRefreshCount": 1199,
          "CustomInfo": {}
        }
      },
      "953": {
        "$type": "Inside.Core.Formula.Definition.DefinitionAC, Inside.Core.Formula",
        "ID": 953,
        "Results": [
          [
            7144.0
          ]
        ],
        "Statistics": {
          "CreationDate": "2023-03-20T10:43:48.404606+01:00",
          "LastRefreshDate": "2023-03-15T17:09:18.5405572+01:00",
          "TotalRefreshCount": 1087,
          "CustomInfo": {}
        }
      },
      "954": {
        "$type": "Inside.Core.Formula.Definition.DefinitionAC, Inside.Core.Formula",
        "ID": 954,
        "Results": [
          [
            970.0
          ]
        ],
        "Statistics": {
          "CreationDate": "2023-03-20T10:43:48.404606+01:00",
          "LastRefreshDate": "2023-03-20T10:56:36.9044164+01:00",
          "TotalRefreshCount": 1056,
          "CustomInfo": {}
        }
      },
      "955": {
        "$type": "Inside.Core.Formula.Definition.DefinitionAC, Inside.Core.Formula",
        "ID": 955,
        "Results": [
          [
            2402.0
          ]
        ],
        "Statistics": {
          "CreationDate": "2023-03-20T10:43:48.404606+01:00",
          "LastRefreshDate": "2023-03-20T10:56:40.2808659+01:00",
          "TotalRefreshCount": 1173,
          "CustomInfo": {}
        }
      },
      "956": {
        "$type": "Inside.Core.Formula.Definition.DefinitionAC, Inside.Core.Formula",
        "ID": 956,
        "Results": [
          [
            813.0
          ]
        ],
        "Statistics": {
          "CreationDate": "2023-03-20T10:43:48.404606+01:00",
          "LastRefreshDate": "2023-03-20T10:56:40.2888813+01:00",
          "TotalRefreshCount": 1164,
          "CustomInfo": {}
        }
      },
      "957": {
        "$type": "Inside.Core.Formula.Definition.DefinitionAC, Inside.Core.Formula",
        "ID": 957,
        "Results": [
          [
            560.0
          ]
        ],
        "Statistics": {
          "CreationDate": "2023-03-20T10:43:48.404606+01:00",
          "LastRefreshDate": "2023-03-20T10:56:40.29589+01:00",
          "TotalRefreshCount": 1229,
          "CustomInfo": {}
        }
      },
      "958": {
        "$type": "Inside.Core.Formula.Definition.DefinitionAC, Inside.Core.Formula",
        "ID": 958,
        "Results": [
          [
            10.0
          ]
        ],
        "Statistics": {
          "CreationDate": "2023-03-20T10:43:48.404606+01:00",
          "LastRefreshDate": "2023-03-20T10:56:40.3028841+01:00",
          "TotalRefreshCount": 1086,
          "CustomInfo": {}
        }
      },
      "959": {
        "$type": "Inside.Core.Formula.Definition.DefinitionAC, Inside.Core.Formula",
        "ID": 959,
        "Results": [
          [
            1710.0
          ]
        ],
        "Statistics": {
          "CreationDate": "2023-03-20T10:43:48.404606+01:00",
          "LastRefreshDate": "2023-03-20T10:56:40.3099269+01:00",
          "TotalRefreshCount": 1139,
          "CustomInfo": {}
        }
      },
      "960": {
        "$type": "Inside.Core.Formula.Definition.DefinitionAC, Inside.Core.Formula",
        "ID": 960,
        "Results": [
          [
            1710.0
          ]
        ],
        "Statistics": {
          "CreationDate": "2023-03-20T10:43:48.404606+01:00",
          "LastRefreshDate": "2023-02-20T12:26:15.0770868+01:00",
          "TotalRefreshCount": 1039,
          "CustomInfo": {}
        }
      },
      "961": {
        "$type": "Inside.Core.Formula.Definition.DefinitionAC, Inside.Core.Formula",
        "ID": 961,
        "Results": [
          [
            1803.0
          ]
        ],
        "Statistics": {
          "CreationDate": "2023-03-20T10:43:48.404606+01:00",
          "LastRefreshDate": "2023-03-20T10:57:17.5080268+01:00",
          "TotalRefreshCount": 934,
          "CustomInfo": {}
        }
      },
      "962": {
        "$type": "Inside.Core.Formula.Definition.DefinitionAC, Inside.Core.Formula",
        "ID": 962,
        "Results": [
          [
            324.0
          ]
        ],
        "Statistics": {
          "CreationDate": "2023-03-20T10:43:48.404606+01:00",
          "LastRefreshDate": "2023-03-20T10:57:17.5223074+01:00",
          "TotalRefreshCount": 996,
          "CustomInfo": {}
        }
      },
      "963": {
        "$type": "Inside.Core.Formula.Definition.DefinitionAC, Inside.Core.Formula",
        "ID": 963,
        "Results": [
          [
            65.0
          ]
        ],
        "Statistics": {
          "CreationDate": "2023-03-20T10:43:48.404606+01:00",
          "LastRefreshDate": "2023-03-20T10:57:17.5365666+01:00",
          "TotalRefreshCount": 1108,
          "CustomInfo": {}
        }
      },
      "964": {
        "$type": "Inside.Core.Formula.Definition.DefinitionAC, Inside.Core.Formula",
        "ID": 964,
        "Results": [
          [
            3.0
          ]
        ],
        "Statistics": {
          "CreationDate": "2023-03-20T10:43:48.404606+01:00",
          "LastRefreshDate": "2023-03-20T10:43:52.7716441+01:00",
          "TotalRefreshCount": 1283,
          "CustomInfo": {}
        }
      },
      "965": {
        "$type": "Inside.Core.Formula.Definition.DefinitionAC, Inside.Core.Formula",
        "ID": 965,
        "Results": [
          [
            128.0
          ]
        ],
        "Statistics": {
          "CreationDate": "2023-03-20T10:43:48.404606+01:00",
          "LastRefreshDate": "2023-03-20T10:43:52.7876265+01:00",
          "TotalRefreshCount": 1098,
          "CustomInfo": {}
        }
      },
      "966": {
        "$type": "Inside.Core.Formula.Definition.DefinitionAC, Inside.Core.Formula",
        "ID": 966,
        "Results": [
          [
            642.0
          ]
        ],
        "Statistics": {
          "CreationDate": "2023-03-20T10:43:48.404606+01:00",
          "LastRefreshDate": "2023-03-20T10:43:52.802622+01:00",
          "TotalRefreshCount": 1206,
          "CustomInfo": {}
        }
      },
      "967": {
        "$type": "Inside.Core.Formula.Definition.DefinitionAC, Inside.Core.Formula",
        "ID": 967,
        "Results": [
          [
            9.0
          ]
        ],
        "Statistics": {
          "CreationDate": "2023-03-20T10:43:48.404606+01:00",
          "LastRefreshDate": "2023-03-20T10:43:52.818675+01:00",
          "TotalRefreshCount": 1251,
          "CustomInfo": {}
        }
      },
      "968": {
        "$type": "Inside.Core.Formula.Definition.DefinitionAC, Inside.Core.Formula",
        "ID": 968,
        "Results": [
          [
            0.0
          ]
        ],
        "Statistics": {
          "CreationDate": "2023-03-20T10:43:48.404606+01:00",
          "LastRefreshDate": "2023-02-08T15:41:49.5603381+01:00",
          "TotalRefreshCount": 944,
          "CustomInfo": {}
        }
      },
      "969": {
        "$type": "Inside.Core.Formula.Definition.DefinitionAC, Inside.Core.Formula",
        "ID": 969,
        "Results": [
          [
            3682.0
          ]
        ],
        "Statistics": {
          "CreationDate": "2023-03-20T10:43:48.404606+01:00",
          "LastRefreshDate": "2023-03-20T10:44:06.0876677+01:00",
          "TotalRefreshCount": 1165,
          "CustomInfo": {}
        }
      },
      "970": {
        "$type": "Inside.Core.Formula.Definition.DefinitionAC, Inside.Core.Formula",
        "ID": 970,
        "Results": [
          [
            4179.0
          ]
        ],
        "Statistics": {
          "CreationDate": "2023-03-20T10:43:48.404606+01:00",
          "LastRefreshDate": "2023-03-20T10:44:09.7966613+01:00",
          "TotalRefreshCount": 1255,
          "CustomInfo": {}
        }
      },
      "971": {
        "$type": "Inside.Core.Formula.Definition.DefinitionAC, Inside.Core.Formula",
        "ID": 971,
        "Results": [
          [
            90.0
          ]
        ],
        "Statistics": {
          "CreationDate": "2023-03-20T10:43:48.4056058+01:00",
          "LastRefreshDate": "2023-03-20T10:44:09.84066+01:00",
          "TotalRefreshCount": 1226,
          "CustomInfo": {}
        }
      },
      "972": {
        "$type": "Inside.Core.Formula.Definition.DefinitionAC, Inside.Core.Formula",
        "ID": 972,
        "Results": [
          [
            7182.0
          ]
        ],
        "Statistics": {
          "CreationDate": "2023-03-20T10:43:48.4056058+01:00",
          "LastRefreshDate": "2023-03-20T10:44:09.8486796+01:00",
          "TotalRefreshCount": 1157,
          "CustomInfo": {}
        }
      },
      "973": {
        "$type": "Inside.Core.Formula.Definition.DefinitionAC, Inside.Core.Formula",
        "ID": 973,
        "Results": [
          [
            28.0
          ]
        ],
        "Statistics": {
          "CreationDate": "2023-03-20T10:43:48.4056058+01:00",
          "LastRefreshDate": "2023-03-20T10:44:09.8556777+01:00",
          "TotalRefreshCount": 928,
          "CustomInfo": {}
        }
      },
      "974": {
        "$type": "Inside.Core.Formula.Definition.DefinitionAC, Inside.Core.Formula",
        "ID": 974,
        "Results": [
          [
            2665.0
          ]
        ],
        "Statistics": {
          "CreationDate": "2023-03-20T10:43:48.4056058+01:00",
          "LastRefreshDate": "2023-03-20T10:44:09.862672+01:00",
          "TotalRefreshCount": 1194,
          "CustomInfo": {}
        }
      },
      "975": {
        "$type": "Inside.Core.Formula.Definition.DefinitionAC, Inside.Core.Formula",
        "ID": 975,
        "Results": [
          [
            7144.0
          ]
        ],
        "Statistics": {
          "CreationDate": "2023-03-20T10:43:48.4056058+01:00",
          "LastRefreshDate": "2023-03-20T10:44:09.8696803+01:00",
          "TotalRefreshCount": 1143,
          "CustomInfo": {}
        }
      },
      "976": {
        "$type": "Inside.Core.Formula.Definition.DefinitionAC, Inside.Core.Formula",
        "ID": 976,
        "Results": [
          [
            0.0
          ]
        ],
        "Statistics": {
          "CreationDate": "2023-03-20T10:43:48.4056058+01:00",
          "LastRefreshDate": "2023-02-08T15:41:49.7754399+01:00",
          "TotalRefreshCount": 1039,
          "CustomInfo": {}
        }
      },
      "977": {
        "$type": "Inside.Core.Formula.Definition.DefinitionAC, Inside.Core.Formula",
        "ID": 977,
        "Results": [
          [
            4780.0
          ]
        ],
        "Statistics": {
          "CreationDate": "2023-03-20T10:43:48.4056058+01:00",
          "LastRefreshDate": "2023-03-20T10:56:40.2750985+01:00",
          "TotalRefreshCount": 1096,
          "CustomInfo": {}
        }
      },
      "978": {
        "$type": "Inside.Core.Formula.Definition.DefinitionAC, Inside.Core.Formula",
        "ID": 978,
        "Results": [
          [
            1632.0
          ]
        ],
        "Statistics": {
          "CreationDate": "2023-03-20T10:43:48.4056058+01:00",
          "LastRefreshDate": "2023-03-20T10:56:40.2859061+01:00",
          "TotalRefreshCount": 1153,
          "CustomInfo": {}
        }
      },
      "979": {
        "$type": "Inside.Core.Formula.Definition.DefinitionAC, Inside.Core.Formula",
        "ID": 979,
        "Results": [
          [
            435.0
          ]
        ],
        "Statistics": {
          "CreationDate": "2023-03-20T10:43:48.4056058+01:00",
          "LastRefreshDate": "2023-03-20T10:56:40.2929238+01:00",
          "TotalRefreshCount": 1172,
          "CustomInfo": {}
        }
      },
      "980": {
        "$type": "Inside.Core.Formula.Definition.DefinitionAC, Inside.Core.Formula",
        "ID": 980,
        "Results": [
          [
            866.0
          ]
        ],
        "Statistics": {
          "CreationDate": "2023-03-20T10:43:48.4056058+01:00",
          "LastRefreshDate": "2023-03-20T10:56:40.2999236+01:00",
          "TotalRefreshCount": 1117,
          "CustomInfo": {}
        }
      },
      "981": {
        "$type": "Inside.Core.Formula.Definition.DefinitionAC, Inside.Core.Formula",
        "ID": 981,
        "Results": [
          [
            3335.0
          ]
        ],
        "Statistics": {
          "CreationDate": "2023-03-20T10:43:48.4056058+01:00",
          "LastRefreshDate": "2023-03-20T10:56:40.3059255+01:00",
          "TotalRefreshCount": 1115,
          "CustomInfo": {}
        }
      },
      "982": {
        "$type": "Inside.Core.Formula.Definition.DefinitionAC, Inside.Core.Formula",
        "ID": 982,
        "Results": [
          [
            1710.0
          ]
        ],
        "Statistics": {
          "CreationDate": "2023-03-20T10:43:48.4056058+01:00",
          "LastRefreshDate": "2023-03-01T10:55:44.5441095+01:00",
          "TotalRefreshCount": 1118,
          "CustomInfo": {}
        }
      },
      "983": {
        "$type": "Inside.Core.Formula.Definition.DefinitionAC, Inside.Core.Formula",
        "ID": 983,
        "Results": [
          [
            5816.0
          ]
        ],
        "Statistics": {
          "CreationDate": "2023-03-20T10:43:48.4056058+01:00",
          "LastRefreshDate": "2023-03-20T10:57:11.3352739+01:00",
          "TotalRefreshCount": 926,
          "CustomInfo": {}
        }
      },
      "984": {
        "$type": "Inside.Core.Formula.Definition.DefinitionAC, Inside.Core.Formula",
        "ID": 984,
        "Results": [
          [
            4.0
          ]
        ],
        "Statistics": {
          "CreationDate": "2023-03-20T10:43:48.4056058+01:00",
          "LastRefreshDate": "2023-03-20T10:57:17.5152594+01:00",
          "TotalRefreshCount": 963,
          "CustomInfo": {}
        }
      },
      "985": {
        "$type": "Inside.Core.Formula.Definition.DefinitionAC, Inside.Core.Formula",
        "ID": 985,
        "Results": [
          [
            13.0
          ]
        ],
        "Statistics": {
          "CreationDate": "2023-03-20T10:43:48.4056058+01:00",
          "LastRefreshDate": "2023-03-20T10:57:17.5295959+01:00",
          "TotalRefreshCount": 1099,
          "CustomInfo": {}
        }
      },
      "986": {
        "$type": "Inside.Core.Formula.Definition.DefinitionAC, Inside.Core.Formula",
        "ID": 986,
        "Results": [
          [
            6.0
          ]
        ],
        "Statistics": {
          "CreationDate": "2023-03-20T10:43:48.4056058+01:00",
          "LastRefreshDate": "2023-03-20T10:43:52.751625+01:00",
          "TotalRefreshCount": 1299,
          "CustomInfo": {}
        }
      },
      "987": {
        "$type": "Inside.Core.Formula.Definition.DefinitionAC, Inside.Core.Formula",
        "ID": 987,
        "Results": [
          [
            11.0
          ]
        ],
        "Statistics": {
          "CreationDate": "2023-03-20T10:43:48.4056058+01:00",
          "LastRefreshDate": "2023-03-20T10:57:17.559599+01:00",
          "TotalRefreshCount": 1091,
          "CustomInfo": {}
        }
      },
      "988": {
        "$type": "Inside.Core.Formula.Definition.DefinitionAC, Inside.Core.Formula",
        "ID": 988,
        "Results": [
          [
            1264.0
          ]
        ],
        "Statistics": {
          "CreationDate": "2023-03-20T10:43:48.4056058+01:00",
          "LastRefreshDate": "2023-03-20T10:57:17.5665928+01:00",
          "TotalRefreshCount": 1057,
          "CustomInfo": {}
        }
      },
      "989": {
        "$type": "Inside.Core.Formula.Definition.DefinitionAC, Inside.Core.Formula",
        "ID": 989,
        "Results": [
          [
            778.0
          ]
        ],
        "Statistics": {
          "CreationDate": "2023-03-20T10:43:48.4056058+01:00",
          "LastRefreshDate": "2023-03-20T10:57:17.580553+01:00",
          "TotalRefreshCount": 1132,
          "CustomInfo": {}
        }
      },
      "990": {
        "$type": "Inside.Core.Formula.Definition.DefinitionAC, Inside.Core.Formula",
        "ID": 990,
        "Results": [
          [
            522.0
          ]
        ],
        "Statistics": {
          "CreationDate": "2023-03-20T10:43:48.406607+01:00",
          "LastRefreshDate": "2023-03-20T10:57:17.5878434+01:00",
          "TotalRefreshCount": 1111,
          "CustomInfo": {}
        }
      },
      "991": {
        "$type": "Inside.Core.Formula.Definition.DefinitionAC, Inside.Core.Formula",
        "ID": 991,
        "Results": [
          [
            522.0
          ]
        ],
        "Statistics": {
          "CreationDate": "2023-03-20T10:43:48.406607+01:00",
          "LastRefreshDate": "2023-03-15T17:10:09.4125475+01:00",
          "TotalRefreshCount": 1072,
          "CustomInfo": {}
        }
      },
      "992": {
        "$type": "Inside.Core.Formula.Definition.DefinitionAC, Inside.Core.Formula",
        "ID": 992,
        "Results": [
          [
            15.0
          ]
        ],
        "Statistics": {
          "CreationDate": "2023-03-20T10:43:48.406607+01:00",
          "LastRefreshDate": "2023-03-20T10:57:33.2432137+01:00",
          "TotalRefreshCount": 893,
          "CustomInfo": {}
        }
      },
      "993": {
        "$type": "Inside.Core.Formula.Definition.DefinitionAC, Inside.Core.Formula",
        "ID": 993,
        "Results": [
          [
            8.0
          ]
        ],
        "Statistics": {
          "CreationDate": "2023-03-20T10:43:48.406607+01:00",
          "LastRefreshDate": "2023-03-20T10:57:33.3124144+01:00",
          "TotalRefreshCount": 922,
          "CustomInfo": {}
        }
      },
      "994": {
        "$type": "Inside.Core.Formula.Definition.DefinitionAC, Inside.Core.Formula",
        "ID": 994,
        "Results": [
          [
            813.0
          ]
        ],
        "Statistics": {
          "CreationDate": "2023-03-20T10:43:48.406607+01:00",
          "LastRefreshDate": "2023-03-20T10:57:33.3196619+01:00",
          "TotalRefreshCount": 1104,
          "CustomInfo": {}
        }
      },
      "995": {
        "$type": "Inside.Core.Formula.Definition.DefinitionAC, Inside.Core.Formula",
        "ID": 995,
        "Results": [
          [
            1043.0
          ]
        ],
        "Statistics": {
          "CreationDate": "2023-03-20T10:43:48.406607+01:00",
          "LastRefreshDate": "2023-03-20T10:57:33.3266286+01:00",
          "TotalRefreshCount": 1059,
          "CustomInfo": {}
        }
      },
      "996": {
        "$type": "Inside.Core.Formula.Definition.DefinitionAC, Inside.Core.Formula",
        "ID": 996,
        "Results": [
          [
            130.0
          ]
        ],
        "Statistics": {
          "CreationDate": "2023-03-20T10:43:48.406607+01:00",
          "LastRefreshDate": "2023-03-20T10:57:33.3346416+01:00",
          "TotalRefreshCount": 1013,
          "CustomInfo": {}
        }
      },
      "997": {
        "$type": "Inside.Core.Formula.Definition.DefinitionAC, Inside.Core.Formula",
        "ID": 997,
        "Results": [
          [
            42.0
          ]
        ],
        "Statistics": {
          "CreationDate": "2023-03-20T10:43:48.406607+01:00",
          "LastRefreshDate": "2023-03-20T10:57:33.3496693+01:00",
          "TotalRefreshCount": 891,
          "CustomInfo": {}
        }
      },
      "998": {
        "$type": "Inside.Core.Formula.Definition.DefinitionAC, Inside.Core.Formula",
        "ID": 998,
        "Results": [
          [
            6.0
          ]
        ],
        "Statistics": {
          "CreationDate": "2023-03-20T10:43:48.406607+01:00",
          "LastRefreshDate": "2023-03-20T10:57:17.5735671+01:00",
          "TotalRefreshCount": 1110,
          "CustomInfo": {}
        }
      },
      "999": {
        "$type": "Inside.Core.Formula.Definition.DefinitionAC, Inside.Core.Formula",
        "ID": 999,
        "Results": [
          [
            211.0
          ]
        ],
        "Statistics": {
          "CreationDate": "2023-03-20T10:43:48.406607+01:00",
          "LastRefreshDate": "2023-03-20T10:57:17.5845494+01:00",
          "TotalRefreshCount": 1061,
          "CustomInfo": {}
        }
      },
      "1000": {
        "$type": "Inside.Core.Formula.Definition.DefinitionAC, Inside.Core.Formula",
        "ID": 1000,
        "Results": [
          [
            20.0
          ]
        ],
        "Statistics": {
          "CreationDate": "2023-03-20T10:43:48.406607+01:00",
          "LastRefreshDate": "2023-03-20T10:57:30.1372111+01:00",
          "TotalRefreshCount": 974,
          "CustomInfo": {}
        }
      },
      "1001": {
        "$type": "Inside.Core.Formula.Definition.DefinitionAC, Inside.Core.Formula",
        "ID": 1001,
        "Results": [
          [
            95.0
          ]
        ],
        "Statistics": {
          "CreationDate": "2023-03-20T10:43:48.406607+01:00",
          "LastRefreshDate": "2023-03-20T10:57:33.2974165+01:00",
          "TotalRefreshCount": 952,
          "CustomInfo": {}
        }
      },
      "1002": {
        "$type": "Inside.Core.Formula.Definition.DefinitionAC, Inside.Core.Formula",
        "ID": 1002,
        "Results": [
          [
            88.0
          ]
        ],
        "Statistics": {
          "CreationDate": "2023-03-20T10:43:48.406607+01:00",
          "LastRefreshDate": "2023-03-20T10:57:33.3156195+01:00",
          "TotalRefreshCount": 988,
          "CustomInfo": {}
        }
      },
      "1003": {
        "$type": "Inside.Core.Formula.Definition.DefinitionAC, Inside.Core.Formula",
        "ID": 1003,
        "Results": [
          [
            67.0
          ]
        ],
        "Statistics": {
          "CreationDate": "2023-03-20T10:43:48.406607+01:00",
          "LastRefreshDate": "2023-03-20T10:57:33.322665+01:00",
          "TotalRefreshCount": 1056,
          "CustomInfo": {}
        }
      },
      "1004": {
        "$type": "Inside.Core.Formula.Definition.DefinitionAC, Inside.Core.Formula",
        "ID": 1004,
        "Results": [
          [
            75.0
          ]
        ],
        "Statistics": {
          "CreationDate": "2023-03-20T10:43:48.406607+01:00",
          "LastRefreshDate": "2023-03-20T10:57:33.3296506+01:00",
          "TotalRefreshCount": 1052,
          "CustomInfo": {}
        }
      },
      "1005": {
        "$type": "Inside.Core.Formula.Definition.DefinitionAC, Inside.Core.Formula",
        "ID": 1005,
        "Results": [
          [
            5111.0
          ]
        ],
        "Statistics": {
          "CreationDate": "2023-03-20T10:43:48.406607+01:00",
          "LastRefreshDate": "2023-03-20T10:57:33.3426527+01:00",
          "TotalRefreshCount": 878,
          "CustomInfo": {}
        }
      },
      "1006": {
        "$type": "Inside.Core.Formula.Definition.DefinitionAC, Inside.Core.Formula",
        "ID": 1006,
        "Results": [
          [
            522.0
          ]
        ],
        "Statistics": {
          "CreationDate": "2023-03-20T10:43:48.406607+01:00",
          "LastRefreshDate": "2023-03-15T17:10:26.0027562+01:00",
          "TotalRefreshCount": 1094,
          "CustomInfo": {}
        }
      },
      "1007": {
        "$type": "Inside.Core.Formula.Definition.DefinitionAC, Inside.Core.Formula",
        "ID": 1007,
        "Results": [
          [
            16.0
          ]
        ],
        "Statistics": {
          "CreationDate": "2023-03-20T10:43:48.406607+01:00",
          "LastRefreshDate": "2023-03-20T10:57:33.3716303+01:00",
          "TotalRefreshCount": 1076,
          "CustomInfo": {}
        }
      },
      "1008": {
        "$type": "Inside.Core.Formula.Definition.DefinitionAC, Inside.Core.Formula",
        "ID": 1008,
        "Results": [
          [
            18.0
          ]
        ],
        "Statistics": {
          "CreationDate": "2023-03-20T10:43:48.406607+01:00",
          "LastRefreshDate": "2023-03-20T10:57:33.3786367+01:00",
          "TotalRefreshCount": 1092,
          "CustomInfo": {}
        }
      },
      "1009": {
        "$type": "Inside.Core.Formula.Definition.DefinitionAC, Inside.Core.Formula",
        "ID": 1009,
        "Results": [
          [
            16.0
          ]
        ],
        "Statistics": {
          "CreationDate": "2023-03-20T10:43:48.406607+01:00",
          "LastRefreshDate": "2023-03-20T10:57:33.3926529+01:00",
          "TotalRefreshCount": 1046,
          "CustomInfo": {}
        }
      },
      "1010": {
        "$type": "Inside.Core.Formula.Definition.DefinitionAC, Inside.Core.Formula",
        "ID": 1010,
        "Results": [
          [
            1822.0
          ]
        ],
        "Statistics": {
          "CreationDate": "2023-03-20T10:43:48.406607+01:00",
          "LastRefreshDate": "2023-03-20T10:57:33.4069475+01:00",
          "TotalRefreshCount": 1062,
          "CustomInfo": {}
        }
      },
      "1011": {
        "$type": "Inside.Core.Formula.Definition.DefinitionAC, Inside.Core.Formula",
        "ID": 1011,
        "Results": [
          [
            1598.0
          ]
        ],
        "S</t>
  </si>
  <si>
    <t>tatistics": {
          "CreationDate": "2023-03-20T10:43:48.4076175+01:00",
          "LastRefreshDate": "2023-03-20T10:57:33.4209466+01:00",
          "TotalRefreshCount": 889,
          "CustomInfo": {}
        }
      },
      "1012": {
        "$type": "Inside.Core.Formula.Definition.DefinitionAC, Inside.Core.Formula",
        "ID": 1012,
        "Results": [
          [
            480.0
          ]
        ],
        "Statistics": {
          "CreationDate": "2023-03-20T10:43:48.4076175+01:00",
          "LastRefreshDate": "2023-03-20T10:57:33.434434+01:00",
          "TotalRefreshCount": 922,
          "CustomInfo": {}
        }
      },
      "1013": {
        "$type": "Inside.Core.Formula.Definition.DefinitionAC, Inside.Core.Formula",
        "ID": 1013,
        "Results": [
          [
            534.0
          ]
        ],
        "Statistics": {
          "CreationDate": "2023-03-20T10:43:48.4076175+01:00",
          "LastRefreshDate": "2023-03-20T10:57:33.4484599+01:00",
          "TotalRefreshCount": 949,
          "CustomInfo": {}
        }
      },
      "1014": {
        "$type": "Inside.Core.Formula.Definition.DefinitionAC, Inside.Core.Formula",
        "ID": 1014,
        "Results": [
          [
            164.0
          ]
        ],
        "Statistics": {
          "CreationDate": "2023-03-20T10:43:48.4076175+01:00",
          "LastRefreshDate": "2023-03-20T10:57:33.4594691+01:00",
          "TotalRefreshCount": 1029,
          "CustomInfo": {}
        }
      },
      "1015": {
        "$type": "Inside.Core.Formula.Definition.DefinitionAC, Inside.Core.Formula",
        "ID": 1015,
        "Results": [
          [
            73.0
          ]
        ],
        "Statistics": {
          "CreationDate": "2023-03-20T10:43:48.4076175+01:00",
          "LastRefreshDate": "2023-03-20T10:57:33.4664866+01:00",
          "TotalRefreshCount": 1070,
          "CustomInfo": {}
        }
      },
      "1016": {
        "$type": "Inside.Core.Formula.Definition.DefinitionAC, Inside.Core.Formula",
        "ID": 1016,
        "Results": [
          [
            602.0
          ]
        ],
        "Statistics": {
          "CreationDate": "2023-03-20T10:43:48.4076175+01:00",
          "LastRefreshDate": "2023-03-20T10:57:33.4724685+01:00",
          "TotalRefreshCount": 960,
          "CustomInfo": {}
        }
      },
      "1017": {
        "$type": "Inside.Core.Formula.Definition.DefinitionAC, Inside.Core.Formula",
        "ID": 1017,
        "Results": [
          [
            262.0
          ]
        ],
        "Statistics": {
          "CreationDate": "2023-03-20T10:43:48.4076175+01:00",
          "LastRefreshDate": "2023-03-20T10:57:33.4794799+01:00",
          "TotalRefreshCount": 1048,
          "CustomInfo": {}
        }
      },
      "1018": {
        "$type": "Inside.Core.Formula.Definition.DefinitionAC, Inside.Core.Formula",
        "ID": 1018,
        "Results": [
          [
            4472.0
          ]
        ],
        "Statistics": {
          "CreationDate": "2023-03-20T10:43:48.4076175+01:00",
          "LastRefreshDate": "2023-03-20T10:57:33.4856996+01:00",
          "TotalRefreshCount": 1054,
          "CustomInfo": {}
        }
      },
      "1019": {
        "$type": "Inside.Core.Formula.Definition.DefinitionAC, Inside.Core.Formula",
        "ID": 1019,
        "Results": [
          [
            25.0
          ]
        ],
        "Statistics": {
          "CreationDate": "2023-03-20T10:43:48.4076175+01:00",
          "LastRefreshDate": "2023-03-20T10:57:33.4927023+01:00",
          "TotalRefreshCount": 1029,
          "CustomInfo": {}
        }
      },
      "1020": {
        "$type": "Inside.Core.Formula.Definition.DefinitionAC, Inside.Core.Formula",
        "ID": 1020,
        "Results": [
          [
            1874.0
          ]
        ],
        "Statistics": {
          "CreationDate": "2023-03-20T10:43:48.4076175+01:00",
          "LastRefreshDate": "2023-03-20T10:57:33.498982+01:00",
          "TotalRefreshCount": 1038,
          "CustomInfo": {}
        }
      },
      "1021": {
        "$type": "Inside.Core.Formula.Definition.DefinitionAC, Inside.Core.Formula",
        "ID": 1021,
        "Results": [
          [
            768.0
          ]
        ],
        "Statistics": {
          "CreationDate": "2023-03-20T10:43:48.4076175+01:00",
          "LastRefreshDate": "2023-03-20T10:57:33.3999621+01:00",
          "TotalRefreshCount": 1081,
          "CustomInfo": {}
        }
      },
      "1022": {
        "$type": "Inside.Core.Formula.Definition.DefinitionAC, Inside.Core.Formula",
        "ID": 1022,
        "Results": [
          [
            944.0
          ]
        ],
        "Statistics": {
          "CreationDate": "2023-03-20T10:43:48.4076175+01:00",
          "LastRefreshDate": "2023-03-20T10:57:33.4139318+01:00",
          "TotalRefreshCount": 987,
          "CustomInfo": {}
        }
      },
      "1023": {
        "$type": "Inside.Core.Formula.Definition.DefinitionAC, Inside.Core.Formula",
        "ID": 1023,
        "Results": [
          [
            1654.0
          ]
        ],
        "Statistics": {
          "CreationDate": "2023-03-20T10:43:48.4076175+01:00",
          "LastRefreshDate": "2023-03-20T10:57:33.4271844+01:00",
          "TotalRefreshCount": 966,
          "CustomInfo": {}
        }
      },
      "1024": {
        "$type": "Inside.Core.Formula.Definition.DefinitionAC, Inside.Core.Formula",
        "ID": 1024,
        "Results": [
          [
            360.0
          ]
        ],
        "Statistics": {
          "CreationDate": "2023-03-20T10:43:48.4076175+01:00",
          "LastRefreshDate": "2023-03-20T10:57:33.4414459+01:00",
          "TotalRefreshCount": 942,
          "CustomInfo": {}
        }
      },
      "1025": {
        "$type": "Inside.Core.Formula.Definition.DefinitionAC, Inside.Core.Formula",
        "ID": 1025,
        "Results": [
          [
            17.0
          ]
        ],
        "Statistics": {
          "CreationDate": "2023-03-20T10:43:48.4076175+01:00",
          "LastRefreshDate": "2023-03-20T10:57:33.4554673+01:00",
          "TotalRefreshCount": 956,
          "CustomInfo": {}
        }
      },
      "1026": {
        "$type": "Inside.Core.Formula.Definition.DefinitionAC, Inside.Core.Formula",
        "ID": 1026,
        "Results": [
          [
            876.0
          ]
        ],
        "Statistics": {
          "CreationDate": "2023-03-20T10:43:48.408616+01:00",
          "LastRefreshDate": "2023-03-20T10:57:33.4624692+01:00",
          "TotalRefreshCount": 1033,
          "CustomInfo": {}
        }
      },
      "1027": {
        "$type": "Inside.Core.Formula.Definition.DefinitionAC, Inside.Core.Formula",
        "ID": 1027,
        "Results": [
          [
            381.0
          ]
        ],
        "Statistics": {
          "CreationDate": "2023-03-20T10:43:48.408616+01:00",
          "LastRefreshDate": "2023-03-20T10:57:33.4694493+01:00",
          "TotalRefreshCount": 976,
          "CustomInfo": {}
        }
      },
      "1028": {
        "$type": "Inside.Core.Formula.Definition.DefinitionAC, Inside.Core.Formula",
        "ID": 1028,
        "Results": [
          [
            338.0
          ]
        ],
        "Statistics": {
          "CreationDate": "2023-03-20T10:43:48.408616+01:00",
          "LastRefreshDate": "2023-03-20T10:57:33.4764604+01:00",
          "TotalRefreshCount": 1034,
          "CustomInfo": {}
        }
      },
      "1029": {
        "$type": "Inside.Core.Formula.Definition.DefinitionAC, Inside.Core.Formula",
        "ID": 1029,
        "Results": [
          [
            459.0
          ]
        ],
        "Statistics": {
          "CreationDate": "2023-03-20T10:43:48.408616+01:00",
          "LastRefreshDate": "2023-03-20T10:57:33.48247+01:00",
          "TotalRefreshCount": 946,
          "CustomInfo": {}
        }
      },
      "1030": {
        "$type": "Inside.Core.Formula.Definition.DefinitionAC, Inside.Core.Formula",
        "ID": 1030,
        "Results": [
          [
            45.0
          ]
        ],
        "Statistics": {
          "CreationDate": "2023-03-20T10:43:48.408616+01:00",
          "LastRefreshDate": "2023-03-20T10:57:33.4897019+01:00",
          "TotalRefreshCount": 1051,
          "CustomInfo": {}
        }
      },
      "1031": {
        "$type": "Inside.Core.Formula.Definition.DefinitionAC, Inside.Core.Formula",
        "ID": 1031,
        "Results": [
          [
            164.0
          ]
        ],
        "Statistics": {
          "CreationDate": "2023-03-20T10:43:48.408616+01:00",
          "LastRefreshDate": "2023-03-20T10:57:33.495962+01:00",
          "TotalRefreshCount": 1019,
          "CustomInfo": {}
        }
      },
      "1032": {
        "$type": "Inside.Core.Formula.Definition.DefinitionAC, Inside.Core.Formula",
        "ID": 1032,
        "Results": [
          [
            58.0
          ]
        ],
        "Statistics": {
          "CreationDate": "2023-03-20T10:43:48.408616+01:00",
          "LastRefreshDate": "2023-03-20T10:57:33.5019796+01:00",
          "TotalRefreshCount": 1056,
          "CustomInfo": {}
        }
      },
      "1033": {
        "$type": "Inside.Core.Formula.Definition.DefinitionAC, Inside.Core.Formula",
        "ID": 1033,
        "Results": [
          [
            629.0
          ]
        ],
        "Statistics": {
          "CreationDate": "2023-03-20T10:43:48.408616+01:00",
          "LastRefreshDate": "2023-03-20T10:57:33.3856361+01:00",
          "TotalRefreshCount": 1103,
          "CustomInfo": {}
        }
      },
      "1034": {
        "$type": "Inside.Core.Formula.Definition.DefinitionAC, Inside.Core.Formula",
        "ID": 1034,
        "Results": [
          [
            437.0
          ]
        ],
        "Statistics": {
          "CreationDate": "2023-03-20T10:43:48.408616+01:00",
          "LastRefreshDate": "2023-03-20T10:57:33.5121986+01:00",
          "TotalRefreshCount": 900,
          "CustomInfo": {}
        }
      },
      "1035": {
        "$type": "Inside.Core.Formula.Definition.DefinitionAC, Inside.Core.Formula",
        "ID": 1035,
        "Results": [
          [
            2411.0
          ]
        ],
        "Statistics": {
          "CreationDate": "2023-03-20T10:43:48.408616+01:00",
          "LastRefreshDate": "2023-03-20T10:57:33.515478+01:00",
          "TotalRefreshCount": 929,
          "CustomInfo": {}
        }
      },
      "1036": {
        "$type": "Inside.Core.Formula.Definition.DefinitionAC, Inside.Core.Formula",
        "ID": 1036,
        "Results": [
          [
            4275.0
          ]
        ],
        "Statistics": {
          "CreationDate": "2023-03-20T10:43:48.408616+01:00",
          "LastRefreshDate": "2023-03-20T10:57:33.5224796+01:00",
          "TotalRefreshCount": 1012,
          "CustomInfo": {}
        }
      },
      "1037": {
        "$type": "Inside.Core.Formula.Definition.DefinitionAC, Inside.Core.Formula",
        "ID": 1037,
        "Results": [
          [
            4275.0
          ]
        ],
        "Statistics": {
          "CreationDate": "2023-03-20T10:43:48.408616+01:00",
          "LastRefreshDate": "2023-03-15T17:10:58.7573821+01:00",
          "TotalRefreshCount": 1006,
          "CustomInfo": {}
        }
      },
      "1038": {
        "$type": "Inside.Core.Formula.Definition.DefinitionAC, Inside.Core.Formula",
        "ID": 1038,
        "Results": [
          [
            4275.0
          ]
        ],
        "Statistics": {
          "CreationDate": "2023-03-20T10:43:48.408616+01:00",
          "LastRefreshDate": "2023-03-15T17:11:08.8653813+01:00",
          "TotalRefreshCount": 995,
          "CustomInfo": {}
        }
      },
      "1039": {
        "$type": "Inside.Core.Formula.Definition.DefinitionAC, Inside.Core.Formula",
        "ID": 1039,
        "Results": [
          [
            12962.0
          ]
        ],
        "Statistics": {
          "CreationDate": "2023-03-20T10:43:48.408616+01:00",
          "LastRefreshDate": "2023-03-20T10:57:33.5195024+01:00",
          "TotalRefreshCount": 1014,
          "CustomInfo": {}
        }
      },
      "1040": {
        "$type": "Inside.Core.Formula.Definition.DefinitionAC, Inside.Core.Formula",
        "ID": 1040,
        "Results": [
          [
            455.0
          ]
        ],
        "Statistics": {
          "CreationDate": "2023-03-20T10:43:48.408616+01:00",
          "LastRefreshDate": "2023-03-20T10:57:53.8392949+01:00",
          "TotalRefreshCount": 904,
          "CustomInfo": {}
        }
      },
      "1041": {
        "$type": "Inside.Core.Formula.Definition.DefinitionAC, Inside.Core.Formula",
        "ID": 1041,
        "Results": [
          [
            217.0
          ]
        ],
        "Statistics": {
          "CreationDate": "2023-03-20T10:43:48.408616+01:00",
          "LastRefreshDate": "2023-03-20T10:57:53.8463081+01:00",
          "TotalRefreshCount": 913,
          "CustomInfo": {}
        }
      },
      "1042": {
        "$type": "Inside.Core.Formula.Definition.DefinitionAC, Inside.Core.Formula",
        "ID": 1042,
        "Results": [
          [
            18.0
          ]
        ],
        "Statistics": {
          "CreationDate": "2023-03-20T10:43:48.408616+01:00",
          "LastRefreshDate": "2023-03-20T10:57:53.8612943+01:00",
          "TotalRefreshCount": 1027,
          "CustomInfo": {}
        }
      },
      "1043": {
        "$type": "Inside.Core.Formula.Definition.DefinitionAC, Inside.Core.Formula",
        "ID": 1043,
        "Results": [
          [
            308.0
          ]
        ],
        "Statistics": {
          "CreationDate": "2023-03-20T10:43:48.408616+01:00",
          "LastRefreshDate": "2023-03-20T10:57:53.8763095+01:00",
          "TotalRefreshCount": 975,
          "CustomInfo": {}
        }
      },
      "1044": {
        "$type": "Inside.Core.Formula.Definition.DefinitionAC, Inside.Core.Formula",
        "ID": 1044,
        "Results": [
          [
            457.0
          ]
        ],
        "Statistics": {
          "CreationDate": "2023-03-20T10:43:48.408616+01:00",
          "LastRefreshDate": "2023-03-01T10:55:44.6591398+01:00",
          "TotalRefreshCount": 1007,
          "CustomInfo": {}
        }
      },
      "1045": {
        "$type": "Inside.Core.Formula.Definition.DefinitionAC, Inside.Core.Formula",
        "ID": 1045,
        "Results": [
          [
            75.0
          ]
        ],
        "Statistics": {
          "CreationDate": "2023-03-20T10:43:48.4096169+01:00",
          "LastRefreshDate": "2023-03-20T10:58:20.6662229+01:00",
          "TotalRefreshCount": 1031,
          "CustomInfo": {}
        }
      },
      "1046": {
        "$type": "Inside.Core.Formula.Definition.DefinitionAC, Inside.Core.Formula",
        "ID": 1046,
        "Results": [
          [
            201.0
          ]
        ],
        "Statistics": {
          "CreationDate": "2023-03-20T10:43:48.4096169+01:00",
          "LastRefreshDate": "2023-03-20T10:58:20.6812554+01:00",
          "TotalRefreshCount": 1029,
          "CustomInfo": {}
        }
      },
      "1047": {
        "$type": "Inside.Core.Formula.Definition.DefinitionAC, Inside.Core.Formula",
        "ID": 1047,
        "Results": [
          [
            18.0
          ]
        ],
        "Statistics": {
          "CreationDate": "2023-03-20T10:43:48.4096169+01:00",
          "LastRefreshDate": "2023-03-20T10:58:20.6955679+01:00",
          "TotalRefreshCount": 1016,
          "CustomInfo": {}
        }
      },
      "1048": {
        "$type": "Inside.Core.Formula.Definition.DefinitionAC, Inside.Core.Formula",
        "ID": 1048,
        "Results": [
          [
            75.0
          ]
        ],
        "Statistics": {
          "CreationDate": "2023-03-20T10:43:48.4096169+01:00",
          "LastRefreshDate": "2023-03-01T10:55:44.6911441+01:00",
          "TotalRefreshCount": 1004,
          "CustomInfo": {}
        }
      },
      "1049": {
        "$type": "Inside.Core.Formula.Definition.DefinitionAC, Inside.Core.Formula",
        "ID": 1049,
        "Results": [
          [
            140.0
          ]
        ],
        "Statistics": {
          "CreationDate": "2023-03-20T10:43:48.4096169+01:00",
          "LastRefreshDate": "2023-03-20T10:58:34.3172398+01:00",
          "TotalRefreshCount": 888,
          "CustomInfo": {}
        }
      },
      "1050": {
        "$type": "Inside.Core.Formula.Definition.DefinitionAC, Inside.Core.Formula",
        "ID": 1050,
        "Results": [
          [
            26.0
          ]
        ],
        "Statistics": {
          "CreationDate": "2023-03-20T10:43:48.4096169+01:00",
          "LastRefreshDate": "2023-03-20T10:58:34.3592803+01:00",
          "TotalRefreshCount": 890,
          "CustomInfo": {}
        }
      },
      "1051": {
        "$type": "Inside.Core.Formula.Definition.DefinitionAC, Inside.Core.Formula",
        "ID": 1051,
        "Results": [
          [
            3.0
          ]
        ],
        "Statistics": {
          "CreationDate": "2023-03-20T10:43:48.4096169+01:00",
          "LastRefreshDate": "2023-03-20T10:58:34.4029288+01:00",
          "TotalRefreshCount": 878,
          "CustomInfo": {}
        }
      },
      "1052": {
        "$type": "Inside.Core.Formula.Definition.DefinitionAC, Inside.Core.Formula",
        "ID": 1052,
        "Results": [
          [
            7252.0
          ]
        ],
        "Statistics": {
          "CreationDate": "2023-03-20T10:43:48.4096169+01:00",
          "LastRefreshDate": "2023-03-20T10:58:34.4169341+01:00",
          "TotalRefreshCount": 916,
          "CustomInfo": {}
        }
      },
      "1053": {
        "$type": "Inside.Core.Formula.Definition.DefinitionAC, Inside.Core.Formula",
        "ID": 1053,
        "Results": [
          [
            40.0
          ]
        ],
        "Statistics": {
          "CreationDate": "2023-03-20T10:43:48.4096169+01:00",
          "LastRefreshDate": "2023-03-15T17:13:26.077126+01:00",
          "TotalRefreshCount": 821,
          "CustomInfo": {}
        }
      },
      "1054": {
        "$type": "Inside.Core.Formula.Definition.DefinitionAC, Inside.Core.Formula",
        "ID": 1054,
        "Results": [
          [
            276.0
          ]
        ],
        "Statistics": {
          "CreationDate": "2023-03-20T10:43:48.4096169+01:00",
          "LastRefreshDate": "2023-03-20T10:58:50.8503186+01:00",
          "TotalRefreshCount": 886,
          "CustomInfo": {}
        }
      },
      "1055": {
        "$type": "Inside.Core.Formula.Definition.DefinitionAC, Inside.Core.Formula",
        "ID": 1055,
        "Results": [
          [
            344.0
          ]
        ],
        "Statistics": {
          "CreationDate": "2023-03-20T10:43:48.4096169+01:00",
          "LastRefreshDate": "2023-03-20T10:58:50.8673166+01:00",
          "TotalRefreshCount": 886,
          "CustomInfo": {}
        }
      },
      "1056": {
        "$type": "Inside.Core.Formula.Definition.DefinitionAC, Inside.Core.Formula",
        "ID": 1056,
        "Results": [
          [
            33.0
          ]
        ],
        "Statistics": {
          "CreationDate": "2023-03-20T10:43:48.4096169+01:00",
          "LastRefreshDate": "2023-03-20T10:58:50.8833344+01:00",
          "TotalRefreshCount": 887,
          "CustomInfo": {}
        }
      },
      "1057": {
        "$type": "Inside.Core.Formula.Definition.DefinitionAC, Inside.Core.Formula",
        "ID": 1057,
        "Results": [
          [
            547.0
          ]
        ],
        "Statistics": {
          "CreationDate": "2023-03-20T10:43:48.4096169+01:00",
          "LastRefreshDate": "2023-03-20T10:58:50.9913348+01:00",
          "TotalRefreshCount": 885,
          "CustomInfo": {}
        }
      },
      "1058": {
        "$type": "Inside.Core.Formula.Definition.DefinitionAC, Inside.Core.Formula",
        "ID": 1058,
        "Results": [
          [
            1015.0
          ]
        ],
        "Statistics": {
          "CreationDate": "2023-03-20T10:43:48.4096169+01:00",
          "LastRefreshDate": "2023-03-20T10:58:51.0043178+01:00",
          "TotalRefreshCount": 910,
          "CustomInfo": {}
        }
      },
      "1059": {
        "$type": "Inside.Core.Formula.Definition.DefinitionAC, Inside.Core.Formula",
        "ID": 1059,
        "Results": [
          [
            321.0
          ]
        ],
        "Statistics": {
          "CreationDate": "2023-03-20T10:43:48.4096169+01:00",
          "LastRefreshDate": "2023-03-01T10:55:44.7751411+01:00",
          "TotalRefreshCount": 864,
          "CustomInfo": {}
        }
      },
      "1060": {
        "$type": "Inside.Core.Formula.Definition.DefinitionAC, Inside.Core.Formula",
        "ID": 1060,
        "Results": [
          [
            1058.0
          ]
        ],
        "Statistics": {
          "CreationDate": "2023-03-20T10:43:48.4096169+01:00",
          "LastRefreshDate": "2023-03-20T10:59:07.6602363+01:00",
          "TotalRefreshCount": 915,
          "CustomInfo": {}
        }
      },
      "1061": {
        "$type": "Inside.Core.Formula.Definition.DefinitionAC, Inside.Core.Formula",
        "ID": 1061,
        "Results": [
          [
            84.0
          ]
        ],
        "Statistics": {
          "CreationDate": "2023-03-20T10:43:48.4096169+01:00",
          "LastRefreshDate": "2023-03-20T10:59:10.5640373+01:00",
          "TotalRefreshCount": 851,
          "CustomInfo": {}
        }
      },
      "1062": {
        "$type": "Inside.Core.Formula.Definition.DefinitionAC, Inside.Core.Formula",
        "ID": 1062,
        "Results": [
          [
            559.0
          ]
        ],
        "Statistics": {
          "CreationDate": "2023-03-20T10:43:48.4096169+01:00",
          "LastRefreshDate": "2023-03-20T10:59:10.5793292+01:00",
          "TotalRefreshCount": 846,
          "CustomInfo": {}
        }
      },
      "1063": {
        "$type": "Inside.Core.Formula.Definition.DefinitionAC, Inside.Core.Formula",
        "ID": 1063,
        "Results": [
          [
            2884.0
          ]
        ],
        "Statistics": {
          "CreationDate": "2023-03-20T10:43:48.4096169+01:00",
          "LastRefreshDate": "2023-03-20T10:59:10.5953219+01:00",
          "TotalRefreshCount": 776,
          "CustomInfo": {}
        }
      },
      "1064": {
        "$type": "Inside.Core.Formula.Definition.DefinitionAC, Inside.Core.Formula",
        "ID": 1064,
        "Results": [
          [
            2884.0
          ]
        ],
        "Statistics": {
          "CreationDate": "2023-03-20T10:43:48.4096169+01:00",
          "LastRefreshDate": "2023-03-15T17:14:19.6412005+01:00",
          "TotalRefreshCount": 900,
          "CustomInfo": {}
        }
      },
      "1065": {
        "$type": "Inside.Core.Formula.Definition.DefinitionAC, Inside.Core.Formula",
        "ID": 1065,
        "Results": [
          [
            271.0
          ]
        ],
        "Statistics": {
          "CreationDate": "2023-03-20T10:43:48.4106164+01:00",
          "LastRefreshDate": "2023-03-20T10:59:22.6967532+01:00",
          "TotalRefreshCount": 935,
          "CustomInfo": {}
        }
      },
      "1066": {
        "$type": "Inside.Core.Formula.Definition.DefinitionAC, Inside.Core.Formula",
        "ID": 1066,
        "Results": [
          [
            570.0
          ]
        ],
        "Statistics": {
          "CreationDate": "2023-03-20T10:43:48.4106164+01:00",
          "LastRefreshDate": "2023-03-20T10:59:22.7129745+01:00",
          "TotalRefreshCount": 786,
          "CustomInfo": {}
        }
      },
      "1067": {
        "$type": "Inside.Core.Formula.Definition.DefinitionAC, Inside.Core.Formula",
        "ID": 1067,
        "Results": [
          [
            7859.0
          ]
        ],
        "Statistics": {
          "CreationDate": "2023-03-20T10:43:48.4106164+01:00",
          "LastRefreshDate": "2023-03-20T10:59:22.726954+01:00",
          "TotalRefreshCount": 826,
          "CustomInfo": {}
        }
      },
      "1068": {
        "$type": "Inside.Core.Formula.Definition.DefinitionAC, Inside.Core.Formula",
        "ID": 1068,
        "Results": [
          [
            2462.0
          ]
        ],
        "Statistics": {
          "CreationDate": "2023-03-20T10:43:48.4106164+01:00",
          "LastRefreshDate": "2023-03-20T10:59:22.7429447+01:00",
          "TotalRefreshCount": 858,
          "CustomInfo": {}
        }
      },
      "1069": {
        "$type": "Inside.Core.Formula.Definition.DefinitionAC, Inside.Core.Formula",
        "ID": 1069,
        "Results": [
          [
            4383.0
          ]
        ],
        "Statistics": {
          "CreationDate": "2023-03-20T10:43:48.4106164+01:00",
          "LastRefreshDate": "2023-03-20T10:59:22.7569549+01:00",
          "TotalRefreshCount": 826,
          "CustomInfo": {}
        }
      },
      "1070": {
        "$type": "Inside.Core.Formula.Definition.DefinitionAC, Inside.Core.Formula",
        "ID": 1070,
        "Results": [
          [
            457.0
          ]
        ],
        "Statistics": {
          "CreationDate": "2023-03-20T10:43:48.4106164+01:00",
          "LastRefreshDate": "2023-03-20T10:57:53.8542936+01:00",
          "TotalRefreshCount": 970,
          "CustomInfo": {}
        }
      },
      "1071": {
        "$type": "Inside.Core.Formula.Definition.DefinitionAC, Inside.Core.Formula",
        "ID": 1071,
        "Results": [
          [
            182.0
          ]
        ],
        "Statistics": {
          "CreationDate": "2023-03-20T10:43:48.4106164+01:00",
          "LastRefreshDate": "2023-03-20T10:57:53.8692936+01:00",
          "TotalRefreshCount": 1044,
          "CustomInfo": {}
        }
      },
      "1072": {
        "$type": "Inside.Core.Formula.Definition.DefinitionAC, Inside.Core.Formula",
        "ID": 1072,
        "Results": [
          [
            308.0
          ]
        ],
        "Statistics": {
          "CreationDate": "2023-03-20T10:43:48.4106164+01:00",
          "LastRefreshDate": "2023-03-15T17:12:35.0027166+01:00",
          "TotalRefreshCount": 977,
          "CustomInfo": {}
        }
      },
      "1073": {
        "$type": "Inside.Core.Formula.Definition.DefinitionAC, Inside.Core.Formula",
        "ID": 1073,
        "Results": [
          [
            184.0
          ]
        ],
        "Statistics": {
          "CreationDate": "2023-03-20T10:43:48.4106164+01:00",
          "LastRefreshDate": "2023-03-20T10:58:08.1296244+01:00",
          "TotalRefreshCount": 1025,
          "CustomInfo": {}
        }
      },
      "1074": {
        "$type": "Inside.Core.Formula.Definition.DefinitionAC, Inside.Core.Formula",
        "ID": 1074,
        "Results": [
          [
            134.0
          ]
        ],
        "Statistics": {
          "CreationDate": "2023-03-20T10:43:48.4106164+01:00",
          "LastRefreshDate": "2023-03-20T10:58:20.6732539+01:00",
          "TotalRefreshCount": 1026,
          "CustomInfo": {}
        }
      },
      "1075": {
        "$type": "Inside.Core.Formula.Definition.DefinitionAC, Inside.Core.Formula",
        "ID": 1075,
        "Results": [
          [
            6.0
          ]
        ],
        "Statistics": {
          "CreationDate": "2023-03-20T10:43:48.4106164+01:00",
          "LastRefreshDate": "2023-03-20T10:58:20.6882822+01:00",
          "TotalRefreshCount": 1009,
          "CustomInfo": {}
        }
      },
      "1076": {
        "$type": "Inside.Core.Formula.Definition.DefinitionAC, Inside.Core.Formula",
        "ID": 1076,
        "Results": [
          [
            184.0
          ]
        ],
        "Statistics": {
          "CreationDate": "2023-03-20T10:43:48.4106164+01:00",
          "LastRefreshDate": "2023-03-01T10:55:44.6851432+01:00",
          "TotalRefreshCount": 1010,
          "CustomInfo": {}
        }
      },
      "1077": {
        "$type": "Inside.Core.Formula.Definition.DefinitionAC, Inside.Core.Formula",
        "ID": 1077,
        "Results": [
          [
            9.0
          ]
        ],
        "Statistics": {
          "CreationDate": "2023-03-20T10:43:48.4106164+01:00",
          "LastRefreshDate": "2023-03-20T10:58:34.325246+01:00",
          "TotalRefreshCount": 995,
          "CustomInfo": {}
        }
      },
      "1078": {
        "$type": "Inside.Core.Formula.Definition.DefinitionAC, Inside.Core.Formula",
        "ID": 1078,
        "Results": [
          [
            42.0
          ]
        ],
        "Statistics": {
          "CreationDate": "2023-03-20T10:43:48.4106164+01:00",
          "LastRefreshDate": "2023-03-20T10:58:34.3959235+01:00",
          "TotalRefreshCount": 976,
          "CustomInfo": {}
        }
      },
      "1079": {
        "$type": "Inside.Core.Formula.Definition.DefinitionAC, Inside.Core.Formula",
        "ID": 1079,
        "Results": [
          [
            40.0
          ]
        ],
        "Statistics": {
          "CreationDate": "2023-03-20T10:43:48.4106164+01:00",
          "LastRefreshDate": "2023-03-20T10:58:34.4099469+01:00",
          "TotalRefreshCount": 917,
          "CustomInfo": {}
        }
      },
      "1080": {
        "$type": "Inside.Core.Formula.Definition.DefinitionAC, Inside.Core.Formula",
        "ID": 1080,
        "Results": [
          [
            7252.0
          ]
        ],
        "Statistics": {
          "CreationDate": "2023-03-20T10:43:48.4106164+01:00",
          "LastRefreshDate": "2023-03-15T17:13:33.0171344+01:00",
          "TotalRefreshCount": 927,
          "CustomInfo": {}
        }
      },
      "1081": {
        "$type": "Inside.Core.Formula.Definition.DefinitionAC, Inside.Core.Formula",
        "ID": 1081,
        "Results": [
          [
            381.0
          ]
        ],
        "Statistics": {
          "CreationDate": "2023-03-20T10:43:48.4106164+01:00",
          "LastRefreshDate": "2023-03-20T10:58:46.4677242+01:00",
          "TotalRefreshCount": 875,
          "CustomInfo": {}
        }
      },
      "1082": {
        "$type": "Inside.Core.Formula.Definition.DefinitionAC, Inside.Core.Formula",
        "ID": 1082,
        "Results": [
          [
            321.0
          ]
        ],
        "Statistics": {
          "CreationDate": "2023-03-20T10:43:48.4106164+01:00",
          "LastRefreshDate": "2023-03-20T10:58:50.8593347+01:00",
          "TotalRefreshCount": 899,
          "CustomInfo": {}
        }
      },
      "1083": {
        "$type": "Inside.Core.Formula.Definition.DefinitionAC, Inside.Core.Formula",
        "ID": 1083,
        "Results": [
          [
            13.0
          ]
        ],
        "Statistics": {
          "CreationDate": "2023-03-20T10:43:48.4116161+01:00",
          "LastRefreshDate": "2023-03-20T10:58:50.8755776+01:00",
          "TotalRefreshCount": 892,
          "CustomInfo": {}
        }
      },
      "1084": {
        "$type": "Inside.Core.Formula.Definition.DefinitionAC, Inside.Core.Formula",
        "ID": 1084,
        "Results": [
          [
            8.0
          ]
        ],
        "Statistics": {
          "CreationDate": "2023-03-20T10:43:48.4116161+01:00",
          "LastRefreshDate": "2023-03-20T10:58:50.8913316+01:00",
          "TotalRefreshCount": 811,
          "CustomInfo": {}
        }
      },
      "1085": {
        "$type": "Inside.Core.Formula.De</t>
  </si>
  <si>
    <t xml:space="preserve">finition.DefinitionAC, Inside.Core.Formula",
        "ID": 1085,
        "Results": [
          [
            2944.0
          ]
        ],
        "Statistics": {
          "CreationDate": "2023-03-20T10:43:48.4116161+01:00",
          "LastRefreshDate": "2023-03-20T10:58:51.0013148+01:00",
          "TotalRefreshCount": 876,
          "CustomInfo": {}
        }
      },
      "1086": {
        "$type": "Inside.Core.Formula.Definition.DefinitionAC, Inside.Core.Formula",
        "ID": 1086,
        "Results": [
          [
            141.0
          ]
        ],
        "Statistics": {
          "CreationDate": "2023-03-20T10:43:48.4116161+01:00",
          "LastRefreshDate": "2023-03-20T10:58:51.0083186+01:00",
          "TotalRefreshCount": 879,
          "CustomInfo": {}
        }
      },
      "1087": {
        "$type": "Inside.Core.Formula.Definition.DefinitionAC, Inside.Core.Formula",
        "ID": 1087,
        "Results": [
          [
            344.0
          ]
        ],
        "Statistics": {
          "CreationDate": "2023-03-20T10:43:48.4116161+01:00",
          "LastRefreshDate": "2023-03-01T10:55:44.7961433+01:00",
          "TotalRefreshCount": 818,
          "CustomInfo": {}
        }
      },
      "1088": {
        "$type": "Inside.Core.Formula.Definition.DefinitionAC, Inside.Core.Formula",
        "ID": 1088,
        "Results": [
          [
            293.0
          ]
        ],
        "Statistics": {
          "CreationDate": "2023-03-20T10:43:48.4116161+01:00",
          "LastRefreshDate": "2023-03-20T10:59:10.5570449+01:00",
          "TotalRefreshCount": 835,
          "CustomInfo": {}
        }
      },
      "1089": {
        "$type": "Inside.Core.Formula.Definition.DefinitionAC, Inside.Core.Formula",
        "ID": 1089,
        "Results": [
          [
            600.0
          ]
        ],
        "Statistics": {
          "CreationDate": "2023-03-20T10:43:48.4116161+01:00",
          "LastRefreshDate": "2023-03-20T10:59:10.5713282+01:00",
          "TotalRefreshCount": 832,
          "CustomInfo": {}
        }
      },
      "1090": {
        "$type": "Inside.Core.Formula.Definition.DefinitionAC, Inside.Core.Formula",
        "ID": 1090,
        "Results": [
          [
            200.0
          ]
        ],
        "Statistics": {
          "CreationDate": "2023-03-20T10:43:48.4116161+01:00",
          "LastRefreshDate": "2023-03-20T10:59:10.5873229+01:00",
          "TotalRefreshCount": 785,
          "CustomInfo": {}
        }
      },
      "1091": {
        "$type": "Inside.Core.Formula.Definition.DefinitionAC, Inside.Core.Formula",
        "ID": 1091,
        "Results": [
          [
            2884.0
          ]
        ],
        "Statistics": {
          "CreationDate": "2023-03-20T10:43:48.4116161+01:00",
          "LastRefreshDate": "2023-03-15T17:14:29.5542274+01:00",
          "TotalRefreshCount": 924,
          "CustomInfo": {}
        }
      },
      "1092": {
        "$type": "Inside.Core.Formula.Definition.DefinitionAC, Inside.Core.Formula",
        "ID": 1092,
        "Results": [
          [
            980.0
          ]
        ],
        "Statistics": {
          "CreationDate": "2023-03-20T10:43:48.4116161+01:00",
          "LastRefreshDate": "2023-03-20T10:59:19.8959914+01:00",
          "TotalRefreshCount": 929,
          "CustomInfo": {}
        }
      },
      "1093": {
        "$type": "Inside.Core.Formula.Definition.DefinitionAC, Inside.Core.Formula",
        "ID": 1093,
        "Results": [
          [
            60.0
          ]
        ],
        "Statistics": {
          "CreationDate": "2023-03-20T10:43:48.4116161+01:00",
          "LastRefreshDate": "2023-03-20T10:59:22.7049442+01:00",
          "TotalRefreshCount": 909,
          "CustomInfo": {}
        }
      },
      "1094": {
        "$type": "Inside.Core.Formula.Definition.DefinitionAC, Inside.Core.Formula",
        "ID": 1094,
        "Results": [
          [
            6168.0
          ]
        ],
        "Statistics": {
          "CreationDate": "2023-03-20T10:43:48.4116161+01:00",
          "LastRefreshDate": "2023-03-20T10:59:22.7199576+01:00",
          "TotalRefreshCount": 845,
          "CustomInfo": {}
        }
      },
      "1095": {
        "$type": "Inside.Core.Formula.Definition.DefinitionAC, Inside.Core.Formula",
        "ID": 1095,
        "Results": [
          [
            4048.0
          ]
        ],
        "Statistics": {
          "CreationDate": "2023-03-20T10:43:48.4116161+01:00",
          "LastRefreshDate": "2023-03-20T10:59:22.7339742+01:00",
          "TotalRefreshCount": 898,
          "CustomInfo": {}
        }
      },
      "1096": {
        "$type": "Inside.Core.Formula.Definition.DefinitionAC, Inside.Core.Formula",
        "ID": 1096,
        "Results": [
          [
            22.0
          ]
        ],
        "Statistics": {
          "CreationDate": "2023-03-20T10:43:48.4116161+01:00",
          "LastRefreshDate": "2023-03-20T10:59:22.7499737+01:00",
          "TotalRefreshCount": 672,
          "CustomInfo": {}
        }
      },
      "1097": {
        "$type": "Inside.Core.Formula.Definition.DefinitionAC, Inside.Core.Formula",
        "ID": 1097,
        "Results": [
          [
            3.0
          ]
        ],
        "Statistics": {
          "CreationDate": "2023-03-20T10:43:48.4116161+01:00",
          "LastRefreshDate": "2023-03-20T10:58:31.9804442+01:00",
          "TotalRefreshCount": 977,
          "CustomInfo": {}
        }
      },
      "1098": {
        "$type": "Inside.Core.Formula.Definition.DefinitionAC, Inside.Core.Formula",
        "ID": 1098,
        "Results": [
          [
            294.0
          ]
        ],
        "Statistics": {
          "CreationDate": "2023-03-20T10:43:48.4116161+01:00",
          "LastRefreshDate": "2023-03-20T10:59:22.7785081+01:00",
          "TotalRefreshCount": 904,
          "CustomInfo": {}
        }
      },
      "1099": {
        "$type": "Inside.Core.Formula.Definition.DefinitionAC, Inside.Core.Formula",
        "ID": 1099,
        "Results": [
          [
            246.0
          ]
        ],
        "Statistics": {
          "CreationDate": "2023-03-20T10:43:48.4116161+01:00",
          "LastRefreshDate": "2023-03-20T10:59:22.7857502+01:00",
          "TotalRefreshCount": 878,
          "CustomInfo": {}
        }
      },
      "1100": {
        "$type": "Inside.Core.Formula.Definition.DefinitionAC, Inside.Core.Formula",
        "ID": 1100,
        "Results": [
          [
            150.0
          ]
        ],
        "Statistics": {
          "CreationDate": "2023-03-20T10:43:48.4116161+01:00",
          "LastRefreshDate": "2023-03-20T10:59:22.7997875+01:00",
          "TotalRefreshCount": 737,
          "CustomInfo": {}
        }
      },
      "1101": {
        "$type": "Inside.Core.Formula.Definition.DefinitionAC, Inside.Core.Formula",
        "ID": 1101,
        "Results": [
          [
            52.0
          ]
        ],
        "Statistics": {
          "CreationDate": "2023-03-20T10:43:48.4116161+01:00",
          "LastRefreshDate": "2023-03-20T10:59:22.814095+01:00",
          "TotalRefreshCount": 796,
          "CustomInfo": {}
        }
      },
      "1102": {
        "$type": "Inside.Core.Formula.Definition.DefinitionAC, Inside.Core.Formula",
        "ID": 1102,
        "Results": [
          [
            297.0
          ]
        ],
        "Statistics": {
          "CreationDate": "2023-03-20T10:43:48.4126172+01:00",
          "LastRefreshDate": "2023-03-20T10:59:22.8280774+01:00",
          "TotalRefreshCount": 883,
          "CustomInfo": {}
        }
      },
      "1103": {
        "$type": "Inside.Core.Formula.Definition.DefinitionAC, Inside.Core.Formula",
        "ID": 1103,
        "Results": [
          [
            960.0
          ]
        ],
        "Statistics": {
          "CreationDate": "2023-03-20T10:43:48.4126172+01:00",
          "LastRefreshDate": "2023-03-20T10:59:22.8420702+01:00",
          "TotalRefreshCount": 804,
          "CustomInfo": {}
        }
      },
      "1104": {
        "$type": "Inside.Core.Formula.Definition.DefinitionAC, Inside.Core.Formula",
        "ID": 1104,
        "Results": [
          [
            200.0
          ]
        ],
        "Statistics": {
          "CreationDate": "2023-03-20T10:43:48.4126172+01:00",
          "LastRefreshDate": "2023-03-20T10:59:22.8560711+01:00",
          "TotalRefreshCount": 866,
          "CustomInfo": {}
        }
      },
      "1105": {
        "$type": "Inside.Core.Formula.Definition.DefinitionAC, Inside.Core.Formula",
        "ID": 1105,
        "Results": [
          [
            955.0
          ]
        ],
        "Statistics": {
          "CreationDate": "2023-03-20T10:43:48.4126172+01:00",
          "LastRefreshDate": "2023-03-20T10:59:22.8700713+01:00",
          "TotalRefreshCount": 771,
          "CustomInfo": {}
        }
      },
      "1106": {
        "$type": "Inside.Core.Formula.Definition.DefinitionAC, Inside.Core.Formula",
        "ID": 1106,
        "Results": [
          [
            113.0
          ]
        ],
        "Statistics": {
          "CreationDate": "2023-03-20T10:43:48.4126172+01:00",
          "LastRefreshDate": "2023-03-20T10:59:22.8844622+01:00",
          "TotalRefreshCount": 855,
          "CustomInfo": {}
        }
      },
      "1107": {
        "$type": "Inside.Core.Formula.Definition.DefinitionAC, Inside.Core.Formula",
        "ID": 1107,
        "Results": [
          [
            855.0
          ]
        ],
        "Statistics": {
          "CreationDate": "2023-03-20T10:43:48.4126172+01:00",
          "LastRefreshDate": "2023-03-20T10:59:22.894466+01:00",
          "TotalRefreshCount": 853,
          "CustomInfo": {}
        }
      },
      "1108": {
        "$type": "Inside.Core.Formula.Definition.DefinitionAC, Inside.Core.Formula",
        "ID": 1108,
        "Results": [
          [
            1417.0
          ]
        ],
        "Statistics": {
          "CreationDate": "2023-03-20T10:43:48.4126172+01:00",
          "LastRefreshDate": "2023-03-20T10:59:22.9064618+01:00",
          "TotalRefreshCount": 795,
          "CustomInfo": {}
        }
      },
      "1109": {
        "$type": "Inside.Core.Formula.Definition.DefinitionAC, Inside.Core.Formula",
        "ID": 1109,
        "Results": [
          [
            112.0
          ]
        ],
        "Statistics": {
          "CreationDate": "2023-03-20T10:43:48.4126172+01:00",
          "LastRefreshDate": "2023-03-20T10:59:22.9203819+01:00",
          "TotalRefreshCount": 805,
          "CustomInfo": {}
        }
      },
      "1110": {
        "$type": "Inside.Core.Formula.Definition.DefinitionAC, Inside.Core.Formula",
        "ID": 1110,
        "Results": [
          [
            335.0
          ]
        ],
        "Statistics": {
          "CreationDate": "2023-03-20T10:43:48.4126172+01:00",
          "LastRefreshDate": "2023-03-20T10:59:22.9344044+01:00",
          "TotalRefreshCount": 887,
          "CustomInfo": {}
        }
      },
      "1111": {
        "$type": "Inside.Core.Formula.Definition.DefinitionAC, Inside.Core.Formula",
        "ID": 1111,
        "Results": [
          [
            104.0
          ]
        ],
        "Statistics": {
          "CreationDate": "2023-03-20T10:43:48.4126172+01:00",
          "LastRefreshDate": "2023-03-20T10:59:22.9484032+01:00",
          "TotalRefreshCount": 800,
          "CustomInfo": {}
        }
      },
      "1112": {
        "$type": "Inside.Core.Formula.Definition.DefinitionAC, Inside.Core.Formula",
        "ID": 1112,
        "Results": [
          [
            5.0
          ]
        ],
        "Statistics": {
          "CreationDate": "2023-03-20T10:43:48.4126172+01:00",
          "LastRefreshDate": "2023-03-20T10:59:22.9723849+01:00",
          "TotalRefreshCount": 794,
          "CustomInfo": {}
        }
      },
      "1113": {
        "$type": "Inside.Core.Formula.Definition.DefinitionAC, Inside.Core.Formula",
        "ID": 1113,
        "Results": [
          [
            362.0
          ]
        ],
        "Statistics": {
          "CreationDate": "2023-03-20T10:43:48.4126172+01:00",
          "LastRefreshDate": "2023-03-20T10:59:22.9863712+01:00",
          "TotalRefreshCount": 737,
          "CustomInfo": {}
        }
      },
      "1114": {
        "$type": "Inside.Core.Formula.Definition.DefinitionAC, Inside.Core.Formula",
        "ID": 1114,
        "Results": [
          [
            22.0
          ]
        ],
        "Statistics": {
          "CreationDate": "2023-03-20T10:43:48.4126172+01:00",
          "LastRefreshDate": "2023-03-20T10:59:23.0003738+01:00",
          "TotalRefreshCount": 787,
          "CustomInfo": {}
        }
      },
      "1115": {
        "$type": "Inside.Core.Formula.Definition.DefinitionAC, Inside.Core.Formula",
        "ID": 1115,
        "Results": [
          [
            383.0
          ]
        ],
        "Statistics": {
          "CreationDate": "2023-03-20T10:43:48.4126172+01:00",
          "LastRefreshDate": "2023-03-20T10:59:23.0143687+01:00",
          "TotalRefreshCount": 733,
          "CustomInfo": {}
        }
      },
      "1116": {
        "$type": "Inside.Core.Formula.Definition.DefinitionAC, Inside.Core.Formula",
        "ID": 1116,
        "Results": [
          [
            15.0
          ]
        ],
        "Statistics": {
          "CreationDate": "2023-03-20T10:43:48.4126172+01:00",
          "LastRefreshDate": "2023-03-20T10:59:23.0293755+01:00",
          "TotalRefreshCount": 749,
          "CustomInfo": {}
        }
      },
      "1117": {
        "$type": "Inside.Core.Formula.Definition.DefinitionAC, Inside.Core.Formula",
        "ID": 1117,
        "Results": [
          [
            682.0
          ]
        ],
        "Statistics": {
          "CreationDate": "2023-03-20T10:43:48.4126172+01:00",
          "LastRefreshDate": "2023-03-20T10:59:23.0433863+01:00",
          "TotalRefreshCount": 748,
          "CustomInfo": {}
        }
      },
      "1118": {
        "$type": "Inside.Core.Formula.Definition.DefinitionAC, Inside.Core.Formula",
        "ID": 1118,
        "Results": [
          [
            242.0
          ]
        ],
        "Statistics": {
          "CreationDate": "2023-03-20T10:43:48.4126172+01:00",
          "LastRefreshDate": "2023-03-20T10:59:23.0573788+01:00",
          "TotalRefreshCount": 799,
          "CustomInfo": {}
        }
      },
      "1119": {
        "$type": "Inside.Core.Formula.Definition.DefinitionAC, Inside.Core.Formula",
        "ID": 1119,
        "Results": [
          [
            17.0
          ]
        ],
        "Statistics": {
          "CreationDate": "2023-03-20T10:43:48.4126172+01:00",
          "LastRefreshDate": "2023-03-20T10:59:23.0713854+01:00",
          "TotalRefreshCount": 720,
          "CustomInfo": {}
        }
      },
      "1120": {
        "$type": "Inside.Core.Formula.Definition.DefinitionAC, Inside.Core.Formula",
        "ID": 1120,
        "Results": [
          [
            737.0
          ]
        ],
        "Statistics": {
          "CreationDate": "2023-03-20T10:43:48.4126172+01:00",
          "LastRefreshDate": "2023-03-20T10:59:23.0855831+01:00",
          "TotalRefreshCount": 750,
          "CustomInfo": {}
        }
      },
      "1121": {
        "$type": "Inside.Core.Formula.Definition.DefinitionAC, Inside.Core.Formula",
        "ID": 1121,
        "Results": [
          [
            98.0
          ]
        ],
        "Statistics": {
          "CreationDate": "2023-03-20T10:43:48.413617+01:00",
          "LastRefreshDate": "2023-03-20T10:59:23.0993644+01:00",
          "TotalRefreshCount": 669,
          "CustomInfo": {}
        }
      },
      "1122": {
        "$type": "Inside.Core.Formula.Definition.DefinitionAC, Inside.Core.Formula",
        "ID": 1122,
        "Results": [
          [
            132.0
          ]
        ],
        "Statistics": {
          "CreationDate": "2023-03-20T10:43:48.413617+01:00",
          "LastRefreshDate": "2023-03-20T10:59:23.1133833+01:00",
          "TotalRefreshCount": 778,
          "CustomInfo": {}
        }
      },
      "1123": {
        "$type": "Inside.Core.Formula.Definition.DefinitionAC, Inside.Core.Formula",
        "ID": 1123,
        "Results": [
          [
            85.0
          ]
        ],
        "Statistics": {
          "CreationDate": "2023-03-20T10:43:48.413617+01:00",
          "LastRefreshDate": "2023-03-20T10:59:23.1283825+01:00",
          "TotalRefreshCount": 750,
          "CustomInfo": {}
        }
      },
      "1124": {
        "$type": "Inside.Core.Formula.Definition.DefinitionAC, Inside.Core.Formula",
        "ID": 1124,
        "Results": [
          [
            1255.0
          ]
        ],
        "Statistics": {
          "CreationDate": "2023-03-20T10:43:48.413617+01:00",
          "LastRefreshDate": "2023-03-20T10:59:23.1423844+01:00",
          "TotalRefreshCount": 767,
          "CustomInfo": {}
        }
      },
      "1125": {
        "$type": "Inside.Core.Formula.Definition.DefinitionAC, Inside.Core.Formula",
        "ID": 1125,
        "Results": [
          [
            892.0
          ]
        ],
        "Statistics": {
          "CreationDate": "2023-03-20T10:43:48.413617+01:00",
          "LastRefreshDate": "2023-03-20T10:59:23.1563734+01:00",
          "TotalRefreshCount": 735,
          "CustomInfo": {}
        }
      },
      "1126": {
        "$type": "Inside.Core.Formula.Definition.DefinitionAC, Inside.Core.Formula",
        "ID": 1126,
        "Results": [
          [
            868.0
          ]
        ],
        "Statistics": {
          "CreationDate": "2023-03-20T10:43:48.413617+01:00",
          "LastRefreshDate": "2023-03-20T10:59:23.1703973+01:00",
          "TotalRefreshCount": 701,
          "CustomInfo": {}
        }
      },
      "1127": {
        "$type": "Inside.Core.Formula.Definition.DefinitionAC, Inside.Core.Formula",
        "ID": 1127,
        "Results": [
          [
            128.0
          ]
        ],
        "Statistics": {
          "CreationDate": "2023-03-20T10:43:48.413617+01:00",
          "LastRefreshDate": "2023-03-20T10:59:23.184422+01:00",
          "TotalRefreshCount": 762,
          "CustomInfo": {}
        }
      },
      "1128": {
        "$type": "Inside.Core.Formula.Definition.DefinitionAC, Inside.Core.Formula",
        "ID": 1128,
        "Results": [
          [
            113.0
          ]
        ],
        "Statistics": {
          "CreationDate": "2023-03-20T10:43:48.413617+01:00",
          "LastRefreshDate": "2023-03-20T10:59:23.1983676+01:00",
          "TotalRefreshCount": 767,
          "CustomInfo": {}
        }
      },
      "1129": {
        "$type": "Inside.Core.Formula.Definition.DefinitionAC, Inside.Core.Formula",
        "ID": 1129,
        "Results": [
          [
            216.0
          ]
        ],
        "Statistics": {
          "CreationDate": "2023-03-20T10:43:48.413617+01:00",
          "LastRefreshDate": "2023-03-20T10:59:23.2103853+01:00",
          "TotalRefreshCount": 750,
          "CustomInfo": {}
        }
      },
      "1130": {
        "$type": "Inside.Core.Formula.Definition.DefinitionAC, Inside.Core.Formula",
        "ID": 1130,
        "Results": [
          [
            895.0
          ]
        ],
        "Statistics": {
          "CreationDate": "2023-03-20T10:43:48.413617+01:00",
          "LastRefreshDate": "2023-03-20T10:59:23.2163785+01:00",
          "TotalRefreshCount": 713,
          "CustomInfo": {}
        }
      },
      "1131": {
        "$type": "Inside.Core.Formula.Definition.DefinitionAC, Inside.Core.Formula",
        "ID": 1131,
        "Results": [
          [
            64.0
          ]
        ],
        "Statistics": {
          "CreationDate": "2023-03-20T10:43:48.413617+01:00",
          "LastRefreshDate": "2023-03-20T10:59:23.2233666+01:00",
          "TotalRefreshCount": 722,
          "CustomInfo": {}
        }
      },
      "1132": {
        "$type": "Inside.Core.Formula.Definition.DefinitionAC, Inside.Core.Formula",
        "ID": 1132,
        "Results": [
          [
            165.0
          ]
        ],
        "Statistics": {
          "CreationDate": "2023-03-20T10:43:48.413617+01:00",
          "LastRefreshDate": "2023-03-20T10:59:23.2313838+01:00",
          "TotalRefreshCount": 750,
          "CustomInfo": {}
        }
      },
      "1133": {
        "$type": "Inside.Core.Formula.Definition.DefinitionAC, Inside.Core.Formula",
        "ID": 1133,
        "Results": [
          [
            95.0
          ]
        ],
        "Statistics": {
          "CreationDate": "2023-03-20T10:43:48.413617+01:00",
          "LastRefreshDate": "2023-03-20T10:59:23.2453726+01:00",
          "TotalRefreshCount": 754,
          "CustomInfo": {}
        }
      },
      "1134": {
        "$type": "Inside.Core.Formula.Definition.DefinitionAC, Inside.Core.Formula",
        "ID": 1134,
        "Results": [
          [
            208.0
          ]
        ],
        "Statistics": {
          "CreationDate": "2023-03-20T10:43:48.413617+01:00",
          "LastRefreshDate": "2023-03-20T10:59:23.2573865+01:00",
          "TotalRefreshCount": 727,
          "CustomInfo": {}
        }
      },
      "1135": {
        "$type": "Inside.Core.Formula.Definition.DefinitionAC, Inside.Core.Formula",
        "ID": 1135,
        "Results": [
          [
            369.0
          ]
        ],
        "Statistics": {
          "CreationDate": "2023-03-20T10:43:48.413617+01:00",
          "LastRefreshDate": "2023-03-20T10:59:23.2713855+01:00",
          "TotalRefreshCount": 737,
          "CustomInfo": {}
        }
      },
      "1136": {
        "$type": "Inside.Core.Formula.Definition.DefinitionAC, Inside.Core.Formula",
        "ID": 1136,
        "Results": [
          [
            21.0
          ]
        ],
        "Statistics": {
          "CreationDate": "2023-03-20T10:43:48.413617+01:00",
          "LastRefreshDate": "2023-03-20T10:59:23.2843856+01:00",
          "TotalRefreshCount": 751,
          "CustomInfo": {}
        }
      },
      "1137": {
        "$type": "Inside.Core.Formula.Definition.DefinitionAC, Inside.Core.Formula",
        "ID": 1137,
        "Results": [
          [
            529.0
          ]
        ],
        "Statistics": {
          "CreationDate": "2023-03-20T10:43:48.413617+01:00",
          "LastRefreshDate": "2023-03-20T10:59:23.2933852+01:00",
          "TotalRefreshCount": 714,
          "CustomInfo": {}
        }
      },
      "1138": {
        "$type": "Inside.Core.Formula.Definition.DefinitionAC, Inside.Core.Formula",
        "ID": 1138,
        "Results": [
          [
            30.0
          ]
        ],
        "Statistics": {
          "CreationDate": "2023-03-20T10:43:48.413617+01:00",
          "LastRefreshDate": "2023-03-20T10:59:23.2993842+01:00",
          "TotalRefreshCount": 722,
          "CustomInfo": {}
        }
      },
      "1139": {
        "$type": "Inside.Core.Formula.Definition.DefinitionAC, Inside.Core.Formula",
        "ID": 1139,
        "Results": [
          [
            416.0
          ]
        ],
        "Statistics": {
          "CreationDate": "2023-03-20T10:43:48.414617+01:00",
          "LastRefreshDate": "2023-03-20T10:59:22.8630798+01:00",
          "TotalRefreshCount": 784,
          "CustomInfo": {}
        }
      },
      "1140": {
        "$type": "Inside.Core.Formula.Definition.DefinitionAC, Inside.Core.Formula",
        "ID": 1140,
        "Results": [
          [
            121.0
          ]
        ],
        "Statistics": {
          "CreationDate": "2023-03-20T10:43:48.414617+01:00",
          "LastRefreshDate": "2023-03-20T10:59:22.8894595+01:00",
          "TotalRefreshCount": 758,
          "CustomInfo": {}
        }
      },
      "1141": {
        "$type": "Inside.Core.Formula.Definition.DefinitionAC, Inside.Core.Formula",
        "ID": 1141,
        "Results": [
          [
            57.0
          ]
        ],
        "Statistics": {
          "CreationDate": "2023-03-20T10:43:48.414617+01:00",
          "LastRefreshDate": "2023-03-20T10:59:22.9004349+01:00",
          "TotalRefreshCount": 827,
          "CustomInfo": {}
        }
      },
      "1142": {
        "$type": "Inside.Core.Formula.Definition.DefinitionAC, Inside.Core.Formula",
        "ID": 1142,
        "Results": [
          [
            253.0
          ]
        ],
        "Statistics": {
          "CreationDate": "2023-03-20T10:43:48.414617+01:00",
          "LastRefreshDate": "2023-03-20T10:59:22.927383+01:00",
          "TotalRefreshCount": 815,
          "CustomInfo": {}
        }
      },
      "1143": {
        "$type": "Inside.Core.Formula.Definition.DefinitionAC, Inside.Core.Formula",
        "ID": 1143,
        "Results": [
          [
            2641.0
          ]
        ],
        "Statistics": {
          "CreationDate": "2023-03-20T10:43:48.414617+01:00",
          "LastRefreshDate": "2023-03-20T10:59:22.9413744+01:00",
          "TotalRefreshCount": 849,
          "CustomInfo": {}
        }
      },
      "1144": {
        "$type": "Inside.Core.Formula.Definition.DefinitionAC, Inside.Core.Formula",
        "ID": 1144,
        "Results": [
          [
            679.0
          ]
        ],
        "Statistics": {
          "CreationDate": "2023-03-20T10:43:48.414617+01:00",
          "LastRefreshDate": "2023-03-20T10:59:22.9633857+01:00",
          "TotalRefreshCount": 830,
          "CustomInfo": {}
        }
      },
      "1145": {
        "$type": "Inside.Core.Formula.Definition.DefinitionAC, Inside.Core.Formula",
        "ID": 1145,
        "Results": [
          [
            1235.0
          ]
        ],
        "Statistics": {
          "CreationDate": "2023-03-20T10:43:48.414617+01:00",
          "LastRefreshDate": "2023-03-20T10:59:22.9933865+01:00",
          "TotalRefreshCount": 782,
          "CustomInfo": {}
        }
      },
      "1146": {
        "$type": "Inside.Core.Formula.Definition.DefinitionAC, Inside.Core.Formula",
        "ID": 1146,
        "Results": [
          [
            38.0
          ]
        ],
        "Statistics": {
          "CreationDate": "2023-03-20T10:43:48.414617+01:00",
          "LastRefreshDate": "2023-03-20T10:59:23.0073664+01:00",
          "TotalRefreshCount": 770,
          "CustomInfo": {}
        }
      },
      "1147": {
        "$type": "Inside.Core.Formula.Definition.DefinitionAC, Inside.Core.Formula",
        "ID": 1147,
        "Results": [
          [
            2443.0
          ]
        ],
        "Statistics": {
          "CreationDate": "2023-03-20T10:43:48.414617+01:00",
          "LastRefreshDate": "2023-03-20T10:59:23.0363882+01:00",
          "TotalRefreshCount": 785,
          "CustomInfo": {}
        }
      },
      "1148": {
        "$type": "Inside.Core.Formula.Definition.DefinitionAC, Inside.Core.Formula",
        "ID": 1148,
        "Results": [
          [
            164.0
          ]
        ],
        "Statistics": {
          "CreationDate": "2023-03-20T10:43:48.414617+01:00",
          "LastRefreshDate": "2023-03-20T10:59:23.0503665+01:00",
          "TotalRefreshCount": 788,
          "CustomInfo": {}
        }
      },
      "1149": {
        "$type": "Inside.Core.Formula.Definition.DefinitionAC, Inside.Core.Formula",
        "ID": 1149,
        "Results": [
          [
            1752.0
          ]
        ],
        "Statistics": {
          "CreationDate": "2023-03-20T10:43:48.414617+01:00",
          "LastRefreshDate": "2023-03-20T10:59:23.0783652+01:00",
          "TotalRefreshCount": 731,
          "CustomInfo": {}
        }
      },
      "1150": {
        "$type": "Inside.Core.Formula.Definition.DefinitionAC, Inside.Core.Formula",
        "ID": 1150,
        "Results": [
          [
            6.0
          ]
        ],
        "Statistics": {
          "CreationDate": "2023-03-20T10:43:48.414617+01:00",
          "LastRefreshDate": "2023-03-20T10:59:23.0923845+01:00",
          "TotalRefreshCount": 689,
          "CustomInfo": {}
        }
      },
      "1151": {
        "$type": "Inside.Core.Formula.Definition.DefinitionAC, Inside.Core.Formula",
        "ID": 1151,
        "Results": [
          [
            59.0
          ]
        ],
        "Statistics": {
          "CreationDate": "2023-03-20T10:43:48.414617+01:00",
          "LastRefreshDate": "2023-03-20T10:59:23.1063791+01:00",
          "TotalRefreshCount": 729,
          "CustomInfo": {}
        }
      },
      "1152": {
        "$type": "Inside.Core.Formula.Definition.DefinitionAC, Inside.Core.Formula",
        "ID": 1152,
        "Results": [
          [
            80.0
          ]
        ],
        "Statistics": {
          "CreationDate": "2023-03-20T10:43:48.414617+01:00",
          "LastRefreshDate": "2023-03-20T10:59:23.1353863+01:00",
          "TotalRefreshCount": 726,
          "CustomInfo": {}
        }
      },
      "1153": {
        "$type": "Inside.Core.Formula.Definition.DefinitionAC, Inside.Core.Formula",
        "ID": 1153,
        "Results": [
          [
            1177.0
          ]
        ],
        "Statistics": {
          "CreationDate": "2023-03-20T10:43:48.414617+01:00",
          "LastRefreshDate": "2023-03-20T10:59:23.1493839+01:00",
          "TotalRefreshCount": 758,
          "CustomInfo": {}
        }
      },
      "1154": {
        "$type": "Inside.Core.Formula.Definition.DefinitionAC, Inside.Core.Formula",
        "ID": 1154,
        "Results": [
          [
            704.0
          ]
        ],
        "Statistics": {
          "CreationDate": "2023-03-20T10:43:48.414617+01:00",
          "LastRefreshDate": "2023-03-20T10:59:23.1633862+01:00",
          "TotalRefreshCount": 721,
          "CustomInfo": {}
        }
      },
      "1155": {
        "$type": "Inside.Core.Formula.Definition.DefinitionAC, Inside.Core.Formula",
        "ID": 1155,
        "Results": [
          [
            163.0
          ]
        ],
        "Statistics": {
          "CreationDate": "2023-03-20T10:43:48.414617+01:00",
          "LastRefreshDate": "2023-03-20T10:59:23.1913874+01:00",
          "TotalRefreshCount": 754,
          "CustomInfo": {}
        }
      },
      "1156": {
        "$type": "Inside.Core.Formula.Definition.DefinitionAC, Inside.Core.Formula",
        "ID": 1156,
        "Results": [
          [
            242.0
          ]
        ],
        "Statistics": {
          "CreationDate": "2023-03-20T10:43:48.414617+01:00",
          "LastRefreshDate": "2023-03-20T10:59:23.2043862+01:00",
          "TotalRefreshCount": 794,
          "CustomInfo": {}
        }
      },
      "1157": {
        "$type": "Inside.Core.Formula.Definition.DefinitionAC, Inside.Core.Formula",
        "ID": 1157,
        "Results": [
          [
            247.0
          ]
        ],
        "Statistics": {
          "CreationDate": "2023-03-20T10:43:48.4156159+01:00",
          "LastRefreshDate": "2023-03-20T10:59:23.2133859+01:00",
          "TotalRefreshCount": 753,
          "CustomInfo": {}
        }
      },
      "1158": {
        "$type": "Inside.Core.Formula.Definition.DefinitionAC, Inside.Core.Formula",
        "ID": 1158,
        "Results": [
          [
            196.0
          ]
        ],
        "Statistics": {
          "CreationDate": "2023-03-20T10:43:48.4156159+01:00",
          "LastRefreshDate": "2023-03-20T10:59:23.2203667+01:00",
          "TotalRefreshCount": </t>
  </si>
  <si>
    <t>730,
          "CustomInfo": {}
        }
      },
      "1159": {
        "$type": "Inside.Core.Formula.Definition.DefinitionAC, Inside.Core.Formula",
        "ID": 1159,
        "Results": [
          [
            18.0
          ]
        ],
        "Statistics": {
          "CreationDate": "2023-03-20T10:43:48.4156159+01:00",
          "LastRefreshDate": "2023-03-20T10:59:23.2383845+01:00",
          "TotalRefreshCount": 758,
          "CustomInfo": {}
        }
      },
      "1160": {
        "$type": "Inside.Core.Formula.Definition.DefinitionAC, Inside.Core.Formula",
        "ID": 1160,
        "Results": [
          [
            356.0
          ]
        ],
        "Statistics": {
          "CreationDate": "2023-03-20T10:43:48.4156159+01:00",
          "LastRefreshDate": "2023-03-20T10:59:23.2513851+01:00",
          "TotalRefreshCount": 746,
          "CustomInfo": {}
        }
      },
      "1161": {
        "$type": "Inside.Core.Formula.Definition.DefinitionAC, Inside.Core.Formula",
        "ID": 1161,
        "Results": [
          [
            452.0
          ]
        ],
        "Statistics": {
          "CreationDate": "2023-03-20T10:43:48.4156159+01:00",
          "LastRefreshDate": "2023-03-20T10:59:23.2643838+01:00",
          "TotalRefreshCount": 712,
          "CustomInfo": {}
        }
      },
      "1162": {
        "$type": "Inside.Core.Formula.Definition.DefinitionAC, Inside.Core.Formula",
        "ID": 1162,
        "Results": [
          [
            12.0
          ]
        ],
        "Statistics": {
          "CreationDate": "2023-03-20T10:43:48.4156159+01:00",
          "LastRefreshDate": "2023-03-20T10:59:23.2783909+01:00",
          "TotalRefreshCount": 762,
          "CustomInfo": {}
        }
      },
      "1163": {
        "$type": "Inside.Core.Formula.Definition.DefinitionAC, Inside.Core.Formula",
        "ID": 1163,
        "Results": [
          [
            423.0
          ]
        ],
        "Statistics": {
          "CreationDate": "2023-03-20T10:43:48.4156159+01:00",
          "LastRefreshDate": "2023-03-20T10:59:23.2963698+01:00",
          "TotalRefreshCount": 710,
          "CustomInfo": {}
        }
      },
      "1164": {
        "$type": "Inside.Core.Formula.Definition.DefinitionAC, Inside.Core.Formula",
        "ID": 1164,
        "Results": [
          [
            24.0
          ]
        ],
        "Statistics": {
          "CreationDate": "2023-03-20T10:43:48.4156159+01:00",
          "LastRefreshDate": "2023-03-20T10:59:23.3043852+01:00",
          "TotalRefreshCount": 716,
          "CustomInfo": {}
        }
      },
      "1165": {
        "$type": "Inside.Core.Formula.Definition.DefinitionAC, Inside.Core.Formula",
        "ID": 1165,
        "Results": [
          [
            23.0
          ]
        ],
        "Statistics": {
          "CreationDate": "2023-03-20T10:43:48.4156159+01:00",
          "LastRefreshDate": "2023-03-20T10:59:22.7927859+01:00",
          "TotalRefreshCount": 801,
          "CustomInfo": {}
        }
      },
      "1166": {
        "$type": "Inside.Core.Formula.Definition.DefinitionAC, Inside.Core.Formula",
        "ID": 1166,
        "Results": [
          [
            2690.0
          ]
        ],
        "Statistics": {
          "CreationDate": "2023-03-20T10:43:48.4156159+01:00",
          "LastRefreshDate": "2023-03-20T10:59:22.8070919+01:00",
          "TotalRefreshCount": 808,
          "CustomInfo": {}
        }
      },
      "1167": {
        "$type": "Inside.Core.Formula.Definition.DefinitionAC, Inside.Core.Formula",
        "ID": 1167,
        "Results": [
          [
            812.0
          ]
        ],
        "Statistics": {
          "CreationDate": "2023-03-20T10:43:48.4156159+01:00",
          "LastRefreshDate": "2023-03-20T10:59:22.8210713+01:00",
          "TotalRefreshCount": 879,
          "CustomInfo": {}
        }
      },
      "1168": {
        "$type": "Inside.Core.Formula.Definition.DefinitionAC, Inside.Core.Formula",
        "ID": 1168,
        "Results": [
          [
            485.0
          ]
        ],
        "Statistics": {
          "CreationDate": "2023-03-20T10:43:48.4156159+01:00",
          "LastRefreshDate": "2023-03-20T10:59:22.8351026+01:00",
          "TotalRefreshCount": 907,
          "CustomInfo": {}
        }
      },
      "1169": {
        "$type": "Inside.Core.Formula.Definition.DefinitionAC, Inside.Core.Formula",
        "ID": 1169,
        "Results": [
          [
            1166.0
          ]
        ],
        "Statistics": {
          "CreationDate": "2023-03-20T10:43:48.4156159+01:00",
          "LastRefreshDate": "2023-03-20T10:59:22.8490704+01:00",
          "TotalRefreshCount": 883,
          "CustomInfo": {}
        }
      },
      "1170": {
        "$type": "Inside.Core.Formula.Definition.DefinitionAC, Inside.Core.Formula",
        "ID": 1170,
        "Results": [
          [
            1094.0
          ]
        ],
        "Statistics": {
          "CreationDate": "2023-03-20T10:43:48.4156159+01:00",
          "LastRefreshDate": "2023-03-20T10:59:22.8774452+01:00",
          "TotalRefreshCount": 768,
          "CustomInfo": {}
        }
      },
      "1171": {
        "$type": "Inside.Core.Formula.Definition.DefinitionAC, Inside.Core.Formula",
        "ID": 1171,
        "Results": [
          [
            238.0
          ]
        ],
        "Statistics": {
          "CreationDate": "2023-03-20T10:43:48.4156159+01:00",
          "LastRefreshDate": "2023-03-20T10:59:22.9134303+01:00",
          "TotalRefreshCount": 772,
          "CustomInfo": {}
        }
      },
      "1172": {
        "$type": "Inside.Core.Formula.Definition.DefinitionAC, Inside.Core.Formula",
        "ID": 1172,
        "Results": [
          [
            569.0
          ]
        ],
        "Statistics": {
          "CreationDate": "2023-03-20T10:43:48.4156159+01:00",
          "LastRefreshDate": "2023-03-20T10:59:22.9793862+01:00",
          "TotalRefreshCount": 720,
          "CustomInfo": {}
        }
      },
      "1173": {
        "$type": "Inside.Core.Formula.Definition.DefinitionAC, Inside.Core.Formula",
        "ID": 1173,
        "Results": [
          [
            4649.0
          ]
        ],
        "Statistics": {
          "CreationDate": "2023-03-20T10:43:48.4156159+01:00",
          "LastRefreshDate": "2023-03-20T10:59:23.0213663+01:00",
          "TotalRefreshCount": 755,
          "CustomInfo": {}
        }
      },
      "1174": {
        "$type": "Inside.Core.Formula.Definition.DefinitionAC, Inside.Core.Formula",
        "ID": 1174,
        "Results": [
          [
            505.0
          ]
        ],
        "Statistics": {
          "CreationDate": "2023-03-20T10:43:48.4156159+01:00",
          "LastRefreshDate": "2023-03-20T10:59:23.0643857+01:00",
          "TotalRefreshCount": 803,
          "CustomInfo": {}
        }
      },
      "1175": {
        "$type": "Inside.Core.Formula.Definition.DefinitionAC, Inside.Core.Formula",
        "ID": 1175,
        "Results": [
          [
            176.0
          ]
        ],
        "Statistics": {
          "CreationDate": "2023-03-20T10:43:48.4156159+01:00",
          "LastRefreshDate": "2023-03-20T10:59:23.1213673+01:00",
          "TotalRefreshCount": 747,
          "CustomInfo": {}
        }
      },
      "1176": {
        "$type": "Inside.Core.Formula.Definition.DefinitionAC, Inside.Core.Formula",
        "ID": 1176,
        "Results": [
          [
            577.0
          ]
        ],
        "Statistics": {
          "CreationDate": "2023-03-20T10:43:48.4156159+01:00",
          "LastRefreshDate": "2023-03-20T10:59:23.1773689+01:00",
          "TotalRefreshCount": 754,
          "CustomInfo": {}
        }
      },
      "1177": {
        "$type": "Inside.Core.Formula.Definition.DefinitionAC, Inside.Core.Formula",
        "ID": 1177,
        "Results": [
          [
            46.0
          ]
        ],
        "Statistics": {
          "CreationDate": "2023-03-20T10:43:48.4156159+01:00",
          "LastRefreshDate": "2023-03-20T10:59:23.227367+01:00",
          "TotalRefreshCount": 738,
          "CustomInfo": {}
        }
      },
      "1178": {
        "$type": "Inside.Core.Formula.Definition.DefinitionAC, Inside.Core.Formula",
        "ID": 1178,
        "Results": [
          [
            12.0
          ]
        ],
        "Statistics": {
          "CreationDate": "2023-03-20T10:43:48.4166164+01:00",
          "LastRefreshDate": "2023-03-20T10:59:23.2893838+01:00",
          "TotalRefreshCount": 747,
          "CustomInfo": {}
        }
      },
      "1179": {
        "$type": "Inside.Core.Formula.Definition.DefinitionAC, Inside.Core.Formula",
        "ID": 1179,
        "Results": [
          [
            2802.0
          ]
        ],
        "Statistics": {
          "CreationDate": "2023-03-20T10:43:48.4166164+01:00",
          "LastRefreshDate": "2023-03-20T10:59:51.2571816+01:00",
          "TotalRefreshCount": 699,
          "CustomInfo": {}
        }
      },
      "1180": {
        "$type": "Inside.Core.Formula.Definition.DefinitionAC, Inside.Core.Formula",
        "ID": 1180,
        "Results": [
          [
            29.0
          ]
        ],
        "Statistics": {
          "CreationDate": "2023-03-20T10:43:48.4166164+01:00",
          "LastRefreshDate": "2023-03-20T10:59:53.7419544+01:00",
          "TotalRefreshCount": 709,
          "CustomInfo": {}
        }
      },
      "1181": {
        "$type": "Inside.Core.Formula.Definition.DefinitionAC, Inside.Core.Formula",
        "ID": 1181,
        "Results": [
          [
            513.0
          ]
        ],
        "Statistics": {
          "CreationDate": "2023-03-20T10:43:48.4166164+01:00",
          "LastRefreshDate": "2023-03-20T10:59:53.7609707+01:00",
          "TotalRefreshCount": 747,
          "CustomInfo": {}
        }
      },
      "1182": {
        "$type": "Inside.Core.Formula.Definition.DefinitionAC, Inside.Core.Formula",
        "ID": 1182,
        "Results": [
          [
            657.0
          ]
        ],
        "Statistics": {
          "CreationDate": "2023-03-20T10:43:48.4166164+01:00",
          "LastRefreshDate": "2023-03-20T10:59:53.7779665+01:00",
          "TotalRefreshCount": 704,
          "CustomInfo": {}
        }
      },
      "1183": {
        "$type": "Inside.Core.Formula.Definition.DefinitionAC, Inside.Core.Formula",
        "ID": 1183,
        "Results": [
          [
            2545.0
          ]
        ],
        "Statistics": {
          "CreationDate": "2023-03-20T10:43:48.4166164+01:00",
          "LastRefreshDate": "2023-03-20T10:59:53.7939703+01:00",
          "TotalRefreshCount": 676,
          "CustomInfo": {}
        }
      },
      "1184": {
        "$type": "Inside.Core.Formula.Definition.DefinitionAC, Inside.Core.Formula",
        "ID": 1184,
        "Results": [
          [
            357.0
          ]
        ],
        "Statistics": {
          "CreationDate": "2023-03-20T10:43:48.4166164+01:00",
          "LastRefreshDate": "2023-03-20T10:59:53.8802486+01:00",
          "TotalRefreshCount": 696,
          "CustomInfo": {}
        }
      },
      "1185": {
        "$type": "Inside.Core.Formula.Definition.DefinitionAC, Inside.Core.Formula",
        "ID": 1185,
        "Results": [
          [
            93.0
          ]
        ],
        "Statistics": {
          "CreationDate": "2023-03-20T10:43:48.4166164+01:00",
          "LastRefreshDate": "2023-03-20T10:59:53.8945764+01:00",
          "TotalRefreshCount": 700,
          "CustomInfo": {}
        }
      },
      "1186": {
        "$type": "Inside.Core.Formula.Definition.DefinitionAC, Inside.Core.Formula",
        "ID": 1186,
        "Results": [
          [
            19.0
          ]
        ],
        "Statistics": {
          "CreationDate": "2023-03-20T10:43:48.4166164+01:00",
          "LastRefreshDate": "2023-03-20T10:59:53.907842+01:00",
          "TotalRefreshCount": 702,
          "CustomInfo": {}
        }
      },
      "1187": {
        "$type": "Inside.Core.Formula.Definition.DefinitionAC, Inside.Core.Formula",
        "ID": 1187,
        "Results": [
          [
            95.0
          ]
        ],
        "Statistics": {
          "CreationDate": "2023-03-20T10:43:48.4166164+01:00",
          "LastRefreshDate": "2023-03-20T10:59:53.9218306+01:00",
          "TotalRefreshCount": 693,
          "CustomInfo": {}
        }
      },
      "1188": {
        "$type": "Inside.Core.Formula.Definition.DefinitionAC, Inside.Core.Formula",
        "ID": 1188,
        "Results": [
          [
            446.0
          ]
        ],
        "Statistics": {
          "CreationDate": "2023-03-20T10:43:48.4166164+01:00",
          "LastRefreshDate": "2023-03-20T10:59:53.951851+01:00",
          "TotalRefreshCount": 717,
          "CustomInfo": {}
        }
      },
      "1189": {
        "$type": "Inside.Core.Formula.Definition.DefinitionAC, Inside.Core.Formula",
        "ID": 1189,
        "Results": [
          [
            230.0
          ]
        ],
        "Statistics": {
          "CreationDate": "2023-03-20T10:43:48.4166164+01:00",
          "LastRefreshDate": "2023-03-20T10:59:53.9618463+01:00",
          "TotalRefreshCount": 693,
          "CustomInfo": {}
        }
      },
      "1190": {
        "$type": "Inside.Core.Formula.Definition.DefinitionAC, Inside.Core.Formula",
        "ID": 1190,
        "Results": [
          [
            274.0
          ]
        ],
        "Statistics": {
          "CreationDate": "2023-03-20T10:43:48.4166164+01:00",
          "LastRefreshDate": "2023-03-20T10:59:53.9681709+01:00",
          "TotalRefreshCount": 694,
          "CustomInfo": {}
        }
      },
      "1191": {
        "$type": "Inside.Core.Formula.Definition.DefinitionAC, Inside.Core.Formula",
        "ID": 1191,
        "Results": [
          [
            64.0
          ]
        ],
        "Statistics": {
          "CreationDate": "2023-03-20T10:43:48.4166164+01:00",
          "LastRefreshDate": "2023-03-20T10:59:53.9755005+01:00",
          "TotalRefreshCount": 699,
          "CustomInfo": {}
        }
      },
      "1192": {
        "$type": "Inside.Core.Formula.Definition.DefinitionAC, Inside.Core.Formula",
        "ID": 1192,
        "Results": [
          [
            2725.0
          ]
        ],
        "Statistics": {
          "CreationDate": "2023-03-20T10:43:48.4166164+01:00",
          "LastRefreshDate": "2023-03-20T10:59:53.9815232+01:00",
          "TotalRefreshCount": 711,
          "CustomInfo": {}
        }
      },
      "1193": {
        "$type": "Inside.Core.Formula.Definition.DefinitionAC, Inside.Core.Formula",
        "ID": 1193,
        "Results": [
          [
            1532.0
          ]
        ],
        "Statistics": {
          "CreationDate": "2023-03-20T10:43:48.4166164+01:00",
          "LastRefreshDate": "2023-03-20T10:59:53.98786+01:00",
          "TotalRefreshCount": 699,
          "CustomInfo": {}
        }
      },
      "1194": {
        "$type": "Inside.Core.Formula.Definition.DefinitionAC, Inside.Core.Formula",
        "ID": 1194,
        "Results": [
          [
            975.0
          ]
        ],
        "Statistics": {
          "CreationDate": "2023-03-20T10:43:48.4166164+01:00",
          "LastRefreshDate": "2023-03-20T10:59:53.9951839+01:00",
          "TotalRefreshCount": 693,
          "CustomInfo": {}
        }
      },
      "1195": {
        "$type": "Inside.Core.Formula.Definition.DefinitionAC, Inside.Core.Formula",
        "ID": 1195,
        "Results": [
          [
            2609.0
          ]
        ],
        "Statistics": {
          "CreationDate": "2023-03-20T10:43:48.4166164+01:00",
          "LastRefreshDate": "2023-03-20T10:59:54.0012016+01:00",
          "TotalRefreshCount": 685,
          "CustomInfo": {}
        }
      },
      "1196": {
        "$type": "Inside.Core.Formula.Definition.DefinitionAC, Inside.Core.Formula",
        "ID": 1196,
        "Results": [
          [
            5.0
          ]
        ],
        "Statistics": {
          "CreationDate": "2023-03-20T10:43:48.4166164+01:00",
          "LastRefreshDate": "2023-03-20T10:59:54.0082023+01:00",
          "TotalRefreshCount": 691,
          "CustomInfo": {}
        }
      },
      "1197": {
        "$type": "Inside.Core.Formula.Definition.DefinitionAC, Inside.Core.Formula",
        "ID": 1197,
        "Results": [
          [
            48.0
          ]
        ],
        "Statistics": {
          "CreationDate": "2023-03-20T10:43:48.4166164+01:00",
          "LastRefreshDate": "2023-03-20T10:59:54.0151983+01:00",
          "TotalRefreshCount": 687,
          "CustomInfo": {}
        }
      },
      "1198": {
        "$type": "Inside.Core.Formula.Definition.DefinitionAC, Inside.Core.Formula",
        "ID": 1198,
        "Results": [
          [
            7.0
          ]
        ],
        "Statistics": {
          "CreationDate": "2023-03-20T10:43:48.4166164+01:00",
          "LastRefreshDate": "2023-03-20T10:59:54.0211967+01:00",
          "TotalRefreshCount": 649,
          "CustomInfo": {}
        }
      },
      "1199": {
        "$type": "Inside.Core.Formula.Definition.DefinitionAC, Inside.Core.Formula",
        "ID": 1199,
        "Results": [
          [
            72.0
          ]
        ],
        "Statistics": {
          "CreationDate": "2023-03-20T10:43:48.4176163+01:00",
          "LastRefreshDate": "2023-03-20T10:59:54.0281971+01:00",
          "TotalRefreshCount": 646,
          "CustomInfo": {}
        }
      },
      "1200": {
        "$type": "Inside.Core.Formula.Definition.DefinitionAC, Inside.Core.Formula",
        "ID": 1200,
        "Results": [
          [
            147.0
          ]
        ],
        "Statistics": {
          "CreationDate": "2023-03-20T10:43:48.4176163+01:00",
          "LastRefreshDate": "2023-03-20T10:59:53.7689537+01:00",
          "TotalRefreshCount": 732,
          "CustomInfo": {}
        }
      },
      "1201": {
        "$type": "Inside.Core.Formula.Definition.DefinitionAC, Inside.Core.Formula",
        "ID": 1201,
        "Results": [
          [
            64.0
          ]
        ],
        "Statistics": {
          "CreationDate": "2023-03-20T10:43:48.4176163+01:00",
          "LastRefreshDate": "2023-03-20T10:59:53.786224+01:00",
          "TotalRefreshCount": 698,
          "CustomInfo": {}
        }
      },
      "1202": {
        "$type": "Inside.Core.Formula.Definition.DefinitionAC, Inside.Core.Formula",
        "ID": 1202,
        "Results": [
          [
            95.0
          ]
        ],
        "Statistics": {
          "CreationDate": "2023-03-20T10:43:48.4176163+01:00",
          "LastRefreshDate": "2023-03-20T10:59:53.8462785+01:00",
          "TotalRefreshCount": 691,
          "CustomInfo": {}
        }
      },
      "1203": {
        "$type": "Inside.Core.Formula.Definition.DefinitionAC, Inside.Core.Formula",
        "ID": 1203,
        "Results": [
          [
            720.0
          ]
        ],
        "Statistics": {
          "CreationDate": "2023-03-20T10:43:48.4176163+01:00",
          "LastRefreshDate": "2023-03-20T10:59:53.8875713+01:00",
          "TotalRefreshCount": 690,
          "CustomInfo": {}
        }
      },
      "1204": {
        "$type": "Inside.Core.Formula.Definition.DefinitionAC, Inside.Core.Formula",
        "ID": 1204,
        "Results": [
          [
            29.0
          ]
        ],
        "Statistics": {
          "CreationDate": "2023-03-20T10:43:48.4176163+01:00",
          "LastRefreshDate": "2023-03-20T10:59:53.9148461+01:00",
          "TotalRefreshCount": 695,
          "CustomInfo": {}
        }
      },
      "1205": {
        "$type": "Inside.Core.Formula.Definition.DefinitionAC, Inside.Core.Formula",
        "ID": 1205,
        "Results": [
          [
            177.0
          ]
        ],
        "Statistics": {
          "CreationDate": "2023-03-20T10:43:48.4176163+01:00",
          "LastRefreshDate": "2023-03-20T10:59:53.9448915+01:00",
          "TotalRefreshCount": 694,
          "CustomInfo": {}
        }
      },
      "1206": {
        "$type": "Inside.Core.Formula.Definition.DefinitionAC, Inside.Core.Formula",
        "ID": 1206,
        "Results": [
          [
            1724.0
          ]
        ],
        "Statistics": {
          "CreationDate": "2023-03-20T10:43:48.4176163+01:00",
          "LastRefreshDate": "2023-03-20T10:59:53.9589309+01:00",
          "TotalRefreshCount": 705,
          "CustomInfo": {}
        }
      },
      "1207": {
        "$type": "Inside.Core.Formula.Definition.DefinitionAC, Inside.Core.Formula",
        "ID": 1207,
        "Results": [
          [
            24.0
          ]
        ],
        "Statistics": {
          "CreationDate": "2023-03-20T10:43:48.4176163+01:00",
          "LastRefreshDate": "2023-03-20T10:59:53.9721616+01:00",
          "TotalRefreshCount": 659,
          "CustomInfo": {}
        }
      },
      "1208": {
        "$type": "Inside.Core.Formula.Definition.DefinitionAC, Inside.Core.Formula",
        "ID": 1208,
        "Results": [
          [
            1894.0
          ]
        ],
        "Statistics": {
          "CreationDate": "2023-03-20T10:43:48.4176163+01:00",
          "LastRefreshDate": "2023-03-20T10:59:53.9785274+01:00",
          "TotalRefreshCount": 686,
          "CustomInfo": {}
        }
      },
      "1209": {
        "$type": "Inside.Core.Formula.Definition.DefinitionAC, Inside.Core.Formula",
        "ID": 1209,
        "Results": [
          [
            5457.0
          ]
        ],
        "Statistics": {
          "CreationDate": "2023-03-20T10:43:48.4176163+01:00",
          "LastRefreshDate": "2023-03-20T10:59:53.9918662+01:00",
          "TotalRefreshCount": 706,
          "CustomInfo": {}
        }
      },
      "1210": {
        "$type": "Inside.Core.Formula.Definition.DefinitionAC, Inside.Core.Formula",
        "ID": 1210,
        "Results": [
          [
            6.0
          ]
        ],
        "Statistics": {
          "CreationDate": "2023-03-20T10:43:48.4176163+01:00",
          "LastRefreshDate": "2023-03-20T10:59:54.0052004+01:00",
          "TotalRefreshCount": 691,
          "CustomInfo": {}
        }
      },
      "1211": {
        "$type": "Inside.Core.Formula.Definition.DefinitionAC, Inside.Core.Formula",
        "ID": 1211,
        "Results": [
          [
            62.0
          ]
        ],
        "Statistics": {
          "CreationDate": "2023-03-20T10:43:48.4176163+01:00",
          "LastRefreshDate": "2023-03-20T10:59:54.0111845+01:00",
          "TotalRefreshCount": 669,
          "CustomInfo": {}
        }
      },
      "1212": {
        "$type": "Inside.Core.Formula.Definition.DefinitionAC, Inside.Core.Formula",
        "ID": 1212,
        "Results": [
          [
            9.0
          ]
        ],
        "Statistics": {
          "CreationDate": "2023-03-20T10:43:48.4176163+01:00",
          "LastRefreshDate": "2023-03-20T10:59:54.0181833+01:00",
          "TotalRefreshCount": 688,
          "CustomInfo": {}
        }
      },
      "1213": {
        "$type": "Inside.Core.Formula.Definition.DefinitionAC, Inside.Core.Formula",
        "ID": 1213,
        "Results": [
          [
            6.0
          ]
        ],
        "Statistics": {
          "CreationDate": "2023-03-20T10:43:48.4176163+01:00",
          "LastRefreshDate": "2023-03-20T10:59:53.7529502+01:00",
          "TotalRefreshCount": 739,
          "CustomInfo": {}
        }
      },
      "1214": {
        "$type": "Inside.Core.Formula.Definition.DefinitionAC, Inside.Core.Formula",
        "ID": 1214,
        "Results": [
          [
            83.0
          ]
        ],
        "Statistics": {
          "CreationDate": "2023-03-20T10:43:48.4176163+01:00",
          "LastRefreshDate": "2023-03-20T10:59:53.9008414+01:00",
          "TotalRefreshCount": 709,
          "CustomInfo": {}
        }
      },
      "1215": {
        "$type": "Inside.Core.Formula.Definition.DefinitionAC, Inside.Core.Formula",
        "ID": 1215,
        "Results": [
          [
            120.0
          ]
        ],
        "Statistics": {
          "CreationDate": "2023-03-20T10:43:48.4176163+01:00",
          "LastRefreshDate": "2023-03-20T10:59:53.9648488+01:00",
          "TotalRefreshCount": 665,
          "CustomInfo": {}
        }
      },
      "1216": {
        "$type": "Inside.Core.Formula.Definition.DefinitionAC, Inside.Core.Formula",
        "ID": 1216,
        "Results": [
          [
            4512.0
          ]
        ],
        "Statistics": {
          "CreationDate": "2023-03-20T10:43:48.4176163+01:00",
          "LastRefreshDate": "2023-03-20T10:59:53.9845092+01:00",
          "TotalRefreshCount": 717,
          "CustomInfo": {}
        }
      },
      "1217": {
        "$type": "Inside.Core.Formula.Definition.DefinitionAC, Inside.Core.Formula",
        "ID": 1217,
        "Results": [
          [
            1254.0
          ]
        ],
        "Statistics": {
          "CreationDate": "2023-03-20T10:43:48.4176163+01:00",
          "LastRefreshDate": "2023-03-20T10:59:53.9981848+01:00",
          "TotalRefreshCount": 700,
          "CustomInfo": {}
        }
      },
      "1218": {
        "$type": "Inside.Core.Formula.Definition.DefinitionAC, Inside.Core.Formula",
        "ID": 1218,
        "Results": [
          [
            22.0
          ]
        ],
        "Statistics": {
          "CreationDate": "2023-03-20T10:43:48.4176163+01:00",
          "LastRefreshDate": "2023-03-20T10:59:54.0251807+01:00",
          "TotalRefreshCount": 666,
          "CustomInfo": {}
        }
      },
      "1219": {
        "$type": "Inside.Core.Formula.Definition.DefinitionAC, Inside.Core.Formula",
        "ID": 1219,
        "Results": [
          [
            227.0
          ]
        ],
        "Statistics": {
          "CreationDate": "2023-03-20T10:43:48.4186216+01:00",
          "LastRefreshDate": "2023-03-20T10:59:54.0381956+01:00",
          "TotalRefreshCount": 665,
          "CustomInfo": {}
        }
      },
      "1220": {
        "$type": "Inside.Core.Formula.Definition.DefinitionAC, Inside.Core.Formula",
        "ID": 1220,
        "Results": [
          [
            227.0
          ]
        ],
        "Statistics": {
          "CreationDate": "2023-03-20T10:43:48.4186216+01:00",
          "LastRefreshDate": "2023-03-15T17:16:03.3702826+01:00",
          "TotalRefreshCount": 662,
          "CustomInfo": {}
        }
      },
      "1221": {
        "$type": "Inside.Core.Formula.Definition.DefinitionAC, Inside.Core.Formula",
        "ID": 1221,
        "Results": [
          [
            1894.0
          ]
        ],
        "Statistics": {
          "CreationDate": "2023-03-20T10:43:48.4186216+01:00",
          "LastRefreshDate": "2023-03-20T11:00:06.9267815+01:00",
          "TotalRefreshCount": 680,
          "CustomInfo": {}
        }
      },
      "1222": {
        "$type": "Inside.Core.Formula.Definition.DefinitionAC, Inside.Core.Formula",
        "ID": 1222,
        "Results": [
          [
            279.0
          ]
        ],
        "Statistics": {
          "CreationDate": "2023-03-20T10:43:48.4186216+01:00",
          "LastRefreshDate": "2023-03-20T11:00:09.6988296+01:00",
          "TotalRefreshCount": 671,
          "CustomInfo": {}
        }
      },
      "1223": {
        "$type": "Inside.Core.Formula.Definition.DefinitionAC, Inside.Core.Formula",
        "ID": 1223,
        "Results": [
          [
            412.0
          ]
        ],
        "Statistics": {
          "CreationDate": "2023-03-20T10:43:48.4186216+01:00",
          "LastRefreshDate": "2023-03-20T11:00:09.7147247+01:00",
          "TotalRefreshCount": 611,
          "CustomInfo": {}
        }
      },
      "1224": {
        "$type": "Inside.Core.Formula.Definition.DefinitionAC, Inside.Core.Formula",
        "ID": 1224,
        "Results": [
          [
            220.0
          ]
        ],
        "Statistics": {
          "CreationDate": "2023-03-20T10:43:48.4186216+01:00",
          "LastRefreshDate": "2023-03-20T11:00:09.7297466+01:00",
          "TotalRefreshCount": 664,
          "CustomInfo": {}
        }
      },
      "1225": {
        "$type": "Inside.Core.Formula.Definition.DefinitionAC, Inside.Core.Formula",
        "ID": 1225,
        "Results": [
          [
            2838.0
          ]
        ],
        "Statistics": {
          "CreationDate": "2023-03-20T10:43:48.4186216+01:00",
          "LastRefreshDate": "2023-03-20T11:00:09.6913177+01:00",
          "TotalRefreshCount": 679,
          "CustomInfo": {}
        }
      },
      "1226": {
        "$type": "Inside.Core.Formula.Definition.DefinitionAC, Inside.Core.Formula",
        "ID": 1226,
        "Results": [
          [
            47.0
          ]
        ],
        "Statistics": {
          "CreationDate": "2023-03-20T10:43:48.4186216+01:00",
          "LastRefreshDate": "2023-03-20T11:00:09.7217473+01:00",
          "TotalRefreshCount": 610,
          "CustomInfo": {}
        }
      },
      "1227": {
        "$type": "Inside.Core.Formula.Definition.DefinitionAC, Inside.Core.Formula",
        "ID": 1227,
        "Results": [
          [
            975.0
          ]
        ],
        "Statistics": {
          "CreationDate": "2023-03-20T10:43:48.4186216+01:00",
          "LastRefreshDate": "2023-03-01T10:55:45.1391414+01:00",
          "TotalRefreshCount": 666,
          "CustomInfo": {}
        }
      },
      "1228": {
        "$type": "Inside.Core.Formula.Definition.DefinitionAC, Inside.Core.Formula",
        "ID": 1228,
        "Results": [
          [
            98.0
          ]
        ],
        "Statistics": {
          "CreationDate": "2023-03-20T10:43:48.4186216+01:00",
          "LastRefreshDate": "2023-03-20T11:00:09.7067379+01:00",
          "TotalRefreshCount": 656,
          "CustomInfo": {}
        }
      },
      "1229": {
        "$type": "Inside.Core.Formula.Definition.DefinitionAC, Inside.Core.Formula",
        "ID": 1229,
        "Results": [
          [
            105.0
          ]
        ],
        "Statistics": {
          "CreationDate": "2023-03-20T10:43:48.4186216+01:00",
          "LastRefreshDate": "2023-03-20T11:00:09.7497236+01:00",
          "TotalRefreshCount": 658,
          "CustomInfo": {}
        }
      },
      "1230": {
        "$type": "Inside.Core.Formula.Definition.DefinitionAC, Inside.Core.Formula",
        "ID": 1230,
        "Results": [
          [
            68.0
          ]
        ],
        "Statistics": {
          "CreationDate": "2023-03-20T10:43:48.4186216+01:00",
          "LastRefreshDate": "2023-03-20T11:00:09.7547158+01:00",
          "TotalRefreshCount": 674,
          "CustomInfo": {}
        }
      },
      "1231": {
        "$type": "Inside.Core.Formula.Definition.DefinitionAC, Inside.Core.Formula",
        "ID": 1231,
        "Results": [
          [
            181.0
          ]
        ],
        "Statistics": {
          "CreationDate": "2023-03-20T10:43:48.4186216+01:00",
          "LastRefreshDate": "2023-03-20T11:00:09.7670605+01:00",
          "TotalRefreshCount": 669,
          "CustomInfo": {}
        }
      },
      "1232": {
        "$type": "Inside.Core.Formula.Definition.DefinitionAC, Inside.Core.Formula",
        "ID": 1232,
        "Results": [
          [
            2.0
          ]
        ],
        "Statistics": {
          "CreationDate"</t>
  </si>
  <si>
    <t xml:space="preserve">: "2023-03-20T10:43:48.4186216+01:00",
          "LastRefreshDate": "2023-03-20T11:00:09.789704+01:00",
          "TotalRefreshCount": 656,
          "CustomInfo": {}
        }
      },
      "1233": {
        "$type": "Inside.Core.Formula.Definition.DefinitionAC, Inside.Core.Formula",
        "ID": 1233,
        "Results": [
          [
            4.0
          ]
        ],
        "Statistics": {
          "CreationDate": "2023-03-20T10:43:48.4186216+01:00",
          "LastRefreshDate": "2023-03-15T17:16:32.2858885+01:00",
          "TotalRefreshCount": 639,
          "CustomInfo": {}
        }
      },
      "1234": {
        "$type": "Inside.Core.Formula.Definition.DefinitionAC, Inside.Core.Formula",
        "ID": 1234,
        "Results": [
          [
            1323.0
          ]
        ],
        "Statistics": {
          "CreationDate": "2023-03-20T10:43:48.4186216+01:00",
          "LastRefreshDate": "2023-03-20T11:00:21.5324923+01:00",
          "TotalRefreshCount": 662,
          "CustomInfo": {}
        }
      },
      "1235": {
        "$type": "Inside.Core.Formula.Definition.DefinitionAC, Inside.Core.Formula",
        "ID": 1235,
        "Results": [
          [
            412.0
          ]
        ],
        "Statistics": {
          "CreationDate": "2023-03-20T10:43:48.4186216+01:00",
          "LastRefreshDate": "2023-03-01T10:55:45.2111419+01:00",
          "TotalRefreshCount": 623,
          "CustomInfo": {}
        }
      },
      "1236": {
        "$type": "Inside.Core.Formula.Definition.DefinitionAC, Inside.Core.Formula",
        "ID": 1236,
        "Results": [
          [
            5188.0
          ]
        ],
        "Statistics": {
          "CreationDate": "2023-03-20T10:43:48.4186216+01:00",
          "LastRefreshDate": "2023-03-20T11:00:31.0526738+01:00",
          "TotalRefreshCount": 652,
          "CustomInfo": {}
        }
      },
      "1237": {
        "$type": "Inside.Core.Formula.Definition.DefinitionAC, Inside.Core.Formula",
        "ID": 1237,
        "Results": [
          [
            92.0
          ]
        ],
        "Statistics": {
          "CreationDate": "2023-03-20T10:43:48.4186216+01:00",
          "LastRefreshDate": "2023-03-20T11:00:09.7752226+01:00",
          "TotalRefreshCount": 656,
          "CustomInfo": {}
        }
      },
      "1238": {
        "$type": "Inside.Core.Formula.Definition.DefinitionAC, Inside.Core.Formula",
        "ID": 1238,
        "Results": [
          [
            4.0
          ]
        ],
        "Statistics": {
          "CreationDate": "2023-03-20T10:43:48.4186216+01:00",
          "LastRefreshDate": "2023-03-20T11:00:09.8230093+01:00",
          "TotalRefreshCount": 655,
          "CustomInfo": {}
        }
      },
      "1239": {
        "$type": "Inside.Core.Formula.Definition.DefinitionAC, Inside.Core.Formula",
        "ID": 1239,
        "Results": [
          [
            279.0
          ]
        ],
        "Statistics": {
          "CreationDate": "2023-03-20T10:43:48.4196167+01:00",
          "LastRefreshDate": "2023-03-01T10:55:45.1941015+01:00",
          "TotalRefreshCount": 641,
          "CustomInfo": {}
        }
      },
      "1240": {
        "$type": "Inside.Core.Formula.Definition.DefinitionAC, Inside.Core.Formula",
        "ID": 1240,
        "Results": [
          [
            122.0
          ]
        ],
        "Statistics": {
          "CreationDate": "2023-03-20T10:43:48.4196167+01:00",
          "LastRefreshDate": "2023-03-01T10:55:45.2051395+01:00",
          "TotalRefreshCount": 640,
          "CustomInfo": {}
        }
      },
      "1241": {
        "$type": "Inside.Core.Formula.Definition.DefinitionAC, Inside.Core.Formula",
        "ID": 1241,
        "Results": [
          [
            5807.0
          ]
        ],
        "Statistics": {
          "CreationDate": "2023-03-20T10:43:48.4196167+01:00",
          "LastRefreshDate": "2023-03-20T11:00:27.0317134+01:00",
          "TotalRefreshCount": 632,
          "CustomInfo": {}
        }
      },
      "1242": {
        "$type": "Inside.Core.Formula.Definition.DefinitionAC, Inside.Core.Formula",
        "ID": 1242,
        "Results": [
          [
            6032.0
          ]
        ],
        "Statistics": {
          "CreationDate": "2023-03-20T10:43:48.4196167+01:00",
          "LastRefreshDate": "2023-03-20T11:00:31.0556597+01:00",
          "TotalRefreshCount": 640,
          "CustomInfo": {}
        }
      },
      "1243": {
        "$type": "Inside.Core.Formula.Definition.DefinitionAC, Inside.Core.Formula",
        "ID": 1243,
        "Results": [
          [
            2396.0
          ]
        ],
        "Statistics": {
          "CreationDate": "2023-03-20T10:43:48.4196167+01:00",
          "LastRefreshDate": "2023-03-20T11:00:09.7597514+01:00",
          "TotalRefreshCount": 670,
          "CustomInfo": {}
        }
      },
      "1244": {
        "$type": "Inside.Core.Formula.Definition.DefinitionAC, Inside.Core.Formula",
        "ID": 1244,
        "Results": [
          [
            126.0
          ]
        ],
        "Statistics": {
          "CreationDate": "2023-03-20T10:43:48.4196167+01:00",
          "LastRefreshDate": "2023-03-20T11:00:31.0656639+01:00",
          "TotalRefreshCount": 634,
          "CustomInfo": {}
        }
      },
      "1245": {
        "$type": "Inside.Core.Formula.Definition.DefinitionAC, Inside.Core.Formula",
        "ID": 1245,
        "Results": [
          [
            566.0
          ]
        ],
        "Statistics": {
          "CreationDate": "2023-03-20T10:43:48.4196167+01:00",
          "LastRefreshDate": "2023-03-20T11:00:31.0686954+01:00",
          "TotalRefreshCount": 634,
          "CustomInfo": {}
        }
      },
      "1246": {
        "$type": "Inside.Core.Formula.Definition.DefinitionAC, Inside.Core.Formula",
        "ID": 1246,
        "Results": [
          [
            59.0
          ]
        ],
        "Statistics": {
          "CreationDate": "2023-03-20T10:43:48.4196167+01:00",
          "LastRefreshDate": "2023-03-20T11:00:31.0756578+01:00",
          "TotalRefreshCount": 653,
          "CustomInfo": {}
        }
      },
      "1247": {
        "$type": "Inside.Core.Formula.Definition.DefinitionAC, Inside.Core.Formula",
        "ID": 1247,
        "Results": [
          [
            52.0
          ]
        ],
        "Statistics": {
          "CreationDate": "2023-03-20T10:43:48.4196167+01:00",
          "LastRefreshDate": "2023-03-20T11:00:31.0826441+01:00",
          "TotalRefreshCount": 632,
          "CustomInfo": {}
        }
      },
      "1248": {
        "$type": "Inside.Core.Formula.Definition.DefinitionAC, Inside.Core.Formula",
        "ID": 1248,
        "Results": [
          [
            38.0
          ]
        ],
        "Statistics": {
          "CreationDate": "2023-03-20T10:43:48.4196167+01:00",
          "LastRefreshDate": "2023-03-20T11:00:31.0796588+01:00",
          "TotalRefreshCount": 648,
          "CustomInfo": {}
        }
      },
      "1249": {
        "$type": "Inside.Core.Formula.Definition.DefinitionAC, Inside.Core.Formula",
        "ID": 1249,
        "Results": [
          [
            12.0
          ]
        ],
        "Statistics": {
          "CreationDate": "2023-03-20T10:43:48.4196167+01:00",
          "LastRefreshDate": "2023-03-20T11:00:31.0726584+01:00",
          "TotalRefreshCount": 645,
          "CustomInfo": {}
        }
      },
      "1250": {
        "$type": "Inside.Core.Formula.Definition.DefinitionAC, Inside.Core.Formula",
        "ID": 1250,
        "Results": [
          [
            16.0
          ]
        ],
        "Statistics": {
          "CreationDate": "2023-03-20T10:43:48.4196167+01:00",
          "LastRefreshDate": "2023-03-20T11:00:31.0926625+01:00",
          "TotalRefreshCount": 618,
          "CustomInfo": {}
        }
      },
      "1251": {
        "$type": "Inside.Core.Formula.Definition.DefinitionAC, Inside.Core.Formula",
        "ID": 1251,
        "Results": [
          [
            5.0
          ]
        ],
        "Statistics": {
          "CreationDate": "2023-03-20T10:43:48.4196167+01:00",
          "LastRefreshDate": "2023-03-20T11:00:31.0959615+01:00",
          "TotalRefreshCount": 622,
          "CustomInfo": {}
        }
      },
      "1252": {
        "$type": "Inside.Core.Formula.Definition.DefinitionAC, Inside.Core.Formula",
        "ID": 1252,
        "Results": [
          [
            5.0
          ]
        ],
        "Statistics": {
          "CreationDate": "2023-03-20T10:43:48.4196167+01:00",
          "LastRefreshDate": "2023-03-20T11:00:31.1026822+01:00",
          "TotalRefreshCount": 625,
          "CustomInfo": {}
        }
      },
      "1253": {
        "$type": "Inside.Core.Formula.Definition.DefinitionAC, Inside.Core.Formula",
        "ID": 1253,
        "Results": [
          [
            37.0
          ]
        ],
        "Statistics": {
          "CreationDate": "2023-03-20T10:43:48.4196167+01:00",
          "LastRefreshDate": "2023-03-20T11:00:31.1096524+01:00",
          "TotalRefreshCount": 613,
          "CustomInfo": {}
        }
      },
      "1254": {
        "$type": "Inside.Core.Formula.Definition.DefinitionAC, Inside.Core.Formula",
        "ID": 1254,
        "Results": [
          [
            602.0
          ]
        ],
        "Statistics": {
          "CreationDate": "2023-03-20T10:43:48.4196167+01:00",
          "LastRefreshDate": "2023-03-20T11:00:31.1162251+01:00",
          "TotalRefreshCount": 610,
          "CustomInfo": {}
        }
      },
      "1255": {
        "$type": "Inside.Core.Formula.Definition.DefinitionAC, Inside.Core.Formula",
        "ID": 1255,
        "Results": [
          [
            186.0
          ]
        ],
        "Statistics": {
          "CreationDate": "2023-03-20T10:43:48.4196167+01:00",
          "LastRefreshDate": "2023-03-20T11:00:31.1229351+01:00",
          "TotalRefreshCount": 595,
          "CustomInfo": {}
        }
      },
      "1256": {
        "$type": "Inside.Core.Formula.Definition.DefinitionAC, Inside.Core.Formula",
        "ID": 1256,
        "Results": [
          [
            98.0
          ]
        ],
        "Statistics": {
          "CreationDate": "2023-03-20T10:43:48.4196167+01:00",
          "LastRefreshDate": "2023-03-20T11:00:31.1299335+01:00",
          "TotalRefreshCount": 608,
          "CustomInfo": {}
        }
      },
      "1257": {
        "$type": "Inside.Core.Formula.Definition.DefinitionAC, Inside.Core.Formula",
        "ID": 1257,
        "Results": [
          [
            3786.0
          ]
        ],
        "Statistics": {
          "CreationDate": "2023-03-20T10:43:48.4196167+01:00",
          "LastRefreshDate": "2023-03-20T11:00:31.1362123+01:00",
          "TotalRefreshCount": 603,
          "CustomInfo": {}
        }
      },
      "1258": {
        "$type": "Inside.Core.Formula.Definition.DefinitionAC, Inside.Core.Formula",
        "ID": 1258,
        "Results": [
          [
            810.0
          ]
        ],
        "Statistics": {
          "CreationDate": "2023-03-20T10:43:48.4196167+01:00",
          "LastRefreshDate": "2023-03-20T11:00:31.1429602+01:00",
          "TotalRefreshCount": 603,
          "CustomInfo": {}
        }
      },
      "1259": {
        "$type": "Inside.Core.Formula.Definition.DefinitionAC, Inside.Core.Formula",
        "ID": 1259,
        "Results": [
          [
            159.0
          ]
        ],
        "Statistics": {
          "CreationDate": "2023-03-20T10:43:48.4206159+01:00",
          "LastRefreshDate": "2023-03-20T11:00:31.1489222+01:00",
          "TotalRefreshCount": 611,
          "CustomInfo": {}
        }
      },
      "1260": {
        "$type": "Inside.Core.Formula.Definition.DefinitionAC, Inside.Core.Formula",
        "ID": 1260,
        "Results": [
          [
            2498.0
          ]
        ],
        "Statistics": {
          "CreationDate": "2023-03-20T10:43:48.4206159+01:00",
          "LastRefreshDate": "2023-03-20T11:00:31.1559596+01:00",
          "TotalRefreshCount": 596,
          "CustomInfo": {}
        }
      },
      "1261": {
        "$type": "Inside.Core.Formula.Definition.DefinitionAC, Inside.Core.Formula",
        "ID": 1261,
        "Results": [
          [
            173.0
          ]
        ],
        "Statistics": {
          "CreationDate": "2023-03-20T10:43:48.4206159+01:00",
          "LastRefreshDate": "2023-03-20T11:00:31.1629315+01:00",
          "TotalRefreshCount": 611,
          "CustomInfo": {}
        }
      },
      "1262": {
        "$type": "Inside.Core.Formula.Definition.DefinitionAC, Inside.Core.Formula",
        "ID": 1262,
        "Results": [
          [
            119.0
          ]
        ],
        "Statistics": {
          "CreationDate": "2023-03-20T10:43:48.4206159+01:00",
          "LastRefreshDate": "2023-03-20T11:00:31.1689809+01:00",
          "TotalRefreshCount": 601,
          "CustomInfo": {}
        }
      },
      "1263": {
        "$type": "Inside.Core.Formula.Definition.DefinitionAC, Inside.Core.Formula",
        "ID": 1263,
        "Results": [
          [
            81.0
          ]
        ],
        "Statistics": {
          "CreationDate": "2023-03-20T10:43:48.4206159+01:00",
          "LastRefreshDate": "2023-03-20T11:00:31.1759479+01:00",
          "TotalRefreshCount": 603,
          "CustomInfo": {}
        }
      },
      "1264": {
        "$type": "Inside.Core.Formula.Definition.DefinitionAC, Inside.Core.Formula",
        "ID": 1264,
        "Results": [
          [
            8.0
          ]
        ],
        "Statistics": {
          "CreationDate": "2023-03-20T10:43:48.4206159+01:00",
          "LastRefreshDate": "2023-03-20T11:00:31.1819657+01:00",
          "TotalRefreshCount": 611,
          "CustomInfo": {}
        }
      },
      "1265": {
        "$type": "Inside.Core.Formula.Definition.DefinitionAC, Inside.Core.Formula",
        "ID": 1265,
        "Results": [
          [
            9.0
          ]
        ],
        "Statistics": {
          "CreationDate": "2023-03-20T10:43:48.4206159+01:00",
          "LastRefreshDate": "2023-03-20T11:00:31.1889483+01:00",
          "TotalRefreshCount": 584,
          "CustomInfo": {}
        }
      },
      "1266": {
        "$type": "Inside.Core.Formula.Definition.DefinitionAC, Inside.Core.Formula",
        "ID": 1266,
        "Results": [
          [
            6.0
          ]
        ],
        "Statistics": {
          "CreationDate": "2023-03-20T10:43:48.4206159+01:00",
          "LastRefreshDate": "2023-03-20T11:00:31.1961137+01:00",
          "TotalRefreshCount": 603,
          "CustomInfo": {}
        }
      },
      "1267": {
        "$type": "Inside.Core.Formula.Definition.DefinitionAC, Inside.Core.Formula",
        "ID": 1267,
        "Results": [
          [
            7.0
          ]
        ],
        "Statistics": {
          "CreationDate": "2023-03-20T10:43:48.4206159+01:00",
          "LastRefreshDate": "2023-03-20T11:00:31.2234075+01:00",
          "TotalRefreshCount": 597,
          "CustomInfo": {}
        }
      },
      "1268": {
        "$type": "Inside.Core.Formula.Definition.DefinitionAC, Inside.Core.Formula",
        "ID": 1268,
        "Results": [
          [
            15.0
          ]
        ],
        "Statistics": {
          "CreationDate": "2023-03-20T10:43:48.4206159+01:00",
          "LastRefreshDate": "2023-03-20T11:00:31.2412128+01:00",
          "TotalRefreshCount": 594,
          "CustomInfo": {}
        }
      },
      "1269": {
        "$type": "Inside.Core.Formula.Definition.DefinitionAC, Inside.Core.Formula",
        "ID": 1269,
        "Results": [
          [
            111.0
          ]
        ],
        "Statistics": {
          "CreationDate": "2023-03-20T10:43:48.4206159+01:00",
          "LastRefreshDate": "2023-03-20T11:00:31.2472146+01:00",
          "TotalRefreshCount": 597,
          "CustomInfo": {}
        }
      },
      "1270": {
        "$type": "Inside.Core.Formula.Definition.DefinitionAC, Inside.Core.Formula",
        "ID": 1270,
        "Results": [
          [
            133.0
          ]
        ],
        "Statistics": {
          "CreationDate": "2023-03-20T10:43:48.4206159+01:00",
          "LastRefreshDate": "2023-03-20T11:00:31.254196+01:00",
          "TotalRefreshCount": 583,
          "CustomInfo": {}
        }
      },
      "1271": {
        "$type": "Inside.Core.Formula.Definition.DefinitionAC, Inside.Core.Formula",
        "ID": 1271,
        "Results": [
          [
            6.0
          ]
        ],
        "Statistics": {
          "CreationDate": "2023-03-20T10:43:48.4206159+01:00",
          "LastRefreshDate": "2023-03-20T11:00:31.2611985+01:00",
          "TotalRefreshCount": 577,
          "CustomInfo": {}
        }
      },
      "1272": {
        "$type": "Inside.Core.Formula.Definition.DefinitionAC, Inside.Core.Formula",
        "ID": 1272,
        "Results": [
          [
            14.0
          ]
        ],
        "Statistics": {
          "CreationDate": "2023-03-20T10:43:48.4206159+01:00",
          "LastRefreshDate": "2023-03-20T11:00:31.2682038+01:00",
          "TotalRefreshCount": 579,
          "CustomInfo": {}
        }
      },
      "1273": {
        "$type": "Inside.Core.Formula.Definition.DefinitionAC, Inside.Core.Formula",
        "ID": 1273,
        "Results": [
          [
            38.0
          ]
        ],
        "Statistics": {
          "CreationDate": "2023-03-20T10:43:48.4206159+01:00",
          "LastRefreshDate": "2023-03-20T11:00:31.2741963+01:00",
          "TotalRefreshCount": 574,
          "CustomInfo": {}
        }
      },
      "1274": {
        "$type": "Inside.Core.Formula.Definition.DefinitionAC, Inside.Core.Formula",
        "ID": 1274,
        "Results": [
          [
            102.0
          ]
        ],
        "Statistics": {
          "CreationDate": "2023-03-20T10:43:48.4206159+01:00",
          "LastRefreshDate": "2023-03-20T11:00:31.2811982+01:00",
          "TotalRefreshCount": 577,
          "CustomInfo": {}
        }
      },
      "1275": {
        "$type": "Inside.Core.Formula.Definition.DefinitionAC, Inside.Core.Formula",
        "ID": 1275,
        "Results": [
          [
            733.0
          ]
        ],
        "Statistics": {
          "CreationDate": "2023-03-20T10:43:48.4206159+01:00",
          "LastRefreshDate": "2023-03-20T11:00:31.2881979+01:00",
          "TotalRefreshCount": 568,
          "CustomInfo": {}
        }
      },
      "1276": {
        "$type": "Inside.Core.Formula.Definition.DefinitionAC, Inside.Core.Formula",
        "ID": 1276,
        "Results": [
          [
            422.0
          ]
        ],
        "Statistics": {
          "CreationDate": "2023-03-20T10:43:48.4206159+01:00",
          "LastRefreshDate": "2023-03-20T11:00:31.2951983+01:00",
          "TotalRefreshCount": 532,
          "CustomInfo": {}
        }
      },
      "1277": {
        "$type": "Inside.Core.Formula.Definition.DefinitionAC, Inside.Core.Formula",
        "ID": 1277,
        "Results": [
          [
            101.0
          ]
        ],
        "Statistics": {
          "CreationDate": "2023-03-20T10:43:48.4206159+01:00",
          "LastRefreshDate": "2023-03-20T11:00:31.301597+01:00",
          "TotalRefreshCount": 558,
          "CustomInfo": {}
        }
      },
      "1278": {
        "$type": "Inside.Core.Formula.Definition.DefinitionAC, Inside.Core.Formula",
        "ID": 1278,
        "Results": [
          [
            14.0
          ]
        ],
        "Statistics": {
          "CreationDate": "2023-03-20T10:43:48.4206159+01:00",
          "LastRefreshDate": "2023-03-20T11:00:31.3080091+01:00",
          "TotalRefreshCount": 565,
          "CustomInfo": {}
        }
      },
      "1279": {
        "$type": "Inside.Core.Formula.Definition.DefinitionAC, Inside.Core.Formula",
        "ID": 1279,
        "Results": [
          [
            539.0
          ]
        ],
        "Statistics": {
          "CreationDate": "2023-03-20T10:43:48.4206159+01:00",
          "LastRefreshDate": "2023-03-20T11:00:31.315015+01:00",
          "TotalRefreshCount": 551,
          "CustomInfo": {}
        }
      },
      "1280": {
        "$type": "Inside.Core.Formula.Definition.DefinitionAC, Inside.Core.Formula",
        "ID": 1280,
        "Results": [
          [
            119.0
          ]
        ],
        "Statistics": {
          "CreationDate": "2023-03-20T10:43:48.4216166+01:00",
          "LastRefreshDate": "2023-03-20T11:00:31.321361+01:00",
          "TotalRefreshCount": 547,
          "CustomInfo": {}
        }
      },
      "1281": {
        "$type": "Inside.Core.Formula.Definition.DefinitionAC, Inside.Core.Formula",
        "ID": 1281,
        "Results": [
          [
            121.0
          ]
        ],
        "Statistics": {
          "CreationDate": "2023-03-20T10:43:48.4216166+01:00",
          "LastRefreshDate": "2023-03-20T11:00:31.3276966+01:00",
          "TotalRefreshCount": 537,
          "CustomInfo": {}
        }
      },
      "1282": {
        "$type": "Inside.Core.Formula.Definition.DefinitionAC, Inside.Core.Formula",
        "ID": 1282,
        "Results": [
          [
            2297.0
          ]
        ],
        "Statistics": {
          "CreationDate": "2023-03-20T10:43:48.4216166+01:00",
          "LastRefreshDate": "2023-03-15T17:17:22.1612734+01:00",
          "TotalRefreshCount": 542,
          "CustomInfo": {}
        }
      },
      "1283": {
        "$type": "Inside.Core.Formula.Definition.DefinitionAC, Inside.Core.Formula",
        "ID": 1283,
        "Results": [
          [
            525.0
          ]
        ],
        "Statistics": {
          "CreationDate": "2023-03-20T10:43:48.4216166+01:00",
          "LastRefreshDate": "2023-03-20T11:02:15.1492444+01:00",
          "TotalRefreshCount": 529,
          "CustomInfo": {}
        }
      },
      "1284": {
        "$type": "Inside.Core.Formula.Definition.DefinitionAC, Inside.Core.Formula",
        "ID": 1284,
        "Results": [
          [
            479.0
          ]
        ],
        "Statistics": {
          "CreationDate": "2023-03-20T10:43:48.4216166+01:00",
          "LastRefreshDate": "2023-03-20T11:02:15.1642533+01:00",
          "TotalRefreshCount": 541,
          "CustomInfo": {}
        }
      },
      "1285": {
        "$type": "Inside.Core.Formula.Definition.DefinitionAC, Inside.Core.Formula",
        "ID": 1285,
        "Results": [
          [
            284.0
          ]
        ],
        "Statistics": {
          "CreationDate": "2023-03-20T10:43:48.4216166+01:00",
          "LastRefreshDate": "2023-03-20T11:02:15.1832228+01:00",
          "TotalRefreshCount": 533,
          "CustomInfo": {}
        }
      },
      "1286": {
        "$type": "Inside.Core.Formula.Definition.DefinitionAC, Inside.Core.Formula",
        "ID": 1286,
        "Results": [
          [
            15.0
          ]
        ],
        "Statistics": {
          "CreationDate": "2023-03-20T10:43:48.4216166+01:00",
          "LastRefreshDate": "2023-03-20T11:02:15.1975878+01:00",
          "TotalRefreshCount": 539,
          "CustomInfo": {}
        }
      },
      "1287": {
        "$type": "Inside.Core.Formula.Definition.DefinitionAC, Inside.Core.Formula",
        "ID": 1287,
        "Results": [
          [
            11.0
          ]
        ],
        "Statistics": {
          "CreationDate": "2023-03-20T10:43:48.4216166+01:00",
          "LastRefreshDate": "2023-03-20T11:02:15.2163071+01:00",
          "TotalRefreshCount": 526,
          "CustomInfo": {}
        }
      },
      "1288": {
        "$type": "Inside.Core.Formula.Definition.DefinitionAC, Inside.Core.Formula",
        "ID": 1288,
        "Results": [
          [
            9.0
          ]
        ],
        "Statistics": {
          "CreationDate": "2023-03-20T10:43:48.4216166+01:00",
          "LastRefreshDate": "2023-03-20T11:02:15.2336918+01:00",
          "TotalRefreshCount": 528,
          "CustomInfo": {}
        }
      },
      "1289": {
        "$type": "Inside.Core.Formula.Definition.DefinitionAC, Inside.Core.Formula",
        "ID": 1289,
        "Results": [
          [
            57.0
          ]
        ],
        "Statistics": {
          "CreationDate": "2023-03-20T10:43:48.4216166+01:00",
          "LastRefreshDate": "2023-03-20T11:02:15.2496977+01:00",
          "TotalRefreshCount": 530,
          "CustomInfo": {}
        }
      },
      "1290": {
        "$type": "Inside.Core.Formula.Definition.DefinitionAC, Inside.Core.Formula",
        "ID": 1290,
        "Results": [
          [
            16.0
          ]
        ],
        "Statistics": {
          "CreationDate": "2023-03-20T10:43:48.4216166+01:00",
          "LastRefreshDate": "2023-03-20T11:02:15.2636901+01:00",
          "TotalRefreshCount": 522,
          "CustomInfo": {}
        }
      },
      "1291": {
        "$type": "Inside.Core.Formula.Definition.DefinitionAC, Inside.Core.Formula",
        "ID": 1291,
        "Results": [
          [
            576.0
          ]
        ],
        "Statistics": {
          "CreationDate": "2023-03-20T10:43:48.4216166+01:00",
          "LastRefreshDate": "2023-03-20T11:02:15.277674+01:00",
          "TotalRefreshCount": 515,
          "CustomInfo": {}
        }
      },
      "1292": {
        "$type": "Inside.Core.Formula.Definition.DefinitionAC, Inside.Core.Formula",
        "ID": 1292,
        "Results": [
          [
            227.0
          ]
        ],
        "Statistics": {
          "CreationDate": "2023-03-20T10:43:48.4216166+01:00",
          "LastRefreshDate": "2023-03-20T11:02:15.2916798+01:00",
          "TotalRefreshCount": 531,
          "CustomInfo": {}
        }
      },
      "1293": {
        "$type": "Inside.Core.Formula.Definition.DefinitionAC, Inside.Core.Formula",
        "ID": 1293,
        "Results": [
          [
            1031.0
          ]
        ],
        "Statistics": {
          "CreationDate": "2023-03-20T10:43:48.4216166+01:00",
          "LastRefreshDate": "2023-03-20T11:02:15.3064494+01:00",
          "TotalRefreshCount": 529,
          "CustomInfo": {}
        }
      },
      "1294": {
        "$type": "Inside.Core.Formula.Definition.DefinitionAC, Inside.Core.Formula",
        "ID": 1294,
        "Results": [
          [
            5.0
          ]
        ],
        "Statistics": {
          "CreationDate": "2023-03-20T10:43:48.4216166+01:00",
          "LastRefreshDate": "2023-03-20T11:02:15.3198925+01:00",
          "TotalRefreshCount": 516,
          "CustomInfo": {}
        }
      },
      "1295": {
        "$type": "Inside.Core.Formula.Definition.DefinitionAC, Inside.Core.Formula",
        "ID": 1295,
        "Results": [
          [
            384.0
          ]
        ],
        "Statistics": {
          "CreationDate": "2023-03-20T10:43:48.4216166+01:00",
          "LastRefreshDate": "2023-03-20T11:02:15.3341892+01:00",
          "TotalRefreshCount": 529,
          "CustomInfo": {}
        }
      },
      "1296": {
        "$type": "Inside.Core.Formula.Definition.DefinitionAC, Inside.Core.Formula",
        "ID": 1296,
        "Results": [
          [
            20.0
          ]
        ],
        "Statistics": {
          "CreationDate": "2023-03-20T10:43:48.4216166+01:00",
          "LastRefreshDate": "2023-03-15T17:18:03.0700602+01:00",
          "TotalRefreshCount": 506,
          "CustomInfo": {}
        }
      },
      "1297": {
        "$type": "Inside.Core.Formula.Definition.DefinitionAC, Inside.Core.Formula",
        "ID": 1297,
        "Results": [
          [
            174.0
          ]
        ],
        "Statistics": {
          "CreationDate": "2023-03-20T10:43:48.422617+01:00",
          "LastRefreshDate": "2023-03-20T11:02:30.4429074+01:00",
          "TotalRefreshCount": 513,
          "CustomInfo": {}
        }
      },
      "1298": {
        "$type": "Inside.Core.Formula.Definition.DefinitionAC, Inside.Core.Formula",
        "ID": 1298,
        "Results": [
          [
            68.0
          ]
        ],
        "Statistics": {
          "CreationDate": "2023-03-20T10:43:48.422617+01:00",
          "LastRefreshDate": "2023-03-20T11:02:34.2237714+01:00",
          "TotalRefreshCount": 501,
          "CustomInfo": {}
        }
      },
      "1299": {
        "$type": "Inside.Core.Formula.Definition.DefinitionAC, Inside.Core.Formula",
        "ID": 1299,
        "Results": [
          [
            0.0
          ]
        ],
        "Statistics": {
          "CreationDate": "2023-03-20T10:43:48.422617+01:00",
          "LastRefreshDate": "2023-03-15T17:18:30.3291456+01:00",
          "TotalRefreshCount": 515,
          "CustomInfo": {}
        }
      },
      "1300": {
        "$type": "Inside.Core.Formula.Definition.DefinitionAC, Inside.Core.Formula",
        "ID": 1300,
        "Results": [
          [
            7.0
          ]
        ],
        "Statistics": {
          "CreationDate": "2023-03-20T10:43:48.422617+01:00",
          "LastRefreshDate": "2023-03-20T11:02:54.4693128+01:00",
          "TotalRefreshCount": 497,
          "CustomInfo": {}
        }
      },
      "1301": {
        "$type": "Inside.Core.Formula.Definition.DefinitionAC, Inside.Core.Formula",
        "ID": 1301,
        "Results": [
          [
            586.0
          ]
        ],
        "Statistics": {
          "CreationDate": "2023-03-20T10:43:48.422617+01:00",
          "LastRefreshDate": "2023-03-01T10:57:16.0776835+01:00",
          "TotalRefreshCount": 514,
          "CustomInfo": {}
        }
      },
      "1302": {
        "$type": "Inside.Core.Formula.Definition.DefinitionAC, Inside.Core.Formula",
        "ID": 1302,
        "Results": [
          [
            92.0
          ]
        ],
        "Statistics": {
          "CreationDate": "2023-03-20T10:43:48.422617+01:00",
          "LastRefreshDate": "2023-03-01T10:57:16.0916659+01:00",
          "TotalRefreshCount": 518,
          "CustomInfo": {}
        }
      },
      "1303": {
        "$type": "Inside.Core.Formula.Definition.DefinitionAC, Inside.Core.Formula",
        "ID": 1303,
        "Results": [
          [
            356.0
          ]
        ],
        "Statistics": {
          "CreationDate": "2023-03-20T10:43:48.422617+01:00",
          "LastRefreshDate": "2023-03-01T10:57:16.1066682+01:00",
          "TotalRefreshCount": 528,
          "CustomInfo": {}
        }
      },
      "1304": {
        "$type": "Inside.Core.Formula.Definition.DefinitionAC, Inside.Core.Formula",
        "ID": 1304,
        "Results": [
          [
            1031.0
          ]
        ],
        "Statistics": {
          "CreationDate": "2023-03-20T10:43:48.422617+01:00",
          "LastRefreshDate": "2023-03-01T10:57:16.120678+01:00",
          "TotalRefreshCount": 529,
          "CustomInfo": {}
        }
      },
      "1305": {
        "$type": "Inside.Core.Formula.Definition.DefinitionAC, Inside.Core.Formula",
        "ID": 1305,
        "Results": [
          [
            5.0
          ]
        ],
        "Statistics": {
          "CreationDate": "2023-03-20T10:43:48.422617+01:00",
          "LastRefreshDate": "2023-03-01T10:57:16.1346789+01:00",
          "TotalRefreshCount": 532,
          "CustomInfo": {}
        }
      },
      "1306": {
        "$type": "Inside.Core.Formula.Definition.DefinitionAC, Inside.Core.Formula",
        "ID": 1306,
        "Results": </t>
  </si>
  <si>
    <t>[
          [
            384.0
          ]
        ],
        "Statistics": {
          "CreationDate": "2023-03-20T10:43:48.422617+01:00",
          "LastRefreshDate": "2023-03-01T10:57:16.1456571+01:00",
          "TotalRefreshCount": 498,
          "CustomInfo": {}
        }
      },
      "1307": {
        "$type": "Inside.Core.Formula.Definition.DefinitionAC, Inside.Core.Formula",
        "ID": 1307,
        "Results": [
          [
            356.0
          ]
        ],
        "Statistics": {
          "CreationDate": "2023-03-20T10:43:48.422617+01:00",
          "LastRefreshDate": "2023-02-27T16:37:13.4989955+01:00",
          "TotalRefreshCount": 494,
          "CustomInfo": {}
        }
      },
      "1308": {
        "$type": "Inside.Core.Formula.Definition.DefinitionAC, Inside.Core.Formula",
        "ID": 1308,
        "Results": [
          [
            174.0
          ]
        ],
        "Statistics": {
          "CreationDate": "2023-03-20T10:43:48.422617+01:00",
          "LastRefreshDate": "2023-03-01T10:57:27.4126065+01:00",
          "TotalRefreshCount": 516,
          "CustomInfo": {}
        }
      },
      "1309": {
        "$type": "Inside.Core.Formula.Definition.DefinitionAC, Inside.Core.Formula",
        "ID": 1309,
        "Results": [
          [
            23.0
          ]
        ],
        "Statistics": {
          "CreationDate": "2023-03-20T10:43:48.422617+01:00",
          "LastRefreshDate": "2023-03-01T10:57:29.3295801+01:00",
          "TotalRefreshCount": 514,
          "CustomInfo": {}
        }
      },
      "1310": {
        "$type": "Inside.Core.Formula.Definition.DefinitionAC, Inside.Core.Formula",
        "ID": 1310,
        "Results": [
          [
            41.0
          ]
        ],
        "Statistics": {
          "CreationDate": "2023-03-20T10:43:48.422617+01:00",
          "LastRefreshDate": "2023-03-01T10:57:29.3465868+01:00",
          "TotalRefreshCount": 513,
          "CustomInfo": {}
        }
      },
      "1311": {
        "$type": "Inside.Core.Formula.Definition.DefinitionAC, Inside.Core.Formula",
        "ID": 1311,
        "Results": [
          [
            219.0
          ]
        ],
        "Statistics": {
          "CreationDate": "2023-03-20T10:43:48.422617+01:00",
          "LastRefreshDate": "2023-02-20T12:30:38.0385426+01:00",
          "TotalRefreshCount": 488,
          "CustomInfo": {}
        }
      },
      "1312": {
        "$type": "Inside.Core.Formula.Definition.DefinitionAC, Inside.Core.Formula",
        "ID": 1312,
        "Results": [
          [
            62.0
          ]
        ],
        "Statistics": {
          "CreationDate": "2023-03-20T10:43:48.422617+01:00",
          "LastRefreshDate": "2023-03-01T10:57:38.0989521+01:00",
          "TotalRefreshCount": 501,
          "CustomInfo": {}
        }
      },
      "1313": {
        "$type": "Inside.Core.Formula.Definition.DefinitionAC, Inside.Core.Formula",
        "ID": 1313,
        "Results": [
          [
            167.0
          ]
        ],
        "Statistics": {
          "CreationDate": "2023-03-20T10:43:48.422617+01:00",
          "LastRefreshDate": "2023-03-01T10:57:41.0099428+01:00",
          "TotalRefreshCount": 497,
          "CustomInfo": {}
        }
      },
      "1314": {
        "$type": "Inside.Core.Formula.Definition.DefinitionAC, Inside.Core.Formula",
        "ID": 1314,
        "Results": [
          [
            41.0
          ]
        ],
        "Statistics": {
          "CreationDate": "2023-03-20T10:43:48.422617+01:00",
          "LastRefreshDate": "2023-02-27T16:37:13.4170028+01:00",
          "TotalRefreshCount": 503,
          "CustomInfo": {}
        }
      },
      "1315": {
        "$type": "Inside.Core.Formula.Definition.DefinitionAC, Inside.Core.Formula",
        "ID": 1315,
        "Results": [
          [
            24.0
          ]
        ],
        "Statistics": {
          "CreationDate": "2023-03-20T10:43:48.422617+01:00",
          "LastRefreshDate": "2023-02-20T12:30:52.2148839+01:00",
          "TotalRefreshCount": 492,
          "CustomInfo": {}
        }
      },
      "1316": {
        "$type": "Inside.Core.Formula.Definition.DefinitionAC, Inside.Core.Formula",
        "ID": 1316,
        "Results": [
          [
            62.0
          ]
        ],
        "Statistics": {
          "CreationDate": "2023-03-20T10:43:48.4236073+01:00",
          "LastRefreshDate": "2023-02-27T16:37:13.4020523+01:00",
          "TotalRefreshCount": 509,
          "CustomInfo": {}
        }
      },
      "1317": {
        "$type": "Inside.Core.Formula.Definition.DefinitionAC, Inside.Core.Formula",
        "ID": 1317,
        "Results": [
          [
            167.0
          ]
        ],
        "Statistics": {
          "CreationDate": "2023-03-20T10:43:48.4236073+01:00",
          "LastRefreshDate": "2023-02-27T16:37:13.3970138+01:00",
          "TotalRefreshCount": 504,
          "CustomInfo": {}
        }
      },
      "1318": {
        "$type": "Inside.Core.Formula.Definition.DefinitionAC, Inside.Core.Formula",
        "ID": 1318,
        "Results": [
          [
            65.0
          ]
        ],
        "Statistics": {
          "CreationDate": "2023-03-20T10:43:48.4236073+01:00",
          "LastRefreshDate": "2023-02-20T12:30:52.2359019+01:00",
          "TotalRefreshCount": 498,
          "CustomInfo": {}
        }
      },
      "1319": {
        "$type": "Inside.Core.Formula.Definition.DefinitionAC, Inside.Core.Formula",
        "ID": 1319,
        "Results": [
          [
            68.0
          ]
        ],
        "Statistics": {
          "CreationDate": "2023-03-20T10:43:48.4236073+01:00",
          "LastRefreshDate": "2023-02-16T14:34:44.1643333+01:00",
          "TotalRefreshCount": 484,
          "CustomInfo": {}
        }
      },
      "1320": {
        "$type": "Inside.Core.Formula.Definition.DefinitionAC, Inside.Core.Formula",
        "ID": 1320,
        "Results": [
          [
            62.0
          ]
        ],
        "Statistics": {
          "CreationDate": "2023-03-20T10:43:48.4236073+01:00",
          "LastRefreshDate": "2023-02-20T12:31:03.9123927+01:00",
          "TotalRefreshCount": 494,
          "CustomInfo": {}
        }
      },
      "1321": {
        "$type": "Inside.Core.Formula.Definition.DefinitionAC, Inside.Core.Formula",
        "ID": 1321,
        "Results": [
          [
            167.0
          ]
        ],
        "Statistics": {
          "CreationDate": "2023-03-20T10:43:48.4236073+01:00",
          "LastRefreshDate": "2023-02-20T12:31:07.4583578+01:00",
          "TotalRefreshCount": 496,
          "CustomInfo": {}
        }
      },
      "1322": {
        "$type": "Inside.Core.Formula.Definition.DefinitionAC, Inside.Core.Formula",
        "ID": 1322,
        "Results": [
          [
            5.0
          ]
        ],
        "Statistics": {
          "CreationDate": "2023-03-20T10:43:48.4236073+01:00",
          "LastRefreshDate": "2023-02-13T11:12:17.2095467+01:00",
          "TotalRefreshCount": 473,
          "CustomInfo": {}
        }
      },
      "1323": {
        "$type": "Inside.Core.Formula.Definition.DefinitionAC, Inside.Core.Formula",
        "ID": 1323,
        "Results": [
          [
            384.0
          ]
        ],
        "Statistics": {
          "CreationDate": "2023-03-20T10:43:48.4236073+01:00",
          "LastRefreshDate": "2023-02-13T11:12:17.2195232+01:00",
          "TotalRefreshCount": 476,
          "CustomInfo": {}
        }
      },
      "1324": {
        "$type": "Inside.Core.Formula.Definition.DefinitionAC, Inside.Core.Formula",
        "ID": 1324,
        "Results": [
          [
            20.0
          ]
        ],
        "Statistics": {
          "CreationDate": "2023-03-20T10:43:48.4236073+01:00",
          "LastRefreshDate": "2023-02-13T11:12:17.2295299+01:00",
          "TotalRefreshCount": 476,
          "CustomInfo": {}
        }
      },
      "1325": {
        "$type": "Inside.Core.Formula.Definition.DefinitionAC, Inside.Core.Formula",
        "ID": 1325,
        "Results": [
          [
            20.0
          ]
        ],
        "Statistics": {
          "CreationDate": "2023-03-20T10:43:48.4236073+01:00",
          "LastRefreshDate": "2023-02-13T11:10:59.500343+01:00",
          "TotalRefreshCount": 490,
          "CustomInfo": {}
        }
      },
      "1326": {
        "$type": "Inside.Core.Formula.Definition.DefinitionAC, Inside.Core.Formula",
        "ID": 1326,
        "Results": [
          [
            266.0
          ]
        ],
        "Statistics": {
          "CreationDate": "2023-03-20T10:43:48.4236073+01:00",
          "LastRefreshDate": "2023-02-13T11:12:17.2385201+01:00",
          "TotalRefreshCount": 488,
          "CustomInfo": {}
        }
      },
      "1327": {
        "$type": "Inside.Core.Formula.Definition.DefinitionAC, Inside.Core.Formula",
        "ID": 1327,
        "Results": [
          [
            23.0
          ]
        ],
        "Statistics": {
          "CreationDate": "2023-03-20T10:43:48.4236073+01:00",
          "LastRefreshDate": "2023-02-13T11:12:17.2464914+01:00",
          "TotalRefreshCount": 483,
          "CustomInfo": {}
        }
      },
      "1328": {
        "$type": "Inside.Core.Formula.Definition.DefinitionAC, Inside.Core.Formula",
        "ID": 1328,
        "Results": [
          [
            82.0
          ]
        ],
        "Statistics": {
          "CreationDate": "2023-03-20T10:43:48.4236073+01:00",
          "LastRefreshDate": "2023-02-13T11:12:17.2534916+01:00",
          "TotalRefreshCount": 481,
          "CustomInfo": {}
        }
      },
      "1329": {
        "$type": "Inside.Core.Formula.Definition.DefinitionAC, Inside.Core.Formula",
        "ID": 1329,
        "Results": [
          [
            51.0
          ]
        ],
        "Statistics": {
          "CreationDate": "2023-03-20T10:43:48.4236073+01:00",
          "LastRefreshDate": "2023-02-13T11:12:17.2615265+01:00",
          "TotalRefreshCount": 482,
          "CustomInfo": {}
        }
      },
      "1330": {
        "$type": "Inside.Core.Formula.Definition.DefinitionAC, Inside.Core.Formula",
        "ID": 1330,
        "Results": [
          [
            68.0
          ]
        ],
        "Statistics": {
          "CreationDate": "2023-03-20T10:43:48.4236073+01:00",
          "LastRefreshDate": "2023-02-13T11:12:17.2684973+01:00",
          "TotalRefreshCount": 481,
          "CustomInfo": {}
        }
      },
      "1331": {
        "$type": "Inside.Core.Formula.Definition.DefinitionAC, Inside.Core.Formula",
        "ID": 1331,
        "Results": [
          [
            384.0
          ]
        ],
        "Statistics": {
          "CreationDate": "2023-03-20T10:43:48.4236073+01:00",
          "LastRefreshDate": "2023-02-08T15:42:45.7115912+01:00",
          "TotalRefreshCount": 471,
          "CustomInfo": {}
        }
      },
      "1332": {
        "$type": "Inside.Core.Formula.Definition.DefinitionAC, Inside.Core.Formula",
        "ID": 1332,
        "Results": [
          [
            7.0
          ]
        ],
        "Statistics": {
          "CreationDate": "2023-03-20T10:43:48.4236073+01:00",
          "LastRefreshDate": "2023-02-13T11:12:17.2765266+01:00",
          "TotalRefreshCount": 486,
          "CustomInfo": {}
        }
      },
      "1333": {
        "$type": "Inside.Core.Formula.Definition.DefinitionAC, Inside.Core.Formula",
        "ID": 1333,
        "Results": [
          [
            0.0
          ]
        ],
        "Statistics": {
          "CreationDate": "2023-03-20T10:43:48.4236073+01:00",
          "LastRefreshDate": "2023-02-08T15:42:23.8207049+01:00",
          "TotalRefreshCount": 481,
          "CustomInfo": {}
        }
      },
      "1334": {
        "$type": "Inside.Core.Formula.Definition.DefinitionAC, Inside.Core.Formula",
        "ID": 1334,
        "Results": [
          [
            314.0
          ]
        ],
        "Statistics": {
          "CreationDate": "2023-03-20T10:43:48.4236073+01:00",
          "LastRefreshDate": "2023-02-08T15:42:46.2376057+01:00",
          "TotalRefreshCount": 482,
          "CustomInfo": {}
        }
      },
      "1335": {
        "$type": "Inside.Core.Formula.Definition.DefinitionAC, Inside.Core.Formula",
        "ID": 1335,
        "Results": [
          [
            23.0
          ]
        ],
        "Statistics": {
          "CreationDate": "2023-03-20T10:43:48.4236073+01:00",
          "LastRefreshDate": "2023-02-08T15:42:45.7237686+01:00",
          "TotalRefreshCount": 473,
          "CustomInfo": {}
        }
      },
      "1336": {
        "$type": "Inside.Core.Formula.Definition.DefinitionAC, Inside.Core.Formula",
        "ID": 1336,
        "Results": [
          [
            130.0
          ]
        ],
        "Statistics": {
          "CreationDate": "2023-03-20T10:43:48.4236073+01:00",
          "LastRefreshDate": "2023-02-08T15:42:45.7318995+01:00",
          "TotalRefreshCount": 465,
          "CustomInfo": {}
        }
      },
      "1337": {
        "$type": "Inside.Core.Formula.Definition.DefinitionAC, Inside.Core.Formula",
        "ID": 1337,
        "Results": [
          [
            99.0
          ]
        ],
        "Statistics": {
          "CreationDate": "2023-03-20T10:43:48.4246163+01:00",
          "LastRefreshDate": "2023-02-08T15:42:45.7339988+01:00",
          "TotalRefreshCount": 471,
          "CustomInfo": {}
        }
      },
      "1338": {
        "$type": "Inside.Core.Formula.Definition.DefinitionAC, Inside.Core.Formula",
        "ID": 1338,
        "Results": [
          [
            68.0
          ]
        ],
        "Statistics": {
          "CreationDate": "2023-03-20T10:43:48.4246163+01:00",
          "LastRefreshDate": "2023-02-08T15:42:45.7339988+01:00",
          "TotalRefreshCount": 458,
          "CustomInfo": {}
        }
      },
      "1339": {
        "$type": "Inside.Core.Formula.Definition.DefinitionAC, Inside.Core.Formula",
        "ID": 1339,
        "Results": [
          [
            0.0
          ]
        ],
        "Statistics": {
          "CreationDate": "2023-03-20T10:43:48.4246163+01:00",
          "LastRefreshDate": "2023-02-08T15:42:23.8511881+01:00",
          "TotalRefreshCount": 456,
          "CustomInfo": {}
        }
      },
      "1340": {
        "$type": "Inside.Core.Formula.Definition.DefinitionAC, Inside.Core.Formula",
        "ID": 1340,
        "Results": [
          [
            7.0
          ]
        ],
        "Statistics": {
          "CreationDate": "2023-03-20T10:43:48.4246163+01:00",
          "LastRefreshDate": "2023-02-08T15:42:45.7441832+01:00",
          "TotalRefreshCount": 472,
          "CustomInfo": {}
        }
      },
      "1341": {
        "$type": "Inside.Core.Formula.Definition.DefinitionAC, Inside.Core.Formula",
        "ID": 1341,
        "Results": [
          [
            0.0
          ]
        ],
        "Statistics": {
          "CreationDate": "2023-03-20T10:43:48.4246163+01:00",
          "LastRefreshDate": "2023-02-08T15:40:53.6621629+01:00",
          "TotalRefreshCount": 446,
          "CustomInfo": {}
        }
      },
      "1342": {
        "$type": "Inside.Core.Formula.Definition.DefinitionAC, Inside.Core.Formula",
        "ID": 1342,
        "Results": [
          [
            314.0
          ]
        ],
        "Statistics": {
          "CreationDate": "2023-03-20T10:43:48.4246163+01:00",
          "LastRefreshDate": "2023-02-08T15:40:54.2332127+01:00",
          "TotalRefreshCount": 450,
          "CustomInfo": {}
        }
      },
      "1343": {
        "$type": "Inside.Core.Formula.Definition.DefinitionAC, Inside.Core.Formula",
        "ID": 1343,
        "Results": [
          [
            23.0
          ]
        ],
        "Statistics": {
          "CreationDate": "2023-03-20T10:43:48.4246163+01:00",
          "LastRefreshDate": "2023-02-08T15:40:53.6724217+01:00",
          "TotalRefreshCount": 445,
          "CustomInfo": {}
        }
      },
      "1344": {
        "$type": "Inside.Core.Formula.Definition.DefinitionAC, Inside.Core.Formula",
        "ID": 1344,
        "Results": [
          [
            130.0
          ]
        ],
        "Statistics": {
          "CreationDate": "2023-03-20T10:43:48.4246163+01:00",
          "LastRefreshDate": "2023-02-08T15:40:53.6825891+01:00",
          "TotalRefreshCount": 449,
          "CustomInfo": {}
        }
      },
      "1345": {
        "$type": "Inside.Core.Formula.Definition.DefinitionAC, Inside.Core.Formula",
        "ID": 1345,
        "Results": [
          [
            99.0
          ]
        ],
        "Statistics": {
          "CreationDate": "2023-03-20T10:43:48.4246163+01:00",
          "LastRefreshDate": "2023-02-08T15:40:53.6825891+01:00",
          "TotalRefreshCount": 452,
          "CustomInfo": {}
        }
      },
      "1346": {
        "$type": "Inside.Core.Formula.Definition.DefinitionAC, Inside.Core.Formula",
        "ID": 1346,
        "Results": [
          [
            68.0
          ]
        ],
        "Statistics": {
          "CreationDate": "2023-03-20T10:43:48.4246163+01:00",
          "LastRefreshDate": "2023-02-08T15:40:53.6927673+01:00",
          "TotalRefreshCount": 442,
          "CustomInfo": {}
        }
      },
      "1347": {
        "$type": "Inside.Core.Formula.Definition.DefinitionAC, Inside.Core.Formula",
        "ID": 1347,
        "Results": [
          [
            0.0
          ]
        ],
        "Statistics": {
          "CreationDate": "2023-03-20T10:43:48.4246163+01:00",
          "LastRefreshDate": "2023-02-08T15:40:53.6927673+01:00",
          "TotalRefreshCount": 440,
          "CustomInfo": {}
        }
      },
      "1348": {
        "$type": "Inside.Core.Formula.Definition.DefinitionAC, Inside.Core.Formula",
        "ID": 1348,
        "Results": [
          [
            7.0
          ]
        ],
        "Statistics": {
          "CreationDate": "2023-03-20T10:43:48.4246163+01:00",
          "LastRefreshDate": "2023-02-08T15:40:53.702893+01:00",
          "TotalRefreshCount": 443,
          "CustomInfo": {}
        }
      },
      "1349": {
        "$type": "Inside.Core.Formula.Definition.DefinitionAC, Inside.Core.Formula",
        "ID": 1349,
        "Results": [
          [
            68.0
          ]
        ],
        "Statistics": {
          "CreationDate": "2023-03-20T10:43:48.4246163+01:00",
          "LastRefreshDate": "2023-02-08T15:40:16.9861916+01:00",
          "TotalRefreshCount": 438,
          "CustomInfo": {}
        }
      },
      "1350": {
        "$type": "Inside.Core.Formula.Definition.DefinitionAC, Inside.Core.Formula",
        "ID": 1350,
        "Results": [
          [
            0.0
          ]
        ],
        "Statistics": {
          "CreationDate": "2023-03-20T10:43:48.4246163+01:00",
          "LastRefreshDate": "2023-02-08T15:40:16.9882904+01:00",
          "TotalRefreshCount": 429,
          "CustomInfo": {}
        }
      },
      "1351": {
        "$type": "Inside.Core.Formula.Definition.DefinitionAC, Inside.Core.Formula",
        "ID": 1351,
        "Results": [
          [
            7.0
          ]
        ],
        "Statistics": {
          "CreationDate": "2023-03-20T10:43:48.4246163+01:00",
          "LastRefreshDate": "2023-02-08T15:40:16.9985096+01:00",
          "TotalRefreshCount": 423,
          "CustomInfo": {}
        }
      },
      "1352": {
        "$type": "Inside.Core.Formula.Definition.DefinitionAC, Inside.Core.Formula",
        "ID": 1352,
        "Results": [
          [
            113.0
          ]
        ],
        "Statistics": {
          "CreationDate": "2023-03-20T10:43:48.4246163+01:00",
          "LastRefreshDate": "2023-02-08T15:03:38.3733241+01:00",
          "TotalRefreshCount": 405,
          "CustomInfo": {}
        }
      },
      "1353": {
        "$type": "Inside.Core.Formula.Definition.DefinitionAC, Inside.Core.Formula",
        "ID": 1353,
        "Results": [
          [
            130.0
          ]
        ],
        "Statistics": {
          "CreationDate": "2023-03-20T10:43:48.4246163+01:00",
          "LastRefreshDate": "2023-02-07T10:22:08.7422051+01:00",
          "TotalRefreshCount": 412,
          "CustomInfo": {}
        }
      },
      "1354": {
        "$type": "Inside.Core.Formula.Definition.DefinitionAC, Inside.Core.Formula",
        "ID": 1354,
        "Results": [
          [
            62.0
          ]
        ],
        "Statistics": {
          "CreationDate": "2023-03-20T10:43:48.4246163+01:00",
          "LastRefreshDate": "2023-02-08T15:03:38.3836063+01:00",
          "TotalRefreshCount": 408,
          "CustomInfo": {}
        }
      },
      "1355": {
        "$type": "Inside.Core.Formula.Definition.DefinitionAC, Inside.Core.Formula",
        "ID": 1355,
        "Results": [
          [
            215.0
          ]
        ],
        "Statistics": {
          "CreationDate": "2023-03-20T10:43:48.4246163+01:00",
          "LastRefreshDate": "2023-02-08T15:03:38.3917088+01:00",
          "TotalRefreshCount": 401,
          "CustomInfo": {}
        }
      },
      "1356": {
        "$type": "Inside.Core.Formula.Definition.DefinitionAC, Inside.Core.Formula",
        "ID": 1356,
        "Results": [
          [
            74.0
          ]
        ],
        "Statistics": {
          "CreationDate": "2023-03-20T10:43:48.425616+01:00",
          "LastRefreshDate": "2023-01-06T10:08:45.7045824+01:00",
          "TotalRefreshCount": 391,
          "CustomInfo": {}
        }
      },
      "1357": {
        "$type": "Inside.Core.Formula.Definition.DefinitionAC, Inside.Core.Formula",
        "ID": 1357,
        "Results": [
          [
            7.0
          ]
        ],
        "Statistics": {
          "CreationDate": "2023-03-20T10:43:48.425616+01:00",
          "LastRefreshDate": "2023-02-07T10:22:24.3601707+01:00",
          "TotalRefreshCount": 403,
          "CustomInfo": {}
        }
      },
      "1358": {
        "$type": "Inside.Core.Formula.Definition.DefinitionAC, Inside.Core.Formula",
        "ID": 1358,
        "Results": [
          [
            125.0
          ]
        ],
        "Statistics": {
          "CreationDate": "2023-03-20T10:43:48.425616+01:00",
          "LastRefreshDate": "2023-01-02T10:19:23.7124286+01:00",
          "TotalRefreshCount": 389,
          "CustomInfo": {}
        }
      },
      "1359": {
        "$type": "Inside.Core.Formula.Definition.DefinitionAC, Inside.Core.Formula",
        "ID": 1359,
        "Results": [
          [
            74.0
          ]
        ],
        "Statistics": {
          "CreationDate": "2023-03-20T10:43:48.425616+01:00",
          "LastRefreshDate": "2023-01-03T10:20:47.2658818+01:00",
          "TotalRefreshCount": 391,
          "CustomInfo": {}
        }
      },
      "1360": {
        "$type": "Inside.Core.Formula.Definition.DefinitionAC, Inside.Core.Formula",
        "ID": 1360,
        "Results": [
          [
            230.0
          ]
        ],
        "Statistics": {
          "CreationDate": "2023-03-20T10:43:48.425616+01:00",
          "LastRefreshDate": "2023-01-03T10:20:49.7638909+01:00",
          "TotalRefreshCount": 375,
          "CustomInfo": {}
        }
      },
      "1361": {
        "$type": "Inside.Core.Formula.Definition.DefinitionAC, Inside.Core.Formula",
        "ID": 1361,
        "Results": [
          [
            230.0
          ]
        ],
        "Statistics": {
          "CreationDate": "2023-03-20T10:43:48.425616+01:00",
          "LastRefreshDate": "2023-01-02T10:19:36.2279514+01:00",
          "TotalRefreshCount": 386,
          "CustomInfo": {}
        }
      },
      "1362": {
        "$type": "Inside.Core.Formula.Definition.DefinitionAC, Inside.Core.Formula",
        "ID": 1362,
        "Results": [
          [
            230.0
          ]
        ],
        "Statistics": {
          "CreationDate": "2023-03-20T10:43:48.425616+01:00",
          "LastRefreshDate": "2022-12-20T16:10:33.9820673+01:00",
          "TotalRefreshCount": 375,
          "CustomInfo": {}
        }
      },
      "1363": {
        "$type": "Inside.Core.Formula.Definition.DefinitionAC, Inside.Core.Formula",
        "ID": 1363,
        "Results": [
          [
            230.0
          ]
        ],
        "Statistics": {
          "CreationDate": "2023-03-20T10:43:48.425616+01:00",
          "LastRefreshDate": "2022-12-14T15:33:42.9870028+01:00",
          "TotalRefreshCount": 373,
          "CustomInfo": {}
        }
      },
      "1364": {
        "$type": "Inside.Core.Formula.Definition.DefinitionAC, Inside.Core.Formula",
        "ID": 1364,
        "Results": [
          [
            7.0
          ]
        ],
        "Statistics": {
          "CreationDate": "2023-03-20T10:43:48.425616+01:00",
          "LastRefreshDate": "2022-12-13T10:34:20.7446236+01:00",
          "TotalRefreshCount": 374,
          "CustomInfo": {}
        }
      },
      "1365": {
        "$type": "Inside.Core.Formula.Definition.DefinitionAC, Inside.Core.Formula",
        "ID": 1365,
        "Results": [
          [
            271.0
          ]
        ],
        "Statistics": {
          "CreationDate": "2023-03-20T10:43:48.425616+01:00",
          "LastRefreshDate": "2022-12-08T16:32:56.3792001+01:00",
          "TotalRefreshCount": 383,
          "CustomInfo": {}
        }
      },
      "1366": {
        "$type": "Inside.Core.Formula.Definition.DefinitionAC, Inside.Core.Formula",
        "ID": 1366,
        "Results": [
          [
            65.0
          ]
        ],
        "Statistics": {
          "CreationDate": "2023-03-20T10:43:48.425616+01:00",
          "LastRefreshDate": "2022-12-08T16:32:56.3951453+01:00",
          "TotalRefreshCount": 368,
          "CustomInfo": {}
        }
      },
      "1367": {
        "$type": "Inside.Core.Formula.Definition.DefinitionAC, Inside.Core.Formula",
        "ID": 1367,
        "Results": [
          [
            630.0
          ]
        ],
        "Statistics": {
          "CreationDate": "2023-03-20T10:43:48.425616+01:00",
          "LastRefreshDate": "2022-12-08T16:32:56.4101683+01:00",
          "TotalRefreshCount": 367,
          "CustomInfo": {}
        }
      },
      "1368": {
        "$type": "Inside.Core.Formula.Definition.DefinitionAC, Inside.Core.Formula",
        "ID": 1368,
        "Results": [
          [
            133.0
          ]
        ],
        "Statistics": {
          "CreationDate": "2023-03-20T10:43:48.425616+01:00",
          "LastRefreshDate": "2022-12-08T11:14:36.3638473+01:00",
          "TotalRefreshCount": 363,
          "CustomInfo": {}
        }
      },
      "1369": {
        "$type": "Inside.Core.Formula.Definition.DefinitionAC, Inside.Core.Formula",
        "ID": 1369,
        "Results": [
          [
            198.0
          ]
        ],
        "Statistics": {
          "CreationDate": "2023-03-20T10:43:48.425616+01:00",
          "LastRefreshDate": "2022-12-08T16:33:21.8426323+01:00",
          "TotalRefreshCount": 360,
          "CustomInfo": {}
        }
      },
      "1370": {
        "$type": "Inside.Core.Formula.Definition.DefinitionAC, Inside.Core.Formula",
        "ID": 1370,
        "Results": [
          [
            379.0
          ]
        ],
        "Statistics": {
          "CreationDate": "2023-03-20T10:43:48.425616+01:00",
          "LastRefreshDate": "2022-12-08T16:33:24.2016132+01:00",
          "TotalRefreshCount": 351,
          "CustomInfo": {}
        }
      },
      "1371": {
        "$type": "Inside.Core.Formula.Definition.DefinitionAC, Inside.Core.Formula",
        "ID": 1371,
        "Results": [
          [
            462.0
          ]
        ],
        "Statistics": {
          "CreationDate": "2023-03-20T10:43:48.425616+01:00",
          "LastRefreshDate": "2022-12-08T16:33:24.2106184+01:00",
          "TotalRefreshCount": 351,
          "CustomInfo": {}
        }
      },
      "1372": {
        "$type": "Inside.Core.Formula.Definition.DefinitionAC, Inside.Core.Formula",
        "ID": 1372,
        "Results": [
          [
            165.0
          ]
        ],
        "Statistics": {
          "CreationDate": "2023-03-20T10:43:48.425616+01:00",
          "LastRefreshDate": "2022-12-08T16:33:24.2196297+01:00",
          "TotalRefreshCount": 340,
          "CustomInfo": {}
        }
      },
      "1373": {
        "$type": "Inside.Core.Formula.Definition.DefinitionAC, Inside.Core.Formula",
        "ID": 1373,
        "Results": [
          [
            52.0
          ]
        ],
        "Statistics": {
          "CreationDate": "2023-03-20T10:43:48.425616+01:00",
          "LastRefreshDate": "2022-12-08T16:33:24.2266077+01:00",
          "TotalRefreshCount": 341,
          "CustomInfo": {}
        }
      },
      "1374": {
        "$type": "Inside.Core.Formula.Definition.DefinitionAC, Inside.Core.Formula",
        "ID": 1374,
        "Results": [
          [
            20.0
          ]
        ],
        "Statistics": {
          "CreationDate": "2023-03-20T10:43:48.425616+01:00",
          "LastRefreshDate": "2022-12-07T11:34:55.2404632+01:00",
          "TotalRefreshCount": 328,
          "CustomInfo": {}
        }
      },
      "1375": {
        "$type": "Inside.Core.Formula.Definition.DefinitionAC, Inside.Core.Formula",
        "ID": 1375,
        "Results": [
          [
            7.0
          ]
        ],
        "Statistics": {
          "CreationDate": "2023-03-20T10:43:48.425616+01:00",
          "LastRefreshDate": "2022-12-08T16:33:38.971819+01:00",
          "TotalRefreshCount": 321,
          "CustomInfo": {}
        }
      },
      "1376": {
        "$type": "Inside.Core.Formula.Definition.DefinitionAC, Inside.Core.Formula",
        "ID": 1376,
        "Results": [
          [
            390.0
          ]
        ],
        "Statistics": {
          "CreationDate": "2023-03-20T10:43:48.4266164+01:00",
          "LastRefreshDate": "2022-12-08T11:14:36.4558367+01:00",
          "TotalRefreshCount": 320,
          "CustomInfo": {}
        }
      },
      "1377": {
        "$type": "Inside.Core.Formula.Definition.DefinitionAC, Inside.Core.Formula",
        "ID": 1377,
        "Results": [
          [
            172.0
          ]
        ],
        "Statistics": {
          "CreationDate": "2023-03-20T10:43:48.4266164+01:00",
          "LastRefreshDate": "2022-12-08T11:14:36.4668437+01:00",
          "TotalRefreshCount": 315,
          "CustomInfo": {}
        }
      },
      "1378": {
        "$type": "Inside.Core.Formula.Definition.DefinitionAC, Inside.Core.Formula",
        "ID": 1378,
        "Results": [
          [
            5.0
          ]
        ],
        "Statistics": {
          "CreationDate": "2023-03-20T10:43:48.4266164+01:00",
          "LastRefreshDate": "2023-03-20T11:00:31.0996549+01:00",
          "TotalRefreshCount": 625,
          "CustomInfo": {}
        }
      },
      "1379": {
        "$type": "Inside.Core.Formula.Definition.DefinitionAC, Inside.Core.Formula",
        "ID": 1379,
        "Results": [
          [
            10.0
          ]
        ],
        "Statistics": {
          "CreationDate": "2023-03-20T10:43:48.4266164+01:00",
          "LastRefreshDate": "2023-03-20T11:00:31.1059178+01:00",
          "TotalRefreshCount": 622,
          "CustomInfo": {}
        }
      },
      "1380": {
        "$type": "Inside.Core.Formula.Definition.Defi</t>
  </si>
  <si>
    <t xml:space="preserve">nitionAC, Inside.Core.Formula",
        "ID": 1380,
        "Results": [
          [
            30.0
          ]
        ],
        "Statistics": {
          "CreationDate": "2023-03-20T10:43:48.4266164+01:00",
          "LastRefreshDate": "2023-03-20T11:00:31.1126886+01:00",
          "TotalRefreshCount": 603,
          "CustomInfo": {}
        }
      },
      "1381": {
        "$type": "Inside.Core.Formula.Definition.DefinitionAC, Inside.Core.Formula",
        "ID": 1381,
        "Results": [
          [
            258.0
          ]
        ],
        "Statistics": {
          "CreationDate": "2023-03-20T10:43:48.4266164+01:00",
          "LastRefreshDate": "2023-03-20T11:00:31.1189425+01:00",
          "TotalRefreshCount": 616,
          "CustomInfo": {}
        }
      },
      "1382": {
        "$type": "Inside.Core.Formula.Definition.DefinitionAC, Inside.Core.Formula",
        "ID": 1382,
        "Results": [
          [
            1137.0
          ]
        ],
        "Statistics": {
          "CreationDate": "2023-03-20T10:43:48.4266164+01:00",
          "LastRefreshDate": "2023-03-20T11:00:31.1261405+01:00",
          "TotalRefreshCount": 605,
          "CustomInfo": {}
        }
      },
      "1383": {
        "$type": "Inside.Core.Formula.Definition.DefinitionAC, Inside.Core.Formula",
        "ID": 1383,
        "Results": [
          [
            874.0
          ]
        ],
        "Statistics": {
          "CreationDate": "2023-03-20T10:43:48.4266164+01:00",
          "LastRefreshDate": "2023-03-20T11:00:31.1329195+01:00",
          "TotalRefreshCount": 593,
          "CustomInfo": {}
        }
      },
      "1384": {
        "$type": "Inside.Core.Formula.Definition.DefinitionAC, Inside.Core.Formula",
        "ID": 1384,
        "Results": [
          [
            596.0
          ]
        ],
        "Statistics": {
          "CreationDate": "2023-03-20T10:43:48.4266164+01:00",
          "LastRefreshDate": "2023-03-20T11:00:31.1389231+01:00",
          "TotalRefreshCount": 613,
          "CustomInfo": {}
        }
      },
      "1385": {
        "$type": "Inside.Core.Formula.Definition.DefinitionAC, Inside.Core.Formula",
        "ID": 1385,
        "Results": [
          [
            504.0
          ]
        ],
        "Statistics": {
          "CreationDate": "2023-03-20T10:43:48.4266164+01:00",
          "LastRefreshDate": "2023-03-20T11:00:31.145934+01:00",
          "TotalRefreshCount": 606,
          "CustomInfo": {}
        }
      },
      "1386": {
        "$type": "Inside.Core.Formula.Definition.DefinitionAC, Inside.Core.Formula",
        "ID": 1386,
        "Results": [
          [
            5464.0
          ]
        ],
        "Statistics": {
          "CreationDate": "2023-03-20T10:43:48.4266164+01:00",
          "LastRefreshDate": "2023-03-20T11:00:31.1529324+01:00",
          "TotalRefreshCount": 599,
          "CustomInfo": {}
        }
      },
      "1387": {
        "$type": "Inside.Core.Formula.Definition.DefinitionAC, Inside.Core.Formula",
        "ID": 1387,
        "Results": [
          [
            1552.0
          ]
        ],
        "Statistics": {
          "CreationDate": "2023-03-20T10:43:48.4266164+01:00",
          "LastRefreshDate": "2023-03-20T11:00:31.1589364+01:00",
          "TotalRefreshCount": 613,
          "CustomInfo": {}
        }
      },
      "1388": {
        "$type": "Inside.Core.Formula.Definition.DefinitionAC, Inside.Core.Formula",
        "ID": 1388,
        "Results": [
          [
            132.0
          ]
        ],
        "Statistics": {
          "CreationDate": "2023-03-20T10:43:48.4266164+01:00",
          "LastRefreshDate": "2023-03-20T11:00:31.1659372+01:00",
          "TotalRefreshCount": 609,
          "CustomInfo": {}
        }
      },
      "1389": {
        "$type": "Inside.Core.Formula.Definition.DefinitionAC, Inside.Core.Formula",
        "ID": 1389,
        "Results": [
          [
            48.0
          ]
        ],
        "Statistics": {
          "CreationDate": "2023-03-20T10:43:48.4266164+01:00",
          "LastRefreshDate": "2023-03-20T11:00:31.1729321+01:00",
          "TotalRefreshCount": 601,
          "CustomInfo": {}
        }
      },
      "1390": {
        "$type": "Inside.Core.Formula.Definition.DefinitionAC, Inside.Core.Formula",
        "ID": 1390,
        "Results": [
          [
            267.0
          ]
        ],
        "Statistics": {
          "CreationDate": "2023-03-20T10:43:48.4266164+01:00",
          "LastRefreshDate": "2023-03-20T11:00:31.1789334+01:00",
          "TotalRefreshCount": 614,
          "CustomInfo": {}
        }
      },
      "1391": {
        "$type": "Inside.Core.Formula.Definition.DefinitionAC, Inside.Core.Formula",
        "ID": 1391,
        "Results": [
          [
            5.0
          ]
        ],
        "Statistics": {
          "CreationDate": "2023-03-20T10:43:48.4266164+01:00",
          "LastRefreshDate": "2023-03-20T11:00:31.1859598+01:00",
          "TotalRefreshCount": 609,
          "CustomInfo": {}
        }
      },
      "1392": {
        "$type": "Inside.Core.Formula.Definition.DefinitionAC, Inside.Core.Formula",
        "ID": 1392,
        "Results": [
          [
            5.0
          ]
        ],
        "Statistics": {
          "CreationDate": "2023-03-20T10:43:48.4266164+01:00",
          "LastRefreshDate": "2023-03-20T11:00:31.1919442+01:00",
          "TotalRefreshCount": 589,
          "CustomInfo": {}
        }
      },
      "1393": {
        "$type": "Inside.Core.Formula.Definition.DefinitionAC, Inside.Core.Formula",
        "ID": 1393,
        "Results": [
          [
            7.0
          ]
        ],
        "Statistics": {
          "CreationDate": "2023-03-20T10:43:48.4266164+01:00",
          "LastRefreshDate": "2023-03-20T11:00:31.1989652+01:00",
          "TotalRefreshCount": 602,
          "CustomInfo": {}
        }
      },
      "1394": {
        "$type": "Inside.Core.Formula.Definition.DefinitionAC, Inside.Core.Formula",
        "ID": 1394,
        "Results": [
          [
            16.0
          ]
        ],
        "Statistics": {
          "CreationDate": "2023-03-20T10:43:48.4266164+01:00",
          "LastRefreshDate": "2023-03-20T11:00:31.2372291+01:00",
          "TotalRefreshCount": 599,
          "CustomInfo": {}
        }
      },
      "1395": {
        "$type": "Inside.Core.Formula.Definition.DefinitionAC, Inside.Core.Formula",
        "ID": 1395,
        "Results": [
          [
            16.0
          ]
        ],
        "Statistics": {
          "CreationDate": "2023-03-20T10:43:48.4266164+01:00",
          "LastRefreshDate": "2023-03-20T11:00:31.2442686+01:00",
          "TotalRefreshCount": 591,
          "CustomInfo": {}
        }
      },
      "1396": {
        "$type": "Inside.Core.Formula.Definition.DefinitionAC, Inside.Core.Formula",
        "ID": 1396,
        "Results": [
          [
            11.0
          ]
        ],
        "Statistics": {
          "CreationDate": "2023-03-20T10:43:48.4266164+01:00",
          "LastRefreshDate": "2023-03-20T11:00:31.2512037+01:00",
          "TotalRefreshCount": 596,
          "CustomInfo": {}
        }
      },
      "1397": {
        "$type": "Inside.Core.Formula.Definition.DefinitionAC, Inside.Core.Formula",
        "ID": 1397,
        "Results": [
          [
            16.0
          ]
        ],
        "Statistics": {
          "CreationDate": "2023-03-20T10:43:48.4276173+01:00",
          "LastRefreshDate": "2023-03-20T11:00:31.2581973+01:00",
          "TotalRefreshCount": 576,
          "CustomInfo": {}
        }
      },
      "1398": {
        "$type": "Inside.Core.Formula.Definition.DefinitionAC, Inside.Core.Formula",
        "ID": 1398,
        "Results": [
          [
            10.0
          ]
        ],
        "Statistics": {
          "CreationDate": "2023-03-20T10:43:48.4276173+01:00",
          "LastRefreshDate": "2023-03-20T11:00:31.2641969+01:00",
          "TotalRefreshCount": 591,
          "CustomInfo": {}
        }
      },
      "1399": {
        "$type": "Inside.Core.Formula.Definition.DefinitionAC, Inside.Core.Formula",
        "ID": 1399,
        "Results": [
          [
            11.0
          ]
        ],
        "Statistics": {
          "CreationDate": "2023-03-20T10:43:48.4276173+01:00",
          "LastRefreshDate": "2023-03-20T11:00:31.2712271+01:00",
          "TotalRefreshCount": 577,
          "CustomInfo": {}
        }
      },
      "1400": {
        "$type": "Inside.Core.Formula.Definition.DefinitionAC, Inside.Core.Formula",
        "ID": 1400,
        "Results": [
          [
            127.0
          ]
        ],
        "Statistics": {
          "CreationDate": "2023-03-20T10:43:48.4276173+01:00",
          "LastRefreshDate": "2023-03-20T11:00:31.2781967+01:00",
          "TotalRefreshCount": 579,
          "CustomInfo": {}
        }
      },
      "1401": {
        "$type": "Inside.Core.Formula.Definition.DefinitionAC, Inside.Core.Formula",
        "ID": 1401,
        "Results": [
          [
            71.0
          ]
        ],
        "Statistics": {
          "CreationDate": "2023-03-20T10:43:48.4276173+01:00",
          "LastRefreshDate": "2023-03-20T11:00:31.2852056+01:00",
          "TotalRefreshCount": 566,
          "CustomInfo": {}
        }
      },
      "1402": {
        "$type": "Inside.Core.Formula.Definition.DefinitionAC, Inside.Core.Formula",
        "ID": 1402,
        "Results": [
          [
            202.0
          ]
        ],
        "Statistics": {
          "CreationDate": "2023-03-20T10:43:48.4276173+01:00",
          "LastRefreshDate": "2023-03-20T11:00:31.2912012+01:00",
          "TotalRefreshCount": 547,
          "CustomInfo": {}
        }
      },
      "1403": {
        "$type": "Inside.Core.Formula.Definition.DefinitionAC, Inside.Core.Formula",
        "ID": 1403,
        "Results": [
          [
            29.0
          ]
        ],
        "Statistics": {
          "CreationDate": "2023-03-20T10:43:48.4276173+01:00",
          "LastRefreshDate": "2023-03-20T11:00:31.298558+01:00",
          "TotalRefreshCount": 547,
          "CustomInfo": {}
        }
      },
      "1404": {
        "$type": "Inside.Core.Formula.Definition.DefinitionAC, Inside.Core.Formula",
        "ID": 1404,
        "Results": [
          [
            1433.0
          ]
        ],
        "Statistics": {
          "CreationDate": "2023-03-20T10:43:48.4276173+01:00",
          "LastRefreshDate": "2023-03-20T11:00:31.3045964+01:00",
          "TotalRefreshCount": 570,
          "CustomInfo": {}
        }
      },
      "1405": {
        "$type": "Inside.Core.Formula.Definition.DefinitionAC, Inside.Core.Formula",
        "ID": 1405,
        "Results": [
          [
            169.0
          ]
        ],
        "Statistics": {
          "CreationDate": "2023-03-20T10:43:48.4276173+01:00",
          "LastRefreshDate": "2023-03-20T11:00:31.3110104+01:00",
          "TotalRefreshCount": 553,
          "CustomInfo": {}
        }
      },
      "1406": {
        "$type": "Inside.Core.Formula.Definition.DefinitionAC, Inside.Core.Formula",
        "ID": 1406,
        "Results": [
          [
            2.0
          ]
        ],
        "Statistics": {
          "CreationDate": "2023-03-20T10:43:48.4276173+01:00",
          "LastRefreshDate": "2023-03-20T11:00:31.3183599+01:00",
          "TotalRefreshCount": 565,
          "CustomInfo": {}
        }
      },
      "1407": {
        "$type": "Inside.Core.Formula.Definition.DefinitionAC, Inside.Core.Formula",
        "ID": 1407,
        "Results": [
          [
            205.0
          ]
        ],
        "Statistics": {
          "CreationDate": "2023-03-20T10:43:48.4276173+01:00",
          "LastRefreshDate": "2023-03-20T11:00:31.324359+01:00",
          "TotalRefreshCount": 545,
          "CustomInfo": {}
        }
      },
      "1408": {
        "$type": "Inside.Core.Formula.Definition.DefinitionAC, Inside.Core.Formula",
        "ID": 1408,
        "Results": [
          [
            2297.0
          ]
        ],
        "Statistics": {
          "CreationDate": "2023-03-20T10:43:48.4276173+01:00",
          "LastRefreshDate": "2023-03-20T11:00:31.3317246+01:00",
          "TotalRefreshCount": 550,
          "CustomInfo": {}
        }
      },
      "1409": {
        "$type": "Inside.Core.Formula.Definition.DefinitionAC, Inside.Core.Formula",
        "ID": 1409,
        "Results": [
          [
            1161.0
          ]
        ],
        "Statistics": {
          "CreationDate": "2023-03-20T10:43:48.4276173+01:00",
          "LastRefreshDate": "2023-03-20T11:02:11.2065134+01:00",
          "TotalRefreshCount": 536,
          "CustomInfo": {}
        }
      },
      "1410": {
        "$type": "Inside.Core.Formula.Definition.DefinitionAC, Inside.Core.Formula",
        "ID": 1410,
        "Results": [
          [
            16.0
          ]
        ],
        "Statistics": {
          "CreationDate": "2023-03-20T10:43:48.4276173+01:00",
          "LastRefreshDate": "2023-03-20T11:02:15.1572458+01:00",
          "TotalRefreshCount": 533,
          "CustomInfo": {}
        }
      },
      "1411": {
        "$type": "Inside.Core.Formula.Definition.DefinitionAC, Inside.Core.Formula",
        "ID": 1411,
        "Results": [
          [
            15.0
          ]
        ],
        "Statistics": {
          "CreationDate": "2023-03-20T10:43:48.4276173+01:00",
          "LastRefreshDate": "2023-03-20T11:02:15.1732525+01:00",
          "TotalRefreshCount": 545,
          "CustomInfo": {}
        }
      },
      "1412": {
        "$type": "Inside.Core.Formula.Definition.DefinitionAC, Inside.Core.Formula",
        "ID": 1412,
        "Results": [
          [
            82.0
          ]
        ],
        "Statistics": {
          "CreationDate": "2023-03-20T10:43:48.4276173+01:00",
          "LastRefreshDate": "2023-03-20T11:02:15.1902321+01:00",
          "TotalRefreshCount": 533,
          "CustomInfo": {}
        }
      },
      "1413": {
        "$type": "Inside.Core.Formula.Definition.DefinitionAC, Inside.Core.Formula",
        "ID": 1413,
        "Results": [
          [
            15.0
          ]
        ],
        "Statistics": {
          "CreationDate": "2023-03-20T10:43:48.4276173+01:00",
          "LastRefreshDate": "2023-03-20T11:02:15.2059673+01:00",
          "TotalRefreshCount": 522,
          "CustomInfo": {}
        }
      },
      "1414": {
        "$type": "Inside.Core.Formula.Definition.DefinitionAC, Inside.Core.Formula",
        "ID": 1414,
        "Results": [
          [
            10.0
          ]
        ],
        "Statistics": {
          "CreationDate": "2023-03-20T10:43:48.4276173+01:00",
          "LastRefreshDate": "2023-03-20T11:02:15.2242943+01:00",
          "TotalRefreshCount": 549,
          "CustomInfo": {}
        }
      },
      "1415": {
        "$type": "Inside.Core.Formula.Definition.DefinitionAC, Inside.Core.Formula",
        "ID": 1415,
        "Results": [
          [
            6.0
          ]
        ],
        "Statistics": {
          "CreationDate": "2023-03-20T10:43:48.4276173+01:00",
          "LastRefreshDate": "2023-03-20T11:02:15.2426699+01:00",
          "TotalRefreshCount": 526,
          "CustomInfo": {}
        }
      },
      "1416": {
        "$type": "Inside.Core.Formula.Definition.DefinitionAC, Inside.Core.Formula",
        "ID": 1416,
        "Results": [
          [
            14.0
          ]
        ],
        "Statistics": {
          "CreationDate": "2023-03-20T10:43:48.4276173+01:00",
          "LastRefreshDate": "2023-03-20T11:02:15.25668+01:00",
          "TotalRefreshCount": 538,
          "CustomInfo": {}
        }
      },
      "1417": {
        "$type": "Inside.Core.Formula.Definition.DefinitionAC, Inside.Core.Formula",
        "ID": 1417,
        "Results": [
          [
            586.0
          ]
        ],
        "Statistics": {
          "CreationDate": "2023-03-20T10:43:48.4276173+01:00",
          "LastRefreshDate": "2023-03-20T11:02:15.2707231+01:00",
          "TotalRefreshCount": 536,
          "CustomInfo": {}
        }
      },
      "1418": {
        "$type": "Inside.Core.Formula.Definition.DefinitionAC, Inside.Core.Formula",
        "ID": 1418,
        "Results": [
          [
            92.0
          ]
        ],
        "Statistics": {
          "CreationDate": "2023-03-20T10:43:48.4286174+01:00",
          "LastRefreshDate": "2023-03-20T11:02:15.2846785+01:00",
          "TotalRefreshCount": 526,
          "CustomInfo": {}
        }
      },
      "1419": {
        "$type": "Inside.Core.Formula.Definition.DefinitionAC, Inside.Core.Formula",
        "ID": 1419,
        "Results": [
          [
            356.0
          ]
        ],
        "Statistics": {
          "CreationDate": "2023-03-20T10:43:48.4286174+01:00",
          "LastRefreshDate": "2023-03-20T11:02:15.2990706+01:00",
          "TotalRefreshCount": 535,
          "CustomInfo": {}
        }
      },
      "1420": {
        "$type": "Inside.Core.Formula.Definition.DefinitionAC, Inside.Core.Formula",
        "ID": 1420,
        "Results": [
          [
            219.0
          ]
        ],
        "Statistics": {
          "CreationDate": "2023-03-20T10:43:48.4286174+01:00",
          "LastRefreshDate": "2023-03-20T11:02:15.3134123+01:00",
          "TotalRefreshCount": 527,
          "CustomInfo": {}
        }
      },
      "1421": {
        "$type": "Inside.Core.Formula.Definition.DefinitionAC, Inside.Core.Formula",
        "ID": 1421,
        "Results": [
          [
            141.0
          ]
        ],
        "Statistics": {
          "CreationDate": "2023-03-20T10:43:48.4286174+01:00",
          "LastRefreshDate": "2023-03-20T11:02:15.3272191+01:00",
          "TotalRefreshCount": 513,
          "CustomInfo": {}
        }
      },
      "1422": {
        "$type": "Inside.Core.Formula.Definition.DefinitionAC, Inside.Core.Formula",
        "ID": 1422,
        "Results": [
          [
            20.0
          ]
        ],
        "Statistics": {
          "CreationDate": "2023-03-20T10:43:48.4286174+01:00",
          "LastRefreshDate": "2023-03-20T11:02:15.3414754+01:00",
          "TotalRefreshCount": 531,
          "CustomInfo": {}
        }
      },
      "1423": {
        "$type": "Inside.Core.Formula.Definition.DefinitionAC, Inside.Core.Formula",
        "ID": 1423,
        "Results": [
          [
            20.0
          ]
        ],
        "Statistics": {
          "CreationDate": "2023-03-20T10:43:48.4286174+01:00",
          "LastRefreshDate": "2023-03-15T17:17:54.435053+01:00",
          "TotalRefreshCount": 506,
          "CustomInfo": {}
        }
      },
      "1424": {
        "$type": "Inside.Core.Formula.Definition.DefinitionAC, Inside.Core.Formula",
        "ID": 1424,
        "Results": [
          [
            449.0
          ]
        ],
        "Statistics": {
          "CreationDate": "2023-03-20T10:43:48.4286174+01:00",
          "LastRefreshDate": "2023-03-20T11:02:34.2197726+01:00",
          "TotalRefreshCount": 525,
          "CustomInfo": {}
        }
      },
      "1425": {
        "$type": "Inside.Core.Formula.Definition.DefinitionAC, Inside.Core.Formula",
        "ID": 1425,
        "Results": [
          [
            68.0
          ]
        ],
        "Statistics": {
          "CreationDate": "2023-03-20T10:43:48.4286174+01:00",
          "LastRefreshDate": "2023-03-15T17:18:38.7691377+01:00",
          "TotalRefreshCount": 497,
          "CustomInfo": {}
        }
      },
      "1426": {
        "$type": "Inside.Core.Formula.Definition.DefinitionAC, Inside.Core.Formula",
        "ID": 1426,
        "Results": [
          [
            62.0
          ]
        ],
        "Statistics": {
          "CreationDate": "2023-03-20T10:43:48.4286174+01:00",
          "LastRefreshDate": "2023-03-20T11:02:49.7191859+01:00",
          "TotalRefreshCount": 514,
          "CustomInfo": {}
        }
      },
      "1427": {
        "$type": "Inside.Core.Formula.Definition.DefinitionAC, Inside.Core.Formula",
        "ID": 1427,
        "Results": [
          [
            167.0
          ]
        ],
        "Statistics": {
          "CreationDate": "2023-03-20T10:43:48.4286174+01:00",
          "LastRefreshDate": "2023-03-20T11:02:54.5932877+01:00",
          "TotalRefreshCount": 511,
          "CustomInfo": {}
        }
      },
      "1428": {
        "$type": "Inside.Core.Formula.Definition.DefinitionAC, Inside.Core.Formula",
        "ID": 1428,
        "Results": [
          [
            600.0
          ]
        ],
        "Statistics": {
          "CreationDate": "2023-03-20T10:43:48.4286174+01:00",
          "LastRefreshDate": "2023-03-01T10:57:16.0846769+01:00",
          "TotalRefreshCount": 516,
          "CustomInfo": {}
        }
      },
      "1429": {
        "$type": "Inside.Core.Formula.Definition.DefinitionAC, Inside.Core.Formula",
        "ID": 1429,
        "Results": [
          [
            251.0
          ]
        ],
        "Statistics": {
          "CreationDate": "2023-03-20T10:43:48.4286174+01:00",
          "LastRefreshDate": "2023-03-01T10:57:16.099703+01:00",
          "TotalRefreshCount": 528,
          "CustomInfo": {}
        }
      },
      "1430": {
        "$type": "Inside.Core.Formula.Definition.DefinitionAC, Inside.Core.Formula",
        "ID": 1430,
        "Results": [
          [
            50.0
          ]
        ],
        "Statistics": {
          "CreationDate": "2023-03-20T10:43:48.4286174+01:00",
          "LastRefreshDate": "2023-03-01T10:57:16.1136601+01:00",
          "TotalRefreshCount": 532,
          "CustomInfo": {}
        }
      },
      "1431": {
        "$type": "Inside.Core.Formula.Definition.DefinitionAC, Inside.Core.Formula",
        "ID": 1431,
        "Results": [
          [
            219.0
          ]
        ],
        "Statistics": {
          "CreationDate": "2023-03-20T10:43:48.4286174+01:00",
          "LastRefreshDate": "2023-03-01T10:57:16.1276659+01:00",
          "TotalRefreshCount": 532,
          "CustomInfo": {}
        }
      },
      "1432": {
        "$type": "Inside.Core.Formula.Definition.DefinitionAC, Inside.Core.Formula",
        "ID": 1432,
        "Results": [
          [
            141.0
          ]
        ],
        "Statistics": {
          "CreationDate": "2023-03-20T10:43:48.4286174+01:00",
          "LastRefreshDate": "2023-03-01T10:57:16.1416764+01:00",
          "TotalRefreshCount": 508,
          "CustomInfo": {}
        }
      },
      "1433": {
        "$type": "Inside.Core.Formula.Definition.DefinitionAC, Inside.Core.Formula",
        "ID": 1433,
        "Results": [
          [
            20.0
          ]
        ],
        "Statistics": {
          "CreationDate": "2023-03-20T10:43:48.4286174+01:00",
          "LastRefreshDate": "2023-03-01T10:57:16.1526862+01:00",
          "TotalRefreshCount": 517,
          "CustomInfo": {}
        }
      },
      "1434": {
        "$type": "Inside.Core.Formula.Definition.DefinitionAC, Inside.Core.Formula",
        "ID": 1434,
        "Results": [
          [
            50.0
          ]
        ],
        "Statistics": {
          "CreationDate": "2023-03-20T10:43:48.4286174+01:00",
          "LastRefreshDate": "2023-02-27T16:37:13.504044+01:00",
          "TotalRefreshCount": 502,
          "CustomInfo": {}
        }
      },
      "1435": {
        "$type": "Inside.Core.Formula.Definition.DefinitionAC, Inside.Core.Formula",
        "ID": 1435,
        "Results": [
          [
            24.0
          ]
        ],
        "Statistics": {
          "CreationDate": "2023-03-20T10:43:48.4286174+01:00",
          "LastRefreshDate": "2023-03-01T10:57:29.3195842+01:00",
          "TotalRefreshCount": 510,
          "CustomInfo": {}
        }
      },
      "1436": {
        "$type": "Inside.Core.Formula.Definition.DefinitionAC, Inside.Core.Formula",
        "ID": 1436,
        "Results": [
          [
            449.0
          ]
        ],
        "Statistics": {
          "CreationDate": "2023-03-20T10:43:48.4286174+01:00",
          "LastRefreshDate": "2023-03-01T10:57:29.3376311+01:00",
          "TotalRefreshCount": 517,
          "CustomInfo": {}
        }
      },
      "1437": {
        "$type": "Inside.Core.Formula.Definition.DefinitionAC, Inside.Core.Formula",
        "ID": 1437,
        "Results": [
          [
            68.0
          ]
        ],
        "Statistics": {
          "CreationDate": "2023-03-20T10:43:48.4286174+01:00",
          "LastRefreshDate": "2023-03-01T10:57:29.3536031+01:00",
          "TotalRefreshCount": 509,
          "CustomInfo": {}
        }
      },
      "1438": {
        "$type": "Inside.Core.Formula.Definition.DefinitionAC, Inside.Core.Formula",
        "ID": 1438,
        "Results": [
          [
            174.0
          ]
        ],
        "Statistics": {
          "CreationDate": "2023-03-20T10:43:48.4296328+01:00",
          "LastRefreshDate": "2023-02-23T16:18:52.9513416+01:00",
          "TotalRefreshCount": 489,
          "CustomInfo": {}
        }
      },
      "1439": {
        "$type": "Inside.Core.Formula.Definition.DefinitionAC, Inside.Core.Formula",
        "ID": 1439,
        "Results": [
          [
            7.0
          ]
        ],
        "Statistics": {
          "CreationDate": "2023-03-20T10:43:48.4296328+01:00",
          "LastRefreshDate": "2023-03-01T10:57:41.0009738+01:00",
          "TotalRefreshCount": 501,
          "CustomInfo": {}
        }
      },
      "1440": {
        "$type": "Inside.Core.Formula.Definition.DefinitionAC, Inside.Core.Formula",
        "ID": 1440,
        "Results": [
          [
            449.0
          ]
        ],
        "Statistics": {
          "CreationDate": "2023-03-20T10:43:48.4296328+01:00",
          "LastRefreshDate": "2023-02-27T16:37:13.4121083+01:00",
          "TotalRefreshCount": 493,
          "CustomInfo": {}
        }
      },
      "1441": {
        "$type": "Inside.Core.Formula.Definition.DefinitionAC, Inside.Core.Formula",
        "ID": 1441,
        "Results": [
          [
            68.0
          ]
        ],
        "Statistics": {
          "CreationDate": "2023-03-20T10:43:48.4296328+01:00",
          "LastRefreshDate": "2023-02-27T16:37:13.422007+01:00",
          "TotalRefreshCount": 498,
          "CustomInfo": {}
        }
      },
      "1442": {
        "$type": "Inside.Core.Formula.Definition.DefinitionAC, Inside.Core.Formula",
        "ID": 1442,
        "Results": [
          [
            62.0
          ]
        ],
        "Statistics": {
          "CreationDate": "2023-03-20T10:43:48.4296328+01:00",
          "LastRefreshDate": "2023-02-23T16:19:04.6434772+01:00",
          "TotalRefreshCount": 503,
          "CustomInfo": {}
        }
      },
      "1443": {
        "$type": "Inside.Core.Formula.Definition.DefinitionAC, Inside.Core.Formula",
        "ID": 1443,
        "Results": [
          [
            7.0
          ]
        ],
        "Statistics": {
          "CreationDate": "2023-03-20T10:43:48.4296328+01:00",
          "LastRefreshDate": "2023-02-27T16:37:13.3909913+01:00",
          "TotalRefreshCount": 507,
          "CustomInfo": {}
        }
      },
      "1444": {
        "$type": "Inside.Core.Formula.Definition.DefinitionAC, Inside.Core.Formula",
        "ID": 1444,
        "Results": [
          [
            51.0
          ]
        ],
        "Statistics": {
          "CreationDate": "2023-03-20T10:43:48.4296328+01:00",
          "LastRefreshDate": "2023-02-20T12:30:52.2319025+01:00",
          "TotalRefreshCount": 494,
          "CustomInfo": {}
        }
      },
      "1445": {
        "$type": "Inside.Core.Formula.Definition.DefinitionAC, Inside.Core.Formula",
        "ID": 1445,
        "Results": [
          [
            68.0
          ]
        ],
        "Statistics": {
          "CreationDate": "2023-03-20T10:43:48.4296328+01:00",
          "LastRefreshDate": "2023-02-20T12:30:52.2389063+01:00",
          "TotalRefreshCount": 497,
          "CustomInfo": {}
        }
      },
      "1446": {
        "$type": "Inside.Core.Formula.Definition.DefinitionAC, Inside.Core.Formula",
        "ID": 1446,
        "Results": [
          [
            68.0
          ]
        ],
        "Statistics": {
          "CreationDate": "2023-03-20T10:43:48.4296328+01:00",
          "LastRefreshDate": "2023-02-16T14:33:50.7398719+01:00",
          "TotalRefreshCount": 484,
          "CustomInfo": {}
        }
      },
      "1447": {
        "$type": "Inside.Core.Formula.Definition.DefinitionAC, Inside.Core.Formula",
        "ID": 1447,
        "Results": [
          [
            7.0
          ]
        ],
        "Statistics": {
          "CreationDate": "2023-03-20T10:43:48.4296328+01:00",
          "LastRefreshDate": "2023-02-20T12:31:07.4543541+01:00",
          "TotalRefreshCount": 498,
          "CustomInfo": {}
        }
      },
      "1448": {
        "$type": "Inside.Core.Formula.Definition.DefinitionAC, Inside.Core.Formula",
        "ID": 1448,
        "Results": [
          [
            167.0
          ]
        ],
        "Statistics": {
          "CreationDate": "2023-03-20T10:43:48.4296328+01:00",
          "LastRefreshDate": "2023-02-16T14:34:44.1833299+01:00",
          "TotalRefreshCount": 483,
          "CustomInfo": {}
        }
      },
      "1449": {
        "$type": "Inside.Core.Formula.Definition.DefinitionAC, Inside.Core.Formula",
        "ID": 1449,
        "Results": [
          [
            141.0
          ]
        ],
        "Statistics": {
          "CreationDate": "2023-03-20T10:43:48.4296328+01:00",
          "LastRefreshDate": "2023-02-13T11:12:17.2145429+01:00",
          "TotalRefreshCount": 478,
          "CustomInfo": {}
        }
      },
      "1450": {
        "$type": "Inside.Core.Formula.Definition.DefinitionAC, Inside.Core.Formula",
        "ID": 1450,
        "Results": [
          [
            457.0
          ]
        ],
        "Statistics": {
          "CreationDate": "2023-03-20T10:43:48.4296328+01:00",
          "LastRefreshDate": "2023-02-13T11:12:17.2245502+01:00",
          "TotalRefreshCount": 475,
          "CustomInfo": {}
        }
      },
      "1451": {
        "$type": "Inside.Core.Formula.Definition.DefinitionAC, Inside.Core.Formula",
        "ID": 1451,
        "Results": [
          [
            20.0
          ]
        ],
        "Statistics": {
          "CreationDate": "2023-03-20T10:43:48.4296328+01:00",
          "LastRefreshDate": "2023-02-13T11:11:07.6043585+01:00",
          "TotalRefreshCount": 482,
          "CustomInfo": {}
        }
      },
      "1452": {
        "$type": "Inside.Core.Formula.Definition.DefinitionAC, Inside.Core.Formula",
        "ID": 1452,
        "Results": [
          [
            174.0
          ]
        ],
        "Statistics": {
          "CreationDate": "2023-03-20T10:43:48.4296328+01:00",
          "LastRefreshDate": "2023-02-13T11:12:17.2345451+01:00",
          "TotalRefreshCount": 492,
          "CustomInfo": {}
        }
      },
      "1453": {
        "$type": "Inside.Core.Formula.Definition.DefinitionAC, Inside.Core.Formula",
        "ID": 1453,
        "Results": [
          [
            200.0
          ]
        ],
        "Statistics": {
          "CreationDate": "2023-03-20T10:43:48.4296328+01:00",
          "LastRefreshDate": "2023-02-13T11:12:17.2424974+01:00",
          "TotalRefreshCount": 481,
       </t>
  </si>
  <si>
    <t xml:space="preserve">   "CustomInfo": {}
        }
      },
      "1454": {
        "$type": "Inside.Core.Formula.Definition.DefinitionAC, Inside.Core.Formula",
        "ID": 1454,
        "Results": [
          [
            449.0
          ]
        ],
        "Statistics": {
          "CreationDate": "2023-03-20T10:43:48.4296328+01:00",
          "LastRefreshDate": "2023-02-13T11:12:17.2505065+01:00",
          "TotalRefreshCount": 489,
          "CustomInfo": {}
        }
      },
      "1455": {
        "$type": "Inside.Core.Formula.Definition.DefinitionAC, Inside.Core.Formula",
        "ID": 1455,
        "Results": [
          [
            50.0
          ]
        ],
        "Statistics": {
          "CreationDate": "2023-03-20T10:43:48.4296328+01:00",
          "LastRefreshDate": "2023-02-13T11:12:17.2575283+01:00",
          "TotalRefreshCount": 491,
          "CustomInfo": {}
        }
      },
      "1456": {
        "$type": "Inside.Core.Formula.Definition.DefinitionAC, Inside.Core.Formula",
        "ID": 1456,
        "Results": [
          [
            65.0
          ]
        ],
        "Statistics": {
          "CreationDate": "2023-03-20T10:43:48.4296328+01:00",
          "LastRefreshDate": "2023-02-13T11:12:17.2655316+01:00",
          "TotalRefreshCount": 480,
          "CustomInfo": {}
        }
      },
      "1457": {
        "$type": "Inside.Core.Formula.Definition.DefinitionAC, Inside.Core.Formula",
        "ID": 1457,
        "Results": [
          [
            141.0
          ]
        ],
        "Statistics": {
          "CreationDate": "2023-03-20T10:43:48.4296328+01:00",
          "LastRefreshDate": "2023-02-08T15:42:45.7035121+01:00",
          "TotalRefreshCount": 489,
          "CustomInfo": {}
        }
      },
      "1458": {
        "$type": "Inside.Core.Formula.Definition.DefinitionAC, Inside.Core.Formula",
        "ID": 1458,
        "Results": [
          [
            62.0
          ]
        ],
        "Statistics": {
          "CreationDate": "2023-03-20T10:43:48.4306202+01:00",
          "LastRefreshDate": "2023-02-13T11:12:17.2725006+01:00",
          "TotalRefreshCount": 474,
          "CustomInfo": {}
        }
      },
      "1459": {
        "$type": "Inside.Core.Formula.Definition.DefinitionAC, Inside.Core.Formula",
        "ID": 1459,
        "Results": [
          [
            167.0
          ]
        ],
        "Statistics": {
          "CreationDate": "2023-03-20T10:43:48.4306202+01:00",
          "LastRefreshDate": "2023-02-13T11:12:17.2805263+01:00",
          "TotalRefreshCount": 484,
          "CustomInfo": {}
        }
      },
      "1460": {
        "$type": "Inside.Core.Formula.Definition.DefinitionAC, Inside.Core.Formula",
        "ID": 1460,
        "Results": [
          [
            174.0
          ]
        ],
        "Statistics": {
          "CreationDate": "2023-03-20T10:43:48.4306202+01:00",
          "LastRefreshDate": "2023-02-08T15:42:45.7136388+01:00",
          "TotalRefreshCount": 481,
          "CustomInfo": {}
        }
      },
      "1461": {
        "$type": "Inside.Core.Formula.Definition.DefinitionAC, Inside.Core.Formula",
        "ID": 1461,
        "Results": [
          [
            248.0
          ]
        ],
        "Statistics": {
          "CreationDate": "2023-03-20T10:43:48.4306202+01:00",
          "LastRefreshDate": "2023-02-08T15:42:45.7237686+01:00",
          "TotalRefreshCount": 472,
          "CustomInfo": {}
        }
      },
      "1462": {
        "$type": "Inside.Core.Formula.Definition.DefinitionAC, Inside.Core.Formula",
        "ID": 1462,
        "Results": [
          [
            449.0
          ]
        ],
        "Statistics": {
          "CreationDate": "2023-03-20T10:43:48.4306202+01:00",
          "LastRefreshDate": "2023-02-08T15:42:45.7237686+01:00",
          "TotalRefreshCount": 473,
          "CustomInfo": {}
        }
      },
      "1463": {
        "$type": "Inside.Core.Formula.Definition.DefinitionAC, Inside.Core.Formula",
        "ID": 1463,
        "Results": [
          [
            50.0
          ]
        ],
        "Statistics": {
          "CreationDate": "2023-03-20T10:43:48.4306202+01:00",
          "LastRefreshDate": "2023-02-08T15:42:45.7339988+01:00",
          "TotalRefreshCount": 470,
          "CustomInfo": {}
        }
      },
      "1464": {
        "$type": "Inside.Core.Formula.Definition.DefinitionAC, Inside.Core.Formula",
        "ID": 1464,
        "Results": [
          [
            113.0
          ]
        ],
        "Statistics": {
          "CreationDate": "2023-03-20T10:43:48.4306202+01:00",
          "LastRefreshDate": "2023-02-08T15:42:45.7339988+01:00",
          "TotalRefreshCount": 468,
          "CustomInfo": {}
        }
      },
      "1465": {
        "$type": "Inside.Core.Formula.Definition.DefinitionAC, Inside.Core.Formula",
        "ID": 1465,
        "Results": [
          [
            0.0
          ]
        ],
        "Statistics": {
          "CreationDate": "2023-03-20T10:43:48.4306202+01:00",
          "LastRefreshDate": "2023-02-08T15:42:23.8511881+01:00",
          "TotalRefreshCount": 461,
          "CustomInfo": {}
        }
      },
      "1466": {
        "$type": "Inside.Core.Formula.Definition.DefinitionAC, Inside.Core.Formula",
        "ID": 1466,
        "Results": [
          [
            62.0
          ]
        ],
        "Statistics": {
          "CreationDate": "2023-03-20T10:43:48.4306202+01:00",
          "LastRefreshDate": "2023-02-08T15:42:45.7441832+01:00",
          "TotalRefreshCount": 470,
          "CustomInfo": {}
        }
      },
      "1467": {
        "$type": "Inside.Core.Formula.Definition.DefinitionAC, Inside.Core.Formula",
        "ID": 1467,
        "Results": [
          [
            215.0
          ]
        ],
        "Statistics": {
          "CreationDate": "2023-03-20T10:43:48.4306202+01:00",
          "LastRefreshDate": "2023-02-08T15:42:45.7441832+01:00",
          "TotalRefreshCount": 467,
          "CustomInfo": {}
        }
      },
      "1468": {
        "$type": "Inside.Core.Formula.Definition.DefinitionAC, Inside.Core.Formula",
        "ID": 1468,
        "Results": [
          [
            174.0
          ]
        ],
        "Statistics": {
          "CreationDate": "2023-03-20T10:43:48.4306202+01:00",
          "LastRefreshDate": "2023-02-08T15:40:53.6724217+01:00",
          "TotalRefreshCount": 448,
          "CustomInfo": {}
        }
      },
      "1469": {
        "$type": "Inside.Core.Formula.Definition.DefinitionAC, Inside.Core.Formula",
        "ID": 1469,
        "Results": [
          [
            248.0
          ]
        ],
        "Statistics": {
          "CreationDate": "2023-03-20T10:43:48.4306202+01:00",
          "LastRefreshDate": "2023-02-08T15:40:53.6724217+01:00",
          "TotalRefreshCount": 447,
          "CustomInfo": {}
        }
      },
      "1470": {
        "$type": "Inside.Core.Formula.Definition.DefinitionAC, Inside.Core.Formula",
        "ID": 1470,
        "Results": [
          [
            449.0
          ]
        ],
        "Statistics": {
          "CreationDate": "2023-03-20T10:43:48.4306202+01:00",
          "LastRefreshDate": "2023-02-08T15:40:53.680511+01:00",
          "TotalRefreshCount": 446,
          "CustomInfo": {}
        }
      },
      "1471": {
        "$type": "Inside.Core.Formula.Definition.DefinitionAC, Inside.Core.Formula",
        "ID": 1471,
        "Results": [
          [
            50.0
          ]
        ],
        "Statistics": {
          "CreationDate": "2023-03-20T10:43:48.4306202+01:00",
          "LastRefreshDate": "2023-02-08T15:40:53.6825891+01:00",
          "TotalRefreshCount": 451,
          "CustomInfo": {}
        }
      },
      "1472": {
        "$type": "Inside.Core.Formula.Definition.DefinitionAC, Inside.Core.Formula",
        "ID": 1472,
        "Results": [
          [
            113.0
          ]
        ],
        "Statistics": {
          "CreationDate": "2023-03-20T10:43:48.4306202+01:00",
          "LastRefreshDate": "2023-02-08T15:40:53.6907059+01:00",
          "TotalRefreshCount": 446,
          "CustomInfo": {}
        }
      },
      "1473": {
        "$type": "Inside.Core.Formula.Definition.DefinitionAC, Inside.Core.Formula",
        "ID": 1473,
        "Results": [
          [
            0.0
          ]
        ],
        "Statistics": {
          "CreationDate": "2023-03-20T10:43:48.4306202+01:00",
          "LastRefreshDate": "2023-02-08T15:40:53.6927673+01:00",
          "TotalRefreshCount": 451,
          "CustomInfo": {}
        }
      },
      "1474": {
        "$type": "Inside.Core.Formula.Definition.DefinitionAC, Inside.Core.Formula",
        "ID": 1474,
        "Results": [
          [
            62.0
          ]
        ],
        "Statistics": {
          "CreationDate": "2023-03-20T10:43:48.4306202+01:00",
          "LastRefreshDate": "2023-02-08T15:40:53.7008342+01:00",
          "TotalRefreshCount": 442,
          "CustomInfo": {}
        }
      },
      "1475": {
        "$type": "Inside.Core.Formula.Definition.DefinitionAC, Inside.Core.Formula",
        "ID": 1475,
        "Results": [
          [
            215.0
          ]
        ],
        "Statistics": {
          "CreationDate": "2023-03-20T10:43:48.4306202+01:00",
          "LastRefreshDate": "2023-02-08T15:40:53.702893+01:00",
          "TotalRefreshCount": 437,
          "CustomInfo": {}
        }
      },
      "1476": {
        "$type": "Inside.Core.Formula.Definition.DefinitionAC, Inside.Core.Formula",
        "ID": 1476,
        "Results": [
          [
            0.0
          ]
        ],
        "Statistics": {
          "CreationDate": "2023-03-20T10:43:48.4306202+01:00",
          "LastRefreshDate": "2023-02-08T15:40:16.9882904+01:00",
          "TotalRefreshCount": 432,
          "CustomInfo": {}
        }
      },
      "1477": {
        "$type": "Inside.Core.Formula.Definition.DefinitionAC, Inside.Core.Formula",
        "ID": 1477,
        "Results": [
          [
            62.0
          ]
        ],
        "Statistics": {
          "CreationDate": "2023-03-20T10:43:48.4306202+01:00",
          "LastRefreshDate": "2023-02-08T15:40:16.9985096+01:00",
          "TotalRefreshCount": 424,
          "CustomInfo": {}
        }
      },
      "1478": {
        "$type": "Inside.Core.Formula.Definition.DefinitionAC, Inside.Core.Formula",
        "ID": 1478,
        "Results": [
          [
            215.0
          ]
        ],
        "Statistics": {
          "CreationDate": "2023-03-20T10:43:48.4316163+01:00",
          "LastRefreshDate": "2023-02-08T15:40:17.0087316+01:00",
          "TotalRefreshCount": 417,
          "CustomInfo": {}
        }
      },
      "1479": {
        "$type": "Inside.Core.Formula.Definition.DefinitionAC, Inside.Core.Formula",
        "ID": 1479,
        "Results": [
          [
            68.0
          ]
        ],
        "Statistics": {
          "CreationDate": "2023-03-20T10:43:48.4316163+01:00",
          "LastRefreshDate": "2023-02-08T15:03:38.3836063+01:00",
          "TotalRefreshCount": 398,
          "CustomInfo": {}
        }
      },
      "1480": {
        "$type": "Inside.Core.Formula.Definition.DefinitionAC, Inside.Core.Formula",
        "ID": 1480,
        "Results": [
          [
            50.0
          ]
        ],
        "Statistics": {
          "CreationDate": "2023-03-20T10:43:48.4316163+01:00",
          "LastRefreshDate": "2023-02-07T10:22:08.7462024+01:00",
          "TotalRefreshCount": 406,
          "CustomInfo": {}
        }
      },
      "1481": {
        "$type": "Inside.Core.Formula.Definition.DefinitionAC, Inside.Core.Formula",
        "ID": 1481,
        "Results": [
          [
            7.0
          ]
        ],
        "Statistics": {
          "CreationDate": "2023-03-20T10:43:48.4316163+01:00",
          "LastRefreshDate": "2023-02-08T15:03:38.3836063+01:00",
          "TotalRefreshCount": 402,
          "CustomInfo": {}
        }
      },
      "1482": {
        "$type": "Inside.Core.Formula.Definition.DefinitionAC, Inside.Core.Formula",
        "ID": 1482,
        "Results": [
          [
            462.0
          ]
        ],
        "Statistics": {
          "CreationDate": "2023-03-20T10:43:48.4316163+01:00",
          "LastRefreshDate": "2023-01-03T10:20:05.1481776+01:00",
          "TotalRefreshCount": 392,
          "CustomInfo": {}
        }
      },
      "1483": {
        "$type": "Inside.Core.Formula.Definition.DefinitionAC, Inside.Core.Formula",
        "ID": 1483,
        "Results": [
          [
            62.0
          ]
        ],
        "Statistics": {
          "CreationDate": "2023-03-20T10:43:48.4316163+01:00",
          "LastRefreshDate": "2023-02-07T10:22:20.8312121+01:00",
          "TotalRefreshCount": 401,
          "CustomInfo": {}
        }
      },
      "1484": {
        "$type": "Inside.Core.Formula.Definition.DefinitionAC, Inside.Core.Formula",
        "ID": 1484,
        "Results": [
          [
            215.0
          ]
        ],
        "Statistics": {
          "CreationDate": "2023-03-20T10:43:48.4316163+01:00",
          "LastRefreshDate": "2023-02-07T10:22:24.3651522+01:00",
          "TotalRefreshCount": 400,
          "CustomInfo": {}
        }
      },
      "1485": {
        "$type": "Inside.Core.Formula.Definition.DefinitionAC, Inside.Core.Formula",
        "ID": 1485,
        "Results": [
          [
            52.0
          ]
        ],
        "Statistics": {
          "CreationDate": "2023-03-20T10:43:48.4316163+01:00",
          "LastRefreshDate": "2023-01-02T10:19:23.7194288+01:00",
          "TotalRefreshCount": 397,
          "CustomInfo": {}
        }
      },
      "1486": {
        "$type": "Inside.Core.Formula.Definition.DefinitionAC, Inside.Core.Formula",
        "ID": 1486,
        "Results": [
          [
            7.0
          ]
        ],
        "Statistics": {
          "CreationDate": "2023-03-20T10:43:48.4316163+01:00",
          "LastRefreshDate": "2023-01-02T10:19:36.2209495+01:00",
          "TotalRefreshCount": 375,
          "CustomInfo": {}
        }
      },
      "1487": {
        "$type": "Inside.Core.Formula.Definition.DefinitionAC, Inside.Core.Formula",
        "ID": 1487,
        "Results": [
          [
            7.0
          ]
        ],
        "Statistics": {
          "CreationDate": "2023-03-20T10:43:48.4316163+01:00",
          "LastRefreshDate": "2022-12-14T15:33:42.9800179+01:00",
          "TotalRefreshCount": 385,
          "CustomInfo": {}
        }
      },
      "1488": {
        "$type": "Inside.Core.Formula.Definition.DefinitionAC, Inside.Core.Formula",
        "ID": 1488,
        "Results": [
          [
            230.0
          ]
        ],
        "Statistics": {
          "CreationDate": "2023-03-20T10:43:48.4316163+01:00",
          "LastRefreshDate": "2022-12-13T10:34:20.7546033+01:00",
          "TotalRefreshCount": 385,
          "CustomInfo": {}
        }
      },
      "1489": {
        "$type": "Inside.Core.Formula.Definition.DefinitionAC, Inside.Core.Formula",
        "ID": 1489,
        "Results": [
          [
            392.0
          ]
        ],
        "Statistics": {
          "CreationDate": "2023-03-20T10:43:48.4316163+01:00",
          "LastRefreshDate": "2022-12-08T16:32:56.4031947+01:00",
          "TotalRefreshCount": 368,
          "CustomInfo": {}
        }
      },
      "1490": {
        "$type": "Inside.Core.Formula.Definition.DefinitionAC, Inside.Core.Formula",
        "ID": 1490,
        "Results": [
          [
            311.0
          ]
        ],
        "Statistics": {
          "CreationDate": "2023-03-20T10:43:48.4316163+01:00",
          "LastRefreshDate": "2022-12-08T11:14:36.3688614+01:00",
          "TotalRefreshCount": 360,
          "CustomInfo": {}
        }
      },
      "1491": {
        "$type": "Inside.Core.Formula.Definition.DefinitionAC, Inside.Core.Formula",
        "ID": 1491,
        "Results": [
          [
            390.0
          ]
        ],
        "Statistics": {
          "CreationDate": "2023-03-20T10:43:48.4316163+01:00",
          "LastRefreshDate": "2022-12-08T16:33:24.2066183+01:00",
          "TotalRefreshCount": 356,
          "CustomInfo": {}
        }
      },
      "1492": {
        "$type": "Inside.Core.Formula.Definition.DefinitionAC, Inside.Core.Formula",
        "ID": 1492,
        "Results": [
          [
            125.0
          ]
        ],
        "Statistics": {
          "CreationDate": "2023-03-20T10:43:48.4316163+01:00",
          "LastRefreshDate": "2022-12-08T16:33:24.2226141+01:00",
          "TotalRefreshCount": 348,
          "CustomInfo": {}
        }
      },
      "1493": {
        "$type": "Inside.Core.Formula.Definition.DefinitionAC, Inside.Core.Formula",
        "ID": 1493,
        "Results": [
          [
            74.0
          ]
        ],
        "Statistics": {
          "CreationDate": "2023-03-20T10:43:48.4316163+01:00",
          "LastRefreshDate": "2022-12-08T16:33:35.106568+01:00",
          "TotalRefreshCount": 330,
          "CustomInfo": {}
        }
      },
      "1494": {
        "$type": "Inside.Core.Formula.Definition.DefinitionAC, Inside.Core.Formula",
        "ID": 1494,
        "Results": [
          [
            462.0
          ]
        ],
        "Statistics": {
          "CreationDate": "2023-03-20T10:43:48.4316163+01:00",
          "LastRefreshDate": "2022-12-08T11:14:36.461868+01:00",
          "TotalRefreshCount": 323,
          "CustomInfo": {}
        }
      },
      "1495": {
        "$type": "Inside.Core.Formula.Definition.DefinitionAC, Inside.Core.Formula",
        "ID": 1495,
        "Results": [
          [
            125.0
          ]
        ],
        "Statistics": {
          "CreationDate": "2023-03-20T10:43:48.4316163+01:00",
          "LastRefreshDate": "2022-12-08T11:14:36.4778799+01:00",
          "TotalRefreshCount": 317,
          "CustomInfo": {}
        }
      },
      "1496": {
        "$type": "Inside.Core.Formula.Definition.DefinitionAC, Inside.Core.Formula",
        "ID": 1496,
        "Results": [
          [
            379.0
          ]
        ],
        "Statistics": {
          "CreationDate": "2023-03-20T10:43:48.4316163+01:00",
          "LastRefreshDate": "2022-12-06T10:05:42.5090086+01:00",
          "TotalRefreshCount": 297,
          "CustomInfo": {}
        }
      },
      "1497": {
        "$type": "Inside.Core.Formula.Definition.DefinitionAC, Inside.Core.Formula",
        "ID": 1497,
        "Results": [
          [
            7.0
          ]
        ],
        "Statistics": {
          "CreationDate": "2023-03-20T10:43:48.4326164+01:00",
          "LastRefreshDate": "2023-01-03T10:20:49.7558881+01:00",
          "TotalRefreshCount": 389,
          "CustomInfo": {}
        }
      },
      "1498": {
        "$type": "Inside.Core.Formula.Definition.DefinitionAC, Inside.Core.Formula",
        "ID": 1498,
        "Results": [
          [
            7.0
          ]
        ],
        "Statistics": {
          "CreationDate": "2023-03-20T10:43:48.4326164+01:00",
          "LastRefreshDate": "2022-12-20T16:10:33.972073+01:00",
          "TotalRefreshCount": 380,
          "CustomInfo": {}
        }
      },
      "1499": {
        "$type": "Inside.Core.Formula.Definition.DefinitionAC, Inside.Core.Formula",
        "ID": 1499,
        "Results": [
          [
            74.0
          ]
        ],
        "Statistics": {
          "CreationDate": "2023-03-20T10:43:48.4326164+01:00",
          "LastRefreshDate": "2022-12-13T10:34:18.3625992+01:00",
          "TotalRefreshCount": 374,
          "CustomInfo": {}
        }
      },
      "1500": {
        "$type": "Inside.Core.Formula.Definition.DefinitionAC, Inside.Core.Formula",
        "ID": 1500,
        "Results": [
          [
            5.0
          ]
        ],
        "Statistics": {
          "CreationDate": "2023-03-20T10:43:48.4326164+01:00",
          "LastRefreshDate": "2022-12-08T16:32:56.3871785+01:00",
          "TotalRefreshCount": 375,
          "CustomInfo": {}
        }
      },
      "1501": {
        "$type": "Inside.Core.Formula.Definition.DefinitionAC, Inside.Core.Formula",
        "ID": 1501,
        "Results": [
          [
            20.0
          ]
        ],
        "Statistics": {
          "CreationDate": "2023-03-20T10:43:48.4326164+01:00",
          "LastRefreshDate": "2022-12-08T16:32:56.4171905+01:00",
          "TotalRefreshCount": 368,
          "CustomInfo": {}
        }
      },
      "1502": {
        "$type": "Inside.Core.Formula.Definition.DefinitionAC, Inside.Core.Formula",
        "ID": 1502,
        "Results": [
          [
            103.0
          ]
        ],
        "Statistics": {
          "CreationDate": "2023-03-20T10:43:48.4326164+01:00",
          "LastRefreshDate": "2022-12-08T16:33:24.1976299+01:00",
          "TotalRefreshCount": 362,
          "CustomInfo": {}
        }
      },
      "1503": {
        "$type": "Inside.Core.Formula.Definition.DefinitionAC, Inside.Core.Formula",
        "ID": 1503,
        "Results": [
          [
            172.0
          ]
        ],
        "Statistics": {
          "CreationDate": "2023-03-20T10:43:48.4326164+01:00",
          "LastRefreshDate": "2022-12-08T16:33:24.2146163+01:00",
          "TotalRefreshCount": 349,
          "CustomInfo": {}
        }
      },
      "1504": {
        "$type": "Inside.Core.Formula.Definition.DefinitionAC, Inside.Core.Formula",
        "ID": 1504,
        "Results": [
          [
            630.0
          ]
        ],
        "Statistics": {
          "CreationDate": "2023-03-20T10:43:48.4326164+01:00",
          "LastRefreshDate": "2022-12-07T11:34:55.2364459+01:00",
          "TotalRefreshCount": 336,
          "CustomInfo": {}
        }
      },
      "1505": {
        "$type": "Inside.Core.Formula.Definition.DefinitionAC, Inside.Core.Formula",
        "ID": 1505,
        "Results": [
          [
            230.0
          ]
        ],
        "Statistics": {
          "CreationDate": "2023-03-20T10:43:48.4326164+01:00",
          "LastRefreshDate": "2022-12-08T16:33:38.9808397+01:00",
          "TotalRefreshCount": 329,
          "CustomInfo": {}
        }
      },
      "1506": {
        "$type": "Inside.Core.Formula.Definition.DefinitionAC, Inside.Core.Formula",
        "ID": 1506,
        "Results": [
          [
            165.0
          ]
        ],
        "Statistics": {
          "CreationDate": "2023-03-20T10:43:48.4326164+01:00",
          "LastRefreshDate": "2022-12-08T11:14:36.4728409+01:00",
          "TotalRefreshCount": 315,
          "CustomInfo": {}
        }
      },
      "1507": {
        "$type": "Inside.Core.Formula.Definition.DefinitionAC, Inside.Core.Formula",
        "ID": 1507,
        "Results": [
          [
            52.0
          ]
        ],
        "Statistics": {
          "CreationDate": "2023-03-20T10:43:48.4326164+01:00",
          "LastRefreshDate": "2022-12-08T11:14:36.4838464+01:00",
          "TotalRefreshCount": 307,
          "CustomInfo": {}
        }
      },
      "1508": {
        "$type": "Inside.Core.Formula.Definition.DefinitionAC, Inside.Core.Formula",
        "ID": 1508,
        "Results": [
          [
            74.0
          ]
        ],
        "Statistics": {
          "CreationDate": "2023-03-20T10:43:48.4326164+01:00",
          "LastRefreshDate": "2022-12-08T11:14:36.4898601+01:00",
          "TotalRefreshCount": 298,
          "CustomInfo": {}
        }
      },
      "1509": {
        "$type": "Inside.Core.Formula.Definition.DefinitionAC, Inside.Core.Formula",
        "ID": 1509,
        "Results": [
          [
            7.0
          ]
        ],
        "Statistics": {
          "CreationDate": "2023-03-20T10:43:48.4326164+01:00",
          "LastRefreshDate": "2022-12-08T11:14:36.4948386+01:00",
          "TotalRefreshCount": 294,
          "CustomInfo": {}
        }
      },
      "1510": {
        "$type": "Inside.Core.Formula.Definition.DefinitionAC, Inside.Core.Formula",
        "ID": 1510,
        "Results": [
          [
            230.0
          ]
        ],
        "Statistics": {
          "CreationDate": "2023-03-20T10:43:48.4326164+01:00",
          "LastRefreshDate": "2022-12-08T11:14:36.5028756+01:00",
          "TotalRefreshCount": 301,
          "CustomInfo": {}
        }
      },
      "1511": {
        "$type": "Inside.Core.Formula.Definition.DefinitionAC, Inside.Core.Formula",
        "ID": 1511,
        "Results": [
          [
            52.0
          ]
        ],
        "Statistics": {
          "CreationDate": "2023-03-20T10:43:48.4326164+01:00",
          "LastRefreshDate": "2022-12-06T10:05:42.5559752+01:00",
          "TotalRefreshCount": 298,
          "CustomInfo": {}
        }
      },
      "1512": {
        "$type": "Inside.Core.Formula.Definition.DefinitionAC, Inside.Core.Formula",
        "ID": 1512,
        "Results": [
          [
            52.0
          ]
        ],
        "Statistics": {
          "CreationDate": "2023-03-20T10:43:48.4326164+01:00",
          "LastRefreshDate": "2022-12-05T13:04:35.8663806+01:00",
          "TotalRefreshCount": 293,
          "CustomInfo": {}
        }
      },
      "1513": {
        "$type": "Inside.Core.Formula.Definition.DefinitionAC, Inside.Core.Formula",
        "ID": 1513,
        "Results": [
          [
            7.0
          ]
        ],
        "Statistics": {
          "CreationDate": "2023-03-20T10:43:48.4326164+01:00",
          "LastRefreshDate": "2022-12-06T10:05:55.6636172+01:00",
          "TotalRefreshCount": 283,
          "CustomInfo": {}
        }
      },
      "1514": {
        "$type": "Inside.Core.Formula.Definition.DefinitionAC, Inside.Core.Formula",
        "ID": 1514,
        "Results": [
          [
            7.0
          ]
        ],
        "Statistics": {
          "CreationDate": "2023-03-20T10:43:48.4326164+01:00",
          "LastRefreshDate": "2022-12-05T13:04:48.2949976+01:00",
          "TotalRefreshCount": 280,
          "CustomInfo": {}
        }
      },
      "1515": {
        "$type": "Inside.Core.Formula.Definition.DefinitionAC, Inside.Core.Formula",
        "ID": 1515,
        "Results": [
          [
            103.0
          ]
        ],
        "Statistics": {
          "CreationDate": "2023-03-20T10:43:48.4336163+01:00",
          "LastRefreshDate": "2022-12-02T10:50:51.5633415+01:00",
          "TotalRefreshCount": 281,
          "CustomInfo": {}
        }
      },
      "1516": {
        "$type": "Inside.Core.Formula.Definition.DefinitionAC, Inside.Core.Formula",
        "ID": 1516,
        "Results": [
          [
            403.0
          ]
        ],
        "Statistics": {
          "CreationDate": "2023-03-20T10:43:48.4336163+01:00",
          "LastRefreshDate": "2022-12-02T10:50:51.5786883+01:00",
          "TotalRefreshCount": 273,
          "CustomInfo": {}
        }
      },
      "1517": {
        "$type": "Inside.Core.Formula.Definition.DefinitionAC, Inside.Core.Formula",
        "ID": 1517,
        "Results": [
          [
            173.0
          ]
        ],
        "Statistics": {
          "CreationDate": "2023-03-20T10:43:48.4336163+01:00",
          "LastRefreshDate": "2022-12-02T10:50:51.5964069+01:00",
          "TotalRefreshCount": 267,
          "CustomInfo": {}
        }
      },
      "1518": {
        "$type": "Inside.Core.Formula.Definition.DefinitionAC, Inside.Core.Formula",
        "ID": 1518,
        "Results": [
          [
            125.0
          ]
        ],
        "Statistics": {
          "CreationDate": "2023-03-20T10:43:48.4336163+01:00",
          "LastRefreshDate": "2022-12-02T10:50:51.6098706+01:00",
          "TotalRefreshCount": 271,
          "CustomInfo": {}
        }
      },
      "1519": {
        "$type": "Inside.Core.Formula.Definition.DefinitionAC, Inside.Core.Formula",
        "ID": 1519,
        "Results": [
          [
            76.0
          ]
        ],
        "Statistics": {
          "CreationDate": "2023-03-20T10:43:48.4336163+01:00",
          "LastRefreshDate": "2022-11-29T10:50:24.2673395+01:00",
          "TotalRefreshCount": 256,
          "CustomInfo": {}
        }
      },
      "1520": {
        "$type": "Inside.Core.Formula.Definition.DefinitionAC, Inside.Core.Formula",
        "ID": 1520,
        "Results": [
          [
            74.0
          ]
        ],
        "Statistics": {
          "CreationDate": "2023-03-20T10:43:48.4336163+01:00",
          "LastRefreshDate": "2022-12-02T10:50:56.2248735+01:00",
          "TotalRefreshCount": 255,
          "CustomInfo": {}
        }
      },
      "1521": {
        "$type": "Inside.Core.Formula.Definition.DefinitionAC, Inside.Core.Formula",
        "ID": 1521,
        "Results": [
          [
            230.0
          ]
        ],
        "Statistics": {
          "CreationDate": "2023-03-20T10:43:48.4336163+01:00",
          "LastRefreshDate": "2022-12-02T10:50:57.3006295+01:00",
          "TotalRefreshCount": 246,
          "CustomInfo": {}
        }
      },
      "1522": {
        "$type": "Inside.Core.Formula.Definition.DefinitionAC, Inside.Core.Formula",
        "ID": 1522,
        "Results": [
          [
            493.0
          ]
        ],
        "Statistics": {
          "CreationDate": "2023-03-20T10:43:48.4336163+01:00",
          "LastRefreshDate": "2022-11-28T16:36:51.86065+01:00",
          "TotalRefreshCount": 233,
          "CustomInfo": {}
        }
      },
      "1523": {
        "$type": "Inside.Core.Formula.Definition.DefinitionAC, Inside.Core.Formula",
        "ID": 1523,
        "Results": [
          [
            554.0
          ]
        ],
        "Statistics": {
          "CreationDate": "2023-03-20T10:43:48.4336163+01:00",
          "LastRefreshDate": "2022-11-29T10:50:39.2470883+01:00",
          "TotalRefreshCount": 235,
          "CustomInfo": {}
        }
      },
      "1524": {
        "$type": "Inside.Core.Formula.Definition.DefinitionAC, Inside.Core.Formula",
        "ID": 1524,
        "Results": [
          [
            519.0
          ]
        ],
        "Statistics": {
          "CreationDate": "2023-03-20T10:43:48.4336163+01:00",
          "LastRefreshDate": "2022-11-29T10:50:39.2640676+01:00",
          "TotalRefreshCount": 233,
          "CustomInfo": {}
        }
      },
      "1525": {
        "$type": "Inside.Core.Formula.Definition.DefinitionAC, Inside.Core.Formula",
        "ID": 1525,
        "Results": [
          [
            272.0
          ]
        ],
        "Statistics": {
          "CreationDate": "2023-03-20T10:43:48.4336163+01:00",
          "LastRefreshDate": "2022-11-29T10:50:39.2810355+01:00",
          "TotalRefreshCount": 231,
          "CustomInfo": {}
        }
      },
      "1526": {
        "$type": "Inside.Core.Formula.Definition.DefinitionAC, Inside.Core.Formula",
        "ID": 1526,
        "Results": [
          [
            32.0
          ]
        ],
        "Statistics": {
          "CreationDate": "2023-03-20T10:43:48.4336163+01:00",
          "LastRefreshDate": "2022-11-29T10:50:39.2990882+01:00",
          "TotalRefreshCount": 228,
          "CustomInfo": {}
        }
      },
      "1527": {
        "$type": "Inside.Core.Formula.Definition.DefinitionAC, Inside.Core.Formula",
        "ID": 1527,
        "Results": [
          [
            24.0
          ]
        ],
        "Statistics": {
          "CreationDate": "2023-03-20T10:43:48.4336163+01:00",
  </t>
  </si>
  <si>
    <t xml:space="preserve">        "LastRefreshDate": "2022-11-29T10:50:39.3150914+01:00",
          "TotalRefreshCount": 221,
          "CustomInfo": {}
        }
      },
      "1528": {
        "$type": "Inside.Core.Formula.Definition.DefinitionAC, Inside.Core.Formula",
        "ID": 1528,
        "Results": [
          [
            17.0
          ]
        ],
        "Statistics": {
          "CreationDate": "2023-03-20T10:43:48.4336163+01:00",
          "LastRefreshDate": "2022-11-29T10:50:39.3310569+01:00",
          "TotalRefreshCount": 212,
          "CustomInfo": {}
        }
      },
      "1529": {
        "$type": "Inside.Core.Formula.Definition.DefinitionAC, Inside.Core.Formula",
        "ID": 1529,
        "Results": [
          [
            12.0
          ]
        ],
        "Statistics": {
          "CreationDate": "2023-03-20T10:43:48.4336163+01:00",
          "LastRefreshDate": "2022-11-29T10:50:39.3470465+01:00",
          "TotalRefreshCount": 210,
          "CustomInfo": {}
        }
      },
      "1530": {
        "$type": "Inside.Core.Formula.Definition.DefinitionAC, Inside.Core.Formula",
        "ID": 1530,
        "Results": [
          [
            9.0
          ]
        ],
        "Statistics": {
          "CreationDate": "2023-03-20T10:43:48.4336163+01:00",
          "LastRefreshDate": "2022-11-29T10:50:39.362056+01:00",
          "TotalRefreshCount": 200,
          "CustomInfo": {}
        }
      },
      "1531": {
        "$type": "Inside.Core.Formula.Definition.DefinitionAC, Inside.Core.Formula",
        "ID": 1531,
        "Results": [
          [
            88.0
          ]
        ],
        "Statistics": {
          "CreationDate": "2023-03-20T10:43:48.4336163+01:00",
          "LastRefreshDate": "2022-11-29T10:50:39.3770537+01:00",
          "TotalRefreshCount": 194,
          "CustomInfo": {}
        }
      },
      "1532": {
        "$type": "Inside.Core.Formula.Definition.DefinitionAC, Inside.Core.Formula",
        "ID": 1532,
        "Results": [
          [
            29.0
          ]
        ],
        "Statistics": {
          "CreationDate": "2023-03-20T10:43:48.4336163+01:00",
          "LastRefreshDate": "2022-11-29T10:50:39.3930521+01:00",
          "TotalRefreshCount": 194,
          "CustomInfo": {}
        }
      },
      "1533": {
        "$type": "Inside.Core.Formula.Definition.DefinitionAC, Inside.Core.Formula",
        "ID": 1533,
        "Results": [
          [
            255.0
          ]
        ],
        "Statistics": {
          "CreationDate": "2023-03-20T10:43:48.4336163+01:00",
          "LastRefreshDate": "2022-11-29T10:50:39.4090581+01:00",
          "TotalRefreshCount": 189,
          "CustomInfo": {}
        }
      },
      "1534": {
        "$type": "Inside.Core.Formula.Definition.DefinitionAC, Inside.Core.Formula",
        "ID": 1534,
        "Results": [
          [
            193.0
          ]
        ],
        "Statistics": {
          "CreationDate": "2023-03-20T10:43:48.4346167+01:00",
          "LastRefreshDate": "2022-11-29T10:50:39.5660219+01:00",
          "TotalRefreshCount": 173,
          "CustomInfo": {}
        }
      },
      "1535": {
        "$type": "Inside.Core.Formula.Definition.DefinitionAC, Inside.Core.Formula",
        "ID": 1535,
        "Results": [
          [
            13.0
          ]
        ],
        "Statistics": {
          "CreationDate": "2023-03-20T10:43:48.4346167+01:00",
          "LastRefreshDate": "2022-11-29T10:50:39.5730214+01:00",
          "TotalRefreshCount": 165,
          "CustomInfo": {}
        }
      },
      "1536": {
        "$type": "Inside.Core.Formula.Definition.DefinitionAC, Inside.Core.Formula",
        "ID": 1536,
        "Results": [
          [
            65.0
          ]
        ],
        "Statistics": {
          "CreationDate": "2023-03-20T10:43:48.4346167+01:00",
          "LastRefreshDate": "2022-11-29T10:50:39.5800497+01:00",
          "TotalRefreshCount": 160,
          "CustomInfo": {}
        }
      },
      "1537": {
        "$type": "Inside.Core.Formula.Definition.DefinitionAC, Inside.Core.Formula",
        "ID": 1537,
        "Results": [
          [
            857.0
          ]
        ],
        "Statistics": {
          "CreationDate": "2023-03-20T10:43:48.4346167+01:00",
          "LastRefreshDate": "2022-11-29T10:50:39.5900856+01:00",
          "TotalRefreshCount": 157,
          "CustomInfo": {}
        }
      },
      "1538": {
        "$type": "Inside.Core.Formula.Definition.DefinitionAC, Inside.Core.Formula",
        "ID": 1538,
        "Results": [
          [
            5.0
          ]
        ],
        "Statistics": {
          "CreationDate": "2023-03-20T10:43:48.4346167+01:00",
          "LastRefreshDate": "2022-11-29T10:50:39.6050849+01:00",
          "TotalRefreshCount": 152,
          "CustomInfo": {}
        }
      },
      "1539": {
        "$type": "Inside.Core.Formula.Definition.DefinitionAC, Inside.Core.Formula",
        "ID": 1539,
        "Results": [
          [
            453.0
          ]
        ],
        "Statistics": {
          "CreationDate": "2023-03-20T10:43:48.4346167+01:00",
          "LastRefreshDate": "2022-11-29T10:50:39.6200901+01:00",
          "TotalRefreshCount": 146,
          "CustomInfo": {}
        }
      },
      "1540": {
        "$type": "Inside.Core.Formula.Definition.DefinitionAC, Inside.Core.Formula",
        "ID": 1540,
        "Results": [
          [
            20.0
          ]
        ],
        "Statistics": {
          "CreationDate": "2023-03-20T10:43:48.4346167+01:00",
          "LastRefreshDate": "2022-11-29T10:50:39.6350939+01:00",
          "TotalRefreshCount": 138,
          "CustomInfo": {}
        }
      },
      "1541": {
        "$type": "Inside.Core.Formula.Definition.DefinitionAC, Inside.Core.Formula",
        "ID": 1541,
        "Results": [
          [
            193.0
          ]
        ],
        "Statistics": {
          "CreationDate": "2023-03-20T10:43:48.4346167+01:00",
          "LastRefreshDate": "2022-11-28T16:37:10.1571907+01:00",
          "TotalRefreshCount": 131,
          "CustomInfo": {}
        }
      },
      "1542": {
        "$type": "Inside.Core.Formula.Definition.DefinitionAC, Inside.Core.Formula",
        "ID": 1542,
        "Results": [
          [
            115.0
          ]
        ],
        "Statistics": {
          "CreationDate": "2023-03-20T10:43:48.4346167+01:00",
          "LastRefreshDate": "2022-11-29T10:50:50.1406023+01:00",
          "TotalRefreshCount": 121,
          "CustomInfo": {}
        }
      },
      "1543": {
        "$type": "Inside.Core.Formula.Definition.DefinitionAC, Inside.Core.Formula",
        "ID": 1543,
        "Results": [
          [
            401.0
          ]
        ],
        "Statistics": {
          "CreationDate": "2023-03-20T10:43:48.4346167+01:00",
          "LastRefreshDate": "2022-11-29T10:50:50.1598502+01:00",
          "TotalRefreshCount": 126,
          "CustomInfo": {}
        }
      },
      "1544": {
        "$type": "Inside.Core.Formula.Definition.DefinitionAC, Inside.Core.Formula",
        "ID": 1544,
        "Results": [
          [
            21.0
          ]
        ],
        "Statistics": {
          "CreationDate": "2023-03-20T10:43:48.4346167+01:00",
          "LastRefreshDate": "2022-11-29T10:50:39.3060756+01:00",
          "TotalRefreshCount": 223,
          "CustomInfo": {}
        }
      },
      "1545": {
        "$type": "Inside.Core.Formula.Definition.DefinitionAC, Inside.Core.Formula",
        "ID": 1545,
        "Results": [
          [
            11.0
          ]
        ],
        "Statistics": {
          "CreationDate": "2023-03-20T10:43:48.4346167+01:00",
          "LastRefreshDate": "2022-11-29T10:50:39.3390566+01:00",
          "TotalRefreshCount": 212,
          "CustomInfo": {}
        }
      },
      "1546": {
        "$type": "Inside.Core.Formula.Definition.DefinitionAC, Inside.Core.Formula",
        "ID": 1546,
        "Results": [
          [
            9.0
          ]
        ],
        "Statistics": {
          "CreationDate": "2023-03-20T10:43:48.4346167+01:00",
          "LastRefreshDate": "2022-11-29T10:50:39.3700502+01:00",
          "TotalRefreshCount": 204,
          "CustomInfo": {}
        }
      },
      "1547": {
        "$type": "Inside.Core.Formula.Definition.DefinitionAC, Inside.Core.Formula",
        "ID": 1547,
        "Results": [
          [
            237.0
          ]
        ],
        "Statistics": {
          "CreationDate": "2023-03-20T10:43:48.4346167+01:00",
          "LastRefreshDate": "2022-11-29T10:50:39.4010895+01:00",
          "TotalRefreshCount": 196,
          "CustomInfo": {}
        }
      },
      "1548": {
        "$type": "Inside.Core.Formula.Definition.DefinitionAC, Inside.Core.Formula",
        "ID": 1548,
        "Results": [
          [
            327.0
          ]
        ],
        "Statistics": {
          "CreationDate": "2023-03-20T10:43:48.4346167+01:00",
          "LastRefreshDate": "2022-11-29T10:50:39.5690216+01:00",
          "TotalRefreshCount": 167,
          "CustomInfo": {}
        }
      },
      "1549": {
        "$type": "Inside.Core.Formula.Definition.DefinitionAC, Inside.Core.Formula",
        "ID": 1549,
        "Results": [
          [
            13.0
          ]
        ],
        "Statistics": {
          "CreationDate": "2023-03-20T10:43:48.4346167+01:00",
          "LastRefreshDate": "2022-11-29T10:50:39.583039+01:00",
          "TotalRefreshCount": 157,
          "CustomInfo": {}
        }
      },
      "1550": {
        "$type": "Inside.Core.Formula.Definition.DefinitionAC, Inside.Core.Formula",
        "ID": 1550,
        "Results": [
          [
            248.0
          ]
        ],
        "Statistics": {
          "CreationDate": "2023-03-20T10:43:48.4346167+01:00",
          "LastRefreshDate": "2022-11-29T10:50:39.5980874+01:00",
          "TotalRefreshCount": 154,
          "CustomInfo": {}
        }
      },
      "1551": {
        "$type": "Inside.Core.Formula.Definition.DefinitionAC, Inside.Core.Formula",
        "ID": 1551,
        "Results": [
          [
            623.0
          ]
        ],
        "Statistics": {
          "CreationDate": "2023-03-20T10:43:48.4346167+01:00",
          "LastRefreshDate": "2022-11-29T10:50:39.627099+01:00",
          "TotalRefreshCount": 146,
          "CustomInfo": {}
        }
      },
      "1552": {
        "$type": "Inside.Core.Formula.Definition.DefinitionAC, Inside.Core.Formula",
        "ID": 1552,
        "Results": [
          [
            187.0
          ]
        ],
        "Statistics": {
          "CreationDate": "2023-03-20T10:43:48.4346167+01:00",
          "LastRefreshDate": "2022-11-29T10:50:47.3229812+01:00",
          "TotalRefreshCount": 124,
          "CustomInfo": {}
        }
      },
      "1553": {
        "$type": "Inside.Core.Formula.Definition.DefinitionAC, Inside.Core.Formula",
        "ID": 1553,
        "Results": [
          [
            125.0
          ]
        ],
        "Statistics": {
          "CreationDate": "2023-03-20T10:43:48.4356079+01:00",
          "LastRefreshDate": "2022-12-06T10:05:42.5489691+01:00",
          "TotalRefreshCount": 294,
          "CustomInfo": {}
        }
      },
      "1554": {
        "$type": "Inside.Core.Formula.Definition.DefinitionAC, Inside.Core.Formula",
        "ID": 1554,
        "Results": [
          [
            125.0
          ]
        ],
        "Statistics": {
          "CreationDate": "2023-03-20T10:43:48.4356079+01:00",
          "LastRefreshDate": "2022-12-05T13:04:35.8593938+01:00",
          "TotalRefreshCount": 293,
          "CustomInfo": {}
        }
      },
      "1555": {
        "$type": "Inside.Core.Formula.Definition.DefinitionAC, Inside.Core.Formula",
        "ID": 1555,
        "Results": [
          [
            74.0
          ]
        ],
        "Statistics": {
          "CreationDate": "2023-03-20T10:43:48.4356079+01:00",
          "LastRefreshDate": "2022-12-06T10:05:53.109931+01:00",
          "TotalRefreshCount": 286,
          "CustomInfo": {}
        }
      },
      "1556": {
        "$type": "Inside.Core.Formula.Definition.DefinitionAC, Inside.Core.Formula",
        "ID": 1556,
        "Results": [
          [
            230.0
          ]
        ],
        "Statistics": {
          "CreationDate": "2023-03-20T10:43:48.4356079+01:00",
          "LastRefreshDate": "2022-12-06T10:05:55.6716077+01:00",
          "TotalRefreshCount": 288,
          "CustomInfo": {}
        }
      },
      "1557": {
        "$type": "Inside.Core.Formula.Definition.DefinitionAC, Inside.Core.Formula",
        "ID": 1557,
        "Results": [
          [
            230.0
          ]
        ],
        "Statistics": {
          "CreationDate": "2023-03-20T10:43:48.4356079+01:00",
          "LastRefreshDate": "2022-12-05T13:04:48.3029829+01:00",
          "TotalRefreshCount": 279,
          "CustomInfo": {}
        }
      },
      "1558": {
        "$type": "Inside.Core.Formula.Definition.DefinitionAC, Inside.Core.Formula",
        "ID": 1558,
        "Results": [
          [
            379.0
          ]
        ],
        "Statistics": {
          "CreationDate": "2023-03-20T10:43:48.4356079+01:00",
          "LastRefreshDate": "2022-12-02T10:50:51.5703443+01:00",
          "TotalRefreshCount": 277,
          "CustomInfo": {}
        }
      },
      "1559": {
        "$type": "Inside.Core.Formula.Definition.DefinitionAC, Inside.Core.Formula",
        "ID": 1559,
        "Results": [
          [
            463.0
          ]
        ],
        "Statistics": {
          "CreationDate": "2023-03-20T10:43:48.4356079+01:00",
          "LastRefreshDate": "2022-12-02T10:50:51.5889993+01:00",
          "TotalRefreshCount": 269,
          "CustomInfo": {}
        }
      },
      "1560": {
        "$type": "Inside.Core.Formula.Definition.DefinitionAC, Inside.Core.Formula",
        "ID": 1560,
        "Results": [
          [
            166.0
          ]
        ],
        "Statistics": {
          "CreationDate": "2023-03-20T10:43:48.4356079+01:00",
          "LastRefreshDate": "2022-12-02T10:50:51.6028832+01:00",
          "TotalRefreshCount": 266,
          "CustomInfo": {}
        }
      },
      "1561": {
        "$type": "Inside.Core.Formula.Definition.DefinitionAC, Inside.Core.Formula",
        "ID": 1561,
        "Results": [
          [
            52.0
          ]
        ],
        "Statistics": {
          "CreationDate": "2023-03-20T10:43:48.4356079+01:00",
          "LastRefreshDate": "2022-12-02T10:50:51.6182783+01:00",
          "TotalRefreshCount": 270,
          "CustomInfo": {}
        }
      },
      "1562": {
        "$type": "Inside.Core.Formula.Definition.DefinitionAC, Inside.Core.Formula",
        "ID": 1562,
        "Results": [
          [
            178.0
          ]
        ],
        "Statistics": {
          "CreationDate": "2023-03-20T10:43:48.4356079+01:00",
          "LastRefreshDate": "2022-11-29T10:50:24.2743379+01:00",
          "TotalRefreshCount": 261,
          "CustomInfo": {}
        }
      },
      "1563": {
        "$type": "Inside.Core.Formula.Definition.DefinitionAC, Inside.Core.Formula",
        "ID": 1563,
        "Results": [
          [
            7.0
          ]
        ],
        "Statistics": {
          "CreationDate": "2023-03-20T10:43:48.4356079+01:00",
          "LastRefreshDate": "2022-12-02T10:50:56.7992483+01:00",
          "TotalRefreshCount": 245,
          "CustomInfo": {}
        }
      },
      "1564": {
        "$type": "Inside.Core.Formula.Definition.DefinitionAC, Inside.Core.Formula",
        "ID": 1564,
        "Results": [
          [
            2350.0
          ]
        ],
        "Statistics": {
          "CreationDate": "2023-03-20T10:43:48.4356079+01:00",
          "LastRefreshDate": "2022-11-29T10:50:24.2973369+01:00",
          "TotalRefreshCount": 238,
          "CustomInfo": {}
        }
      },
      "1565": {
        "$type": "Inside.Core.Formula.Definition.DefinitionAC, Inside.Core.Formula",
        "ID": 1565,
        "Results": [
          [
            1794.0
          ]
        ],
        "Statistics": {
          "CreationDate": "2023-03-20T10:43:48.4356079+01:00",
          "LastRefreshDate": "2022-11-29T10:50:36.8312022+01:00",
          "TotalRefreshCount": 230,
          "CustomInfo": {}
        }
      },
      "1566": {
        "$type": "Inside.Core.Formula.Definition.DefinitionAC, Inside.Core.Formula",
        "ID": 1566,
        "Results": [
          [
            46.0
          ]
        ],
        "Statistics": {
          "CreationDate": "2023-03-20T10:43:48.4356079+01:00",
          "LastRefreshDate": "2022-11-29T10:50:39.255089+01:00",
          "TotalRefreshCount": 239,
          "CustomInfo": {}
        }
      },
      "1567": {
        "$type": "Inside.Core.Formula.Definition.DefinitionAC, Inside.Core.Formula",
        "ID": 1567,
        "Results": [
          [
            15.0
          ]
        ],
        "Statistics": {
          "CreationDate": "2023-03-20T10:43:48.4356079+01:00",
          "LastRefreshDate": "2022-11-29T10:50:39.2730494+01:00",
          "TotalRefreshCount": 233,
          "CustomInfo": {}
        }
      },
      "1568": {
        "$type": "Inside.Core.Formula.Definition.DefinitionAC, Inside.Core.Formula",
        "ID": 1568,
        "Results": [
          [
            98.0
          ]
        ],
        "Statistics": {
          "CreationDate": "2023-03-20T10:43:48.4356079+01:00",
          "LastRefreshDate": "2022-11-29T10:50:39.2900897+01:00",
          "TotalRefreshCount": 228,
          "CustomInfo": {}
        }
      },
      "1569": {
        "$type": "Inside.Core.Formula.Definition.DefinitionAC, Inside.Core.Formula",
        "ID": 1569,
        "Results": [
          [
            14.0
          ]
        ],
        "Statistics": {
          "CreationDate": "2023-03-20T10:43:48.4356079+01:00",
          "LastRefreshDate": "2022-11-29T10:50:39.3240565+01:00",
          "TotalRefreshCount": 218,
          "CustomInfo": {}
        }
      },
      "1570": {
        "$type": "Inside.Core.Formula.Definition.DefinitionAC, Inside.Core.Formula",
        "ID": 1570,
        "Results": [
          [
            10.0
          ]
        ],
        "Statistics": {
          "CreationDate": "2023-03-20T10:43:48.4356079+01:00",
          "LastRefreshDate": "2022-11-29T10:50:39.3550811+01:00",
          "TotalRefreshCount": 202,
          "CustomInfo": {}
        }
      },
      "1571": {
        "$type": "Inside.Core.Formula.Definition.DefinitionAC, Inside.Core.Formula",
        "ID": 1571,
        "Results": [
          [
            30.0
          ]
        ],
        "Statistics": {
          "CreationDate": "2023-03-20T10:43:48.4356079+01:00",
          "LastRefreshDate": "2022-11-29T10:50:39.385093+01:00",
          "TotalRefreshCount": 201,
          "CustomInfo": {}
        }
      },
      "1572": {
        "$type": "Inside.Core.Formula.Definition.DefinitionAC, Inside.Core.Formula",
        "ID": 1572,
        "Results": [
          [
            608.0
          ]
        ],
        "Statistics": {
          "CreationDate": "2023-03-20T10:43:48.4356079+01:00",
          "LastRefreshDate": "2022-11-29T10:50:39.5620226+01:00",
          "TotalRefreshCount": 179,
          "CustomInfo": {}
        }
      },
      "1573": {
        "$type": "Inside.Core.Formula.Definition.DefinitionAC, Inside.Core.Formula",
        "ID": 1573,
        "Results": [
          [
            174.0
          ]
        ],
        "Statistics": {
          "CreationDate": "2023-03-20T10:43:48.4366177+01:00",
          "LastRefreshDate": "2022-11-29T10:50:50.1846027+01:00",
          "TotalRefreshCount": 106,
          "CustomInfo": {}
        }
      },
      "1574": {
        "$type": "Inside.Core.Formula.Definition.DefinitionAC, Inside.Core.Formula",
        "ID": 1574,
        "Results": [
          [
            502.0
          ]
        ],
        "Statistics": {
          "CreationDate": "2023-03-20T10:43:48.4366177+01:00",
          "LastRefreshDate": "2022-11-29T10:50:39.5760468+01:00",
          "TotalRefreshCount": 164,
          "CustomInfo": {}
        }
      },
      "1575": {
        "$type": "Inside.Core.Formula.Definition.DefinitionAC, Inside.Core.Formula",
        "ID": 1575,
        "Results": [
          [
            67.0
          ]
        ],
        "Statistics": {
          "CreationDate": "2023-03-20T10:43:48.4366177+01:00",
          "LastRefreshDate": "2022-11-29T10:50:39.6130671+01:00",
          "TotalRefreshCount": 149,
          "CustomInfo": {}
        }
      },
      "1576": {
        "$type": "Inside.Core.Formula.Definition.DefinitionAC, Inside.Core.Formula",
        "ID": 1576,
        "Results": [
          [
            608.0
          ]
        ],
        "Statistics": {
          "CreationDate": "2023-03-20T10:43:48.4366177+01:00",
          "LastRefreshDate": "2022-11-28T16:37:10.1501891+01:00",
          "TotalRefreshCount": 138,
          "CustomInfo": {}
        }
      },
      "1577": {
        "$type": "Inside.Core.Formula.Definition.DefinitionAC, Inside.Core.Formula",
        "ID": 1577,
        "Results": [
          [
            809.0
          ]
        ],
        "Statistics": {
          "CreationDate": "2023-03-20T10:43:48.4366177+01:00",
          "LastRefreshDate": "2022-11-29T10:50:50.1496227+01:00",
          "TotalRefreshCount": 127,
          "CustomInfo": {}
        }
      },
      "1578": {
        "$type": "Inside.Core.Formula.Definition.DefinitionAC, Inside.Core.Formula",
        "ID": 1578,
        "Results": [
          [
            131.0
          ]
        ],
        "Statistics": {
          "CreationDate": "2023-03-20T10:43:48.4366177+01:00",
          "LastRefreshDate": "2022-11-29T10:50:50.1926016+01:00",
          "TotalRefreshCount": 105,
          "CustomInfo": {}
        }
      },
      "1579": {
        "$type": "Inside.Core.Formula.Definition.DefinitionAC, Inside.Core.Formula",
        "ID": 1579,
        "Results": [
          [
            453.0
          ]
        ],
        "Statistics": {
          "CreationDate": "2023-03-20T10:43:48.4366177+01:00",
          "LastRefreshDate": "2022-11-28T16:37:10.2302028+01:00",
          "TotalRefreshCount": 108,
          "CustomInfo": {}
        }
      },
      "1580": {
        "$type": "Inside.Core.Formula.Definition.DefinitionAC, Inside.Core.Formula",
        "ID": 1580,
        "Results": [
          [
            73.0
          ]
        ],
        "Statistics": {
          "CreationDate": "2023-03-20T10:43:48.4366177+01:00",
          "LastRefreshDate": "2022-11-29T10:50:58.9193531+01:00",
          "TotalRefreshCount": 109,
          "CustomInfo": {}
        }
      },
      "1581": {
        "$type": "Inside.Core.Formula.Definition.DefinitionAC, Inside.Core.Formula",
        "ID": 1581,
        "Results": [
          [
            247.0
          ]
        ],
        "Statistics": {
          "CreationDate": "2023-03-20T10:43:48.4366177+01:00",
          "LastRefreshDate": "2022-11-29T10:51:01.2523381+01:00",
          "TotalRefreshCount": 97,
          "CustomInfo": {}
        }
      },
      "1582": {
        "$type": "Inside.Core.Formula.Definition.DefinitionAC, Inside.Core.Formula",
        "ID": 1582,
        "Results": [
          [
            115.0
          ]
        ],
        "Statistics": {
          "CreationDate": "2023-03-20T10:43:48.4366177+01:00",
          "LastRefreshDate": "2022-11-28T16:37:22.9117388+01:00",
          "TotalRefreshCount": 102,
          "CustomInfo": {}
        }
      },
      "1583": {
        "$type": "Inside.Core.Formula.Definition.DefinitionAC, Inside.Core.Formula",
        "ID": 1583,
        "Results": [
          [
            401.0
          ]
        ],
        "Statistics": {
          "CreationDate": "2023-03-20T10:43:48.4366177+01:00",
          "LastRefreshDate": "2022-11-28T16:37:22.9267116+01:00",
          "TotalRefreshCount": 97,
          "CustomInfo": {}
        }
      },
      "1584": {
        "$type": "Inside.Core.Formula.Definition.DefinitionAC, Inside.Core.Formula",
        "ID": 1584,
        "Results": [
          [
            136.0
          ]
        ],
        "Statistics": {
          "CreationDate": "2023-03-20T10:43:48.4366177+01:00",
          "LastRefreshDate": "2022-11-28T16:37:22.9407596+01:00",
          "TotalRefreshCount": 96,
          "CustomInfo": {}
        }
      },
      "1585": {
        "$type": "Inside.Core.Formula.Definition.DefinitionAC, Inside.Core.Formula",
        "ID": 1585,
        "Results": [
          [
            131.0
          ]
        ],
        "Statistics": {
          "CreationDate": "2023-03-20T10:43:48.4366177+01:00",
          "LastRefreshDate": "2022-11-28T16:37:22.9557332+01:00",
          "TotalRefreshCount": 88,
          "CustomInfo": {}
        }
      },
      "1586": {
        "$type": "Inside.Core.Formula.Definition.DefinitionAC, Inside.Core.Formula",
        "ID": 1586,
        "Results": [
          [
            373.0
          ]
        ],
        "Statistics": {
          "CreationDate": "2023-03-20T10:43:48.4366177+01:00",
          "LastRefreshDate": "2022-11-24T16:43:53.7108424+01:00",
          "TotalRefreshCount": 83,
          "CustomInfo": {}
        }
      },
      "1587": {
        "$type": "Inside.Core.Formula.Definition.DefinitionAC, Inside.Core.Formula",
        "ID": 1587,
        "Results": [
          [
            73.0
          ]
        ],
        "Statistics": {
          "CreationDate": "2023-03-20T10:43:48.4366177+01:00",
          "LastRefreshDate": "2022-11-28T16:37:33.6498436+01:00",
          "TotalRefreshCount": 77,
          "CustomInfo": {}
        }
      },
      "1588": {
        "$type": "Inside.Core.Formula.Definition.DefinitionAC, Inside.Core.Formula",
        "ID": 1588,
        "Results": [
          [
            247.0
          ]
        ],
        "Statistics": {
          "CreationDate": "2023-03-20T10:43:48.4366177+01:00",
          "LastRefreshDate": "2022-11-28T16:37:36.3087393+01:00",
          "TotalRefreshCount": 71,
          "CustomInfo": {}
        }
      },
      "1589": {
        "$type": "Inside.Core.Formula.Definition.DefinitionAC, Inside.Core.Formula",
        "ID": 1589,
        "Results": [
          [
            98.0
          ]
        ],
        "Statistics": {
          "CreationDate": "2023-03-20T10:43:48.4366177+01:00",
          "LastRefreshDate": "2022-11-24T16:43:53.7358729+01:00",
          "TotalRefreshCount": 62,
          "CustomInfo": {}
        }
      },
      "1590": {
        "$type": "Inside.Core.Formula.Definition.DefinitionAC, Inside.Core.Formula",
        "ID": 1590,
        "Results": [
          [
            330.0
          ]
        ],
        "Statistics": {
          "CreationDate": "2023-03-20T10:43:48.4366177+01:00",
          "LastRefreshDate": "2022-11-24T16:43:53.7478561+01:00",
          "TotalRefreshCount": 61,
          "CustomInfo": {}
        }
      },
      "1591": {
        "$type": "Inside.Core.Formula.Definition.DefinitionAC, Inside.Core.Formula",
        "ID": 1591,
        "Results": [
          [
            98.0
          ]
        ],
        "Statistics": {
          "CreationDate": "2023-03-20T10:43:48.4366177+01:00",
          "LastRefreshDate": "2022-11-24T16:42:01.7610174+01:00",
          "TotalRefreshCount": 58,
          "CustomInfo": {}
        }
      },
      "1592": {
        "$type": "Inside.Core.Formula.Definition.DefinitionAC, Inside.Core.Formula",
        "ID": 1592,
        "Results": [
          [
            330.0
          ]
        ],
        "Statistics": {
          "CreationDate": "2023-03-20T10:43:48.4366177+01:00",
          "LastRefreshDate": "2022-11-24T16:42:01.7840189+01:00",
          "TotalRefreshCount": 52,
          "CustomInfo": {}
        }
      },
      "1593": {
        "$type": "Inside.Core.Formula.Definition.DefinitionAC, Inside.Core.Formula",
        "ID": 1593,
        "Results": [
          [
            76.0
          ]
        ],
        "Statistics": {
          "CreationDate": "2023-03-20T10:43:48.4366177+01:00",
          "LastRefreshDate": "2022-11-29T10:50:50.2006056+01:00",
          "TotalRefreshCount": 104,
          "CustomInfo": {}
        }
      },
      "1594": {
        "$type": "Inside.Core.Formula.Definition.DefinitionAC, Inside.Core.Formula",
        "ID": 1594,
        "Results": [
          [
            7.0
          ]
        ],
        "Statistics": {
          "CreationDate": "2023-03-20T10:43:48.4376168+01:00",
          "LastRefreshDate": "2022-11-29T10:51:01.2483358+01:00",
          "TotalRefreshCount": 103,
          "CustomInfo": {}
        }
      },
      "1595": {
        "$type": "Inside.Core.Formula.Definition.DefinitionAC, Inside.Core.Formula",
        "ID": 1595,
        "Results": [
          [
            187.0
          ]
        ],
        "Statistics": {
          "CreationDate": "2023-03-20T10:43:48.4376168+01:00",
          "LastRefreshDate": "2022-11-28T16:37:20.9465547+01:00",
          "TotalRefreshCount": 103,
          "CustomInfo": {}
        }
      },
      "1596": {
        "$type": "Inside.Core.Formula.Definition.DefinitionAC, Inside.Core.Formula",
        "ID": 1596,
        "Results": [
          [
            809.0
          ]
        ],
        "Statistics": {
          "CreationDate": "2023-03-20T10:43:48.4376168+01:00",
          "LastRefreshDate": "2022-11-28T16:37:22.9187155+01:00",
          "TotalRefreshCount": 97,
          "CustomInfo": {}
        }
      },
      "1597": {
        "$type": "Inside.Core.Formula.Definition.DefinitionAC, Inside.Core.Formula",
        "ID": 1597,
        "Results": [
          [
            497.0
          ]
        ],
        "Statistics": {
          "CreationDate": "2023-03-20T10:43:48.4376168+01:00",
          "LastRefreshDate": "2022-11-28T16:37:22.9347265+01:00",
          "TotalRefreshCount": 98,
          "CustomInfo": {}
        }
      },
      "1598": {
        "$type": "Inside.Core.Formula.Definition.DefinitionAC, Inside.Core.Formula",
        "ID": 1598,
        "Results": [
          [
            174.0
          ]
        ],
        "Statistics": {
          "CreationDate": "2023-03-20T10:43:48.4376168+01:00",
          "LastRefreshDate": "2022-11-28T16:37:22.9487111+01:00",
          "TotalRefreshCount": 87,
          "CustomInfo": {}
        }
      },
      "1599": {
        "$type": "Inside.Core.Formula.Definition.DefinitionAC, Inside.Core.Formula",
        "ID": 1599,
        "Results": [
          [
            76.0
          ]
        ],
        "Statistics": {
          "CreationDate": "2023-03-20T10:43:48.4376168+01:00",
          "LastRefreshDate": "2022-11-28T16:37:22.9637344+01:00",
          "TotalRefreshCount": 88,
          "CustomInfo": {}
        }
      },
      "1600": {
        "$type": "Inside.Core.Formula.Definition.DefinitionAC, Inside.Core.Formula",
        "ID": 1600,
        "Results": [
          [
            266.0
          ]
        ],
        "Statistics": {
          "CreationDate": "2023-03-20T10:43:48.4376168+01:00",
          "LastRefreshDate": "2022-11-24T16:43:53.7178715+01:00",
          "TotalRefreshCount": 79,
          "CustomInfo": {}
        }
      },
      "1601": {
        "$type": "Inside.Core.Formula.Definition.DefinitionAC, Inside.Core.Formula",
        "ID": 1601,
        "Results": [
          [
            7.0
          </t>
  </si>
  <si>
    <t xml:space="preserve">]
        ],
        "Statistics": {
          "CreationDate": "2023-03-20T10:43:48.4376168+01:00",
          "LastRefreshDate": "2022-11-28T16:37:36.3027368+01:00",
          "TotalRefreshCount": 69,
          "CustomInfo": {}
        }
      },
      "1602": {
        "$type": "Inside.Core.Formula.Definition.DefinitionAC, Inside.Core.Formula",
        "ID": 1602,
        "Results": [
          [
            266.0
          ]
        ],
        "Statistics": {
          "CreationDate": "2023-03-20T10:43:48.4376168+01:00",
          "LastRefreshDate": "2022-11-24T16:42:01.7420248+01:00",
          "TotalRefreshCount": 66,
          "CustomInfo": {}
        }
      },
      "1603": {
        "$type": "Inside.Core.Formula.Definition.DefinitionAC, Inside.Core.Formula",
        "ID": 1603,
        "Results": [
          [
            7.0
          ]
        ],
        "Statistics": {
          "CreationDate": "2023-03-20T10:43:48.4376168+01:00",
          "LastRefreshDate": "2022-11-24T16:43:53.7418364+01:00",
          "TotalRefreshCount": 63,
          "CustomInfo": {}
        }
      },
      "1604": {
        "$type": "Inside.Core.Formula.Definition.DefinitionAC, Inside.Core.Formula",
        "ID": 1604,
        "Results": [
          [
            330.0
          ]
        ],
        "Statistics": {
          "CreationDate": "2023-03-20T10:43:48.4376168+01:00",
          "LastRefreshDate": "2022-11-24T16:42:22.6115392+01:00",
          "TotalRefreshCount": 57,
          "CustomInfo": {}
        }
      },
      "1605": {
        "$type": "Inside.Core.Formula.Definition.DefinitionAC, Inside.Core.Formula",
        "ID": 1605,
        "Results": [
          [
            7.0
          ]
        ],
        "Statistics": {
          "CreationDate": "2023-03-20T10:43:48.4376168+01:00",
          "LastRefreshDate": "2022-11-24T16:42:01.7780161+01:00",
          "TotalRefreshCount": 54,
          "CustomInfo": {}
        }
      },
      "1606": {
        "$type": "Inside.Core.Formula.Definition.DefinitionAC, Inside.Core.Formula",
        "ID": 1606,
        "Results": [
          [
            623.0
          ]
        ],
        "Statistics": {
          "CreationDate": "2023-03-20T10:43:48.4376168+01:00",
          "LastRefreshDate": "2022-11-28T16:37:10.2382054+01:00",
          "TotalRefreshCount": 104,
          "CustomInfo": {}
        }
      },
      "1607": {
        "$type": "Inside.Core.Formula.Definition.DefinitionAC, Inside.Core.Formula",
        "ID": 1607,
        "Results": [
          [
            330.0
          ]
        ],
        "Statistics": {
          "CreationDate": "2023-03-20T10:43:48.4376168+01:00",
          "LastRefreshDate": "2022-09-02T15:53:21.9272315+02:00",
          "TotalRefreshCount": 47,
          "CustomInfo": {}
        }
      },
      "1608": {
        "$type": "Inside.Core.Formula.Definition.DefinitionAC, Inside.Core.Formula",
        "ID": 1608,
        "Results": [
          [
            330.0
          ]
        ],
        "Statistics": {
          "CreationDate": "2023-03-20T10:43:48.4376168+01:00",
          "LastRefreshDate": "2022-09-02T15:52:55.2596539+02:00",
          "TotalRefreshCount": 47,
          "CustomInfo": {}
        }
      },
      "1609": {
        "$type": "Inside.Core.Formula.Definition.DefinitionAC, Inside.Core.Formula",
        "ID": 1609,
        "Results": [
          [
            64.0
          ]
        ],
        "Statistics": {
          "CreationDate": "2023-03-20T10:43:48.4376168+01:00",
          "LastRefreshDate": "2022-09-02T15:50:32.1724213+02:00",
          "TotalRefreshCount": 39,
          "CustomInfo": {}
        }
      },
      "1610": {
        "$type": "Inside.Core.Formula.Definition.DefinitionAC, Inside.Core.Formula",
        "ID": 1610,
        "Results": [
          [
            7.0
          ]
        ],
        "Statistics": {
          "CreationDate": "2023-03-20T10:43:48.4376168+01:00",
          "LastRefreshDate": "2022-09-02T15:50:51.4634645+02:00",
          "TotalRefreshCount": 38,
          "CustomInfo": {}
        }
      },
      "1611": {
        "$type": "Inside.Core.Formula.Definition.DefinitionAC, Inside.Core.Formula",
        "ID": 1611,
        "Results": [
          [
            356.0
          ]
        ],
        "Statistics": {
          "CreationDate": "2023-03-20T10:43:48.4376168+01:00",
          "LastRefreshDate": "2022-09-02T15:50:26.1254321+02:00",
          "TotalRefreshCount": 39,
          "CustomInfo": {}
        }
      },
      "1612": {
        "$type": "Inside.Core.Formula.Definition.DefinitionAC, Inside.Core.Formula",
        "ID": 1612,
        "Results": [
          [
            98.0
          ]
        ],
        "Statistics": {
          "CreationDate": "2023-03-20T10:43:48.4386163+01:00",
          "LastRefreshDate": "2022-09-02T15:50:32.0893531+02:00",
          "TotalRefreshCount": 38,
          "CustomInfo": {}
        }
      },
      "1613": {
        "$type": "Inside.Core.Formula.Definition.DefinitionAC, Inside.Core.Formula",
        "ID": 1613,
        "Results": [
          [
            330.0
          ]
        ],
        "Statistics": {
          "CreationDate": "2023-03-20T10:43:48.4386163+01:00",
          "LastRefreshDate": "2022-09-02T15:50:32.0813598+02:00",
          "TotalRefreshCount": 35,
          "CustomInfo": {}
        }
      },
      "1614": {
        "$type": "Inside.Core.Formula.Definition.DefinitionAC, Inside.Core.Formula",
        "ID": 1614,
        "Results": [
          [
            330.0
          ]
        ],
        "Statistics": {
          "CreationDate": "2023-03-20T10:43:48.4386163+01:00",
          "LastRefreshDate": "2022-09-02T15:50:17.8860441+02:00",
          "TotalRefreshCount": 36,
          "CustomInfo": {}
        }
      },
      "1615": {
        "$type": "Inside.Core.Formula.Definition.DefinitionAC, Inside.Core.Formula",
        "ID": 1615,
        "Results": [
          [
            98.0
          ]
        ],
        "Statistics": {
          "CreationDate": "2023-03-20T10:43:48.4386163+01:00",
          "LastRefreshDate": "2022-09-02T15:50:51.4674631+02:00",
          "TotalRefreshCount": 39,
          "CustomInfo": {}
        }
      },
      "1616": {
        "$type": "Inside.Core.Formula.Definition.DefinitionAC, Inside.Core.Formula",
        "ID": 1616,
        "Results": [
          [
            330.0
          ]
        ],
        "Statistics": {
          "CreationDate": "2023-03-20T10:43:48.4386163+01:00",
          "LastRefreshDate": "2022-09-02T15:50:51.4594882+02:00",
          "TotalRefreshCount": 40,
          "CustomInfo": {}
        }
      },
      "1617": {
        "$type": "Inside.Core.Formula.Definition.DefinitionAC, Inside.Core.Formula",
        "ID": 1617,
        "Results": [
          [
            356.0
          ]
        ],
        "Statistics": {
          "CreationDate": "2023-03-20T10:43:48.4386163+01:00",
          "LastRefreshDate": "2022-09-02T15:50:17.9020728+02:00",
          "TotalRefreshCount": 40,
          "CustomInfo": {}
        }
      },
      "1618": {
        "$type": "Inside.Core.Formula.Definition.DefinitionAC, Inside.Core.Formula",
        "ID": 1618,
        "Results": [
          [
            7.0
          ]
        ],
        "Statistics": {
          "CreationDate": "2023-03-20T10:43:48.4386163+01:00",
          "LastRefreshDate": "2022-09-02T15:50:32.0853496+02:00",
          "TotalRefreshCount": 33,
          "CustomInfo": {}
        }
      },
      "1619": {
        "$type": "Inside.Core.Formula.Definition.DefinitionAC, Inside.Core.Formula",
        "ID": 1619,
        "Results": [
          [
            330.0
          ]
        ],
        "Statistics": {
          "CreationDate": "2023-03-20T10:43:48.4386163+01:00",
          "LastRefreshDate": "2022-09-02T15:50:26.1155612+02:00",
          "TotalRefreshCount": 39,
          "CustomInfo": {}
        }
      },
      "1620": {
        "$type": "Inside.Core.Formula.Definition.DefinitionAC, Inside.Core.Formula",
        "ID": 1620,
        "Results": [
          [
            -150.0
          ]
        ],
        "Statistics": {
          "CreationDate": "2023-03-20T10:43:48.4386163+01:00",
          "LastRefreshDate": "2022-09-02T15:50:32.1023492+02:00",
          "TotalRefreshCount": 40,
          "CustomInfo": {}
        }
      },
      "1621": {
        "$type": "Inside.Core.Formula.Definition.DefinitionAC, Inside.Core.Formula",
        "ID": 1621,
        "Results": [
          [
            7.0
          ]
        ],
        "Statistics": {
          "CreationDate": "2023-03-20T10:43:48.4386163+01:00",
          "LastRefreshDate": "2022-09-02T15:50:07.3680291+02:00",
          "TotalRefreshCount": 35,
          "CustomInfo": {}
        }
      },
      "1622": {
        "$type": "Inside.Core.Formula.Definition.DefinitionAC, Inside.Core.Formula",
        "ID": 1622,
        "Results": [
          [
            330.0
          ]
        ],
        "Statistics": {
          "CreationDate": "2023-03-20T10:43:48.4386163+01:00",
          "LastRefreshDate": "2022-09-02T15:50:07.3490369+02:00",
          "TotalRefreshCount": 36,
          "CustomInfo": {}
        }
      },
      "1623": {
        "$type": "Inside.Core.Formula.Definition.DefinitionAC, Inside.Core.Formula",
        "ID": 1623,
        "Results": [
          [
            330.0
          ]
        ],
        "Statistics": {
          "CreationDate": "2023-03-20T10:43:48.4386163+01:00",
          "LastRefreshDate": "2022-09-02T15:49:34.3504007+02:00",
          "TotalRefreshCount": 35,
          "CustomInfo": {}
        }
      },
      "1624": {
        "$type": "Inside.Core.Formula.Definition.DefinitionAC, Inside.Core.Formula",
        "ID": 1624,
        "Results": [
          [
            330.0
          ]
        ],
        "Statistics": {
          "CreationDate": "2023-03-20T10:43:48.4386163+01:00",
          "LastRefreshDate": "2022-09-02T15:49:05.5664176+02:00",
          "TotalRefreshCount": 33,
          "CustomInfo": {}
        }
      },
      "1625": {
        "$type": "Inside.Core.Formula.Definition.DefinitionAC, Inside.Core.Formula",
        "ID": 1625,
        "Results": [
          [
            330.0
          ]
        ],
        "Statistics": {
          "CreationDate": "2023-03-20T10:43:48.4396166+01:00",
          "LastRefreshDate": "2022-09-02T15:47:45.414138+02:00",
          "TotalRefreshCount": 32,
          "CustomInfo": {}
        }
      },
      "1626": {
        "$type": "Inside.Core.Formula.Definition.DefinitionAC, Inside.Core.Formula",
        "ID": 1626,
        "Results": [
          [
            98.0
          ]
        ],
        "Statistics": {
          "CreationDate": "2023-03-20T10:43:48.4396166+01:00",
          "LastRefreshDate": "2022-09-02T15:47:03.3173579+02:00",
          "TotalRefreshCount": 28,
          "CustomInfo": {}
        }
      },
      "1627": {
        "$type": "Inside.Core.Formula.Definition.DefinitionAC, Inside.Core.Formula",
        "ID": 1627,
        "Results": [
          [
            330.0
          ]
        ],
        "Statistics": {
          "CreationDate": "2023-03-20T10:43:48.4396166+01:00",
          "LastRefreshDate": "2022-09-02T15:47:03.3103576+02:00",
          "TotalRefreshCount": 27,
          "CustomInfo": {}
        }
      },
      "1628": {
        "$type": "Inside.Core.Formula.Definition.DefinitionAC, Inside.Core.Formula",
        "ID": 1628,
        "Results": [
          [
            7.0
          ]
        ],
        "Statistics": {
          "CreationDate": "2023-03-20T10:43:48.4396166+01:00",
          "LastRefreshDate": "2022-09-02T15:46:22.3060875+02:00",
          "TotalRefreshCount": 26,
          "CustomInfo": {}
        }
      },
      "1629": {
        "$type": "Inside.Core.Formula.Definition.DefinitionAC, Inside.Core.Formula",
        "ID": 1629,
        "Results": [
          [
            330.0
          ]
        ],
        "Statistics": {
          "CreationDate": "2023-03-20T10:43:48.4396166+01:00",
          "LastRefreshDate": "2022-09-02T15:46:07.1114114+02:00",
          "TotalRefreshCount": 26,
          "CustomInfo": {}
        }
      },
      "1630": {
        "$type": "Inside.Core.Formula.Definition.DefinitionAC, Inside.Core.Formula",
        "ID": 1630,
        "Results": [
          [
            330.0
          ]
        ],
        "Statistics": {
          "CreationDate": "2023-03-20T10:43:48.4396166+01:00",
          "LastRefreshDate": "2022-09-02T15:45:29.5544451+02:00",
          "TotalRefreshCount": 21,
          "CustomInfo": {}
        }
      },
      "1631": {
        "$type": "Inside.Core.Formula.Definition.DefinitionAC, Inside.Core.Formula",
        "ID": 1631,
        "Results": [
          [
            330.0
          ]
        ],
        "Statistics": {
          "CreationDate": "2023-03-20T10:43:48.4396166+01:00",
          "LastRefreshDate": "2022-09-02T15:45:06.2018961+02:00",
          "TotalRefreshCount": 15,
          "CustomInfo": {}
        }
      },
      "1632": {
        "$type": "Inside.Core.Formula.Definition.DefinitionAC, Inside.Core.Formula",
        "ID": 1632,
        "Results": [
          [
            7.0
          ]
        ],
        "Statistics": {
          "CreationDate": "2023-03-20T10:43:48.4396166+01:00",
          "LastRefreshDate": "2022-09-02T15:44:33.8804856+02:00",
          "TotalRefreshCount": 19,
          "CustomInfo": {}
        }
      },
      "1633": {
        "$type": "Inside.Core.Formula.Definition.DefinitionAC, Inside.Core.Formula",
        "ID": 1633,
        "Results": [
          [
            330.0
          ]
        ],
        "Statistics": {
          "CreationDate": "2023-03-20T10:43:48.4396166+01:00",
          "LastRefreshDate": "2022-09-02T15:44:22.3659584+02:00",
          "TotalRefreshCount": 20,
          "CustomInfo": {}
        }
      },
      "1634": {
        "$type": "Inside.Core.Formula.Definition.DefinitionAC, Inside.Core.Formula",
        "ID": 1634,
        "Results": [
          [
            330.0
          ]
        ],
        "Statistics": {
          "CreationDate": "2023-03-20T10:43:48.4396166+01:00",
          "LastRefreshDate": "2022-09-01T12:21:47.2047357+02:00",
          "TotalRefreshCount": 15,
          "CustomInfo": {}
        }
      },
      "1635": {
        "$type": "Inside.Core.Formula.Definition.DefinitionAC, Inside.Core.Formula",
        "ID": 1635,
        "Results": [
          [
            183.0
          ]
        ],
        "Statistics": {
          "CreationDate": "2023-03-20T10:43:48.4396166+01:00",
          "LastRefreshDate": "2022-02-09T14:14:31.6489191+01:00",
          "TotalRefreshCount": 13,
          "CustomInfo": {}
        }
      },
      "1636": {
        "$type": "Inside.Core.Formula.Definition.DefinitionAC, Inside.Core.Formula",
        "ID": 1636,
        "Results": [
          [
            1.0
          ]
        ],
        "Statistics": {
          "CreationDate": "2023-03-20T10:43:48.4396166+01:00",
          "LastRefreshDate": "2021-12-14T10:33:23.1385107+01:00",
          "TotalRefreshCount": 9,
          "CustomInfo": {}
        }
      },
      "1637": {
        "$type": "Inside.Core.Formula.Definition.DefinitionAC, Inside.Core.Formula",
        "ID": 1637,
        "Results": [
          [
            101.0
          ]
        ],
        "Statistics": {
          "CreationDate": "2023-03-20T10:43:48.4396166+01:00",
          "LastRefreshDate": "2022-02-09T14:14:32.745599+01:00",
          "TotalRefreshCount": 11,
          "CustomInfo": {}
        }
      },
      "1638": {
        "$type": "Inside.Core.Formula.Definition.DefinitionAC, Inside.Core.Formula",
        "ID": 1638,
        "Results": [
          [
            128.0
          ]
        ],
        "Statistics": {
          "CreationDate": "2023-03-20T10:43:48.4396166+01:00",
          "LastRefreshDate": "2022-01-19T11:24:18.245097+01:00",
          "TotalRefreshCount": 11,
          "CustomInfo": {}
        }
      },
      "1639": {
        "$type": "Inside.Core.Formula.Definition.DefinitionAC, Inside.Core.Formula",
        "ID": 1639,
        "Results": [
          [
            360.0
          ]
        ],
        "Statistics": {
          "CreationDate": "2023-03-20T10:43:48.4396166+01:00",
          "LastRefreshDate": "2022-01-19T11:24:20.6292285+01:00",
          "TotalRefreshCount": 11,
          "CustomInfo": {}
        }
      },
      "1640": {
        "$type": "Inside.Core.Formula.Definition.DefinitionAC, Inside.Core.Formula",
        "ID": 1640,
        "Results": [
          [
            28.0
          ]
        ],
        "Statistics": {
          "CreationDate": "2023-03-20T10:43:48.4396166+01:00",
          "LastRefreshDate": "2021-12-14T10:33:23.161311+01:00",
          "TotalRefreshCount": 9,
          "CustomInfo": {}
        }
      },
      "1641": {
        "$type": "Inside.Core.Formula.Definition.DefinitionAC, Inside.Core.Formula",
        "ID": 1641,
        "Results": [
          [
            16.0
          ]
        ],
        "Statistics": {
          "CreationDate": "2023-03-20T10:43:48.4396166+01:00",
          "LastRefreshDate": "2021-12-14T10:33:23.1675049+01:00",
          "TotalRefreshCount": 9,
          "CustomInfo": {}
        }
      },
      "1642": {
        "$type": "Inside.Core.Formula.Definition.DefinitionAC, Inside.Core.Formula",
        "ID": 1642,
        "Results": [
          [
            10.0
          ]
        ],
        "Statistics": {
          "CreationDate": "2023-03-20T10:43:48.4396166+01:00",
          "LastRefreshDate": "2021-12-14T10:33:23.1725391+01:00",
          "TotalRefreshCount": 9,
          "CustomInfo": {}
        }
      },
      "1643": {
        "$type": "Inside.Core.Formula.Definition.DefinitionAC, Inside.Core.Formula",
        "ID": 1643,
        "Results": [
          [
            1.0
          ]
        ],
        "Statistics": {
          "CreationDate": "2023-03-20T10:43:48.4396166+01:00",
          "LastRefreshDate": "2021-12-14T10:33:23.1788352+01:00",
          "TotalRefreshCount": 9,
          "CustomInfo": {}
        }
      },
      "1644": {
        "$type": "Inside.Core.Formula.Definition.DefinitionAC, Inside.Core.Formula",
        "ID": 1644,
        "Results": [
          [
            12.0
          ]
        ],
        "Statistics": {
          "CreationDate": "2023-03-20T10:43:48.4396166+01:00",
          "LastRefreshDate": "2021-12-14T10:33:23.184237+01:00",
          "TotalRefreshCount": 9,
          "CustomInfo": {}
        }
      },
      "1645": {
        "$type": "Inside.Core.Formula.Definition.DefinitionAC, Inside.Core.Formula",
        "ID": 1645,
        "Results": [
          [
            2.0
          ]
        ],
        "Statistics": {
          "CreationDate": "2023-03-20T10:43:48.4406165+01:00",
          "LastRefreshDate": "2021-12-14T10:33:23.1912319+01:00",
          "TotalRefreshCount": 9,
          "CustomInfo": {}
        }
      },
      "1646": {
        "$type": "Inside.Core.Formula.Definition.DefinitionAC, Inside.Core.Formula",
        "ID": 1646,
        "Results": [
          [
            1.0
          ]
        ],
        "Statistics": {
          "CreationDate": "2023-03-20T10:43:48.4406165+01:00",
          "LastRefreshDate": "2021-12-14T10:33:23.1974293+01:00",
          "TotalRefreshCount": 9,
          "CustomInfo": {}
        }
      },
      "1647": {
        "$type": "Inside.Core.Formula.Definition.DefinitionAC, Inside.Core.Formula",
        "ID": 1647,
        "Results": [
          [
            13.0
          ]
        ],
        "Statistics": {
          "CreationDate": "2023-03-20T10:43:48.4406165+01:00",
          "LastRefreshDate": "2021-12-14T10:33:23.2036227+01:00",
          "TotalRefreshCount": 9,
          "CustomInfo": {}
        }
      },
      "1648": {
        "$type": "Inside.Core.Formula.Definition.DefinitionAC, Inside.Core.Formula",
        "ID": 1648,
        "Results": [
          [
            2.0
          ]
        ],
        "Statistics": {
          "CreationDate": "2023-03-20T10:43:48.4406165+01:00",
          "LastRefreshDate": "2021-12-14T10:33:23.2087076+01:00",
          "TotalRefreshCount": 9,
          "CustomInfo": {}
        }
      },
      "1649": {
        "$type": "Inside.Core.Formula.Definition.DefinitionAC, Inside.Core.Formula",
        "ID": 1649,
        "Results": [
          [
            12.0
          ]
        ],
        "Statistics": {
          "CreationDate": "2023-03-20T10:43:48.4406165+01:00",
          "LastRefreshDate": "2021-12-14T10:33:23.2150117+01:00",
          "TotalRefreshCount": 9,
          "CustomInfo": {}
        }
      },
      "1650": {
        "$type": "Inside.Core.Formula.Definition.DefinitionAC, Inside.Core.Formula",
        "ID": 1650,
        "Results": [
          [
            50.0
          ]
        ],
        "Statistics": {
          "CreationDate": "2023-03-20T10:43:48.4406165+01:00",
          "LastRefreshDate": "2021-12-14T10:33:23.2200101+01:00",
          "TotalRefreshCount": 9,
          "CustomInfo": {}
        }
      },
      "1651": {
        "$type": "Inside.Core.Formula.Definition.DefinitionAC, Inside.Core.Formula",
        "ID": 1651,
        "Results": [
          [
            104.0
          ]
        ],
        "Statistics": {
          "CreationDate": "2023-03-20T10:43:48.4406165+01:00",
          "LastRefreshDate": "2021-12-14T10:33:23.2262761+01:00",
          "TotalRefreshCount": 9,
          "CustomInfo": {}
        }
      },
      "1652": {
        "$type": "Inside.Core.Formula.Definition.DefinitionAC, Inside.Core.Formula",
        "ID": 1652,
        "Results": [
          [
            8.0
          ]
        ],
        "Statistics": {
          "CreationDate": "2023-03-20T10:43:48.4406165+01:00",
          "LastRefreshDate": "2021-12-14T10:33:23.2322366+01:00",
          "TotalRefreshCount": 9,
          "CustomInfo": {}
        }
      },
      "1653": {
        "$type": "Inside.Core.Formula.Definition.DefinitionAC, Inside.Core.Formula",
        "ID": 1653,
        "Results": [
          [
            6.0
          ]
        ],
        "Statistics": {
          "CreationDate": "2023-03-20T10:43:48.4406165+01:00",
          "LastRefreshDate": "2021-12-14T10:33:23.2384151+01:00",
          "TotalRefreshCount": 9,
          "CustomInfo": {}
        }
      },
      "1654": {
        "$type": "Inside.Core.Formula.Definition.DefinitionAC, Inside.Core.Formula",
        "ID": 1654,
        "Results": [
          [
            3.0
          ]
        ],
        "Statistics": {
          "CreationDate": "2023-03-20T10:43:48.4406165+01:00",
          "LastRefreshDate": "2021-12-14T10:33:23.2436091+01:00",
          "TotalRefreshCount": 9,
          "CustomInfo": {}
        }
      },
      "1655": {
        "$type": "Inside.Core.Formula.Definition.DefinitionAC, Inside.Core.Formula",
        "ID": 1655,
        "Results": [
          [
            8.0
          ]
        ],
        "Statistics": {
          "CreationDate": "2023-03-20T10:43:48.4406165+01:00",
          "LastRefreshDate": "2021-12-14T10:33:23.2496938+01:00",
          "TotalRefreshCount": 9,
          "CustomInfo": {}
        }
      },
      "1656": {
        "$type": "Inside.Core.Formula.Definition.DefinitionAC, Inside.Core.Formula",
        "ID": 1656,
        "Results": [
          [
            2966.0
          ]
        ],
        "Statistics": {
          "CreationDate": "2023-03-20T10:43:48.4406165+01:00",
          "LastRefreshDate": "2021-12-14T10:33:23.2559582+01:00",
          "TotalRefreshCount": 9,
          "CustomInfo": {}
        }
      },
      "1657": {
        "$type": "Inside.Core.Formula.Definition.DefinitionAC, Inside.Core.Formula",
        "ID": 1657,
        "Results": [
          [
            274.0
          ]
        ],
        "Statistics": {
          "CreationDate": "2023-03-20T10:43:48.4406165+01:00",
          "LastRefreshDate": "2021-12-14T10:33:23.2619116+01:00",
          "TotalRefreshCount": 9,
          "CustomInfo": {}
        }
      },
      "1658": {
        "$type": "Inside.Core.Formula.Definition.DefinitionAC, Inside.Core.Formula",
        "ID": 1658,
        "Results": [
          [
            170.0
          ]
        ],
        "Statistics": {
          "CreationDate": "2023-03-20T10:43:48.4406165+01:00",
          "LastRefreshDate": "2021-12-14T10:33:23.2671498+01:00",
          "TotalRefreshCount": 9,
          "CustomInfo": {}
        }
      },
      "1659": {
        "$type": "Inside.Core.Formula.Definition.DefinitionAC, Inside.Core.Formula",
        "ID": 1659,
        "Results": [
          [
            107.0
          ]
        ],
        "Statistics": {
          "CreationDate": "2023-03-20T10:43:48.4406165+01:00",
          "LastRefreshDate": "2021-12-14T10:33:23.2734125+01:00",
          "TotalRefreshCount": 9,
          "CustomInfo": {}
        }
      },
      "1660": {
        "$type": "Inside.Core.Formula.Definition.DefinitionAC, Inside.Core.Formula",
        "ID": 1660,
        "Results": [
          [
            435.0
          ]
        ],
        "Statistics": {
          "CreationDate": "2023-03-20T10:43:48.4406165+01:00",
          "LastRefreshDate": "2021-12-14T10:33:23.2784243+01:00",
          "TotalRefreshCount": 9,
          "CustomInfo": {}
        }
      },
      "1661": {
        "$type": "Inside.Core.Formula.Definition.DefinitionAC, Inside.Core.Formula",
        "ID": 1661,
        "Results": [
          [
            307.0
          ]
        ],
        "Statistics": {
          "CreationDate": "2023-03-20T10:43:48.4406165+01:00",
          "LastRefreshDate": "2021-12-14T10:33:23.2846678+01:00",
          "TotalRefreshCount": 9,
          "CustomInfo": {}
        }
      },
      "1662": {
        "$type": "Inside.Core.Formula.Definition.DefinitionAC, Inside.Core.Formula",
        "ID": 1662,
        "Results": [
          [
            273.0
          ]
        ],
        "Statistics": {
          "CreationDate": "2023-03-20T10:43:48.4406165+01:00",
          "LastRefreshDate": "2021-12-14T10:33:23.2905938+01:00",
          "TotalRefreshCount": 9,
          "CustomInfo": {}
        }
      },
      "1663": {
        "$type": "Inside.Core.Formula.Definition.DefinitionAC, Inside.Core.Formula",
        "ID": 1663,
        "Results": [
          [
            226.0
          ]
        ],
        "Statistics": {
          "CreationDate": "2023-03-20T10:43:48.4406165+01:00",
          "LastRefreshDate": "2021-12-14T10:33:23.2968699+01:00",
          "TotalRefreshCount": 9,
          "CustomInfo": {}
        }
      },
      "1664": {
        "$type": "Inside.Core.Formula.Definition.DefinitionAC, Inside.Core.Formula",
        "ID": 1664,
        "Results": [
          [
            315.0
          ]
        ],
        "Statistics": {
          "CreationDate": "2023-03-20T10:43:48.4406165+01:00",
          "LastRefreshDate": "2021-12-14T10:33:23.3008+01:00",
          "TotalRefreshCount": 9,
          "CustomInfo": {}
        }
      },
      "1665": {
        "$type": "Inside.Core.Formula.Definition.DefinitionAC, Inside.Core.Formula",
        "ID": 1665,
        "Results": [
          [
            21.0
          ]
        ],
        "Statistics": {
          "CreationDate": "2023-03-20T10:43:48.4416164+01:00",
          "LastRefreshDate": "2021-12-14T10:33:23.3061605+01:00",
          "TotalRefreshCount": 9,
          "CustomInfo": {}
        }
      },
      "1666": {
        "$type": "Inside.Core.Formula.Definition.DefinitionAC, Inside.Core.Formula",
        "ID": 1666,
        "Results": [
          [
            460.0
          ]
        ],
        "Statistics": {
          "CreationDate": "2023-03-20T10:43:48.4416164+01:00",
          "LastRefreshDate": "2021-12-14T10:33:23.312088+01:00",
          "TotalRefreshCount": 9,
          "CustomInfo": {}
        }
      },
      "1667": {
        "$type": "Inside.Core.Formula.Definition.DefinitionAC, Inside.Core.Formula",
        "ID": 1667,
        "Results": [
          [
            140.0
          ]
        ],
        "Statistics": {
          "CreationDate": "2023-03-20T10:43:48.4416164+01:00",
          "LastRefreshDate": "2021-12-14T10:33:23.3182989+01:00",
          "TotalRefreshCount": 9,
          "CustomInfo": {}
        }
      },
      "1668": {
        "$type": "Inside.Core.Formula.Definition.DefinitionAC, Inside.Core.Formula",
        "ID": 1668,
        "Results": [
          [
            3.0
          ]
        ],
        "Statistics": {
          "CreationDate": "2023-03-20T10:43:48.4416164+01:00",
          "LastRefreshDate": "2021-12-14T10:33:23.3305624+01:00",
          "TotalRefreshCount": 9,
          "CustomInfo": {}
        }
      },
      "1669": {
        "$type": "Inside.Core.Formula.Definition.DefinitionAC, Inside.Core.Formula",
        "ID": 1669,
        "Results": [
          [
            13.0
          ]
        ],
        "Statistics": {
          "CreationDate": "2023-03-20T10:43:48.4416164+01:00",
          "LastRefreshDate": "2021-12-14T10:33:23.3542121+01:00",
          "TotalRefreshCount": 9,
          "CustomInfo": {}
        }
      },
      "1670": {
        "$type": "Inside.Core.Formula.Definition.DefinitionAC, Inside.Core.Formula",
        "ID": 1670,
        "Results": [
          [
            119.0
          ]
        ],
        "Statistics": {
          "CreationDate": "2023-03-20T10:43:48.4416164+01:00",
          "LastRefreshDate": "2021-12-14T10:33:23.3839248+01:00",
          "TotalRefreshCount": 9,
          "CustomInfo": {}
        }
      },
      "1671": {
        "$type": "Inside.Core.Formula.Definition.DefinitionAC, Inside.Core.Formula",
        "ID": 1671,
        "Results": [
          [
            23.0
          ]
        ],
        "Statistics": {
          "CreationDate": "2023-03-20T10:43:48.4416164+01:00",
          "LastRefreshDate": "2021-12-14T10:33:23.4125209+01:00",
          "TotalRefreshCount": 9,
          "CustomInfo": {}
        }
      },
      "1672": {
        "$type": "Inside.Core.Formula.Definition.DefinitionAC, Inside.Core.Formula",
        "ID": 1672,
        "Results": [
          [
            1.0
          ]
        ],
        "Statistics": {
          "CreationDate": "2023-03-20T10:43:48.4416164+01:00",
          "LastRefreshDate": "2021-12-14T10:33:23.4475757+01:00",
          "TotalRefreshCount": 9,
          "CustomInfo": {}
        }
      },
      "1673": {
        "$type": "Inside.Core.Formula.Definition.DefinitionAC, Inside.Core.Formula",
        "ID": 1673,
        "Results": [
          [
            389.0
          ]
        ],
        "Statistics": {
          "CreationDate": "2023-03-20T10:43:48.4416164+01:00",
          "LastRefreshDate": "2021-12-14T10:33:23.4835177+01:00",
          "TotalRefreshCount": 9,
          "CustomInfo": {}
        }
      },
      "1674": {
        "$type": "Inside.Core.Formula.Definition.DefinitionAC, Inside.Core.Formula",
        "ID": 1674,
        "Results": [
          [
            10.0
          ]
        ],
        "Statistics": {
          "CreationDate": "2023-03-20T10:43:48.4416164+01:00",
          "LastRefreshDate": "2021-12-13T10:30:04.4676867+01:00",
          "TotalRefreshCount": 7,
          "CustomInfo": {}
        }
      },
      "1675": {
        "$type": "Inside.Core.Formula.Definition.DefinitionAC, Inside.Core.Formula",
        "ID": 1675,
        "Results": [
          [
            330.0
          ]
 </t>
  </si>
  <si>
    <t xml:space="preserve">       ],
        "Statistics": {
          "CreationDate": "2023-03-20T10:43:48.4416164+01:00",
          "LastRefreshDate": "2022-09-02T15:50:00.7068225+02:00",
          "TotalRefreshCount": 35,
          "CustomInfo": {}
        }
      },
      "1676": {
        "$type": "Inside.Core.Formula.Definition.DefinitionAC, Inside.Core.Formula",
        "ID": 1676,
        "Results": [
          [
            330.0
          ]
        ],
        "Statistics": {
          "CreationDate": "2023-03-20T10:43:48.4416164+01:00",
          "LastRefreshDate": "2022-09-02T15:49:11.9922736+02:00",
          "TotalRefreshCount": 36,
          "CustomInfo": {}
        }
      },
      "1677": {
        "$type": "Inside.Core.Formula.Definition.DefinitionAC, Inside.Core.Formula",
        "ID": 1677,
        "Results": [
          [
            330.0
          ]
        ],
        "Statistics": {
          "CreationDate": "2023-03-20T10:43:48.4416164+01:00",
          "LastRefreshDate": "2022-09-02T15:47:53.262287+02:00",
          "TotalRefreshCount": 33,
          "CustomInfo": {}
        }
      },
      "1678": {
        "$type": "Inside.Core.Formula.Definition.DefinitionAC, Inside.Core.Formula",
        "ID": 1678,
        "Results": [
          [
            330.0
          ]
        ],
        "Statistics": {
          "CreationDate": "2023-03-20T10:43:48.4416164+01:00",
          "LastRefreshDate": "2022-09-02T15:47:12.0424449+02:00",
          "TotalRefreshCount": 28,
          "CustomInfo": {}
        }
      },
      "1679": {
        "$type": "Inside.Core.Formula.Definition.DefinitionAC, Inside.Core.Formula",
        "ID": 1679,
        "Results": [
          [
            7.0
          ]
        ],
        "Statistics": {
          "CreationDate": "2023-03-20T10:43:48.4416164+01:00",
          "LastRefreshDate": "2022-09-02T15:47:03.3143767+02:00",
          "TotalRefreshCount": 30,
          "CustomInfo": {}
        }
      },
      "1680": {
        "$type": "Inside.Core.Formula.Definition.DefinitionAC, Inside.Core.Formula",
        "ID": 1680,
        "Results": [
          [
            330.0
          ]
        ],
        "Statistics": {
          "CreationDate": "2023-03-20T10:43:48.4416164+01:00",
          "LastRefreshDate": "2022-09-02T15:46:39.7670689+02:00",
          "TotalRefreshCount": 26,
          "CustomInfo": {}
        }
      },
      "1681": {
        "$type": "Inside.Core.Formula.Definition.DefinitionAC, Inside.Core.Formula",
        "ID": 1681,
        "Results": [
          [
            330.0
          ]
        ],
        "Statistics": {
          "CreationDate": "2023-03-20T10:43:48.4416164+01:00",
          "LastRefreshDate": "2022-09-02T15:46:22.2840955+02:00",
          "TotalRefreshCount": 27,
          "CustomInfo": {}
        }
      },
      "1682": {
        "$type": "Inside.Core.Formula.Definition.DefinitionAC, Inside.Core.Formula",
        "ID": 1682,
        "Results": [
          [
            7.0
          ]
        ],
        "Statistics": {
          "CreationDate": "2023-03-20T10:43:48.4416164+01:00",
          "LastRefreshDate": "2022-09-02T15:45:29.5584428+02:00",
          "TotalRefreshCount": 21,
          "CustomInfo": {}
        }
      },
      "1683": {
        "$type": "Inside.Core.Formula.Definition.DefinitionAC, Inside.Core.Formula",
        "ID": 1683,
        "Results": [
          [
            330.0
          ]
        ],
        "Statistics": {
          "CreationDate": "2023-03-20T10:43:48.4416164+01:00",
          "LastRefreshDate": "2022-09-02T15:45:17.4688427+02:00",
          "TotalRefreshCount": 22,
          "CustomInfo": {}
        }
      },
      "1684": {
        "$type": "Inside.Core.Formula.Definition.DefinitionAC, Inside.Core.Formula",
        "ID": 1684,
        "Results": [
          [
            98.0
          ]
        ],
        "Statistics": {
          "CreationDate": "2023-03-20T10:43:48.4426167+01:00",
          "LastRefreshDate": "2022-09-02T15:44:33.8854798+02:00",
          "TotalRefreshCount": 17,
          "CustomInfo": {}
        }
      },
      "1685": {
        "$type": "Inside.Core.Formula.Definition.DefinitionAC, Inside.Core.Formula",
        "ID": 1685,
        "Results": [
          [
            330.0
          ]
        ],
        "Statistics": {
          "CreationDate": "2023-03-20T10:43:48.4426167+01:00",
          "LastRefreshDate": "2022-09-02T15:44:33.8744806+02:00",
          "TotalRefreshCount": 20,
          "CustomInfo": {}
        }
      },
      "1686": {
        "$type": "Inside.Core.Formula.Definition.DefinitionAC, Inside.Core.Formula",
        "ID": 1686,
        "Results": [
          [
            7.0
          ]
        ],
        "Statistics": {
          "CreationDate": "2023-03-20T10:43:48.4426167+01:00",
          "LastRefreshDate": "2022-09-01T12:21:47.2027357+02:00",
          "TotalRefreshCount": 15,
          "CustomInfo": {}
        }
      },
      "1687": {
        "$type": "Inside.Core.Formula.Definition.DefinitionAC, Inside.Core.Formula",
        "ID": 1687,
        "Results": [
          [
            202.0
          ]
        ],
        "Statistics": {
          "CreationDate": "2023-03-20T10:43:48.4426167+01:00",
          "LastRefreshDate": "2022-01-19T11:24:10.4309444+01:00",
          "TotalRefreshCount": 11,
          "CustomInfo": {}
        }
      },
      "1688": {
        "$type": "Inside.Core.Formula.Definition.DefinitionAC, Inside.Core.Formula",
        "ID": 1688,
        "Results": [
          [
            808.0
          ]
        ],
        "Statistics": {
          "CreationDate": "2023-03-20T10:43:48.4426167+01:00",
          "LastRefreshDate": "2022-01-19T11:24:10.4373022+01:00",
          "TotalRefreshCount": 11,
          "CustomInfo": {}
        }
      },
      "1689": {
        "$type": "Inside.Core.Formula.Definition.DefinitionAC, Inside.Core.Formula",
        "ID": 1689,
        "Results": [
          [
            128.0
          ]
        ],
        "Statistics": {
          "CreationDate": "2023-03-20T10:43:48.4426167+01:00",
          "LastRefreshDate": "2022-02-09T14:14:32.3145885+01:00",
          "TotalRefreshCount": 13,
          "CustomInfo": {}
        }
      },
      "1690": {
        "$type": "Inside.Core.Formula.Definition.DefinitionAC, Inside.Core.Formula",
        "ID": 1690,
        "Results": [
          [
            360.0
          ]
        ],
        "Statistics": {
          "CreationDate": "2023-03-20T10:43:48.4426167+01:00",
          "LastRefreshDate": "2022-02-09T14:14:33.2178708+01:00",
          "TotalRefreshCount": 11,
          "CustomInfo": {}
        }
      },
      "1691": {
        "$type": "Inside.Core.Formula.Definition.DefinitionAC, Inside.Core.Formula",
        "ID": 1691,
        "Results": [
          [
            101.0
          ]
        ],
        "Statistics": {
          "CreationDate": "2023-03-20T10:43:48.4426167+01:00",
          "LastRefreshDate": "2022-01-19T11:24:19.3200784+01:00",
          "TotalRefreshCount": 11,
          "CustomInfo": {}
        }
      },
      "1692": {
        "$type": "Inside.Core.Formula.Definition.DefinitionAC, Inside.Core.Formula",
        "ID": 1692,
        "Results": [
          [
            3631.0
          ]
        ],
        "Statistics": {
          "CreationDate": "2023-03-20T10:43:48.4426167+01:00",
          "LastRefreshDate": "2021-12-14T10:33:23.1583096+01:00",
          "TotalRefreshCount": 9,
          "CustomInfo": {}
        }
      },
      "1693": {
        "$type": "Inside.Core.Formula.Definition.DefinitionAC, Inside.Core.Formula",
        "ID": 1693,
        "Results": [
          [
            2.0
          ]
        ],
        "Statistics": {
          "CreationDate": "2023-03-20T10:43:48.4426167+01:00",
          "LastRefreshDate": "2021-12-14T10:33:23.1644662+01:00",
          "TotalRefreshCount": 9,
          "CustomInfo": {}
        }
      },
      "1694": {
        "$type": "Inside.Core.Formula.Definition.DefinitionAC, Inside.Core.Formula",
        "ID": 1694,
        "Results": [
          [
            7.0
          ]
        ],
        "Statistics": {
          "CreationDate": "2023-03-20T10:43:48.4426167+01:00",
          "LastRefreshDate": "2021-12-14T10:33:23.1705232+01:00",
          "TotalRefreshCount": 9,
          "CustomInfo": {}
        }
      },
      "1695": {
        "$type": "Inside.Core.Formula.Definition.DefinitionAC, Inside.Core.Formula",
        "ID": 1695,
        "Results": [
          [
            54.0
          ]
        ],
        "Statistics": {
          "CreationDate": "2023-03-20T10:43:48.4426167+01:00",
          "LastRefreshDate": "2021-12-14T10:33:23.1758365+01:00",
          "TotalRefreshCount": 9,
          "CustomInfo": {}
        }
      },
      "1696": {
        "$type": "Inside.Core.Formula.Definition.DefinitionAC, Inside.Core.Formula",
        "ID": 1696,
        "Results": [
          [
            1.0
          ]
        ],
        "Statistics": {
          "CreationDate": "2023-03-20T10:43:48.4426167+01:00",
          "LastRefreshDate": "2021-12-14T10:33:23.1817926+01:00",
          "TotalRefreshCount": 9,
          "CustomInfo": {}
        }
      },
      "1697": {
        "$type": "Inside.Core.Formula.Definition.DefinitionAC, Inside.Core.Formula",
        "ID": 1697,
        "Results": [
          [
            22.0
          ]
        ],
        "Statistics": {
          "CreationDate": "2023-03-20T10:43:48.4426167+01:00",
          "LastRefreshDate": "2021-12-14T10:33:23.1872322+01:00",
          "TotalRefreshCount": 9,
          "CustomInfo": {}
        }
      },
      "1698": {
        "$type": "Inside.Core.Formula.Definition.DefinitionAC, Inside.Core.Formula",
        "ID": 1698,
        "Results": [
          [
            45.0
          ]
        ],
        "Statistics": {
          "CreationDate": "2023-03-20T10:43:48.4426167+01:00",
          "LastRefreshDate": "2021-12-14T10:33:23.1944301+01:00",
          "TotalRefreshCount": 9,
          "CustomInfo": {}
        }
      },
      "1699": {
        "$type": "Inside.Core.Formula.Definition.DefinitionAC, Inside.Core.Formula",
        "ID": 1699,
        "Results": [
          [
            40.0
          ]
        ],
        "Statistics": {
          "CreationDate": "2023-03-20T10:43:48.4426167+01:00",
          "LastRefreshDate": "2021-12-14T10:33:23.2004302+01:00",
          "TotalRefreshCount": 9,
          "CustomInfo": {}
        }
      },
      "1700": {
        "$type": "Inside.Core.Formula.Definition.DefinitionAC, Inside.Core.Formula",
        "ID": 1700,
        "Results": [
          [
            32.0
          ]
        ],
        "Statistics": {
          "CreationDate": "2023-03-20T10:43:48.4426167+01:00",
          "LastRefreshDate": "2021-12-14T10:33:23.2056344+01:00",
          "TotalRefreshCount": 9,
          "CustomInfo": {}
        }
      },
      "1701": {
        "$type": "Inside.Core.Formula.Definition.DefinitionAC, Inside.Core.Formula",
        "ID": 1701,
        "Results": [
          [
            1.0
          ]
        ],
        "Statistics": {
          "CreationDate": "2023-03-20T10:43:48.4426167+01:00",
          "LastRefreshDate": "2021-12-14T10:33:23.2117224+01:00",
          "TotalRefreshCount": 9,
          "CustomInfo": {}
        }
      },
      "1702": {
        "$type": "Inside.Core.Formula.Definition.DefinitionAC, Inside.Core.Formula",
        "ID": 1702,
        "Results": [
          [
            13.0
          ]
        ],
        "Statistics": {
          "CreationDate": "2023-03-20T10:43:48.4426167+01:00",
          "LastRefreshDate": "2021-12-14T10:33:23.2180221+01:00",
          "TotalRefreshCount": 9,
          "CustomInfo": {}
        }
      },
      "1703": {
        "$type": "Inside.Core.Formula.Definition.DefinitionAC, Inside.Core.Formula",
        "ID": 1703,
        "Results": [
          [
            296.0
          ]
        ],
        "Statistics": {
          "CreationDate": "2023-03-20T10:43:48.443616+01:00",
          "LastRefreshDate": "2021-12-14T10:33:23.2231891+01:00",
          "TotalRefreshCount": 9,
          "CustomInfo": {}
        }
      },
      "1704": {
        "$type": "Inside.Core.Formula.Definition.DefinitionAC, Inside.Core.Formula",
        "ID": 1704,
        "Results": [
          [
            196.0
          ]
        ],
        "Statistics": {
          "CreationDate": "2023-03-20T10:43:48.443616+01:00",
          "LastRefreshDate": "2021-12-14T10:33:23.2292015+01:00",
          "TotalRefreshCount": 9,
          "CustomInfo": {}
        }
      },
      "1705": {
        "$type": "Inside.Core.Formula.Definition.DefinitionAC, Inside.Core.Formula",
        "ID": 1705,
        "Results": [
          [
            16.0
          ]
        ],
        "Statistics": {
          "CreationDate": "2023-03-20T10:43:48.443616+01:00",
          "LastRefreshDate": "2021-12-14T10:33:23.2344574+01:00",
          "TotalRefreshCount": 9,
          "CustomInfo": {}
        }
      },
      "1706": {
        "$type": "Inside.Core.Formula.Definition.DefinitionAC, Inside.Core.Formula",
        "ID": 1706,
        "Results": [
          [
            2.0
          ]
        ],
        "Statistics": {
          "CreationDate": "2023-03-20T10:43:48.443616+01:00",
          "LastRefreshDate": "2021-12-14T10:33:23.2414147+01:00",
          "TotalRefreshCount": 9,
          "CustomInfo": {}
        }
      },
      "1707": {
        "$type": "Inside.Core.Formula.Definition.DefinitionAC, Inside.Core.Formula",
        "ID": 1707,
        "Results": [
          [
            2.0
          ]
        ],
        "Statistics": {
          "CreationDate": "2023-03-20T10:43:48.443616+01:00",
          "LastRefreshDate": "2021-12-14T10:33:23.2466953+01:00",
          "TotalRefreshCount": 9,
          "CustomInfo": {}
        }
      },
      "1708": {
        "$type": "Inside.Core.Formula.Definition.DefinitionAC, Inside.Core.Formula",
        "ID": 1708,
        "Results": [
          [
            3008.0
          ]
        ],
        "Statistics": {
          "CreationDate": "2023-03-20T10:43:48.443616+01:00",
          "LastRefreshDate": "2021-12-14T10:33:23.2528768+01:00",
          "TotalRefreshCount": 9,
          "CustomInfo": {}
        }
      },
      "1709": {
        "$type": "Inside.Core.Formula.Definition.DefinitionAC, Inside.Core.Formula",
        "ID": 1709,
        "Results": [
          [
            1079.0
          ]
        ],
        "Statistics": {
          "CreationDate": "2023-03-20T10:43:48.443616+01:00",
          "LastRefreshDate": "2021-12-14T10:33:23.2589578+01:00",
          "TotalRefreshCount": 9,
          "CustomInfo": {}
        }
      },
      "1710": {
        "$type": "Inside.Core.Formula.Definition.DefinitionAC, Inside.Core.Formula",
        "ID": 1710,
        "Results": [
          [
            275.0
          ]
        ],
        "Statistics": {
          "CreationDate": "2023-03-20T10:43:48.443616+01:00",
          "LastRefreshDate": "2021-12-14T10:33:23.2641513+01:00",
          "TotalRefreshCount": 9,
          "CustomInfo": {}
        }
      },
      "1711": {
        "$type": "Inside.Core.Formula.Definition.DefinitionAC, Inside.Core.Formula",
        "ID": 1711,
        "Results": [
          [
            741.0
          ]
        ],
        "Statistics": {
          "CreationDate": "2023-03-20T10:43:48.443616+01:00",
          "LastRefreshDate": "2021-12-14T10:33:23.2701525+01:00",
          "TotalRefreshCount": 9,
          "CustomInfo": {}
        }
      },
      "1712": {
        "$type": "Inside.Core.Formula.Definition.DefinitionAC, Inside.Core.Formula",
        "ID": 1712,
        "Results": [
          [
            135.0
          ]
        ],
        "Statistics": {
          "CreationDate": "2023-03-20T10:43:48.443616+01:00",
          "LastRefreshDate": "2021-12-14T10:33:23.276427+01:00",
          "TotalRefreshCount": 9,
          "CustomInfo": {}
        }
      },
      "1713": {
        "$type": "Inside.Core.Formula.Definition.DefinitionAC, Inside.Core.Formula",
        "ID": 1713,
        "Results": [
          [
            146.0
          ]
        ],
        "Statistics": {
          "CreationDate": "2023-03-20T10:43:48.443616+01:00",
          "LastRefreshDate": "2021-12-14T10:33:23.2824207+01:00",
          "TotalRefreshCount": 9,
          "CustomInfo": {}
        }
      },
      "1714": {
        "$type": "Inside.Core.Formula.Definition.DefinitionAC, Inside.Core.Formula",
        "ID": 1714,
        "Results": [
          [
            294.0
          ]
        ],
        "Statistics": {
          "CreationDate": "2023-03-20T10:43:48.443616+01:00",
          "LastRefreshDate": "2021-12-14T10:33:23.2876706+01:00",
          "TotalRefreshCount": 9,
          "CustomInfo": {}
        }
      },
      "1715": {
        "$type": "Inside.Core.Formula.Definition.DefinitionAC, Inside.Core.Formula",
        "ID": 1715,
        "Results": [
          [
            233.0
          ]
        ],
        "Statistics": {
          "CreationDate": "2023-03-20T10:43:48.4446172+01:00",
          "LastRefreshDate": "2021-12-14T10:33:23.2938371+01:00",
          "TotalRefreshCount": 9,
          "CustomInfo": {}
        }
      },
      "1716": {
        "$type": "Inside.Core.Formula.Definition.DefinitionAC, Inside.Core.Formula",
        "ID": 1716,
        "Results": [
          [
            54.0
          ]
        ],
        "Statistics": {
          "CreationDate": "2023-03-20T10:43:48.4446172+01:00",
          "LastRefreshDate": "2021-12-13T10:29:49.9344968+01:00",
          "TotalRefreshCount": 7,
          "CustomInfo": {}
        }
      },
      "1717": {
        "$type": "Inside.Core.Formula.Definition.DefinitionAC, Inside.Core.Formula",
        "ID": 1717,
        "Results": [
          [
            17.0
          ]
        ],
        "Statistics": {
          "CreationDate": "2023-03-20T10:43:48.4446172+01:00",
          "LastRefreshDate": "2021-12-14T10:33:23.3030791+01:00",
          "TotalRefreshCount": 9,
          "CustomInfo": {}
        }
      },
      "1718": {
        "$type": "Inside.Core.Formula.Definition.DefinitionAC, Inside.Core.Formula",
        "ID": 1718,
        "Results": [
          [
            81.0
          ]
        ],
        "Statistics": {
          "CreationDate": "2023-03-20T10:43:48.4446172+01:00",
          "LastRefreshDate": "2021-12-14T10:33:23.3090881+01:00",
          "TotalRefreshCount": 9,
          "CustomInfo": {}
        }
      },
      "1719": {
        "$type": "Inside.Core.Formula.Definition.DefinitionAC, Inside.Core.Formula",
        "ID": 1719,
        "Results": [
          [
            979.0
          ]
        ],
        "Statistics": {
          "CreationDate": "2023-03-20T10:43:48.4446172+01:00",
          "LastRefreshDate": "2021-12-14T10:33:23.3152986+01:00",
          "TotalRefreshCount": 9,
          "CustomInfo": {}
        }
      },
      "1720": {
        "$type": "Inside.Core.Formula.Definition.DefinitionAC, Inside.Core.Formula",
        "ID": 1720,
        "Results": [
          [
            203.0
          ]
        ],
        "Statistics": {
          "CreationDate": "2023-03-20T10:43:48.4446172+01:00",
          "LastRefreshDate": "2021-12-14T10:33:23.3212988+01:00",
          "TotalRefreshCount": 9,
          "CustomInfo": {}
        }
      },
      "1721": {
        "$type": "Inside.Core.Formula.Definition.DefinitionAC, Inside.Core.Formula",
        "ID": 1721,
        "Results": [
          [
            433.0
          ]
        ],
        "Statistics": {
          "CreationDate": "2023-03-20T10:43:48.4446172+01:00",
          "LastRefreshDate": "2021-12-14T10:33:23.3275586+01:00",
          "TotalRefreshCount": 9,
          "CustomInfo": {}
        }
      },
      "1722": {
        "$type": "Inside.Core.Formula.Definition.DefinitionAC, Inside.Core.Formula",
        "ID": 1722,
        "Results": [
          [
            4.0
          ]
        ],
        "Statistics": {
          "CreationDate": "2023-03-20T10:43:48.4446172+01:00",
          "LastRefreshDate": "2021-12-14T10:33:23.3327384+01:00",
          "TotalRefreshCount": 9,
          "CustomInfo": {}
        }
      },
      "1723": {
        "$type": "Inside.Core.Formula.Definition.DefinitionAC, Inside.Core.Formula",
        "ID": 1723,
        "Results": [
          [
            28.0
          ]
        ],
        "Statistics": {
          "CreationDate": "2023-03-20T10:43:48.4446172+01:00",
          "LastRefreshDate": "2021-12-14T10:33:23.3397471+01:00",
          "TotalRefreshCount": 9,
          "CustomInfo": {}
        }
      },
      "1724": {
        "$type": "Inside.Core.Formula.Definition.DefinitionAC, Inside.Core.Formula",
        "ID": 1724,
        "Results": [
          [
            247.0
          ]
        ],
        "Statistics": {
          "CreationDate": "2023-03-20T10:43:48.4446172+01:00",
          "LastRefreshDate": "2021-12-14T10:33:23.3450314+01:00",
          "TotalRefreshCount": 9,
          "CustomInfo": {}
        }
      },
      "1725": {
        "$type": "Inside.Core.Formula.Definition.DefinitionAC, Inside.Core.Formula",
        "ID": 1725,
        "Results": [
          [
            3.0
          ]
        ],
        "Statistics": {
          "CreationDate": "2023-03-20T10:43:48.4446172+01:00",
          "LastRefreshDate": "2021-12-14T10:33:23.3509577+01:00",
          "TotalRefreshCount": 9,
          "CustomInfo": {}
        }
      },
      "1726": {
        "$type": "Inside.Core.Formula.Definition.DefinitionAC, Inside.Core.Formula",
        "ID": 1726,
        "Results": [
          [
            10.0
          ]
        ],
        "Statistics": {
          "CreationDate": "2023-03-20T10:43:48.4446172+01:00",
          "LastRefreshDate": "2021-12-14T10:33:23.3572158+01:00",
          "TotalRefreshCount": 9,
          "CustomInfo": {}
        }
      },
      "1727": {
        "$type": "Inside.Core.Formula.Definition.DefinitionAC, Inside.Core.Formula",
        "ID": 1727,
        "Results": [
          [
            15.0
          ]
        ],
        "Statistics": {
          "CreationDate": "2023-03-20T10:43:48.4446172+01:00",
          "LastRefreshDate": "2021-12-14T10:33:23.3633646+01:00",
          "TotalRefreshCount": 9,
          "CustomInfo": {}
        }
      },
      "1728": {
        "$type": "Inside.Core.Formula.Definition.DefinitionAC, Inside.Core.Formula",
        "ID": 1728,
        "Results": [
          [
            62.0
          ]
        ],
        "Statistics": {
          "CreationDate": "2023-03-20T10:43:48.4446172+01:00",
          "LastRefreshDate": "2021-12-14T10:33:23.3684523+01:00",
          "TotalRefreshCount": 9,
          "CustomInfo": {}
        }
      },
      "1729": {
        "$type": "Inside.Core.Formula.Definition.DefinitionAC, Inside.Core.Formula",
        "ID": 1729,
        "Results": [
          [
            8.0
          ]
        ],
        "Statistics": {
          "CreationDate": "2023-03-20T10:43:48.4446172+01:00",
          "LastRefreshDate": "2021-12-14T10:33:23.3746634+01:00",
          "TotalRefreshCount": 9,
          "CustomInfo": {}
        }
      },
      "1730": {
        "$type": "Inside.Core.Formula.Definition.DefinitionAC, Inside.Core.Formula",
        "ID": 1730,
        "Results": [
          [
            19.0
          ]
        ],
        "Statistics": {
          "CreationDate": "2023-03-20T10:43:48.4446172+01:00",
          "LastRefreshDate": "2021-12-14T10:33:23.3806575+01:00",
          "TotalRefreshCount": 9,
          "CustomInfo": {}
        }
      },
      "1731": {
        "$type": "Inside.Core.Formula.Definition.DefinitionAC, Inside.Core.Formula",
        "ID": 1731,
        "Results": [
          [
            27.0
          ]
        ],
        "Statistics": {
          "CreationDate": "2023-03-20T10:43:48.4446172+01:00",
          "LastRefreshDate": "2021-12-14T10:33:23.385925+01:00",
          "TotalRefreshCount": 9,
          "CustomInfo": {}
        }
      },
      "1732": {
        "$type": "Inside.Core.Formula.Definition.DefinitionAC, Inside.Core.Formula",
        "ID": 1732,
        "Results": [
          [
            38.0
          ]
        ],
        "Statistics": {
          "CreationDate": "2023-03-20T10:43:48.4446172+01:00",
          "LastRefreshDate": "2021-12-14T10:33:23.3919251+01:00",
          "TotalRefreshCount": 9,
          "CustomInfo": {}
        }
      },
      "1733": {
        "$type": "Inside.Core.Formula.Definition.DefinitionAC, Inside.Core.Formula",
        "ID": 1733,
        "Results": [
          [
            7.0
          ]
        ],
        "Statistics": {
          "CreationDate": "2023-03-20T10:43:48.4446172+01:00",
          "LastRefreshDate": "2021-12-14T10:33:23.398167+01:00",
          "TotalRefreshCount": 9,
          "CustomInfo": {}
        }
      },
      "1734": {
        "$type": "Inside.Core.Formula.Definition.DefinitionAC, Inside.Core.Formula",
        "ID": 1734,
        "Results": [
          [
            21.0
          ]
        ],
        "Statistics": {
          "CreationDate": "2023-03-20T10:43:48.4456174+01:00",
          "LastRefreshDate": "2021-12-14T10:33:23.403435+01:00",
          "TotalRefreshCount": 9,
          "CustomInfo": {}
        }
      },
      "1735": {
        "$type": "Inside.Core.Formula.Definition.DefinitionAC, Inside.Core.Formula",
        "ID": 1735,
        "Results": [
          [
            393.0
          ]
        ],
        "Statistics": {
          "CreationDate": "2023-03-20T10:43:48.4456174+01:00",
          "LastRefreshDate": "2021-12-14T10:33:23.4095209+01:00",
          "TotalRefreshCount": 9,
          "CustomInfo": {}
        }
      },
      "1736": {
        "$type": "Inside.Core.Formula.Definition.DefinitionAC, Inside.Core.Formula",
        "ID": 1736,
        "Results": [
          [
            802.0
          ]
        ],
        "Statistics": {
          "CreationDate": "2023-03-20T10:43:48.4456174+01:00",
          "LastRefreshDate": "2021-12-14T10:33:23.4148905+01:00",
          "TotalRefreshCount": 9,
          "CustomInfo": {}
        }
      },
      "1737": {
        "$type": "Inside.Core.Formula.Definition.DefinitionAC, Inside.Core.Formula",
        "ID": 1737,
        "Results": [
          [
            93.0
          ]
        ],
        "Statistics": {
          "CreationDate": "2023-03-20T10:43:48.4456174+01:00",
          "LastRefreshDate": "2021-12-14T10:33:23.4208921+01:00",
          "TotalRefreshCount": 8,
          "CustomInfo": {}
        }
      },
      "1738": {
        "$type": "Inside.Core.Formula.Definition.DefinitionAC, Inside.Core.Formula",
        "ID": 1738,
        "Results": [
          [
            485.0
          ]
        ],
        "Statistics": {
          "CreationDate": "2023-03-20T10:43:48.4456174+01:00",
          "LastRefreshDate": "2021-12-14T10:33:23.4261554+01:00",
          "TotalRefreshCount": 9,
          "CustomInfo": {}
        }
      },
      "1739": {
        "$type": "Inside.Core.Formula.Definition.DefinitionAC, Inside.Core.Formula",
        "ID": 1739,
        "Results": [
          [
            2.0
          ]
        ],
        "Statistics": {
          "CreationDate": "2023-03-20T10:43:48.4456174+01:00",
          "LastRefreshDate": "2021-12-14T10:33:23.4320799+01:00",
          "TotalRefreshCount": 9,
          "CustomInfo": {}
        }
      },
      "1740": {
        "$type": "Inside.Core.Formula.Definition.DefinitionAC, Inside.Core.Formula",
        "ID": 1740,
        "Results": [
          [
            1.0
          ]
        ],
        "Statistics": {
          "CreationDate": "2023-03-20T10:43:48.4456174+01:00",
          "LastRefreshDate": "2021-12-14T10:33:23.4383707+01:00",
          "TotalRefreshCount": 9,
          "CustomInfo": {}
        }
      },
      "1741": {
        "$type": "Inside.Core.Formula.Definition.DefinitionAC, Inside.Core.Formula",
        "ID": 1741,
        "Results": [
          [
            62.0
          ]
        ],
        "Statistics": {
          "CreationDate": "2023-03-20T10:43:48.4456174+01:00",
          "LastRefreshDate": "2021-12-14T10:33:23.4445748+01:00",
          "TotalRefreshCount": 9,
          "CustomInfo": {}
        }
      },
      "1742": {
        "$type": "Inside.Core.Formula.Definition.DefinitionAC, Inside.Core.Formula",
        "ID": 1742,
        "Results": [
          [
            40.0
          ]
        ],
        "Statistics": {
          "CreationDate": "2023-03-20T10:43:48.4456174+01:00",
          "LastRefreshDate": "2021-12-14T10:33:23.4505765+01:00",
          "TotalRefreshCount": 9,
          "CustomInfo": {}
        }
      },
      "1743": {
        "$type": "Inside.Core.Formula.Definition.DefinitionAC, Inside.Core.Formula",
        "ID": 1743,
        "Results": [
          [
            13.0
          ]
        ],
        "Statistics": {
          "CreationDate": "2023-03-20T10:43:48.4456174+01:00",
          "LastRefreshDate": "2021-12-14T10:33:23.4568174+01:00",
          "TotalRefreshCount": 9,
          "CustomInfo": {}
        }
      },
      "1744": {
        "$type": "Inside.Core.Formula.Definition.DefinitionAC, Inside.Core.Formula",
        "ID": 1744,
        "Results": [
          [
            857.0
          ]
        ],
        "Statistics": {
          "CreationDate": "2023-03-20T10:43:48.4456174+01:00",
          "LastRefreshDate": "2021-12-14T10:33:23.4630154+01:00",
          "TotalRefreshCount": 9,
          "CustomInfo": {}
        }
      },
      "1745": {
        "$type": "Inside.Core.Formula.Definition.DefinitionAC, Inside.Core.Formula",
        "ID": 1745,
        "Results": [
          [
            431.0
          ]
        ],
        "Statistics": {
          "CreationDate": "2023-03-20T10:43:48.4456174+01:00",
          "LastRefreshDate": "2021-12-14T10:33:23.4690245+01:00",
          "TotalRefreshCount": 9,
          "CustomInfo": {}
        }
      },
      "1746": {
        "$type": "Inside.Core.Formula.Definition.DefinitionAC, Inside.Core.Formula",
        "ID": 1746,
        "Results": [
          [
            46.0
          ]
        ],
        "Statistics": {
          "CreationDate": "2023-03-20T10:43:48.4456174+01:00",
          "LastRefreshDate": "2021-12-14T10:33:23.4743114+01:00",
          "TotalRefreshCount": 9,
          "CustomInfo": {}
        }
      },
      "1747": {
        "$type": "Inside.Core.Formula.Definition.DefinitionAC, Inside.Core.Formula",
        "ID": 1747,
        "Results": [
          [
            66.0
          ]
        ],
        "Statistics": {
          "CreationDate": "2023-03-20T10:43:48.4456174+01:00",
          "LastRefreshDate": "2021-12-14T10:33:23.4803252+01:00",
          "TotalRefreshCount": 9,
          "CustomInfo": {}
        }
      },
      "1748": {
        "$type": "Inside.Core.Formula.Definition.DefinitionAC, Inside.Core.Formula",
        "ID": 1748,
        "Results": [
          [
            155.0
          ]
        ],
        "Statistics": {
          "CreationDate": "2023-03-20T10:43:48.4456174+01:00",
          "LastRefreshDate": "2021-12-14T10:33:23.5246447+01:00",
          "TotalRefreshCount": 8,
          "CustomInfo": {}
        }
      },
      "1749": {
        "$type": "Inside.Core.Formula.Definition.DefinitionAC, Inside.Core.Formula",
        "ID": 1749,
        "Results": [
          [
            16.0
          ]
        ],
        "Statistics": {
  </t>
  </si>
  <si>
    <t xml:space="preserve">        "CreationDate": "2023-03-20T10:43:48.4456174+01:00",
          "LastRefreshDate": "2021-12-14T10:33:23.4866026+01:00",
          "TotalRefreshCount": 9,
          "CustomInfo": {}
        }
      },
      "1750": {
        "$type": "Inside.Core.Formula.Definition.DefinitionAC, Inside.Core.Formula",
        "ID": 1750,
        "Results": [
          [
            45.0
          ]
        ],
        "Statistics": {
          "CreationDate": "2023-03-20T10:43:48.4456174+01:00",
          "LastRefreshDate": "2021-12-14T10:33:23.4927511+01:00",
          "TotalRefreshCount": 9,
          "CustomInfo": {}
        }
      },
      "1751": {
        "$type": "Inside.Core.Formula.Definition.DefinitionAC, Inside.Core.Formula",
        "ID": 1751,
        "Results": [
          [
            631.0
          ]
        ],
        "Statistics": {
          "CreationDate": "2023-03-20T10:43:48.4456174+01:00",
          "LastRefreshDate": "2021-12-14T10:33:23.4977612+01:00",
          "TotalRefreshCount": 7,
          "CustomInfo": {}
        }
      },
      "1752": {
        "$type": "Inside.Core.Formula.Definition.DefinitionAC, Inside.Core.Formula",
        "ID": 1752,
        "Results": [
          [
            103.0
          ]
        ],
        "Statistics": {
          "CreationDate": "2023-03-20T10:43:48.4456174+01:00",
          "LastRefreshDate": "2021-12-14T10:33:23.5041052+01:00",
          "TotalRefreshCount": 9,
          "CustomInfo": {}
        }
      },
      "1753": {
        "$type": "Inside.Core.Formula.Definition.DefinitionAC, Inside.Core.Formula",
        "ID": 1753,
        "Results": [
          [
            752.0
          ]
        ],
        "Statistics": {
          "CreationDate": "2023-03-20T10:43:48.4456174+01:00",
          "LastRefreshDate": "2021-12-14T10:33:23.5100304+01:00",
          "TotalRefreshCount": 9,
          "CustomInfo": {}
        }
      },
      "1754": {
        "$type": "Inside.Core.Formula.Definition.DefinitionAC, Inside.Core.Formula",
        "ID": 1754,
        "Results": [
          [
            38.0
          ]
        ],
        "Statistics": {
          "CreationDate": "2023-03-20T10:43:48.4456174+01:00",
          "LastRefreshDate": "2021-12-13T10:30:04.2567205+01:00",
          "TotalRefreshCount": 7,
          "CustomInfo": {}
        }
      },
      "1755": {
        "$type": "Inside.Core.Formula.Definition.DefinitionAC, Inside.Core.Formula",
        "ID": 1755,
        "Results": [
          [
            285.0
          ]
        ],
        "Statistics": {
          "CreationDate": "2023-03-20T10:43:48.4466167+01:00",
          "LastRefreshDate": "2021-12-14T10:33:23.5152968+01:00",
          "TotalRefreshCount": 9,
          "CustomInfo": {}
        }
      },
      "1756": {
        "$type": "Inside.Core.Formula.Definition.DefinitionAC, Inside.Core.Formula",
        "ID": 1756,
        "Results": [
          [
            63.0
          ]
        ],
        "Statistics": {
          "CreationDate": "2023-03-20T10:43:48.4466167+01:00",
          "LastRefreshDate": "2021-12-14T10:33:23.324531+01:00",
          "TotalRefreshCount": 9,
          "CustomInfo": {}
        }
      },
      "1757": {
        "$type": "Inside.Core.Formula.Definition.DefinitionAC, Inside.Core.Formula",
        "ID": 1757,
        "Results": [
          [
            195.0
          ]
        ],
        "Statistics": {
          "CreationDate": "2023-03-20T10:43:48.4466167+01:00",
          "LastRefreshDate": "2021-12-14T10:33:23.3358243+01:00",
          "TotalRefreshCount": 9,
          "CustomInfo": {}
        }
      },
      "1758": {
        "$type": "Inside.Core.Formula.Definition.DefinitionAC, Inside.Core.Formula",
        "ID": 1758,
        "Results": [
          [
            140.0
          ]
        ],
        "Statistics": {
          "CreationDate": "2023-03-20T10:43:48.4466167+01:00",
          "LastRefreshDate": "2021-12-14T10:33:23.3417475+01:00",
          "TotalRefreshCount": 9,
          "CustomInfo": {}
        }
      },
      "1759": {
        "$type": "Inside.Core.Formula.Definition.DefinitionAC, Inside.Core.Formula",
        "ID": 1759,
        "Results": [
          [
            7.0
          ]
        ],
        "Statistics": {
          "CreationDate": "2023-03-20T10:43:48.4466167+01:00",
          "LastRefreshDate": "2021-12-14T10:33:23.3480352+01:00",
          "TotalRefreshCount": 9,
          "CustomInfo": {}
        }
      },
      "1760": {
        "$type": "Inside.Core.Formula.Definition.DefinitionAC, Inside.Core.Formula",
        "ID": 1760,
        "Results": [
          [
            10.0
          ]
        ],
        "Statistics": {
          "CreationDate": "2023-03-20T10:43:48.4466167+01:00",
          "LastRefreshDate": "2021-12-14T10:33:23.3602176+01:00",
          "TotalRefreshCount": 9,
          "CustomInfo": {}
        }
      },
      "1761": {
        "$type": "Inside.Core.Formula.Definition.DefinitionAC, Inside.Core.Formula",
        "ID": 1761,
        "Results": [
          [
            17.0
          ]
        ],
        "Statistics": {
          "CreationDate": "2023-03-20T10:43:48.4466167+01:00",
          "LastRefreshDate": "2021-12-14T10:33:23.3654483+01:00",
          "TotalRefreshCount": 9,
          "CustomInfo": {}
        }
      },
      "1762": {
        "$type": "Inside.Core.Formula.Definition.DefinitionAC, Inside.Core.Formula",
        "ID": 1762,
        "Results": [
          [
            1845.0
          ]
        ],
        "Statistics": {
          "CreationDate": "2023-03-20T10:43:48.4466167+01:00",
          "LastRefreshDate": "2021-12-14T10:33:23.3713724+01:00",
          "TotalRefreshCount": 9,
          "CustomInfo": {}
        }
      },
      "1763": {
        "$type": "Inside.Core.Formula.Definition.DefinitionAC, Inside.Core.Formula",
        "ID": 1763,
        "Results": [
          [
            22.0
          ]
        ],
        "Statistics": {
          "CreationDate": "2023-03-20T10:43:48.4466167+01:00",
          "LastRefreshDate": "2021-12-14T10:33:23.3776657+01:00",
          "TotalRefreshCount": 9,
          "CustomInfo": {}
        }
      },
      "1764": {
        "$type": "Inside.Core.Formula.Definition.DefinitionAC, Inside.Core.Formula",
        "ID": 1764,
        "Results": [
          [
            1272.0
          ]
        ],
        "Statistics": {
          "CreationDate": "2023-03-20T10:43:48.4466167+01:00",
          "LastRefreshDate": "2021-12-14T10:33:23.3889285+01:00",
          "TotalRefreshCount": 9,
          "CustomInfo": {}
        }
      },
      "1765": {
        "$type": "Inside.Core.Formula.Definition.DefinitionAC, Inside.Core.Formula",
        "ID": 1765,
        "Results": [
          [
            10.0
          ]
        ],
        "Statistics": {
          "CreationDate": "2023-03-20T10:43:48.4476173+01:00",
          "LastRefreshDate": "2021-12-14T10:33:23.395193+01:00",
          "TotalRefreshCount": 9,
          "CustomInfo": {}
        }
      },
      "1766": {
        "$type": "Inside.Core.Formula.Definition.DefinitionAC, Inside.Core.Formula",
        "ID": 1766,
        "Results": [
          [
            40.0
          ]
        ],
        "Statistics": {
          "CreationDate": "2023-03-20T10:43:48.4476173+01:00",
          "LastRefreshDate": "2021-12-14T10:33:23.4011282+01:00",
          "TotalRefreshCount": 9,
          "CustomInfo": {}
        }
      },
      "1767": {
        "$type": "Inside.Core.Formula.Definition.DefinitionAC, Inside.Core.Formula",
        "ID": 1767,
        "Results": [
          [
            805.0
          ]
        ],
        "Statistics": {
          "CreationDate": "2023-03-20T10:43:48.4476173+01:00",
          "LastRefreshDate": "2021-12-14T10:33:23.4065171+01:00",
          "TotalRefreshCount": 9,
          "CustomInfo": {}
        }
      },
      "1768": {
        "$type": "Inside.Core.Formula.Definition.DefinitionAC, Inside.Core.Formula",
        "ID": 1768,
        "Results": [
          [
            3.0
          ]
        ],
        "Statistics": {
          "CreationDate": "2023-03-20T10:43:48.4476173+01:00",
          "LastRefreshDate": "2021-12-14T10:33:23.4178979+01:00",
          "TotalRefreshCount": 9,
          "CustomInfo": {}
        }
      },
      "1769": {
        "$type": "Inside.Core.Formula.Definition.DefinitionAC, Inside.Core.Formula",
        "ID": 1769,
        "Results": [
          [
            29.0
          ]
        ],
        "Statistics": {
          "CreationDate": "2023-03-20T10:43:48.4476173+01:00",
          "LastRefreshDate": "2021-12-14T10:33:23.423071+01:00",
          "TotalRefreshCount": 9,
          "CustomInfo": {}
        }
      },
      "1770": {
        "$type": "Inside.Core.Formula.Definition.DefinitionAC, Inside.Core.Formula",
        "ID": 1770,
        "Results": [
          [
            8.0
          ]
        ],
        "Statistics": {
          "CreationDate": "2023-03-20T10:43:48.4476173+01:00",
          "LastRefreshDate": "2021-12-14T10:33:23.4291646+01:00",
          "TotalRefreshCount": 9,
          "CustomInfo": {}
        }
      },
      "1771": {
        "$type": "Inside.Core.Formula.Definition.DefinitionAC, Inside.Core.Formula",
        "ID": 1771,
        "Results": [
          [
            1.0
          ]
        ],
        "Statistics": {
          "CreationDate": "2023-03-20T10:43:48.4476173+01:00",
          "LastRefreshDate": "2021-12-14T10:33:23.4353465+01:00",
          "TotalRefreshCount": 9,
          "CustomInfo": {}
        }
      },
      "1772": {
        "$type": "Inside.Core.Formula.Definition.DefinitionAC, Inside.Core.Formula",
        "ID": 1772,
        "Results": [
          [
            2.0
          ]
        ],
        "Statistics": {
          "CreationDate": "2023-03-20T10:43:48.4476173+01:00",
          "LastRefreshDate": "2021-12-14T10:33:23.4413827+01:00",
          "TotalRefreshCount": 9,
          "CustomInfo": {}
        }
      },
      "1773": {
        "$type": "Inside.Core.Formula.Definition.DefinitionAC, Inside.Core.Formula",
        "ID": 1773,
        "Results": [
          [
            9.0
          ]
        ],
        "Statistics": {
          "CreationDate": "2023-03-20T10:43:48.4476173+01:00",
          "LastRefreshDate": "2021-12-14T10:33:23.4537311+01:00",
          "TotalRefreshCount": 9,
          "CustomInfo": {}
        }
      },
      "1774": {
        "$type": "Inside.Core.Formula.Definition.DefinitionAC, Inside.Core.Formula",
        "ID": 1774,
        "Results": [
          [
            32.0
          ]
        ],
        "Statistics": {
          "CreationDate": "2023-03-20T10:43:48.4476173+01:00",
          "LastRefreshDate": "2021-12-14T10:33:23.4598144+01:00",
          "TotalRefreshCount": 9,
          "CustomInfo": {}
        }
      },
      "1775": {
        "$type": "Inside.Core.Formula.Definition.DefinitionAC, Inside.Core.Formula",
        "ID": 1775,
        "Results": [
          [
            53.0
          ]
        ],
        "Statistics": {
          "CreationDate": "2023-03-20T10:43:48.4476173+01:00",
          "LastRefreshDate": "2021-12-14T10:33:23.4660243+01:00",
          "TotalRefreshCount": 9,
          "CustomInfo": {}
        }
      },
      "1776": {
        "$type": "Inside.Core.Formula.Definition.DefinitionAC, Inside.Core.Formula",
        "ID": 1776,
        "Results": [
          [
            22.0
          ]
        ],
        "Statistics": {
          "CreationDate": "2023-03-20T10:43:48.4476173+01:00",
          "LastRefreshDate": "2021-12-14T10:33:23.4720244+01:00",
          "TotalRefreshCount": 8,
          "CustomInfo": {}
        }
      },
      "1777": {
        "$type": "Inside.Core.Formula.Definition.DefinitionAC, Inside.Core.Formula",
        "ID": 1777,
        "Results": [
          [
            35.0
          ]
        ],
        "Statistics": {
          "CreationDate": "2023-03-20T10:43:48.4476173+01:00",
          "LastRefreshDate": "2021-12-14T10:33:23.4773085+01:00",
          "TotalRefreshCount": 9,
          "CustomInfo": {}
        }
      },
      "1778": {
        "$type": "Inside.Core.Formula.Definition.DefinitionAC, Inside.Core.Formula",
        "ID": 1778,
        "Results": [
          [
            19.0
          ]
        ],
        "Statistics": {
          "CreationDate": "2023-03-20T10:43:48.4476173+01:00",
          "LastRefreshDate": "2021-12-14T10:33:23.4896031+01:00",
          "TotalRefreshCount": 9,
          "CustomInfo": {}
        }
      },
      "1779": {
        "$type": "Inside.Core.Formula.Definition.DefinitionAC, Inside.Core.Formula",
        "ID": 1779,
        "Results": [
          [
            20.0
          ]
        ],
        "Statistics": {
          "CreationDate": "2023-03-20T10:43:48.4486276+01:00",
          "LastRefreshDate": "2021-12-14T10:33:23.4948383+01:00",
          "TotalRefreshCount": 8,
          "CustomInfo": {}
        }
      },
      "1780": {
        "$type": "Inside.Core.Formula.Definition.DefinitionAC, Inside.Core.Formula",
        "ID": 1780,
        "Results": [
          [
            11.0
          ]
        ],
        "Statistics": {
          "CreationDate": "2023-03-20T10:43:48.4486276+01:00",
          "LastRefreshDate": "2021-12-14T10:33:23.5008352+01:00",
          "TotalRefreshCount": 9,
          "CustomInfo": {}
        }
      },
      "1781": {
        "$type": "Inside.Core.Formula.Definition.DefinitionAC, Inside.Core.Formula",
        "ID": 1781,
        "Results": [
          [
            32.0
          ]
        ],
        "Statistics": {
          "CreationDate": "2023-03-20T10:43:48.4486276+01:00",
          "LastRefreshDate": "2021-12-14T10:33:23.5071034+01:00",
          "TotalRefreshCount": 9,
          "CustomInfo": {}
        }
      },
      "1782": {
        "$type": "Inside.Core.Formula.Definition.DefinitionAC, Inside.Core.Formula",
        "ID": 1782,
        "Results": [
          [
            23.0
          ]
        ],
        "Statistics": {
          "CreationDate": "2023-03-20T10:43:48.4486276+01:00",
          "LastRefreshDate": "2021-12-14T10:33:23.5131509+01:00",
          "TotalRefreshCount": 9,
          "CustomInfo": {}
        }
      },
      "1783": {
        "$type": "Inside.Core.Formula.Definition.DefinitionAC, Inside.Core.Formula",
        "ID": 1783,
        "Results": [
          [
            14.0
          ]
        ],
        "Statistics": {
          "CreationDate": "2023-03-20T10:43:48.4486276+01:00",
          "LastRefreshDate": "2021-12-14T10:33:23.5183286+01:00",
          "TotalRefreshCount": 9,
          "CustomInfo": {}
        }
      },
      "1784": {
        "$type": "Inside.Core.Formula.Definition.DefinitionAC, Inside.Core.Formula",
        "ID": 1784,
        "Results": [
          [
            12.0
          ]
        ],
        "Statistics": {
          "CreationDate": "2023-03-20T10:43:48.4486276+01:00",
          "LastRefreshDate": "2021-12-14T10:33:23.5275678+01:00",
          "TotalRefreshCount": 9,
          "CustomInfo": {}
        }
      },
      "1785": {
        "$type": "Inside.Core.Formula.Definition.DefinitionAC, Inside.Core.Formula",
        "ID": 1785,
        "Results": [
          [
            338.0
          ]
        ],
        "Statistics": {
          "CreationDate": "2023-03-20T10:43:48.4486276+01:00",
          "LastRefreshDate": "2021-12-14T10:33:23.5338991+01:00",
          "TotalRefreshCount": 9,
          "CustomInfo": {}
        }
      },
      "1786": {
        "$type": "Inside.Core.Formula.Definition.DefinitionAC, Inside.Core.Formula",
        "ID": 1786,
        "Results": [
          [
            236.0
          ]
        ],
        "Statistics": {
          "CreationDate": "2023-03-20T10:43:48.4486276+01:00",
          "LastRefreshDate": "2021-12-14T10:33:23.5389773+01:00",
          "TotalRefreshCount": 9,
          "CustomInfo": {}
        }
      },
      "1787": {
        "$type": "Inside.Core.Formula.Definition.DefinitionAC, Inside.Core.Formula",
        "ID": 1787,
        "Results": [
          [
            247.0
          ]
        ],
        "Statistics": {
          "CreationDate": "2023-03-20T10:43:48.4486276+01:00",
          "LastRefreshDate": "2021-12-14T10:33:23.5452596+01:00",
          "TotalRefreshCount": 9,
          "CustomInfo": {}
        }
      },
      "1788": {
        "$type": "Inside.Core.Formula.Definition.DefinitionAC, Inside.Core.Formula",
        "ID": 1788,
        "Results": [
          [
            914.0
          ]
        ],
        "Statistics": {
          "CreationDate": "2023-03-20T10:43:48.4486276+01:00",
          "LastRefreshDate": "2021-12-14T10:33:23.5511856+01:00",
          "TotalRefreshCount": 9,
          "CustomInfo": {}
        }
      },
      "1789": {
        "$type": "Inside.Core.Formula.Definition.DefinitionAC, Inside.Core.Formula",
        "ID": 1789,
        "Results": [
          [
            207.0
          ]
        ],
        "Statistics": {
          "CreationDate": "2023-03-20T10:43:48.4486276+01:00",
          "LastRefreshDate": "2021-12-14T10:33:23.5564795+01:00",
          "TotalRefreshCount": 9,
          "CustomInfo": {}
        }
      },
      "1790": {
        "$type": "Inside.Core.Formula.Definition.DefinitionAC, Inside.Core.Formula",
        "ID": 1790,
        "Results": [
          [
            196.0
          ]
        ],
        "Statistics": {
          "CreationDate": "2023-03-20T10:43:48.4486276+01:00",
          "LastRefreshDate": "2021-12-14T10:33:23.5594223+01:00",
          "TotalRefreshCount": 9,
          "CustomInfo": {}
        }
      },
      "1791": {
        "$type": "Inside.Core.Formula.Definition.DefinitionAC, Inside.Core.Formula",
        "ID": 1791,
        "Results": [
          [
            40.0
          ]
        ],
        "Statistics": {
          "CreationDate": "2023-03-20T10:43:48.4486276+01:00",
          "LastRefreshDate": "2021-12-13T10:30:04.3207167+01:00",
          "TotalRefreshCount": 7,
          "CustomInfo": {}
        }
      },
      "1792": {
        "$type": "Inside.Core.Formula.Definition.DefinitionAC, Inside.Core.Formula",
        "ID": 1792,
        "Results": [
          [
            102.0
          ]
        ],
        "Statistics": {
          "CreationDate": "2023-03-20T10:43:48.4486276+01:00",
          "LastRefreshDate": "2021-12-14T10:33:23.5656201+01:00",
          "TotalRefreshCount": 9,
          "CustomInfo": {}
        }
      },
      "1793": {
        "$type": "Inside.Core.Formula.Definition.DefinitionAC, Inside.Core.Formula",
        "ID": 1793,
        "Results": [
          [
            857.0
          ]
        ],
        "Statistics": {
          "CreationDate": "2023-03-20T10:43:48.4486276+01:00",
          "LastRefreshDate": "2021-12-13T10:30:04.3327614+01:00",
          "TotalRefreshCount": 7,
          "CustomInfo": {}
        }
      },
      "1794": {
        "$type": "Inside.Core.Formula.Definition.DefinitionAC, Inside.Core.Formula",
        "ID": 1794,
        "Results": [
          [
            431.0
          ]
        ],
        "Statistics": {
          "CreationDate": "2023-03-20T10:43:48.4486276+01:00",
          "LastRefreshDate": "2021-12-13T10:30:04.3397413+01:00",
          "TotalRefreshCount": 7,
          "CustomInfo": {}
        }
      },
      "1795": {
        "$type": "Inside.Core.Formula.Definition.DefinitionAC, Inside.Core.Formula",
        "ID": 1795,
        "Results": [
          [
            46.0
          ]
        ],
        "Statistics": {
          "CreationDate": "2023-03-20T10:43:48.4486276+01:00",
          "LastRefreshDate": "2021-12-13T10:30:04.3457184+01:00",
          "TotalRefreshCount": 7,
          "CustomInfo": {}
        }
      },
      "1796": {
        "$type": "Inside.Core.Formula.Definition.DefinitionAC, Inside.Core.Formula",
        "ID": 1796,
        "Results": [
          [
            66.0
          ]
        ],
        "Statistics": {
          "CreationDate": "2023-03-20T10:43:48.4486276+01:00",
          "LastRefreshDate": "2021-12-13T10:30:04.3517248+01:00",
          "TotalRefreshCount": 7,
          "CustomInfo": {}
        }
      },
      "1797": {
        "$type": "Inside.Core.Formula.Definition.DefinitionAC, Inside.Core.Formula",
        "ID": 1797,
        "Results": [
          [
            16.0
          ]
        ],
        "Statistics": {
          "CreationDate": "2023-03-20T10:43:48.4486276+01:00",
          "LastRefreshDate": "2021-12-13T10:30:04.359703+01:00",
          "TotalRefreshCount": 7,
          "CustomInfo": {}
        }
      },
      "1798": {
        "$type": "Inside.Core.Formula.Definition.DefinitionAC, Inside.Core.Formula",
        "ID": 1798,
        "Results": [
          [
            45.0
          ]
        ],
        "Statistics": {
          "CreationDate": "2023-03-20T10:43:48.4486276+01:00",
          "LastRefreshDate": "2021-12-13T10:30:04.3666809+01:00",
          "TotalRefreshCount": 7,
          "CustomInfo": {}
        }
      },
      "1799": {
        "$type": "Inside.Core.Formula.Definition.DefinitionAC, Inside.Core.Formula",
        "ID": 1799,
        "Results": [
          [
            631.0
          ]
        ],
        "Statistics": {
          "CreationDate": "2023-03-20T10:43:48.4486276+01:00",
          "LastRefreshDate": "2021-12-13T10:30:04.3727414+01:00",
          "TotalRefreshCount": 7,
          "CustomInfo": {}
        }
      },
      "1800": {
        "$type": "Inside.Core.Formula.Definition.DefinitionAC, Inside.Core.Formula",
        "ID": 1800,
        "Results": [
          [
            103.0
          ]
        ],
        "Statistics": {
          "CreationDate": "2023-03-20T10:43:48.4496311+01:00",
          "LastRefreshDate": "2021-12-13T10:30:04.4037185+01:00",
          "TotalRefreshCount": 7,
          "CustomInfo": {}
        }
      },
      "1801": {
        "$type": "Inside.Core.Formula.Definition.DefinitionAC, Inside.Core.Formula",
        "ID": 1801,
        "Results": [
          [
            752.0
          ]
        ],
        "Statistics": {
          "CreationDate": "2023-03-20T10:43:48.4496311+01:00",
          "LastRefreshDate": "2021-12-13T10:30:04.4097192+01:00",
          "TotalRefreshCount": 7,
          "CustomInfo": {}
        }
      },
      "1802": {
        "$type": "Inside.Core.Formula.Definition.DefinitionAC, Inside.Core.Formula",
        "ID": 1802,
        "Results": [
          [
            53.0
          ]
        ],
        "Statistics": {
          "CreationDate": "2023-03-20T10:43:48.4496311+01:00",
          "LastRefreshDate": "2021-12-10T11:07:51.563853+01:00",
          "TotalRefreshCount": 6,
          "CustomInfo": {}
        }
      },
      "1803": {
        "$type": "Inside.Core.Formula.Definition.DefinitionAC, Inside.Core.Formula",
        "ID": 1803,
        "Results": [
          [
            285.0
          ]
        ],
        "Statistics": {
          "CreationDate": "2023-03-20T10:43:48.4496311+01:00",
          "LastRefreshDate": "2021-12-13T10:30:09.611688+01:00",
          "TotalRefreshCount": 7,
          "CustomInfo": {}
        }
      },
      "1804": {
        "$type": "Inside.Core.Formula.Definition.DefinitionAC, Inside.Core.Formula",
        "ID": 1804,
        "Results": [
          [
            190.0
          ]
        ],
        "Statistics": {
          "CreationDate": "2023-03-20T10:43:48.4496311+01:00",
          "LastRefreshDate": "2021-12-13T10:30:13.2676839+01:00",
          "TotalRefreshCount": 7,
          "CustomInfo": {}
        }
      },
      "1805": {
        "$type": "Inside.Core.Formula.Definition.DefinitionAC, Inside.Core.Formula",
        "ID": 1805,
        "Results": [
          [
            12.0
          ]
        ],
        "Statistics": {
          "CreationDate": "2023-03-20T10:43:48.4496311+01:00",
          "LastRefreshDate": "2021-12-13T10:30:13.2817064+01:00",
          "TotalRefreshCount": 7,
          "CustomInfo": {}
        }
      },
      "1806": {
        "$type": "Inside.Core.Formula.Definition.DefinitionAC, Inside.Core.Formula",
        "ID": 1806,
        "Results": [
          [
            338.0
          ]
        ],
        "Statistics": {
          "CreationDate": "2023-03-20T10:43:48.4496311+01:00",
          "LastRefreshDate": "2021-12-13T10:30:13.2877226+01:00",
          "TotalRefreshCount": 7,
          "CustomInfo": {}
        }
      },
      "1807": {
        "$type": "Inside.Core.Formula.Definition.DefinitionAC, Inside.Core.Formula",
        "ID": 1807,
        "Results": [
          [
            236.0
          ]
        ],
        "Statistics": {
          "CreationDate": "2023-03-20T10:43:48.4496311+01:00",
          "LastRefreshDate": "2021-12-13T10:30:13.2937313+01:00",
          "TotalRefreshCount": 7,
          "CustomInfo": {}
        }
      },
      "1808": {
        "$type": "Inside.Core.Formula.Definition.DefinitionAC, Inside.Core.Formula",
        "ID": 1808,
        "Results": [
          [
            247.0
          ]
        ],
        "Statistics": {
          "CreationDate": "2023-03-20T10:43:48.4496311+01:00",
          "LastRefreshDate": "2021-12-13T10:30:13.2997223+01:00",
          "TotalRefreshCount": 7,
          "CustomInfo": {}
        }
      },
      "1809": {
        "$type": "Inside.Core.Formula.Definition.DefinitionAC, Inside.Core.Formula",
        "ID": 1809,
        "Results": [
          [
            914.0
          ]
        ],
        "Statistics": {
          "CreationDate": "2023-03-20T10:43:48.4496311+01:00",
          "LastRefreshDate": "2021-12-13T10:30:13.3056737+01:00",
          "TotalRefreshCount": 7,
          "CustomInfo": {}
        }
      },
      "1810": {
        "$type": "Inside.Core.Formula.Definition.DefinitionAC, Inside.Core.Formula",
        "ID": 1810,
        "Results": [
          [
            207.0
          ]
        ],
        "Statistics": {
          "CreationDate": "2023-03-20T10:43:48.4496311+01:00",
          "LastRefreshDate": "2021-12-13T10:30:13.3086733+01:00",
          "TotalRefreshCount": 7,
          "CustomInfo": {}
        }
      },
      "1811": {
        "$type": "Inside.Core.Formula.Definition.DefinitionAC, Inside.Core.Formula",
        "ID": 1811,
        "Results": [
          [
            196.0
          ]
        ],
        "Statistics": {
          "CreationDate": "2023-03-20T10:43:48.4496311+01:00",
          "LastRefreshDate": "2021-12-13T10:30:19.5633+01:00",
          "TotalRefreshCount": 6,
          "CustomInfo": {}
        }
      },
      "1812": {
        "$type": "Inside.Core.Formula.Definition.DefinitionAC, Inside.Core.Formula",
        "ID": 1812,
        "Results": [
          [
            14.0
          ]
        ],
        "Statistics": {
          "CreationDate": "2023-03-20T10:43:48.4496311+01:00",
          "LastRefreshDate": "2021-12-10T11:07:51.9348543+01:00",
          "TotalRefreshCount": 6,
          "CustomInfo": {}
        }
      },
      "1813": {
        "$type": "Inside.Core.Formula.Definition.DefinitionAC, Inside.Core.Formula",
        "ID": 1813,
        "Results": [
          [
            102.0
          ]
        ],
        "Statistics": {
          "CreationDate": "2023-03-20T10:43:48.4496311+01:00",
          "LastRefreshDate": "2021-12-13T10:30:20.9442602+01:00",
          "TotalRefreshCount": 7,
          "CustomInfo": {}
        }
      },
      "1814": {
        "$type": "Inside.Core.Formula.Definition.DefinitionAC, Inside.Core.Formula",
        "ID": 1814,
        "Results": [
          [
            152.0
          ]
        ],
        "Statistics": {
          "CreationDate": "2023-03-20T10:43:48.4496311+01:00",
          "LastRefreshDate": "2021-12-10T11:07:51.9247998+01:00",
          "TotalRefreshCount": 6,
          "CustomInfo": {}
        }
      },
      "1815": {
        "$type": "Inside.Core.Formula.Definition.DefinitionAC, Inside.Core.Formula",
        "ID": 1815,
        "Results": [
          [
            328.0
          ]
        ],
        "Statistics": {
          "CreationDate": "2023-03-20T10:43:48.4496311+01:00",
          "LastRefreshDate": "2021-12-10T11:07:51.9198368+01:00",
          "TotalRefreshCount": 3,
          "CustomInfo": {}
        }
      },
      "1816": {
        "$type": "Inside.Core.Formula.Definition.DefinitionAC, Inside.Core.Formula",
        "ID": 1816,
        "Results": [
          [
            640.0
          ]
        ],
        "Statistics": {
          "CreationDate": "2023-03-20T10:43:48.4496311+01:00",
          "LastRefreshDate": "2021-12-10T11:07:51.9148342+01:00",
          "TotalRefreshCount": 6,
          "CustomInfo": {}
        }
      },
      "1817": {
        "$type": "Inside.Core.Formula.Definition.DefinitionAC, Inside.Core.Formula",
        "ID": 1817,
        "Results": [
          [
            22.0
          ]
        ],
        "Statistics": {
          "CreationDate": "2023-03-20T10:43:48.4496311+01:00",
          "LastRefreshDate": "2021-12-10T11:07:51.9098014+01:00",
          "TotalRefreshCount": 6,
          "CustomInfo": {}
        }
      },
      "1818": {
        "$type": "Inside.Core.Formula.Definition.DefinitionAC, Inside.Core.Formula",
        "ID": 1818,
        "Results": [
          [
            325.0
          ]
        ],
        "Statistics": {
          "CreationDate": "2023-03-20T10:43:48.4496311+01:00",
          "LastRefreshDate": "2021-12-10T11:07:51.904802+01:00",
          "TotalRefreshCount": 6,
          "CustomInfo": {}
        }
      },
      "1819": {
        "$type": "Inside.Core.Formula.Definition.DefinitionAC, Inside.Core.Formula",
        "ID": 1819,
        "Results": [
          [
            328.0
          ]
        ],
        "Statistics": {
          "CreationDate": "2023-03-20T10:43:48.4496311+01:00",
          "LastRefreshDate": "2021-12-10T11:07:21.7062582+01:00",
          "TotalRefreshCount": 5,
          "CustomInfo": {}
        }
      },
      "1820": {
        "$type": "Inside.Core.Formula.Definition.DefinitionAC, Inside.Core.Formula",
        "ID": 1820,
        "Results": [
          [
            140.0
          ]
        ],
        "Statistics": {
          "CreationDate": "2023-03-20T10:43:48.4496311+01:00",
          "LastRefreshDate": "2021-12-14T10:33:23.5305677+01:00",
          "TotalRefreshCount": 9,
          "CustomInfo": {}
        }
      },
      "1821": {
        "$type": "Inside.Core.Formula.Definition.DefinitionAC, Inside.Core.Formula",
        "ID": 1821,
        "Results": [
          [
            328.0
          ]
        ],
        "Statistics": {
          "CreationDate": "2023-03-20T10:43:48.4506305+01:00",
          "LastRefreshDate": "2021-12-14T10:33:23.5369738+01:00",
          "TotalRefreshCount": 9,
          "CustomInfo": {}
        }
      },
      "1822": {
        "$type": "Inside.Core.Formula.Definition.DefinitionAC, Inside.Core.Formula",
        "ID": 1822,
        "Results": [
          [
            640.0
          ]
        ],
        "Statistics": {
          "CreationDate": "2023-03-20T10:43:48.4506305+01:00",
          "LastRefreshDate": "2021-12-14T10:33:23.5419754+01:00",
          "TotalRefreshCount": 9,
          "CustomInfo": {}
        }
      },
      "1823": {
        "$type": "Inside.Core.Formula.Definition.DefinitionAC, Inside.Core.Formula",
        "ID": 1823,
        "Results": [
          [
            22.0
          ]
        ],
        "Statistics": {
          "CreationDate": "2023-03-20</t>
  </si>
  <si>
    <t>T10:43:48.4506305+01:00",
          "LastRefreshDate": "2021-12-14T10:33:23.5482512+01:00",
          "TotalRefreshCount": 9,
          "CustomInfo": {}
        }
      },
      "1824": {
        "$type": "Inside.Core.Formula.Definition.DefinitionAC, Inside.Core.Formula",
        "ID": 1824,
        "Results": [
          [
            325.0
          ]
        ],
        "Statistics": {
          "CreationDate": "2023-03-20T10:43:48.4506305+01:00",
          "LastRefreshDate": "2021-12-14T10:33:23.5534057+01:00",
          "TotalRefreshCount": 9,
          "CustomInfo": {}
        }
      },
      "1825": {
        "$type": "Inside.Core.Formula.Definition.DefinitionAC, Inside.Core.Formula",
        "ID": 1825,
        "Results": [
          [
            2.0
          ]
        ],
        "Statistics": {
          "CreationDate": "2023-03-20T10:43:48.4506305+01:00",
          "LastRefreshDate": "2021-12-13T10:30:04.4916787+01:00",
          "TotalRefreshCount": 7,
          "CustomInfo": {}
        }
      },
      "1826": {
        "$type": "Inside.Core.Formula.Definition.DefinitionAC, Inside.Core.Formula",
        "ID": 1826,
        "Results": [
          [
            1.0
          ]
        ],
        "Statistics": {
          "CreationDate": "2023-03-20T10:43:48.4506305+01:00",
          "LastRefreshDate": "2021-12-13T10:30:04.4946884+01:00",
          "TotalRefreshCount": 7,
          "CustomInfo": {}
        }
      },
      "1827": {
        "$type": "Inside.Core.Formula.Definition.DefinitionAC, Inside.Core.Formula",
        "ID": 1827,
        "Results": [
          [
            128.0
          ]
        ],
        "Statistics": {
          "CreationDate": "2023-03-20T10:43:48.4506305+01:00",
          "LastRefreshDate": "2021-12-14T10:33:23.562492+01:00",
          "TotalRefreshCount": 9,
          "CustomInfo": {}
        }
      },
      "1828": {
        "$type": "Inside.Core.Formula.Definition.DefinitionAC, Inside.Core.Formula",
        "ID": 1828,
        "Results": [
          [
            360.0
          ]
        ],
        "Statistics": {
          "CreationDate": "2023-03-20T10:43:48.4506305+01:00",
          "LastRefreshDate": "2021-12-14T10:33:23.5686193+01:00",
          "TotalRefreshCount": 9,
          "CustomInfo": {}
        }
      },
      "1829": {
        "$type": "Inside.Core.Formula.Definition.DefinitionAC, Inside.Core.Formula",
        "ID": 1829,
        "Results": [
          [
            53.0
          ]
        ],
        "Statistics": {
          "CreationDate": "2023-03-20T10:43:48.4506305+01:00",
          "LastRefreshDate": "2021-12-13T10:30:06.7556844+01:00",
          "TotalRefreshCount": 7,
          "CustomInfo": {}
        }
      },
      "1830": {
        "$type": "Inside.Core.Formula.Definition.DefinitionAC, Inside.Core.Formula",
        "ID": 1830,
        "Results": [
          [
            22.0
          ]
        ],
        "Statistics": {
          "CreationDate": "2023-03-20T10:43:48.4506305+01:00",
          "LastRefreshDate": "2021-12-13T10:30:06.7586885+01:00",
          "TotalRefreshCount": 7,
          "CustomInfo": {}
        }
      },
      "1831": {
        "$type": "Inside.Core.Formula.Definition.DefinitionAC, Inside.Core.Formula",
        "ID": 1831,
        "Results": [
          [
            35.0
          ]
        ],
        "Statistics": {
          "CreationDate": "2023-03-20T10:43:48.4506305+01:00",
          "LastRefreshDate": "2021-12-13T10:30:06.7616883+01:00",
          "TotalRefreshCount": 7,
          "CustomInfo": {}
        }
      },
      "1832": {
        "$type": "Inside.Core.Formula.Definition.DefinitionAC, Inside.Core.Formula",
        "ID": 1832,
        "Results": [
          [
            389.0
          ]
        ],
        "Statistics": {
          "CreationDate": "2023-03-20T10:43:48.4516409+01:00",
          "LastRefreshDate": "2021-12-13T10:30:06.7656708+01:00",
          "TotalRefreshCount": 7,
          "CustomInfo": {}
        }
      },
      "1833": {
        "$type": "Inside.Core.Formula.Definition.DefinitionAC, Inside.Core.Formula",
        "ID": 1833,
        "Results": [
          [
            19.0
          ]
        ],
        "Statistics": {
          "CreationDate": "2023-03-20T10:43:48.4516409+01:00",
          "LastRefreshDate": "2021-12-13T10:30:06.7686688+01:00",
          "TotalRefreshCount": 7,
          "CustomInfo": {}
        }
      },
      "1834": {
        "$type": "Inside.Core.Formula.Definition.DefinitionAC, Inside.Core.Formula",
        "ID": 1834,
        "Results": [
          [
            20.0
          ]
        ],
        "Statistics": {
          "CreationDate": "2023-03-20T10:43:48.4516409+01:00",
          "LastRefreshDate": "2021-12-13T10:30:06.7716663+01:00",
          "TotalRefreshCount": 7,
          "CustomInfo": {}
        }
      },
      "1835": {
        "$type": "Inside.Core.Formula.Definition.DefinitionAC, Inside.Core.Formula",
        "ID": 1835,
        "Results": [
          [
            11.0
          ]
        ],
        "Statistics": {
          "CreationDate": "2023-03-20T10:43:48.4516409+01:00",
          "LastRefreshDate": "2021-12-13T10:30:06.7746673+01:00",
          "TotalRefreshCount": 7,
          "CustomInfo": {}
        }
      },
      "1836": {
        "$type": "Inside.Core.Formula.Definition.DefinitionAC, Inside.Core.Formula",
        "ID": 1836,
        "Results": [
          [
            32.0
          ]
        ],
        "Statistics": {
          "CreationDate": "2023-03-20T10:43:48.4516409+01:00",
          "LastRefreshDate": "2021-12-13T10:30:06.7776591+01:00",
          "TotalRefreshCount": 7,
          "CustomInfo": {}
        }
      },
      "1837": {
        "$type": "Inside.Core.Formula.Definition.DefinitionAC, Inside.Core.Formula",
        "ID": 1837,
        "Results": [
          [
            23.0
          ]
        ],
        "Statistics": {
          "CreationDate": "2023-03-20T10:43:48.4516409+01:00",
          "LastRefreshDate": "2021-12-13T10:30:06.7806785+01:00",
          "TotalRefreshCount": 7,
          "CustomInfo": {}
        }
      },
      "1838": {
        "$type": "Inside.Core.Formula.Definition.DefinitionAC, Inside.Core.Formula",
        "ID": 1838,
        "Results": [
          [
            431.0
          ]
        ],
        "Statistics": {
          "CreationDate": "2023-03-20T10:43:48.4516409+01:00",
          "LastRefreshDate": "2021-12-10T11:07:51.9718241+01:00",
          "TotalRefreshCount": 6,
          "CustomInfo": {}
        }
      },
      "1839": {
        "$type": "Inside.Core.Formula.Definition.DefinitionAC, Inside.Core.Formula",
        "ID": 1839,
        "Results": [
          [
            14.0
          ]
        ],
        "Statistics": {
          "CreationDate": "2023-03-20T10:43:48.4516409+01:00",
          "LastRefreshDate": "2021-12-13T10:30:13.1986791+01:00",
          "TotalRefreshCount": 7,
          "CustomInfo": {}
        }
      },
      "1840": {
        "$type": "Inside.Core.Formula.Definition.DefinitionAC, Inside.Core.Formula",
        "ID": 1840,
        "Results": [
          [
            155.0
          ]
        ],
        "Statistics": {
          "CreationDate": "2023-03-20T10:43:48.4516409+01:00",
          "LastRefreshDate": "2021-12-13T10:30:13.2046822+01:00",
          "TotalRefreshCount": 7,
          "CustomInfo": {}
        }
      },
      "1841": {
        "$type": "Inside.Core.Formula.Definition.DefinitionAC, Inside.Core.Formula",
        "ID": 1841,
        "Results": [
          [
            140.0
          ]
        ],
        "Statistics": {
          "CreationDate": "2023-03-20T10:43:48.4516409+01:00",
          "LastRefreshDate": "2021-12-13T10:30:13.2116762+01:00",
          "TotalRefreshCount": 7,
          "CustomInfo": {}
        }
      },
      "1842": {
        "$type": "Inside.Core.Formula.Definition.DefinitionAC, Inside.Core.Formula",
        "ID": 1842,
        "Results": [
          [
            328.0
          ]
        ],
        "Statistics": {
          "CreationDate": "2023-03-20T10:43:48.4516409+01:00",
          "LastRefreshDate": "2021-12-13T10:30:13.2177188+01:00",
          "TotalRefreshCount": 7,
          "CustomInfo": {}
        }
      },
      "1843": {
        "$type": "Inside.Core.Formula.Definition.DefinitionAC, Inside.Core.Formula",
        "ID": 1843,
        "Results": [
          [
            640.0
          ]
        ],
        "Statistics": {
          "CreationDate": "2023-03-20T10:43:48.4516409+01:00",
          "LastRefreshDate": "2021-12-13T10:30:13.2236856+01:00",
          "TotalRefreshCount": 7,
          "CustomInfo": {}
        }
      },
      "1844": {
        "$type": "Inside.Core.Formula.Definition.DefinitionAC, Inside.Core.Formula",
        "ID": 1844,
        "Results": [
          [
            22.0
          ]
        ],
        "Statistics": {
          "CreationDate": "2023-03-20T10:43:48.4516409+01:00",
          "LastRefreshDate": "2021-12-13T10:30:13.2306868+01:00",
          "TotalRefreshCount": 7,
          "CustomInfo": {}
        }
      },
      "1845": {
        "$type": "Inside.Core.Formula.Definition.DefinitionAC, Inside.Core.Formula",
        "ID": 1845,
        "Results": [
          [
            325.0
          ]
        ],
        "Statistics": {
          "CreationDate": "2023-03-20T10:43:48.4516409+01:00",
          "LastRefreshDate": "2021-12-13T10:30:13.23668+01:00",
          "TotalRefreshCount": 7,
          "CustomInfo": {}
        }
      },
      "1846": {
        "$type": "Inside.Core.Formula.Definition.DefinitionAC, Inside.Core.Formula",
        "ID": 1846,
        "Results": [
          [
            45.0
          ]
        ],
        "Statistics": {
          "CreationDate": "2023-03-20T10:43:48.4516409+01:00",
          "LastRefreshDate": "2021-12-10T11:07:21.7222489+01:00",
          "TotalRefreshCount": 5,
          "CustomInfo": {}
        }
      },
      "1847": {
        "$type": "Inside.Core.Formula.Definition.DefinitionAC, Inside.Core.Formula",
        "ID": 1847,
        "Results": [
          [
            297.0
          ]
        ],
        "Statistics": {
          "CreationDate": "2023-03-20T10:43:48.4516409+01:00",
          "LastRefreshDate": "2021-12-10T11:07:51.5218034+01:00",
          "TotalRefreshCount": 6,
          "CustomInfo": {}
        }
      },
      "1848": {
        "$type": "Inside.Core.Formula.Definition.DefinitionAC, Inside.Core.Formula",
        "ID": 1848,
        "Results": [
          [
            128.0
          ]
        ],
        "Statistics": {
          "CreationDate": "2023-03-20T10:43:48.4516409+01:00",
          "LastRefreshDate": "2021-12-13T10:30:20.2772533+01:00",
          "TotalRefreshCount": 7,
          "CustomInfo": {}
        }
      },
      "1849": {
        "$type": "Inside.Core.Formula.Definition.DefinitionAC, Inside.Core.Formula",
        "ID": 1849,
        "Results": [
          [
            360.0
          ]
        ],
        "Statistics": {
          "CreationDate": "2023-03-20T10:43:48.4516409+01:00",
          "LastRefreshDate": "2021-12-13T10:30:21.5423982+01:00",
          "TotalRefreshCount": 7,
          "CustomInfo": {}
        }
      },
      "1850": {
        "$type": "Inside.Core.Formula.Definition.DefinitionAC, Inside.Core.Formula",
        "ID": 1850,
        "Results": [
          [
            338.0
          ]
        ],
        "Statistics": {
          "CreationDate": "2023-03-20T10:43:48.4516409+01:00",
          "LastRefreshDate": "2021-12-10T11:07:51.5078559+01:00",
          "TotalRefreshCount": 5,
          "CustomInfo": {}
        }
      },
      "1851": {
        "$type": "Inside.Core.Formula.Definition.DefinitionAC, Inside.Core.Formula",
        "ID": 1851,
        "Results": [
          [
            236.0
          ]
        ],
        "Statistics": {
          "CreationDate": "2023-03-20T10:43:48.4516409+01:00",
          "LastRefreshDate": "2021-12-10T11:07:51.5027988+01:00",
          "TotalRefreshCount": 4,
          "CustomInfo": {}
        }
      },
      "1852": {
        "$type": "Inside.Core.Formula.Definition.DefinitionAC, Inside.Core.Formula",
        "ID": 1852,
        "Results": [
          [
            247.0
          ]
        ],
        "Statistics": {
          "CreationDate": "2023-03-20T10:43:48.4526635+01:00",
          "LastRefreshDate": "2021-12-10T11:07:51.497859+01:00",
          "TotalRefreshCount": 6,
          "CustomInfo": {}
        }
      },
      "1853": {
        "$type": "Inside.Core.Formula.Definition.DefinitionAC, Inside.Core.Formula",
        "ID": 1853,
        "Results": [
          [
            926.0
          ]
        ],
        "Statistics": {
          "CreationDate": "2023-03-20T10:43:48.4526635+01:00",
          "LastRefreshDate": "2021-12-10T11:07:51.4927977+01:00",
          "TotalRefreshCount": 6,
          "CustomInfo": {}
        }
      },
      "1854": {
        "$type": "Inside.Core.Formula.Definition.DefinitionAC, Inside.Core.Formula",
        "ID": 1854,
        "Results": [
          [
            207.0
          ]
        ],
        "Statistics": {
          "CreationDate": "2023-03-20T10:43:48.4526635+01:00",
          "LastRefreshDate": "2021-12-10T11:07:51.487857+01:00",
          "TotalRefreshCount": 6,
          "CustomInfo": {}
        }
      },
      "1855": {
        "$type": "Inside.Core.Formula.Definition.DefinitionAC, Inside.Core.Formula",
        "ID": 1855,
        "Results": [
          [
            236.0
          ]
        ],
        "Statistics": {
          "CreationDate": "2023-03-20T10:43:48.4526635+01:00",
          "LastRefreshDate": "2021-12-10T11:07:21.3432817+01:00",
          "TotalRefreshCount": 5,
          "CustomInfo": {}
        }
      },
      "1856": {
        "$type": "Inside.Core.Formula.Definition.DefinitionAC, Inside.Core.Formula",
        "ID": 1856,
        "Results": [
          [
            128.0
          ]
        ],
        "Statistics": {
          "CreationDate": "2023-03-20T10:43:48.4526635+01:00",
          "LastRefreshDate": "2021-12-10T11:07:51.9008066+01:00",
          "TotalRefreshCount": 5,
          "CustomInfo": {}
        }
      },
      "1857": {
        "$type": "Inside.Core.Formula.Definition.DefinitionAC, Inside.Core.Formula",
        "ID": 1857,
        "Results": [
          [
            102.0
          ]
        ],
        "Statistics": {
          "CreationDate": "2023-03-20T10:43:48.4526635+01:00",
          "LastRefreshDate": "2021-12-10T11:07:51.4828074+01:00",
          "TotalRefreshCount": 6,
          "CustomInfo": {}
        }
      },
      "1858": {
        "$type": "Inside.Core.Formula.Definition.DefinitionAC, Inside.Core.Formula",
        "ID": 1858,
        "Results": [
          [
            207.0
          ]
        ],
        "Statistics": {
          "CreationDate": "2023-03-20T10:43:48.4526635+01:00",
          "LastRefreshDate": "2021-12-10T11:07:21.3282641+01:00",
          "TotalRefreshCount": 5,
          "CustomInfo": {}
        }
      },
      "1859": {
        "$type": "Inside.Core.Formula.Definition.DefinitionAC, Inside.Core.Formula",
        "ID": 1859,
        "Results": [
          [
            12.0
          ]
        ],
        "Statistics": {
          "CreationDate": "2023-03-20T10:43:48.4526635+01:00",
          "LastRefreshDate": "2021-11-22T10:04:01.0495113+01:00",
          "TotalRefreshCount": 2,
          "CustomInfo": {}
        }
      },
      "1860": {
        "$type": "Inside.Core.Formula.Definition.DefinitionAC, Inside.Core.Formula",
        "ID": 1860,
        "Results": [
          [
            328.0
          ]
        ],
        "Statistics": {
          "CreationDate": "2023-03-20T10:43:48.4526635+01:00",
          "LastRefreshDate": "2021-11-22T10:04:01.0495113+01:00",
          "TotalRefreshCount": 2,
          "CustomInfo": {}
        }
      },
      "1861": {
        "$type": "Inside.Core.Formula.Definition.DefinitionAC, Inside.Core.Formula",
        "ID": 1861,
        "Results": [
          [
            102.0
          ]
        ],
        "Statistics": {
          "CreationDate": "2023-03-20T10:43:48.4526635+01:00",
          "LastRefreshDate": "2021-12-10T11:07:21.3222553+01:00",
          "TotalRefreshCount": 5,
          "CustomInfo": {}
        }
      },
      "1862": {
        "$type": "Inside.Core.Formula.Definition.DefinitionAC, Inside.Core.Formula",
        "ID": 1862,
        "Results": [
          [
            360.0
          ]
        ],
        "Statistics": {
          "CreationDate": "2023-03-20T10:43:48.4526635+01:00",
          "LastRefreshDate": "2021-12-10T11:06:08.9318095+01:00",
          "TotalRefreshCount": 4,
          "CustomInfo": {}
        }
      },
      "1863": {
        "$type": "Inside.Core.Formula.Definition.DefinitionAC, Inside.Core.Formula",
        "ID": 1863,
        "Results": [
          [
            207.0
          ]
        ],
        "Statistics": {
          "CreationDate": "2023-03-20T10:43:48.4526635+01:00",
          "LastRefreshDate": "2021-12-10T11:06:08.5217771+01:00",
          "TotalRefreshCount": 4,
          "CustomInfo": {}
        }
      },
      "1864": {
        "$type": "Inside.Core.Formula.Definition.DefinitionAC, Inside.Core.Formula",
        "ID": 1864,
        "Results": [
          [
            152.0
          ]
        ],
        "Statistics": {
          "CreationDate": "2023-03-20T10:43:48.4526635+01:00",
          "LastRefreshDate": "2021-11-22T10:04:01.0338666+01:00",
          "TotalRefreshCount": 2,
          "CustomInfo": {}
        }
      },
      "1865": {
        "$type": "Inside.Core.Formula.Definition.DefinitionAC, Inside.Core.Formula",
        "ID": 1865,
        "Results": [
          [
            128.0
          ]
        ],
        "Statistics": {
          "CreationDate": "2023-03-20T10:43:48.4526635+01:00",
          "LastRefreshDate": "2021-12-10T11:07:21.6972557+01:00",
          "TotalRefreshCount": 3,
          "CustomInfo": {}
        }
      },
      "1866": {
        "$type": "Inside.Core.Formula.Definition.DefinitionAC, Inside.Core.Formula",
        "ID": 1866,
        "Results": [
          [
            360.0
          ]
        ],
        "Statistics": {
          "CreationDate": "2023-03-20T10:43:48.4526635+01:00",
          "LastRefreshDate": "2021-12-10T11:07:21.6942572+01:00",
          "TotalRefreshCount": 5,
          "CustomInfo": {}
        }
      },
      "1867": {
        "$type": "Inside.Core.Formula.Definition.DefinitionAC, Inside.Core.Formula",
        "ID": 1867,
        "Results": [
          [
            360.0
          ]
        ],
        "Statistics": {
          "CreationDate": "2023-03-20T10:43:48.4526635+01:00",
          "LastRefreshDate": "2021-12-10T11:07:51.8958561+01:00",
          "TotalRefreshCount": 6,
          "CustomInfo": {}
        }
      },
      "1868": {
        "$type": "Inside.Core.Formula.Definition.DefinitionAC, Inside.Core.Formula",
        "ID": 1868,
        "Results": [
          [
            207.0
          ]
        ],
        "Statistics": {
          "CreationDate": "2023-03-20T10:43:48.4526635+01:00",
          "LastRefreshDate": "2021-11-22T10:04:01.0495113+01:00",
          "TotalRefreshCount": 1,
          "CustomInfo": {}
        }
      },
      "1869": {
        "$type": "Inside.Core.Formula.Definition.DefinitionAC, Inside.Core.Formula",
        "ID": 1869,
        "Results": [
          [
            640.0
          ]
        ],
        "Statistics": {
          "CreationDate": "2023-03-20T10:43:48.4526635+01:00",
          "LastRefreshDate": "2021-12-10T11:07:21.7042424+01:00",
          "TotalRefreshCount": 4,
          "CustomInfo": {}
        }
      },
      "1870": {
        "$type": "Inside.Core.Formula.Definition.DefinitionAC, Inside.Core.Formula",
        "ID": 1870,
        "Results": [
          [
            190.0
          ]
        ],
        "Statistics": {
          "CreationDate": "2023-03-20T10:43:48.4526635+01:00",
          "LastRefreshDate": "2021-12-14T10:33:23.5213303+01:00",
          "TotalRefreshCount": 8,
          "CustomInfo": {}
        }
      },
      "1871": {
        "$type": "Inside.Core.Formula.Definition.DefinitionAC, Inside.Core.Formula",
        "ID": 1871,
        "Results": [
          [
            356.0
          ]
        ],
        "Statistics": {
          "CreationDate": "2023-03-20T10:43:48.4526635+01:00",
          "LastRefreshDate": "2022-09-02T15:49:34.3594152+02:00",
          "TotalRefreshCount": 35,
          "CustomInfo": {}
        }
      },
      "1872": {
        "$type": "Inside.Core.Formula.Definition.DefinitionAC, Inside.Core.Formula",
        "ID": 1872,
        "Results": [
          [
            330.0
          ]
        ],
        "Statistics": {
          "CreationDate": "2023-03-20T10:43:48.4536578+01:00",
          "LastRefreshDate": "2022-11-24T16:41:45.5881691+01:00",
          "TotalRefreshCount": 48,
          "CustomInfo": {}
        }
      },
      "1873": {
        "$type": "Inside.Core.Formula.Definition.DefinitionAC, Inside.Core.Formula",
        "ID": 1873,
        "Results": [
          [
            497.0
          ]
        ],
        "Statistics": {
          "CreationDate": "2023-03-20T10:43:48.4536578+01:00",
          "LastRefreshDate": "2022-11-29T10:50:50.1676203+01:00",
          "TotalRefreshCount": 115,
          "CustomInfo": {}
        }
      },
      "1874": {
        "$type": "Inside.Core.Formula.Definition.DefinitionAC, Inside.Core.Formula",
        "ID": 1874,
        "Results": [
          [
            402.0
          ]
        ],
        "Statistics": {
          "CreationDate": "2023-03-20T10:43:48.4536578+01:00",
          "LastRefreshDate": "2022-12-06T10:05:42.5170835+01:00",
          "TotalRefreshCount": 296,
          "CustomInfo": {}
        }
      },
      "1875": {
        "$type": "Inside.Core.Formula.Definition.DefinitionAC, Inside.Core.Formula",
        "ID": 1875,
        "Results": [
          [
            183.0
          ]
        ],
        "Statistics": {
          "CreationDate": "2023-03-20T10:43:48.4536578+01:00",
          "LastRefreshDate": "2023-03-20T11:00:31.0866458+01:00",
          "TotalRefreshCount": 590,
          "CustomInfo": {}
        }
      },
      "1876": {
        "$type": "Inside.Core.Formula.Definition.DefinitionAC, Inside.Core.Formula",
        "ID": 1876,
        "Results": [
          [
            273.0
          ]
        ],
        "Statistics": {
          "CreationDate": "2023-03-20T10:43:48.4536578+01:00",
          "LastRefreshDate": "2023-03-20T11:00:31.0586493+01:00",
          "TotalRefreshCount": 635,
          "CustomInfo": {}
        }
      },
      "1877": {
        "$type": "Inside.Core.Formula.Definition.DefinitionAC, Inside.Core.Formula",
        "ID": 1877,
        "Results": [
          [
            126.0
          ]
        ],
        "Statistics": {
          "CreationDate": "2023-03-20T10:43:48.4536578+01:00",
          "LastRefreshDate": "2023-03-20T11:00:09.7367352+01:00",
          "TotalRefreshCount": 665,
          "CustomInfo": {}
        }
      },
      "1878": {
        "$type": "Inside.Core.Formula.Definition.DefinitionAC, Inside.Core.Formula",
        "ID": 1878,
        "Results": [
          [
            141.0
          ]
        ],
        "Statistics": {
          "CreationDate": "2023-03-20T10:43:48.4536578+01:00",
          "LastRefreshDate": "2023-03-20T10:59:54.0311965+01:00",
          "TotalRefreshCount": 636,
          "CustomInfo": {}
        }
      },
      "1879": {
        "$type": "Inside.Core.Formula.Definition.DefinitionAC, Inside.Core.Formula",
        "ID": 1879,
        "Results": [
          [
            24.0
          ]
        ],
        "Statistics": {
          "CreationDate": "2023-03-20T10:43:48.4536578+01:00",
          "LastRefreshDate": "2023-03-15T17:15:42.4048384+01:00",
          "TotalRefreshCount": 688,
          "CustomInfo": {}
        }
      },
      "1880": {
        "$type": "Inside.Core.Formula.Definition.DefinitionAC, Inside.Core.Formula",
        "ID": 1880,
        "Results": [
          [
            35.0
          ]
        ],
        "Statistics": {
          "CreationDate": "2023-03-20T10:43:48.4536578+01:00",
          "LastRefreshDate": "2023-03-20T10:59:22.7649478+01:00",
          "TotalRefreshCount": 865,
          "CustomInfo": {}
        }
      },
      "1881": {
        "$type": "Inside.Core.Formula.Definition.DefinitionAC, Inside.Core.Formula",
        "ID": 1881,
        "Results": [
          [
            332.0
          ]
        ],
        "Statistics": {
          "CreationDate": "2023-03-20T10:43:48.4536578+01:00",
          "LastRefreshDate": "2023-03-20T10:57:50.3240023+01:00",
          "TotalRefreshCount": 1037,
          "CustomInfo": {}
        }
      },
      "1882": {
        "$type": "Inside.Core.Formula.Definition.DefinitionAC, Inside.Core.Formula",
        "ID": 1882,
        "Results": [
          [
            1969.0
          ]
        ],
        "Statistics": {
          "CreationDate": "2023-03-20T10:43:48.4536578+01:00",
          "LastRefreshDate": "2023-03-20T10:57:33.5051602+01:00",
          "TotalRefreshCount": 953,
          "CustomInfo": {}
        }
      },
      "1883": {
        "$type": "Inside.Core.Formula.Definition.DefinitionAC, Inside.Core.Formula",
        "ID": 1883,
        "Results": [
          [
            15.0
          ]
        ],
        "Statistics": {
          "CreationDate": "2023-03-20T10:43:48.4536578+01:00",
          "LastRefreshDate": "2023-03-20T10:57:33.3566318+01:00",
          "TotalRefreshCount": 1025,
          "CustomInfo": {}
        }
      },
      "1884": {
        "$type": "Inside.Core.Formula.Definition.DefinitionAC, Inside.Core.Formula",
        "ID": 1884,
        "Results": [
          [
            906.0
          ]
        ],
        "Statistics": {
          "CreationDate": "2023-03-20T10:43:48.4536578+01:00",
          "LastRefreshDate": "2023-03-20T10:57:17.5445981+01:00",
          "TotalRefreshCount": 1007,
          "CustomInfo": {}
        }
      },
      "1885": {
        "$type": "Inside.Core.Formula.Definition.DefinitionAC, Inside.Core.Formula",
        "ID": 1885,
        "Results": [
          [
            40.0
          ]
        ],
        "Statistics": {
          "CreationDate": "2023-03-20T10:43:48.4536578+01:00",
          "LastRefreshDate": "2023-03-20T10:59:22.7712739+01:00",
          "TotalRefreshCount": 890,
          "CustomInfo": {}
        }
      },
      "1886": {
        "$type": "Inside.Core.Formula.Definition.DefinitionAC, Inside.Core.Formula",
        "ID": 1886,
        "Results": [
          [
            24.0
          ]
        ],
        "Statistics": {
          "CreationDate": "2023-03-20T10:43:48.4536578+01:00",
          "LastRefreshDate": "2023-03-15T17:15:26.5629+01:00",
          "TotalRefreshCount": 700,
          "CustomInfo": {}
        }
      },
      "1887": {
        "$type": "Inside.Core.Formula.Definition.DefinitionAC, Inside.Core.Formula",
        "ID": 1887,
        "Results": [
          [
            168.0
          ]
        ],
        "Statistics": {
          "CreationDate": "2023-03-20T10:43:48.4536578+01:00",
          "LastRefreshDate": "2023-03-20T10:59:54.0351974+01:00",
          "TotalRefreshCount": 647,
          "CustomInfo": {}
        }
      },
      "1888": {
        "$type": "Inside.Core.Formula.Definition.DefinitionAC, Inside.Core.Formula",
        "ID": 1888,
        "Results": [
          [
            12.0
          ]
        ],
        "Statistics": {
          "CreationDate": "2023-03-20T10:43:48.4536578+01:00",
          "LastRefreshDate": "2023-03-20T11:00:09.7447247+01:00",
          "TotalRefreshCount": 678,
          "CustomInfo": {}
        }
      },
      "1889": {
        "$type": "Inside.Core.Formula.Definition.DefinitionAC, Inside.Core.Formula",
        "ID": 1889,
        "Results": [
          [
            74.0
          ]
        ],
        "Statistics": {
          "CreationDate": "2023-03-20T10:43:48.4536578+01:00",
          "LastRefreshDate": "2023-03-20T11:00:31.0626873+01:00",
          "TotalRefreshCount": 624,
          "CustomInfo": {}
        }
      },
      "1890": {
        "$type": "Inside.Core.Formula.Definition.DefinitionAC, Inside.Core.Formula",
        "ID": 1890,
        "Results": [
          [
            136.0
          ]
        ],
        "Statistics": {
          "CreationDate": "2023-03-20T10:43:48.4536578+01:00",
          "LastRefreshDate": "2022-11-29T10:50:50.175614+01:00",
          "TotalRefreshCount": 101,
          "CustomInfo": {}
        }
      },
      "1891": {
        "$type": "Inside.Core.Formula.Definition.DefinitionAC, Inside.Core.Formula",
        "ID": 1891,
        "Results": [
          [
            330.0
          ]
        ],
        "Statistics": {
          "CreationDate": "2023-03-20T10:43:48.4536578+01:00",
          "LastRefreshDate": "2022-09-02T15:53:34.4198382+02:00",
          "TotalRefreshCount": 48,
          "CustomInfo": {}
        }
      },
      "1892": {
        "$type": "Inside.Core.Formula.Definition.DefinitionAC, Inside.Core.Formula",
        "ID": 1892,
        "Results": [
          [
            98.0
          ]
        ],
        "Statistics": {
          "CreationDate": "2023-03-20T10:43:48.454652+01:00",
          "LastRefreshDate": "2022-09-02T15:50:07.3720638+02:00",
          "TotalRefreshCount": 34,
          "CustomInfo": {}
        }
      },
      "1893": {
        "$type": "Inside.Core.Formula.Definition.DefinitionAC, Inside.Core.Formula",
        "ID": 1893,
        "Results": [
          [
            247.0
          ]
        ],
        "Statistics": {
          "CreationDate": "2023-03-20T10:43:48.454652+01:00",
          "LastRefreshDate": "2021-12-10T11:07:21.3382881+01:00",
          "TotalRefreshCount": 3,
          "CustomInfo": {}
        }
      },
      "1894": {
        "$type": "Inside.Core.Formula.Definition.DefinitionAC, Inside.Core.Formula",
        "ID": 1894,
        "Results": [
          [
            68.0
          ]
        ],
        "Statistics": {
          "CreationDate": "2023-03-20T10:43:48.454652+01:00",
          "LastRefreshDate": "2023-03-20T10:57:33.3646519+01:00",
          "TotalRefreshCount": 1081,
          "CustomInfo": {}
        }
      },
      "1895": {
        "$type": "Inside.Core.Formula.Definition.DefinitionAC, Inside.Core.Formula",
        "ID": 1895,
        "Results": [
          [
            14.0
          ]
        ],
        "Statistics": {
          "CreationDate": "2023-03-20T10:43:48.454652+01:00",
          "LastRefreshDate": "2023-03-20T10:57:33.5091934+01:00",
          "TotalRefreshCount": 902,
          "CustomInfo": {}
        }
      },
      "1896": {
        "$type": "Inside.Core.Formula.Definition.DefinitionAC, Inside.Core.Formula",
        "ID": 1896,
        "Results": [
          [
            159.0
          ]
        ],
        "Statistics": {
          "CreationDate": "2023-03-20T10:43:48.454652+01:00",
          "LastRefreshDate": "2023-03-20T10:57:53.8319391+01:00",
          "TotalRefreshCount": 980,
          "CustomInfo": {}
        }
      },
      "1897": {
        "$type": "Inside.Core.Formula.Definition.DefinitionAC, Inside.Core.Formula",
        "ID": 1897,
        "Results": [
          [
            25.0
          ]
        ],
        "Statistics": {
          "C</t>
  </si>
  <si>
    <t>reationDate": "2023-03-20T10:43:48.454652+01:00",
          "LastRefreshDate": "2023-03-20T11:00:31.089644+01:00",
          "TotalRefreshCount": 591,
          "CustomInfo": {}
        }
      },
      "1898": {
        "$type": "Inside.Core.Formula.Definition.DefinitionAC, Inside.Core.Formula",
        "ID": 1898,
        "Results": [
          [
            9.0
          ]
        ],
        "Statistics": {
          "CreationDate": "2023-03-20T10:43:48.454652+01:00",
          "LastRefreshDate": "2023-03-20T10:57:17.5525972+01:00",
          "TotalRefreshCount": 1011,
          "CustomInfo": {}
        }
      },
      "1899": {
        "$type": "Inside.Core.Formula.Definition.DefinitionAC, Inside.Core.Formula",
        "ID": 1899,
        "Results": [
          [
            4944.0
          ]
        ],
        "Statistics": {
          "CreationDate": "2023-03-20T10:43:48.454652+01:00",
          "LastRefreshDate": "2021-12-27T10:31:14.2725812+01:00",
          "TotalRefreshCount": 9,
          "CustomInfo": {}
        }
      },
      "1900": {
        "$type": "Inside.Core.Formula.Definition.DefinitionAC, Inside.Core.Formula",
        "ID": 1900,
        "Results": [
          [
            200.0
          ]
        ],
        "Statistics": {
          "CreationDate": "2023-03-20T10:43:48.454652+01:00",
          "LastRefreshDate": "2021-12-27T10:31:14.2725812+01:00",
          "TotalRefreshCount": 9,
          "CustomInfo": {}
        }
      },
      "1901": {
        "$type": "Inside.Core.Formula.Definition.DefinitionAC, Inside.Core.Formula",
        "ID": 1901,
        "Results": [
          [
            83.0
          ]
        ],
        "Statistics": {
          "CreationDate": "2023-03-20T10:43:48.454652+01:00",
          "LastRefreshDate": "2021-12-27T10:31:14.2705001+01:00",
          "TotalRefreshCount": 9,
          "CustomInfo": {}
        }
      },
      "1902": {
        "$type": "Inside.Core.Formula.Definition.DefinitionAC, Inside.Core.Formula",
        "ID": 1902,
        "Results": [
          [
            1381.0
          ]
        ],
        "Statistics": {
          "CreationDate": "2023-03-20T10:43:48.454652+01:00",
          "LastRefreshDate": "2021-12-27T10:31:14.2623922+01:00",
          "TotalRefreshCount": 9,
          "CustomInfo": {}
        }
      },
      "1903": {
        "$type": "Inside.Core.Formula.Definition.DefinitionAC, Inside.Core.Formula",
        "ID": 1903,
        "Results": [
          [
            299.0
          ]
        ],
        "Statistics": {
          "CreationDate": "2023-03-20T10:43:48.454652+01:00",
          "LastRefreshDate": "2021-12-27T10:31:14.26029+01:00",
          "TotalRefreshCount": 9,
          "CustomInfo": {}
        }
      },
      "1904": {
        "$type": "Inside.Core.Formula.Definition.DefinitionAC, Inside.Core.Formula",
        "ID": 1904,
        "Results": [
          [
            155.0
          ]
        ],
        "Statistics": {
          "CreationDate": "2023-03-20T10:43:48.454652+01:00",
          "LastRefreshDate": "2021-12-27T10:31:14.2521392+01:00",
          "TotalRefreshCount": 9,
          "CustomInfo": {}
        }
      },
      "1905": {
        "$type": "Inside.Core.Formula.Definition.DefinitionAC, Inside.Core.Formula",
        "ID": 1905,
        "Results": [
          [
            56.0
          ]
        ],
        "Statistics": {
          "CreationDate": "2023-03-20T10:43:48.454652+01:00",
          "LastRefreshDate": "2021-12-27T10:31:14.2500131+01:00",
          "TotalRefreshCount": 9,
          "CustomInfo": {}
        }
      },
      "1906": {
        "$type": "Inside.Core.Formula.Definition.DefinitionAC, Inside.Core.Formula",
        "ID": 1906,
        "Results": [
          [
            4.0
          ]
        ],
        "Statistics": {
          "CreationDate": "2023-03-20T10:43:48.454652+01:00",
          "LastRefreshDate": "2021-12-27T10:31:14.2418328+01:00",
          "TotalRefreshCount": 9,
          "CustomInfo": {}
        }
      },
      "1907": {
        "$type": "Inside.Core.Formula.Definition.DefinitionAC, Inside.Core.Formula",
        "ID": 1907,
        "Results": [
          [
            15.0
          ]
        ],
        "Statistics": {
          "CreationDate": "2023-03-20T10:43:48.454652+01:00",
          "LastRefreshDate": "2021-12-27T10:31:14.2396639+01:00",
          "TotalRefreshCount": 9,
          "CustomInfo": {}
        }
      },
      "1908": {
        "$type": "Inside.Core.Formula.Definition.DefinitionAC, Inside.Core.Formula",
        "ID": 1908,
        "Results": [
          [
            52.0
          ]
        ],
        "Statistics": {
          "CreationDate": "2023-03-20T10:43:48.454652+01:00",
          "LastRefreshDate": "2021-12-27T10:31:14.2314775+01:00",
          "TotalRefreshCount": 9,
          "CustomInfo": {}
        }
      },
      "1909": {
        "$type": "Inside.Core.Formula.Definition.DefinitionAC, Inside.Core.Formula",
        "ID": 1909,
        "Results": [
          [
            2.0
          ]
        ],
        "Statistics": {
          "CreationDate": "2023-03-20T10:43:48.454652+01:00",
          "LastRefreshDate": "2021-12-27T10:31:14.221226+01:00",
          "TotalRefreshCount": 9,
          "CustomInfo": {}
        }
      },
      "1910": {
        "$type": "Inside.Core.Formula.Definition.DefinitionAC, Inside.Core.Formula",
        "ID": 1910,
        "Results": [
          [
            200.0
          ]
        ],
        "Statistics": {
          "CreationDate": "2023-03-20T10:43:48.454652+01:00",
          "LastRefreshDate": "2021-12-27T10:31:14.210922+01:00",
          "TotalRefreshCount": 9,
          "CustomInfo": {}
        }
      },
      "1911": {
        "$type": "Inside.Core.Formula.Definition.DefinitionAC, Inside.Core.Formula",
        "ID": 1911,
        "Results": [
          [
            26.0
          ]
        ],
        "Statistics": {
          "CreationDate": "2023-03-20T10:43:48.454652+01:00",
          "LastRefreshDate": "2021-12-27T10:31:14.2006656+01:00",
          "TotalRefreshCount": 9,
          "CustomInfo": {}
        }
      },
      "1912": {
        "$type": "Inside.Core.Formula.Definition.DefinitionAC, Inside.Core.Formula",
        "ID": 1912,
        "Results": [
          [
            44.0
          ]
        ],
        "Statistics": {
          "CreationDate": "2023-03-20T10:43:48.4556639+01:00",
          "LastRefreshDate": "2021-12-27T10:31:14.1903902+01:00",
          "TotalRefreshCount": 9,
          "CustomInfo": {}
        }
      },
      "1913": {
        "$type": "Inside.Core.Formula.Definition.DefinitionAC, Inside.Core.Formula",
        "ID": 1913,
        "Results": [
          [
            121.0
          ]
        ],
        "Statistics": {
          "CreationDate": "2023-03-20T10:43:48.4556639+01:00",
          "LastRefreshDate": "2021-12-27T10:31:14.1883263+01:00",
          "TotalRefreshCount": 9,
          "CustomInfo": {}
        }
      },
      "1914": {
        "$type": "Inside.Core.Formula.Definition.DefinitionAC, Inside.Core.Formula",
        "ID": 1914,
        "Results": [
          [
            375.0
          ]
        ],
        "Statistics": {
          "CreationDate": "2023-03-20T10:43:48.4556639+01:00",
          "LastRefreshDate": "2021-12-27T10:31:14.1802044+01:00",
          "TotalRefreshCount": 9,
          "CustomInfo": {}
        }
      },
      "1915": {
        "$type": "Inside.Core.Formula.Definition.DefinitionAC, Inside.Core.Formula",
        "ID": 1915,
        "Results": [
          [
            1.0
          ]
        ],
        "Statistics": {
          "CreationDate": "2023-03-20T10:43:48.4556639+01:00",
          "LastRefreshDate": "2021-12-27T10:31:14.1700035+01:00",
          "TotalRefreshCount": 9,
          "CustomInfo": {}
        }
      },
      "1916": {
        "$type": "Inside.Core.Formula.Definition.DefinitionAC, Inside.Core.Formula",
        "ID": 1916,
        "Results": [
          [
            2.0
          ]
        ],
        "Statistics": {
          "CreationDate": "2023-03-20T10:43:48.4556639+01:00",
          "LastRefreshDate": "2021-12-27T10:31:14.1598119+01:00",
          "TotalRefreshCount": 9,
          "CustomInfo": {}
        }
      },
      "1917": {
        "$type": "Inside.Core.Formula.Definition.DefinitionAC, Inside.Core.Formula",
        "ID": 1917,
        "Results": [
          [
            67.0
          ]
        ],
        "Statistics": {
          "CreationDate": "2023-03-20T10:43:48.4556639+01:00",
          "LastRefreshDate": "2021-12-27T10:31:14.1598119+01:00",
          "TotalRefreshCount": 9,
          "CustomInfo": {}
        }
      },
      "1918": {
        "$type": "Inside.Core.Formula.Definition.DefinitionAC, Inside.Core.Formula",
        "ID": 1918,
        "Results": [
          [
            5.0
          ]
        ],
        "Statistics": {
          "CreationDate": "2023-03-20T10:43:48.4556639+01:00",
          "LastRefreshDate": "2021-12-27T10:31:14.1495691+01:00",
          "TotalRefreshCount": 9,
          "CustomInfo": {}
        }
      },
      "1919": {
        "$type": "Inside.Core.Formula.Definition.DefinitionAC, Inside.Core.Formula",
        "ID": 1919,
        "Results": [
          [
            8.0
          ]
        ],
        "Statistics": {
          "CreationDate": "2023-03-20T10:43:48.4556639+01:00",
          "LastRefreshDate": "2021-12-27T10:31:14.1495691+01:00",
          "TotalRefreshCount": 9,
          "CustomInfo": {}
        }
      },
      "1920": {
        "$type": "Inside.Core.Formula.Definition.DefinitionAC, Inside.Core.Formula",
        "ID": 1920,
        "Results": [
          [
            580.0
          ]
        ],
        "Statistics": {
          "CreationDate": "2023-03-20T10:43:48.4556639+01:00",
          "LastRefreshDate": "2021-12-27T10:31:14.1393729+01:00",
          "TotalRefreshCount": 9,
          "CustomInfo": {}
        }
      },
      "1921": {
        "$type": "Inside.Core.Formula.Definition.DefinitionAC, Inside.Core.Formula",
        "ID": 1921,
        "Results": [
          [
            150.0
          ]
        ],
        "Statistics": {
          "CreationDate": "2023-03-20T10:43:48.4556639+01:00",
          "LastRefreshDate": "2021-12-27T10:31:14.1393729+01:00",
          "TotalRefreshCount": 9,
          "CustomInfo": {}
        }
      },
      "1922": {
        "$type": "Inside.Core.Formula.Definition.DefinitionAC, Inside.Core.Formula",
        "ID": 1922,
        "Results": [
          [
            55.0
          ]
        ],
        "Statistics": {
          "CreationDate": "2023-03-20T10:43:48.4556639+01:00",
          "LastRefreshDate": "2021-12-27T10:31:14.1372837+01:00",
          "TotalRefreshCount": 9,
          "CustomInfo": {}
        }
      },
      "1923": {
        "$type": "Inside.Core.Formula.Definition.DefinitionAC, Inside.Core.Formula",
        "ID": 1923,
        "Results": [
          [
            200.0
          ]
        ],
        "Statistics": {
          "CreationDate": "2023-03-20T10:43:48.4556639+01:00",
          "LastRefreshDate": "2021-12-27T10:31:14.2088083+01:00",
          "TotalRefreshCount": 9,
          "CustomInfo": {}
        }
      },
      "1924": {
        "$type": "Inside.Core.Formula.Definition.DefinitionAC, Inside.Core.Formula",
        "ID": 1924,
        "Results": [
          [
            124.0
          ]
        ],
        "Statistics": {
          "CreationDate": "2023-03-20T10:43:48.4556639+01:00",
          "LastRefreshDate": "2021-12-27T10:31:14.2725812+01:00",
          "TotalRefreshCount": 9,
          "CustomInfo": {}
        }
      },
      "1925": {
        "$type": "Inside.Core.Formula.Definition.DefinitionAC, Inside.Core.Formula",
        "ID": 1925,
        "Results": [
          [
            76.0
          ]
        ],
        "Statistics": {
          "CreationDate": "2023-03-20T10:43:48.4556639+01:00",
          "LastRefreshDate": "2021-12-27T10:31:14.2623922+01:00",
          "TotalRefreshCount": 9,
          "CustomInfo": {}
        }
      },
      "1926": {
        "$type": "Inside.Core.Formula.Definition.DefinitionAC, Inside.Core.Formula",
        "ID": 1926,
        "Results": [
          [
            2589.0
          ]
        ],
        "Statistics": {
          "CreationDate": "2023-03-20T10:43:48.4556639+01:00",
          "LastRefreshDate": "2021-12-27T10:31:14.2623922+01:00",
          "TotalRefreshCount": 9,
          "CustomInfo": {}
        }
      },
      "1927": {
        "$type": "Inside.Core.Formula.Definition.DefinitionAC, Inside.Core.Formula",
        "ID": 1927,
        "Results": [
          [
            610.0
          ]
        ],
        "Statistics": {
          "CreationDate": "2023-03-20T10:43:48.4556639+01:00",
          "LastRefreshDate": "2021-12-27T10:31:14.2521392+01:00",
          "TotalRefreshCount": 9,
          "CustomInfo": {}
        }
      },
      "1928": {
        "$type": "Inside.Core.Formula.Definition.DefinitionAC, Inside.Core.Formula",
        "ID": 1928,
        "Results": [
          [
            9.0
          ]
        ],
        "Statistics": {
          "CreationDate": "2023-03-20T10:43:48.4556639+01:00",
          "LastRefreshDate": "2021-12-27T10:31:14.2521392+01:00",
          "TotalRefreshCount": 9,
          "CustomInfo": {}
        }
      },
      "1929": {
        "$type": "Inside.Core.Formula.Definition.DefinitionAC, Inside.Core.Formula",
        "ID": 1929,
        "Results": [
          [
            110.0
          ]
        ],
        "Statistics": {
          "CreationDate": "2023-03-20T10:43:48.4556639+01:00",
          "LastRefreshDate": "2021-12-27T10:31:14.2418328+01:00",
          "TotalRefreshCount": 9,
          "CustomInfo": {}
        }
      },
      "1930": {
        "$type": "Inside.Core.Formula.Definition.DefinitionAC, Inside.Core.Formula",
        "ID": 1930,
        "Results": [
          [
            85.0
          ]
        ],
        "Statistics": {
          "CreationDate": "2023-03-20T10:43:48.4556639+01:00",
          "LastRefreshDate": "2021-12-27T10:31:14.2418328+01:00",
          "TotalRefreshCount": 9,
          "CustomInfo": {}
        }
      },
      "1931": {
        "$type": "Inside.Core.Formula.Definition.DefinitionAC, Inside.Core.Formula",
        "ID": 1931,
        "Results": [
          [
            52.0
          ]
        ],
        "Statistics": {
          "CreationDate": "2023-03-20T10:43:48.4566365+01:00",
          "LastRefreshDate": "2021-12-27T10:31:14.2314775+01:00",
          "TotalRefreshCount": 9,
          "CustomInfo": {}
        }
      },
      "1932": {
        "$type": "Inside.Core.Formula.Definition.DefinitionAC, Inside.Core.Formula",
        "ID": 1932,
        "Results": [
          [
            40.0
          ]
        ],
        "Statistics": {
          "CreationDate": "2023-03-20T10:43:48.4566365+01:00",
          "LastRefreshDate": "2021-12-27T10:31:14.2293902+01:00",
          "TotalRefreshCount": 9,
          "CustomInfo": {}
        }
      },
      "1933": {
        "$type": "Inside.Core.Formula.Definition.DefinitionAC, Inside.Core.Formula",
        "ID": 1933,
        "Results": [
          [
            75.0
          ]
        ],
        "Statistics": {
          "CreationDate": "2023-03-20T10:43:48.4566365+01:00",
          "LastRefreshDate": "2021-12-27T10:31:14.221226+01:00",
          "TotalRefreshCount": 9,
          "CustomInfo": {}
        }
      },
      "1934": {
        "$type": "Inside.Core.Formula.Definition.DefinitionAC, Inside.Core.Formula",
        "ID": 1934,
        "Results": [
          [
            6.0
          ]
        ],
        "Statistics": {
          "CreationDate": "2023-03-20T10:43:48.4566365+01:00",
          "LastRefreshDate": "2021-12-27T10:31:14.198586+01:00",
          "TotalRefreshCount": 9,
          "CustomInfo": {}
        }
      },
      "1935": {
        "$type": "Inside.Core.Formula.Definition.DefinitionAC, Inside.Core.Formula",
        "ID": 1935,
        "Results": [
          [
            28.0
          ]
        ],
        "Statistics": {
          "CreationDate": "2023-03-20T10:43:48.4566365+01:00",
          "LastRefreshDate": "2021-12-27T10:31:14.1903902+01:00",
          "TotalRefreshCount": 9,
          "CustomInfo": {}
        }
      },
      "1936": {
        "$type": "Inside.Core.Formula.Definition.DefinitionAC, Inside.Core.Formula",
        "ID": 1936,
        "Results": [
          [
            170.0
          ]
        ],
        "Statistics": {
          "CreationDate": "2023-03-20T10:43:48.4566365+01:00",
          "LastRefreshDate": "2021-12-27T10:31:14.1802044+01:00",
          "TotalRefreshCount": 9,
          "CustomInfo": {}
        }
      },
      "1937": {
        "$type": "Inside.Core.Formula.Definition.DefinitionAC, Inside.Core.Formula",
        "ID": 1937,
        "Results": [
          [
            260.0
          ]
        ],
        "Statistics": {
          "CreationDate": "2023-03-20T10:43:48.4566365+01:00",
          "LastRefreshDate": "2021-12-27T10:31:14.1700035+01:00",
          "TotalRefreshCount": 9,
          "CustomInfo": {}
        }
      },
      "1938": {
        "$type": "Inside.Core.Formula.Definition.DefinitionAC, Inside.Core.Formula",
        "ID": 1938,
        "Results": [
          [
            250.0
          ]
        ],
        "Statistics": {
          "CreationDate": "2023-03-20T10:43:48.4566365+01:00",
          "LastRefreshDate": "2021-12-27T10:31:14.1700035+01:00",
          "TotalRefreshCount": 9,
          "CustomInfo": {}
        }
      },
      "1939": {
        "$type": "Inside.Core.Formula.Definition.DefinitionAC, Inside.Core.Formula",
        "ID": 1939,
        "Results": [
          [
            207.0
          ]
        ],
        "Statistics": {
          "CreationDate": "2023-03-20T10:43:48.4566365+01:00",
          "LastRefreshDate": "2021-12-27T10:31:14.1598119+01:00",
          "TotalRefreshCount": 9,
          "CustomInfo": {}
        }
      },
      "1940": {
        "$type": "Inside.Core.Formula.Definition.DefinitionAC, Inside.Core.Formula",
        "ID": 1940,
        "Results": [
          [
            1220.0
          ]
        ],
        "Statistics": {
          "CreationDate": "2023-03-20T10:43:48.4566365+01:00",
          "LastRefreshDate": "2021-12-27T10:31:14.1495691+01:00",
          "TotalRefreshCount": 9,
          "CustomInfo": {}
        }
      },
      "1941": {
        "$type": "Inside.Core.Formula.Definition.DefinitionAC, Inside.Core.Formula",
        "ID": 1941,
        "Results": [
          [
            64.0
          ]
        ],
        "Statistics": {
          "CreationDate": "2023-03-20T10:43:48.4566365+01:00",
          "LastRefreshDate": "2021-12-27T10:31:14.1495691+01:00",
          "TotalRefreshCount": 9,
          "CustomInfo": {}
        }
      },
      "1942": {
        "$type": "Inside.Core.Formula.Definition.DefinitionAC, Inside.Core.Formula",
        "ID": 1942,
        "Results": [
          [
            100.0
          ]
        ],
        "Statistics": {
          "CreationDate": "2023-03-20T10:43:48.4566365+01:00",
          "LastRefreshDate": "2021-12-27T10:31:14.1474947+01:00",
          "TotalRefreshCount": 9,
          "CustomInfo": {}
        }
      },
      "1943": {
        "$type": "Inside.Core.Formula.Definition.DefinitionAC, Inside.Core.Formula",
        "ID": 1943,
        "Results": [
          [
            528.0
          ]
        ],
        "Statistics": {
          "CreationDate": "2023-03-20T10:43:48.4566365+01:00",
          "LastRefreshDate": "2021-12-27T10:31:14.1393729+01:00",
          "TotalRefreshCount": 9,
          "CustomInfo": {}
        }
      },
      "1944": {
        "$type": "Inside.Core.Formula.Definition.DefinitionAC, Inside.Core.Formula",
        "ID": 1944,
        "Results": [
          [
            143.0
          ]
        ],
        "Statistics": {
          "CreationDate": "2023-03-20T10:43:48.4566365+01:00",
          "LastRefreshDate": "2021-12-27T10:31:14.1393729+01:00",
          "TotalRefreshCount": 9,
          "CustomInfo": {}
        }
      },
      "1945": {
        "$type": "Inside.Core.Formula.Definition.DefinitionAC, Inside.Core.Formula",
        "ID": 1945,
        "Results": [
          [
            55.0
          ]
        ],
        "Statistics": {
          "CreationDate": "2023-03-20T10:43:48.4566365+01:00",
          "LastRefreshDate": "2021-12-27T10:26:45.7778852+01:00",
          "TotalRefreshCount": 3,
          "CustomInfo": {}
        }
      },
      "1946": {
        "$type": "Inside.Core.Formula.Definition.DefinitionAC, Inside.Core.Formula",
        "ID": 1946,
        "Results": [
          [
            117.0
          ]
        ],
        "Statistics": {
          "CreationDate": "2023-03-20T10:43:48.4566365+01:00",
          "LastRefreshDate": "2021-12-27T10:31:13.7701988+01:00",
          "TotalRefreshCount": 10,
          "CustomInfo": {}
        }
      },
      "1947": {
        "$type": "Inside.Core.Formula.Definition.DefinitionAC, Inside.Core.Formula",
        "ID": 1947,
        "Results": [
          [
            21.0
          ]
        ],
        "Statistics": {
          "CreationDate": "2023-03-20T10:43:48.4566365+01:00",
          "LastRefreshDate": "2021-12-27T10:31:13.7701988+01:00",
          "TotalRefreshCount": 10,
          "CustomInfo": {}
        }
      },
      "1948": {
        "$type": "Inside.Core.Formula.Definition.DefinitionAC, Inside.Core.Formula",
        "ID": 1948,
        "Results": [
          [
            266.0
          ]
        ],
        "Statistics": {
          "CreationDate": "2023-03-20T10:43:48.4566365+01:00",
          "LastRefreshDate": "2021-12-27T10:31:13.7701988+01:00",
          "TotalRefreshCount": 10,
          "CustomInfo": {}
        }
      },
      "1949": {
        "$type": "Inside.Core.Formula.Definition.DefinitionAC, Inside.Core.Formula",
        "ID": 1949,
        "Results": [
          [
            2144.0
          ]
        ],
        "Statistics": {
          "CreationDate": "2023-03-20T10:43:48.4576302+01:00",
          "LastRefreshDate": "2021-12-27T10:31:13.7701988+01:00",
          "TotalRefreshCount": 10,
          "CustomInfo": {}
        }
      },
      "1950": {
        "$type": "Inside.Core.Formula.Definition.DefinitionAC, Inside.Core.Formula",
        "ID": 1950,
        "Results": [
          [
            189.0
          ]
        ],
        "Statistics": {
          "CreationDate": "2023-03-20T10:43:48.4576302+01:00",
          "LastRefreshDate": "2021-12-27T10:31:13.7783334+01:00",
          "TotalRefreshCount": 10,
          "CustomInfo": {}
        }
      },
      "1951": {
        "$type": "Inside.Core.Formula.Definition.DefinitionAC, Inside.Core.Formula",
        "ID": 1951,
        "Results": [
          [
            236.0
          ]
        ],
        "Statistics": {
          "CreationDate": "2023-03-20T10:43:48.4576302+01:00",
          "LastRefreshDate": "2021-12-27T10:31:13.7804537+01:00",
          "TotalRefreshCount": 10,
          "CustomInfo": {}
        }
      },
      "1952": {
        "$type": "Inside.Core.Formula.Definition.DefinitionAC, Inside.Core.Formula",
        "ID": 1952,
        "Results": [
          [
            4.0
          ]
        ],
        "Statistics": {
          "CreationDate": "2023-03-20T10:43:48.4576302+01:00",
          "LastRefreshDate": "2021-12-27T10:31:13.7804537+01:00",
          "TotalRefreshCount": 10,
          "CustomInfo": {}
        }
      },
      "1953": {
        "$type": "Inside.Core.Formula.Definition.DefinitionAC, Inside.Core.Formula",
        "ID": 1953,
        "Results": [
          [
            44.0
          ]
        ],
        "Statistics": {
          "CreationDate": "2023-03-20T10:43:48.4576302+01:00",
          "LastRefreshDate": "2021-12-27T10:31:13.7804537+01:00",
          "TotalRefreshCount": 10,
          "CustomInfo": {}
        }
      },
      "1954": {
        "$type": "Inside.Core.Formula.Definition.DefinitionAC, Inside.Core.Formula",
        "ID": 1954,
        "Results": [
          [
            34.0
          ]
        ],
        "Statistics": {
          "CreationDate": "2023-03-20T10:43:48.4576302+01:00",
          "LastRefreshDate": "2021-12-27T10:31:13.7804537+01:00",
          "TotalRefreshCount": 10,
          "CustomInfo": {}
        }
      },
      "1955": {
        "$type": "Inside.Core.Formula.Definition.DefinitionAC, Inside.Core.Formula",
        "ID": 1955,
        "Results": [
          [
            126.0
          ]
        ],
        "Statistics": {
          "CreationDate": "2023-03-20T10:43:48.4576302+01:00",
          "LastRefreshDate": "2021-12-27T10:26:45.7153763+01:00",
          "TotalRefreshCount": 3,
          "CustomInfo": {}
        }
      },
      "1956": {
        "$type": "Inside.Core.Formula.Definition.DefinitionAC, Inside.Core.Formula",
        "ID": 1956,
        "Results": [
          [
            187.0
          ]
        ],
        "Statistics": {
          "CreationDate": "2023-03-20T10:43:48.4576302+01:00",
          "LastRefreshDate": "2021-12-27T10:31:13.7907721+01:00",
          "TotalRefreshCount": 10,
          "CustomInfo": {}
        }
      },
      "1957": {
        "$type": "Inside.Core.Formula.Definition.DefinitionAC, Inside.Core.Formula",
        "ID": 1957,
        "Results": [
          [
            206.0
          ]
        ],
        "Statistics": {
          "CreationDate": "2023-03-20T10:43:48.4576302+01:00",
          "LastRefreshDate": "2021-12-27T10:31:13.7907721+01:00",
          "TotalRefreshCount": 10,
          "CustomInfo": {}
        }
      },
      "1958": {
        "$type": "Inside.Core.Formula.Definition.DefinitionAC, Inside.Core.Formula",
        "ID": 1958,
        "Results": [
          [
            200.0
          ]
        ],
        "Statistics": {
          "CreationDate": "2023-03-20T10:43:48.4576302+01:00",
          "LastRefreshDate": "2021-12-27T10:31:13.7907721+01:00",
          "TotalRefreshCount": 10,
          "CustomInfo": {}
        }
      },
      "1959": {
        "$type": "Inside.Core.Formula.Definition.DefinitionAC, Inside.Core.Formula",
        "ID": 1959,
        "Results": [
          [
            349.0
          ]
        ],
        "Statistics": {
          "CreationDate": "2023-03-20T10:43:48.4576302+01:00",
          "LastRefreshDate": "2021-12-27T10:31:13.8010243+01:00",
          "TotalRefreshCount": 10,
          "CustomInfo": {}
        }
      },
      "1960": {
        "$type": "Inside.Core.Formula.Definition.DefinitionAC, Inside.Core.Formula",
        "ID": 1960,
        "Results": [
          [
            162.0
          ]
        ],
        "Statistics": {
          "CreationDate": "2023-03-20T10:43:48.4576302+01:00",
          "LastRefreshDate": "2021-12-27T10:31:13.8010243+01:00",
          "TotalRefreshCount": 10,
          "CustomInfo": {}
        }
      },
      "1961": {
        "$type": "Inside.Core.Formula.Definition.DefinitionAC, Inside.Core.Formula",
        "ID": 1961,
        "Results": [
          [
            44.0
          ]
        ],
        "Statistics": {
          "CreationDate": "2023-03-20T10:43:48.4576302+01:00",
          "LastRefreshDate": "2021-12-27T10:31:13.8091932+01:00",
          "TotalRefreshCount": 10,
          "CustomInfo": {}
        }
      },
      "1962": {
        "$type": "Inside.Core.Formula.Definition.DefinitionAC, Inside.Core.Formula",
        "ID": 1962,
        "Results": [
          [
            156.0
          ]
        ],
        "Statistics": {
          "CreationDate": "2023-03-20T10:43:48.4576302+01:00",
          "LastRefreshDate": "2021-12-27T10:31:13.8112649+01:00",
          "TotalRefreshCount": 10,
          "CustomInfo": {}
        }
      },
      "1963": {
        "$type": "Inside.Core.Formula.Definition.DefinitionAC, Inside.Core.Formula",
        "ID": 1963,
        "Results": [
          [
            126.0
          ]
        ],
        "Statistics": {
          "CreationDate": "2023-03-20T10:43:48.4576302+01:00",
          "LastRefreshDate": "2021-12-27T10:31:13.8112649+01:00",
          "TotalRefreshCount": 10,
          "CustomInfo": {}
        }
      },
      "1964": {
        "$type": "Inside.Core.Formula.Definition.DefinitionAC, Inside.Core.Formula",
        "ID": 1964,
        "Results": [
          [
            48.0
          ]
        ],
        "Statistics": {
          "CreationDate": "2023-03-20T10:43:48.4576302+01:00",
          "LastRefreshDate": "2021-12-27T10:31:14.1291602+01:00",
          "TotalRefreshCount": 9,
          "CustomInfo": {}
        }
      },
      "1965": {
        "$type": "Inside.Core.Formula.Definition.DefinitionAC, Inside.Core.Formula",
        "ID": 1965,
        "Results": [
          [
            12.0
          ]
        ],
        "Statistics": {
          "CreationDate": "2023-03-20T10:43:48.4576302+01:00",
          "LastRefreshDate": "2021-12-27T10:31:14.1291602+01:00",
          "TotalRefreshCount": 9,
          "CustomInfo": {}
        }
      },
      "1966": {
        "$type": "Inside.Core.Formula.Definition.DefinitionAC, Inside.Core.Formula",
        "ID": 1966,
        "Results": [
          [
            211.0
          ]
        ],
        "Statistics": {
          "CreationDate": "2023-03-20T10:43:48.4576302+01:00",
          "LastRefreshDate": "2021-12-27T10:31:14.1270578+01:00",
          "TotalRefreshCount": 9,
          "CustomInfo": {}
        }
      },
      "1967": {
        "$type": "Inside.Core.Formula.Definition.DefinitionAC, Inside.Core.Formula",
        "ID": 1967,
        "Results": [
          [
            557.0
          ]
        ],
        "Statistics": {
          "CreationDate": "2023-03-20T10:43:48.4576302+01:00",
          "LastRefreshDate": "2021-12-27T10:31:14.1189103+01:00",
          "TotalRefreshCount": 9,
          "CustomInfo": {}
        }
      },
      "1968": {
        "$type": "Inside.Core.Formula.Definition.DefinitionAC, Inside.Core.Formula",
        "ID": 1968,
        "Results": [
          [
            844.0
          ]
        ],
        "Statistics": {
          "CreationDate": "2023-03-20T10:43:48.4576302+01:00",
          "LastRefreshDate": "2021-12-27T10:31:14.1085726+01:00",
          "TotalRefreshCount": 9,
          "CustomInfo": {}
        }
      },
      "1969": {
        "$type": "Inside.Core.Formula.Definition.DefinitionAC, Inside.Core.Formula",
        "ID": 1969,
        "Results": [
          [
            99.0
          ]
        ],
        "Statistics": {
          "CreationDate": "2023-03-20T10:43:48.4576302+01:00",
          "LastRefreshDate": "2021-12-27T10:31:14.0982962+01:00",
          "TotalRefreshCount": 9,
          "CustomInfo": {}
        }
      },
      "1970": {
        "$type": "Inside.Core.Formula.Definition.DefinitionAC, Inside.Core.Formula",
        "ID": 1970,
        "Results": [
          [
            610.0
          ]
        ],
        "Statistics": {
          "CreationDate": "2023-03-20T10:43:48.4586335+01:00",
          "LastRefreshDate": "2021-12-27T10:31:14.0982339+01:00",
          "TotalRefreshCount": 9,
          "CustomInfo": {}
        }
      },
      "1971": {
        "$type": "Inside.Core.Formula.Definition.DefinitionAC, Inside.Core.Formula",
        "ID": 1971,
        "Results": [
          [
            4532.0
          ]
        ],
        "Statistics": {
          "CreationDate": "2023-03</t>
  </si>
  <si>
    <t>-20T10:43:48.4586335+01:00",
          "LastRefreshDate": "2021-12-27T10:31:14.0878557+01:00",
          "TotalRefreshCount": 9,
          "CustomInfo": {}
        }
      },
      "1972": {
        "$type": "Inside.Core.Formula.Definition.DefinitionAC, Inside.Core.Formula",
        "ID": 1972,
        "Results": [
          [
            7.0
          ]
        ],
        "Statistics": {
          "CreationDate": "2023-03-20T10:43:48.4586335+01:00",
          "LastRefreshDate": "2021-12-27T10:31:14.0775766+01:00",
          "TotalRefreshCount": 9,
          "CustomInfo": {}
        }
      },
      "1973": {
        "$type": "Inside.Core.Formula.Definition.DefinitionAC, Inside.Core.Formula",
        "ID": 1973,
        "Results": [
          [
            4.0
          ]
        ],
        "Statistics": {
          "CreationDate": "2023-03-20T10:43:48.4586335+01:00",
          "LastRefreshDate": "2021-12-27T10:31:14.0652363+01:00",
          "TotalRefreshCount": 9,
          "CustomInfo": {}
        }
      },
      "1974": {
        "$type": "Inside.Core.Formula.Definition.DefinitionAC, Inside.Core.Formula",
        "ID": 1974,
        "Results": [
          [
            3.0
          ]
        ],
        "Statistics": {
          "CreationDate": "2023-03-20T10:43:48.4586335+01:00",
          "LastRefreshDate": "2021-12-27T10:31:14.0652363+01:00",
          "TotalRefreshCount": 9,
          "CustomInfo": {}
        }
      },
      "1975": {
        "$type": "Inside.Core.Formula.Definition.DefinitionAC, Inside.Core.Formula",
        "ID": 1975,
        "Results": [
          [
            3.0
          ]
        ],
        "Statistics": {
          "CreationDate": "2023-03-20T10:43:48.4586335+01:00",
          "LastRefreshDate": "2021-12-27T10:31:14.0467308+01:00",
          "TotalRefreshCount": 9,
          "CustomInfo": {}
        }
      },
      "1976": {
        "$type": "Inside.Core.Formula.Definition.DefinitionAC, Inside.Core.Formula",
        "ID": 1976,
        "Results": [
          [
            132.0
          ]
        ],
        "Statistics": {
          "CreationDate": "2023-03-20T10:43:48.4586335+01:00",
          "LastRefreshDate": "2021-12-27T10:31:14.0364264+01:00",
          "TotalRefreshCount": 9,
          "CustomInfo": {}
        }
      },
      "1977": {
        "$type": "Inside.Core.Formula.Definition.DefinitionAC, Inside.Core.Formula",
        "ID": 1977,
        "Results": [
          [
            26.0
          ]
        ],
        "Statistics": {
          "CreationDate": "2023-03-20T10:43:48.4586335+01:00",
          "LastRefreshDate": "2021-12-27T10:26:45.6152552+01:00",
          "TotalRefreshCount": 3,
          "CustomInfo": {}
        }
      },
      "1978": {
        "$type": "Inside.Core.Formula.Definition.DefinitionAC, Inside.Core.Formula",
        "ID": 1978,
        "Results": [
          [
            2.0
          ]
        ],
        "Statistics": {
          "CreationDate": "2023-03-20T10:43:48.4586335+01:00",
          "LastRefreshDate": "2021-12-27T10:31:14.1291602+01:00",
          "TotalRefreshCount": 9,
          "CustomInfo": {}
        }
      },
      "1979": {
        "$type": "Inside.Core.Formula.Definition.DefinitionAC, Inside.Core.Formula",
        "ID": 1979,
        "Results": [
          [
            2421.0
          ]
        ],
        "Statistics": {
          "CreationDate": "2023-03-20T10:43:48.4586335+01:00",
          "LastRefreshDate": "2021-12-27T10:31:14.1189103+01:00",
          "TotalRefreshCount": 9,
          "CustomInfo": {}
        }
      },
      "1980": {
        "$type": "Inside.Core.Formula.Definition.DefinitionAC, Inside.Core.Formula",
        "ID": 1980,
        "Results": [
          [
            4.0
          ]
        ],
        "Statistics": {
          "CreationDate": "2023-03-20T10:43:48.4586335+01:00",
          "LastRefreshDate": "2021-12-27T10:31:14.1085726+01:00",
          "TotalRefreshCount": 9,
          "CustomInfo": {}
        }
      },
      "1981": {
        "$type": "Inside.Core.Formula.Definition.DefinitionAC, Inside.Core.Formula",
        "ID": 1981,
        "Results": [
          [
            4090.0
          ]
        ],
        "Statistics": {
          "CreationDate": "2023-03-20T10:43:48.4586335+01:00",
          "LastRefreshDate": "2021-12-27T10:31:14.1085726+01:00",
          "TotalRefreshCount": 9,
          "CustomInfo": {}
        }
      },
      "1982": {
        "$type": "Inside.Core.Formula.Definition.DefinitionAC, Inside.Core.Formula",
        "ID": 1982,
        "Results": [
          [
            26.0
          ]
        ],
        "Statistics": {
          "CreationDate": "2023-03-20T10:43:48.4586335+01:00",
          "LastRefreshDate": "2021-12-27T10:31:14.0982962+01:00",
          "TotalRefreshCount": 9,
          "CustomInfo": {}
        }
      },
      "1983": {
        "$type": "Inside.Core.Formula.Definition.DefinitionAC, Inside.Core.Formula",
        "ID": 1983,
        "Results": [
          [
            17.0
          ]
        ],
        "Statistics": {
          "CreationDate": "2023-03-20T10:43:48.4586335+01:00",
          "LastRefreshDate": "2021-12-27T10:31:14.0878557+01:00",
          "TotalRefreshCount": 9,
          "CustomInfo": {}
        }
      },
      "1984": {
        "$type": "Inside.Core.Formula.Definition.DefinitionAC, Inside.Core.Formula",
        "ID": 1984,
        "Results": [
          [
            3.0
          ]
        ],
        "Statistics": {
          "CreationDate": "2023-03-20T10:43:48.4586335+01:00",
          "LastRefreshDate": "2021-12-27T10:31:14.0857346+01:00",
          "TotalRefreshCount": 9,
          "CustomInfo": {}
        }
      },
      "1985": {
        "$type": "Inside.Core.Formula.Definition.DefinitionAC, Inside.Core.Formula",
        "ID": 1985,
        "Results": [
          [
            13.0
          ]
        ],
        "Statistics": {
          "CreationDate": "2023-03-20T10:43:48.4586335+01:00",
          "LastRefreshDate": "2021-12-27T10:31:14.0775766+01:00",
          "TotalRefreshCount": 9,
          "CustomInfo": {}
        }
      },
      "1986": {
        "$type": "Inside.Core.Formula.Definition.DefinitionAC, Inside.Core.Formula",
        "ID": 1986,
        "Results": [
          [
            6.0
          ]
        ],
        "Statistics": {
          "CreationDate": "2023-03-20T10:43:48.4586335+01:00",
          "LastRefreshDate": "2021-12-27T10:31:14.0652363+01:00",
          "TotalRefreshCount": 9,
          "CustomInfo": {}
        }
      },
      "1987": {
        "$type": "Inside.Core.Formula.Definition.DefinitionAC, Inside.Core.Formula",
        "ID": 1987,
        "Results": [
          [
            69.0
          ]
        ],
        "Statistics": {
          "CreationDate": "2023-03-20T10:43:48.4586335+01:00",
          "LastRefreshDate": "2021-12-27T10:31:14.057072+01:00",
          "TotalRefreshCount": 9,
          "CustomInfo": {}
        }
      },
      "1988": {
        "$type": "Inside.Core.Formula.Definition.DefinitionAC, Inside.Core.Formula",
        "ID": 1988,
        "Results": [
          [
            57.0
          ]
        ],
        "Statistics": {
          "CreationDate": "2023-03-20T10:43:48.4586335+01:00",
          "LastRefreshDate": "2021-12-27T10:31:14.0467308+01:00",
          "TotalRefreshCount": 9,
          "CustomInfo": {}
        }
      },
      "1989": {
        "$type": "Inside.Core.Formula.Definition.DefinitionAC, Inside.Core.Formula",
        "ID": 1989,
        "Results": [
          [
            26.0
          ]
        ],
        "Statistics": {
          "CreationDate": "2023-03-20T10:43:48.4586335+01:00",
          "LastRefreshDate": "2021-12-27T10:31:14.0364264+01:00",
          "TotalRefreshCount": 9,
          "CustomInfo": {}
        }
      },
      "1990": {
        "$type": "Inside.Core.Formula.Definition.DefinitionAC, Inside.Core.Formula",
        "ID": 1990,
        "Results": [
          [
            10.0
          ]
        ],
        "Statistics": {
          "CreationDate": "2023-03-20T10:43:48.4596317+01:00",
          "LastRefreshDate": "2021-12-27T10:31:14.0260927+01:00",
          "TotalRefreshCount": 9,
          "CustomInfo": {}
        }
      },
      "1991": {
        "$type": "Inside.Core.Formula.Definition.DefinitionAC, Inside.Core.Formula",
        "ID": 1991,
        "Results": [
          [
            1.0
          ]
        ],
        "Statistics": {
          "CreationDate": "2023-03-20T10:43:48.4596317+01:00",
          "LastRefreshDate": "2021-12-27T10:31:14.0260927+01:00",
          "TotalRefreshCount": 9,
          "CustomInfo": {}
        }
      },
      "1992": {
        "$type": "Inside.Core.Formula.Definition.DefinitionAC, Inside.Core.Formula",
        "ID": 1992,
        "Results": [
          [
            1.0
          ]
        ],
        "Statistics": {
          "CreationDate": "2023-03-20T10:43:48.4596317+01:00",
          "LastRefreshDate": "2021-12-27T10:31:14.0158506+01:00",
          "TotalRefreshCount": 9,
          "CustomInfo": {}
        }
      },
      "1993": {
        "$type": "Inside.Core.Formula.Definition.DefinitionAC, Inside.Core.Formula",
        "ID": 1993,
        "Results": [
          [
            261.0
          ]
        ],
        "Statistics": {
          "CreationDate": "2023-03-20T10:43:48.4596317+01:00",
          "LastRefreshDate": "2021-12-27T10:26:45.5995534+01:00",
          "TotalRefreshCount": 3,
          "CustomInfo": {}
        }
      },
      "1994": {
        "$type": "Inside.Core.Formula.Definition.DefinitionAC, Inside.Core.Formula",
        "ID": 1994,
        "Results": [
          [
            2.0
          ]
        ],
        "Statistics": {
          "CreationDate": "2023-03-20T10:43:48.4596317+01:00",
          "LastRefreshDate": "2021-12-27T10:31:14.0239881+01:00",
          "TotalRefreshCount": 9,
          "CustomInfo": {}
        }
      },
      "1995": {
        "$type": "Inside.Core.Formula.Definition.DefinitionAC, Inside.Core.Formula",
        "ID": 1995,
        "Results": [
          [
            261.0
          ]
        ],
        "Statistics": {
          "CreationDate": "2023-03-20T10:43:48.4596317+01:00",
          "LastRefreshDate": "2021-12-27T10:31:14.0158506+01:00",
          "TotalRefreshCount": 9,
          "CustomInfo": {}
        }
      },
      "1996": {
        "$type": "Inside.Core.Formula.Definition.DefinitionAC, Inside.Core.Formula",
        "ID": 1996,
        "Results": [
          [
            478.0
          ]
        ],
        "Statistics": {
          "CreationDate": "2023-03-20T10:43:48.4596317+01:00",
          "LastRefreshDate": "2021-12-27T10:31:14.003566+01:00",
          "TotalRefreshCount": 9,
          "CustomInfo": {}
        }
      },
      "1997": {
        "$type": "Inside.Core.Formula.Definition.DefinitionAC, Inside.Core.Formula",
        "ID": 1997,
        "Results": [
          [
            3.0
          ]
        ],
        "Statistics": {
          "CreationDate": "2023-03-20T10:43:48.4596317+01:00",
          "LastRefreshDate": "2021-12-27T10:31:14.003566+01:00",
          "TotalRefreshCount": 9,
          "CustomInfo": {}
        }
      },
      "1998": {
        "$type": "Inside.Core.Formula.Definition.DefinitionAC, Inside.Core.Formula",
        "ID": 1998,
        "Results": [
          [
            29.0
          ]
        ],
        "Statistics": {
          "CreationDate": "2023-03-20T10:43:48.4596317+01:00",
          "LastRefreshDate": "2021-12-27T10:31:13.9954322+01:00",
          "TotalRefreshCount": 9,
          "CustomInfo": {}
        }
      },
      "1999": {
        "$type": "Inside.Core.Formula.Definition.DefinitionAC, Inside.Core.Formula",
        "ID": 1999,
        "Results": [
          [
            992.0
          ]
        ],
        "Statistics": {
          "CreationDate": "2023-03-20T10:43:48.4596317+01:00",
          "LastRefreshDate": "2021-12-27T10:31:13.9954322+01:00",
          "TotalRefreshCount": 9,
          "CustomInfo": {}
        }
      },
      "2000": {
        "$type": "Inside.Core.Formula.Definition.DefinitionAC, Inside.Core.Formula",
        "ID": 2000,
        "Results": [
          [
            14.0
          ]
        ],
        "Statistics": {
          "CreationDate": "2023-03-20T10:43:48.4596317+01:00",
          "LastRefreshDate": "2021-12-27T10:31:13.9832073+01:00",
          "TotalRefreshCount": 9,
          "CustomInfo": {}
        }
      },
      "2001": {
        "$type": "Inside.Core.Formula.Definition.DefinitionAC, Inside.Core.Formula",
        "ID": 2001,
        "Results": [
          [
            16.0
          ]
        ],
        "Statistics": {
          "CreationDate": "2023-03-20T10:43:48.4596317+01:00",
          "LastRefreshDate": "2021-12-27T10:31:13.9832073+01:00",
          "TotalRefreshCount": 9,
          "CustomInfo": {}
        }
      },
      "2002": {
        "$type": "Inside.Core.Formula.Definition.DefinitionAC, Inside.Core.Formula",
        "ID": 2002,
        "Results": [
          [
            47.0
          ]
        ],
        "Statistics": {
          "CreationDate": "2023-03-20T10:43:48.4596317+01:00",
          "LastRefreshDate": "2021-12-27T10:31:13.9750709+01:00",
          "TotalRefreshCount": 9,
          "CustomInfo": {}
        }
      },
      "2003": {
        "$type": "Inside.Core.Formula.Definition.DefinitionAC, Inside.Core.Formula",
        "ID": 2003,
        "Results": [
          [
            1417.0
          ]
        ],
        "Statistics": {
          "CreationDate": "2023-03-20T10:43:48.4596317+01:00",
          "LastRefreshDate": "2021-12-27T10:31:13.9729765+01:00",
          "TotalRefreshCount": 9,
          "CustomInfo": {}
        }
      },
      "2004": {
        "$type": "Inside.Core.Formula.Definition.DefinitionAC, Inside.Core.Formula",
        "ID": 2004,
        "Results": [
          [
            93.0
          ]
        ],
        "Statistics": {
          "CreationDate": "2023-03-20T10:43:48.4596317+01:00",
          "LastRefreshDate": "2021-12-27T10:31:13.9628597+01:00",
          "TotalRefreshCount": 9,
          "CustomInfo": {}
        }
      },
      "2005": {
        "$type": "Inside.Core.Formula.Definition.DefinitionAC, Inside.Core.Formula",
        "ID": 2005,
        "Results": [
          [
            6.0
          ]
        ],
        "Statistics": {
          "CreationDate": "2023-03-20T10:43:48.4596317+01:00",
          "LastRefreshDate": "2021-12-27T10:31:13.9547342+01:00",
          "TotalRefreshCount": 9,
          "CustomInfo": {}
        }
      },
      "2006": {
        "$type": "Inside.Core.Formula.Definition.DefinitionAC, Inside.Core.Formula",
        "ID": 2006,
        "Results": [
          [
            20.0
          ]
        ],
        "Statistics": {
          "CreationDate": "2023-03-20T10:43:48.4596317+01:00",
          "LastRefreshDate": "2021-12-27T10:31:13.9445087+01:00",
          "TotalRefreshCount": 9,
          "CustomInfo": {}
        }
      },
      "2007": {
        "$type": "Inside.Core.Formula.Definition.DefinitionAC, Inside.Core.Formula",
        "ID": 2007,
        "Results": [
          [
            6.0
          ]
        ],
        "Statistics": {
          "CreationDate": "2023-03-20T10:43:48.4596317+01:00",
          "LastRefreshDate": "2021-12-27T10:31:13.9445087+01:00",
          "TotalRefreshCount": 9,
          "CustomInfo": {}
        }
      },
      "2008": {
        "$type": "Inside.Core.Formula.Definition.DefinitionAC, Inside.Core.Formula",
        "ID": 2008,
        "Results": [
          [
            15.0
          ]
        ],
        "Statistics": {
          "CreationDate": "2023-03-20T10:43:48.4596317+01:00",
          "LastRefreshDate": "2021-12-27T10:31:13.934279+01:00",
          "TotalRefreshCount": 9,
          "CustomInfo": {}
        }
      },
      "2009": {
        "$type": "Inside.Core.Formula.Definition.DefinitionAC, Inside.Core.Formula",
        "ID": 2009,
        "Results": [
          [
            158.0
          ]
        ],
        "Statistics": {
          "CreationDate": "2023-03-20T10:43:48.4596317+01:00",
          "LastRefreshDate": "2021-12-27T10:31:13.9321988+01:00",
          "TotalRefreshCount": 9,
          "CustomInfo": {}
        }
      },
      "2010": {
        "$type": "Inside.Core.Formula.Definition.DefinitionAC, Inside.Core.Formula",
        "ID": 2010,
        "Results": [
          [
            9.0
          ]
        ],
        "Statistics": {
          "CreationDate": "2023-03-20T10:43:48.4606318+01:00",
          "LastRefreshDate": "2021-12-27T10:31:13.9240799+01:00",
          "TotalRefreshCount": 9,
          "CustomInfo": {}
        }
      },
      "2011": {
        "$type": "Inside.Core.Formula.Definition.DefinitionAC, Inside.Core.Formula",
        "ID": 2011,
        "Results": [
          [
            5.0
          ]
        ],
        "Statistics": {
          "CreationDate": "2023-03-20T10:43:48.4606318+01:00",
          "LastRefreshDate": "2021-12-27T10:31:13.9138678+01:00",
          "TotalRefreshCount": 9,
          "CustomInfo": {}
        }
      },
      "2012": {
        "$type": "Inside.Core.Formula.Definition.DefinitionAC, Inside.Core.Formula",
        "ID": 2012,
        "Results": [
          [
            5.0
          ]
        ],
        "Statistics": {
          "CreationDate": "2023-03-20T10:43:48.4606318+01:00",
          "LastRefreshDate": "2021-12-27T10:31:13.9117285+01:00",
          "TotalRefreshCount": 9,
          "CustomInfo": {}
        }
      },
      "2013": {
        "$type": "Inside.Core.Formula.Definition.DefinitionAC, Inside.Core.Formula",
        "ID": 2013,
        "Results": [
          [
            17.0
          ]
        ],
        "Statistics": {
          "CreationDate": "2023-03-20T10:43:48.4606318+01:00",
          "LastRefreshDate": "2021-12-27T10:31:13.9034665+01:00",
          "TotalRefreshCount": 9,
          "CustomInfo": {}
        }
      },
      "2014": {
        "$type": "Inside.Core.Formula.Definition.DefinitionAC, Inside.Core.Formula",
        "ID": 2014,
        "Results": [
          [
            21.0
          ]
        ],
        "Statistics": {
          "CreationDate": "2023-03-20T10:43:48.4606318+01:00",
          "LastRefreshDate": "2021-12-27T10:31:13.8932738+01:00",
          "TotalRefreshCount": 9,
          "CustomInfo": {}
        }
      },
      "2015": {
        "$type": "Inside.Core.Formula.Definition.DefinitionAC, Inside.Core.Formula",
        "ID": 2015,
        "Results": [
          [
            16.0
          ]
        ],
        "Statistics": {
          "CreationDate": "2023-03-20T10:43:48.4606318+01:00",
          "LastRefreshDate": "2021-12-27T10:31:13.8829847+01:00",
          "TotalRefreshCount": 9,
          "CustomInfo": {}
        }
      },
      "2016": {
        "$type": "Inside.Core.Formula.Definition.DefinitionAC, Inside.Core.Formula",
        "ID": 2016,
        "Results": [
          [
            14.0
          ]
        ],
        "Statistics": {
          "CreationDate": "2023-03-20T10:43:48.4606318+01:00",
          "LastRefreshDate": "2021-12-27T10:31:13.8727313+01:00",
          "TotalRefreshCount": 9,
          "CustomInfo": {}
        }
      },
      "2017": {
        "$type": "Inside.Core.Formula.Definition.DefinitionAC, Inside.Core.Formula",
        "ID": 2017,
        "Results": [
          [
            162.0
          ]
        ],
        "Statistics": {
          "CreationDate": "2023-03-20T10:43:48.4606318+01:00",
          "LastRefreshDate": "2021-12-27T10:31:13.8727313+01:00",
          "TotalRefreshCount": 9,
          "CustomInfo": {}
        }
      },
      "2018": {
        "$type": "Inside.Core.Formula.Definition.DefinitionAC, Inside.Core.Formula",
        "ID": 2018,
        "Results": [
          [
            1.0
          ]
        ],
        "Statistics": {
          "CreationDate": "2023-03-20T10:43:48.4606318+01:00",
          "LastRefreshDate": "2021-12-27T10:31:13.8625269+01:00",
          "TotalRefreshCount": 9,
          "CustomInfo": {}
        }
      },
      "2019": {
        "$type": "Inside.Core.Formula.Definition.DefinitionAC, Inside.Core.Formula",
        "ID": 2019,
        "Results": [
          [
            1.0
          ]
        ],
        "Statistics": {
          "CreationDate": "2023-03-20T10:43:48.4606318+01:00",
          "LastRefreshDate": "2021-12-27T10:31:13.8523317+01:00",
          "TotalRefreshCount": 9,
          "CustomInfo": {}
        }
      },
      "2020": {
        "$type": "Inside.Core.Formula.Definition.DefinitionAC, Inside.Core.Formula",
        "ID": 2020,
        "Results": [
          [
            9.0
          ]
        ],
        "Statistics": {
          "CreationDate": "2023-03-20T10:43:48.4606318+01:00",
          "LastRefreshDate": "2021-12-27T10:31:13.841961+01:00",
          "TotalRefreshCount": 9,
          "CustomInfo": {}
        }
      },
      "2021": {
        "$type": "Inside.Core.Formula.Definition.DefinitionAC, Inside.Core.Formula",
        "ID": 2021,
        "Results": [
          [
            7.0
          ]
        ],
        "Statistics": {
          "CreationDate": "2023-03-20T10:43:48.4606318+01:00",
          "LastRefreshDate": "2021-12-27T10:31:13.841961+01:00",
          "TotalRefreshCount": 9,
          "CustomInfo": {}
        }
      },
      "2022": {
        "$type": "Inside.Core.Formula.Definition.DefinitionAC, Inside.Core.Formula",
        "ID": 2022,
        "Results": [
          [
            8.0
          ]
        ],
        "Statistics": {
          "CreationDate": "2023-03-20T10:43:48.4606318+01:00",
          "LastRefreshDate": "2021-12-27T10:31:13.8317608+01:00",
          "TotalRefreshCount": 9,
          "CustomInfo": {}
        }
      },
      "2023": {
        "$type": "Inside.Core.Formula.Definition.DefinitionAC, Inside.Core.Formula",
        "ID": 2023,
        "Results": [
          [
            2.0
          ]
        ],
        "Statistics": {
          "CreationDate": "2023-03-20T10:43:48.4606318+01:00",
          "LastRefreshDate": "2021-12-27T10:26:45.4149507+01:00",
          "TotalRefreshCount": 3,
          "CustomInfo": {}
        }
      },
      "2024": {
        "$type": "Inside.Core.Formula.Definition.DefinitionAC, Inside.Core.Formula",
        "ID": 2024,
        "Results": [
          [
            17.0
          ]
        ],
        "Statistics": {
          "CreationDate": "2023-03-20T10:43:48.4606318+01:00",
          "LastRefreshDate": "2021-12-27T10:31:14.003566+01:00",
          "TotalRefreshCount": 9,
          "CustomInfo": {}
        }
      },
      "2025": {
        "$type": "Inside.Core.Formula.Definition.DefinitionAC, Inside.Core.Formula",
        "ID": 2025,
        "Results": [
          [
            151.0
          ]
        ],
        "Statistics": {
          "CreationDate": "2023-03-20T10:43:48.4606318+01:00",
          "LastRefreshDate": "2021-12-27T10:31:13.9954322+01:00",
          "TotalRefreshCount": 9,
          "CustomInfo": {}
        }
      },
      "2026": {
        "$type": "Inside.Core.Formula.Definition.DefinitionAC, Inside.Core.Formula",
        "ID": 2026,
        "Results": [
          [
            535.0
          ]
        ],
        "Statistics": {
          "CreationDate": "2023-03-20T10:43:48.4606318+01:00",
          "LastRefreshDate": "2021-12-27T10:31:13.9832073+01:00",
          "TotalRefreshCount": 9,
          "CustomInfo": {}
        }
      },
      "2027": {
        "$type": "Inside.Core.Formula.Definition.DefinitionAC, Inside.Core.Formula",
        "ID": 2027,
        "Results": [
          [
            36.0
          ]
        ],
        "Statistics": {
          "CreationDate": "2023-03-20T10:43:48.4606318+01:00",
          "LastRefreshDate": "2021-12-27T10:31:13.9832073+01:00",
          "TotalRefreshCount": 9,
          "CustomInfo": {}
        }
      },
      "2028": {
        "$type": "Inside.Core.Formula.Definition.DefinitionAC, Inside.Core.Formula",
        "ID": 2028,
        "Results": [
          [
            26.0
          ]
        ],
        "Statistics": {
          "CreationDate": "2023-03-20T10:43:48.4606318+01:00",
          "LastRefreshDate": "2021-12-27T10:31:13.9750709+01:00",
          "TotalRefreshCount": 9,
          "CustomInfo": {}
        }
      },
      "2029": {
        "$type": "Inside.Core.Formula.Definition.DefinitionAC, Inside.Core.Formula",
        "ID": 2029,
        "Results": [
          [
            2.0
          ]
        ],
        "Statistics": {
          "CreationDate": "2023-03-20T10:43:48.4606318+01:00",
          "LastRefreshDate": "2021-12-27T10:31:13.9750709+01:00",
          "TotalRefreshCount": 9,
          "CustomInfo": {}
        }
      },
      "2030": {
        "$type": "Inside.Core.Formula.Definition.DefinitionAC, Inside.Core.Formula",
        "ID": 2030,
        "Results": [
          [
            122.0
          ]
        ],
        "Statistics": {
          "CreationDate": "2023-03-20T10:43:48.4606318+01:00",
          "LastRefreshDate": "2021-12-27T10:31:13.9628597+01:00",
          "TotalRefreshCount": 9,
          "CustomInfo": {}
        }
      },
      "2031": {
        "$type": "Inside.Core.Formula.Definition.DefinitionAC, Inside.Core.Formula",
        "ID": 2031,
        "Results": [
          [
            12.0
          ]
        ],
        "Statistics": {
          "CreationDate": "2023-03-20T10:43:48.4616389+01:00",
          "LastRefreshDate": "2021-12-27T10:31:13.9628597+01:00",
          "TotalRefreshCount": 9,
          "CustomInfo": {}
        }
      },
      "2032": {
        "$type": "Inside.Core.Formula.Definition.DefinitionAC, Inside.Core.Formula",
        "ID": 2032,
        "Results": [
          [
            1.0
          ]
        ],
        "Statistics": {
          "CreationDate": "2023-03-20T10:43:48.4616389+01:00",
          "LastRefreshDate": "2021-12-27T10:31:13.9547342+01:00",
          "TotalRefreshCount": 9,
          "CustomInfo": {}
        }
      },
      "2033": {
        "$type": "Inside.Core.Formula.Definition.DefinitionAC, Inside.Core.Formula",
        "ID": 2033,
        "Results": [
          [
            1.0
          ]
        ],
        "Statistics": {
          "CreationDate": "2023-03-20T10:43:48.4616389+01:00",
          "LastRefreshDate": "2021-12-27T10:31:13.9445087+01:00",
          "TotalRefreshCount": 9,
          "CustomInfo": {}
        }
      },
      "2034": {
        "$type": "Inside.Core.Formula.Definition.DefinitionAC, Inside.Core.Formula",
        "ID": 2034,
        "Results": [
          [
            13.0
          ]
        ],
        "Statistics": {
          "CreationDate": "2023-03-20T10:43:48.4616389+01:00",
          "LastRefreshDate": "2021-12-27T10:31:13.9423905+01:00",
          "TotalRefreshCount": 9,
          "CustomInfo": {}
        }
      },
      "2035": {
        "$type": "Inside.Core.Formula.Definition.DefinitionAC, Inside.Core.Formula",
        "ID": 2035,
        "Results": [
          [
            133.0
          ]
        ],
        "Statistics": {
          "CreationDate": "2023-03-20T10:43:48.4616389+01:00",
          "LastRefreshDate": "2021-12-27T10:31:13.934279+01:00",
          "TotalRefreshCount": 9,
          "CustomInfo": {}
        }
      },
      "2036": {
        "$type": "Inside.Core.Formula.Definition.DefinitionAC, Inside.Core.Formula",
        "ID": 2036,
        "Results": [
          [
            45.0
          ]
        ],
        "Statistics": {
          "CreationDate": "2023-03-20T10:43:48.4616389+01:00",
          "LastRefreshDate": "2021-12-27T10:31:13.9240799+01:00",
          "TotalRefreshCount": 9,
          "CustomInfo": {}
        }
      },
      "2037": {
        "$type": "Inside.Core.Formula.Definition.DefinitionAC, Inside.Core.Formula",
        "ID": 2037,
        "Results": [
          [
            3.0
          ]
        ],
        "Statistics": {
          "CreationDate": "2023-03-20T10:43:48.4616389+01:00",
          "LastRefreshDate": "2021-12-27T10:31:13.9219658+01:00",
          "TotalRefreshCount": 9,
          "CustomInfo": {}
        }
      },
      "2038": {
        "$type": "Inside.Core.Formula.Definition.DefinitionAC, Inside.Core.Formula",
        "ID": 2038,
        "Results": [
          [
            13.0
          ]
        ],
        "Statistics": {
          "CreationDate": "2023-03-20T10:43:48.4616389+01:00",
          "LastRefreshDate": "2021-12-27T10:31:13.9138678+01:00",
          "TotalRefreshCount": 9,
          "CustomInfo": {}
        }
      },
      "2039": {
        "$type": "Inside.Core.Formula.Definition.DefinitionAC, Inside.Core.Formula",
        "ID": 2039,
        "Results": [
          [
            12.0
          ]
        ],
        "Statistics": {
          "CreationDate": "2023-03-20T10:43:48.4616389+01:00",
          "LastRefreshDate": "2021-12-27T10:31:13.9034665+01:00",
          "TotalRefreshCount": 9,
          "CustomInfo": {}
        }
      },
      "2040": {
        "$type": "Inside.Core.Formula.Definition.DefinitionAC, Inside.Core.Formula",
        "ID": 2040,
        "Results": [
          [
            9.0
          ]
        ],
        "Statistics": {
          "CreationDate": "2023-03-20T10:43:48.4616389+01:00",
          "LastRefreshDate": "2021-12-27T10:31:13.9013903+01:00",
          "TotalRefreshCount": 9,
          "CustomInfo": {}
        }
      },
      "2041": {
        "$type": "Inside.Core.Formula.Definition.DefinitionAC, Inside.Core.Formula",
        "ID": 2041,
        "Results": [
          [
            76.0
          ]
        ],
        "Statistics": {
          "CreationDate": "2023-03-20T10:43:48.4616389+01:00",
          "LastRefreshDate": "2021-12-27T10:31:13.8932738+01:00",
          "TotalRefreshCount": 9,
          "CustomInfo": {}
        }
      },
      "2042": {
        "$type": "Inside.Core.Formula.Definition.DefinitionAC, Inside.Core.Formula",
        "ID": 2042,
        "Results": [
          [
            9.0
          ]
        ],
        "Statistics": {
          "CreationDate": "2023-03-20T10:43:48.4616389+01:00",
          "LastRefreshDate": "2021-12-27T10:31:13.8808826+01:00",
          "TotalRefreshCount": 9,
          "CustomInfo": {}
        }
      },
      "2043": {
        "$type": "Inside.Core.Formula.Definition.DefinitionAC, Inside.Core.Formula",
        "ID": 2043,
        "Results": [
          [
            14.0
          ]
        ],
        "Statistics": {
          "CreationDate": "2023-03-20T10:43:48.4616389+01:00",
          "LastRefreshDate": "2021-12-27T10:31:13.8727313+01:00",
          "TotalRefreshCount": 9,
          "CustomInfo": {}
        }
      },
      "2044": {
        "$type": "Inside.Core.Formula.Definition.DefinitionAC, Inside.Core.Formula",
        "ID": 2044,
        "Results": [
          [
            15.0
          ]
        ],
        "Statistics": {
          "CreationDate": "2023-03-20T10:43:48.4616389+01:00",
          "LastRefreshDate": "2021-12-27T10:31:13.8625269+01:00",
          "TotalRefreshCount": 9,
          "CustomInfo": {}
        }
      },
      "2045": {
        "$type": "Inside.Core.Formula.Definition.DefinitionAC, Inside.Core.Formula",
        "ID": 2045,
        "Results": [
          [
            2.0
          ]
        ],
        "Statistics": {
          "CreationDate": "2023-03-20T10:43:48.4616389+01:00",
          "LastRefreshDate": "2021-12-27T10:31:13.</t>
  </si>
  <si>
    <t>8604401+01:00",
          "TotalRefreshCount": 9,
          "CustomInfo": {}
        }
      },
      "2046": {
        "$type": "Inside.Core.Formula.Definition.DefinitionAC, Inside.Core.Formula",
        "ID": 2046,
        "Results": [
          [
            1.0
          ]
        ],
        "Statistics": {
          "CreationDate": "2023-03-20T10:43:48.4616389+01:00",
          "LastRefreshDate": "2021-12-27T10:31:13.8523317+01:00",
          "TotalRefreshCount": 9,
          "CustomInfo": {}
        }
      },
      "2047": {
        "$type": "Inside.Core.Formula.Definition.DefinitionAC, Inside.Core.Formula",
        "ID": 2047,
        "Results": [
          [
            4.0
          ]
        ],
        "Statistics": {
          "CreationDate": "2023-03-20T10:43:48.4616389+01:00",
          "LastRefreshDate": "2021-12-27T10:31:13.841961+01:00",
          "TotalRefreshCount": 9,
          "CustomInfo": {}
        }
      },
      "2048": {
        "$type": "Inside.Core.Formula.Definition.DefinitionAC, Inside.Core.Formula",
        "ID": 2048,
        "Results": [
          [
            4.0
          ]
        ],
        "Statistics": {
          "CreationDate": "2023-03-20T10:43:48.4616389+01:00",
          "LastRefreshDate": "2021-12-27T10:31:13.8317608+01:00",
          "TotalRefreshCount": 9,
          "CustomInfo": {}
        }
      },
      "2049": {
        "$type": "Inside.Core.Formula.Definition.DefinitionAC, Inside.Core.Formula",
        "ID": 2049,
        "Results": [
          [
            2.0
          ]
        ],
        "Statistics": {
          "CreationDate": "2023-03-20T10:43:48.4616389+01:00",
          "LastRefreshDate": "2021-12-27T10:31:13.8296586+01:00",
          "TotalRefreshCount": 9,
          "CustomInfo": {}
        }
      },
      "2050": {
        "$type": "Inside.Core.Formula.Definition.DefinitionAC, Inside.Core.Formula",
        "ID": 2050,
        "Results": [
          [
            67.0
          ]
        ],
        "Statistics": {
          "CreationDate": "2023-03-20T10:43:48.4616389+01:00",
          "LastRefreshDate": "2021-12-27T10:31:13.4984173+01:00",
          "TotalRefreshCount": 10,
          "CustomInfo": {}
        }
      },
      "2051": {
        "$type": "Inside.Core.Formula.Definition.DefinitionAC, Inside.Core.Formula",
        "ID": 2051,
        "Results": [
          [
            9425.0
          ]
        ],
        "Statistics": {
          "CreationDate": "2023-03-20T10:43:48.4626598+01:00",
          "LastRefreshDate": "2021-12-27T10:31:13.6160659+01:00",
          "TotalRefreshCount": 10,
          "CustomInfo": {}
        }
      },
      "2052": {
        "$type": "Inside.Core.Formula.Definition.DefinitionAC, Inside.Core.Formula",
        "ID": 2052,
        "Results": [
          [
            200.0
          ]
        ],
        "Statistics": {
          "CreationDate": "2023-03-20T10:43:48.4626598+01:00",
          "LastRefreshDate": "2021-12-27T10:31:13.6242358+01:00",
          "TotalRefreshCount": 10,
          "CustomInfo": {}
        }
      },
      "2053": {
        "$type": "Inside.Core.Formula.Definition.DefinitionAC, Inside.Core.Formula",
        "ID": 2053,
        "Results": [
          [
            200.0
          ]
        ],
        "Statistics": {
          "CreationDate": "2023-03-20T10:43:48.4626598+01:00",
          "LastRefreshDate": "2021-12-27T10:31:13.6263905+01:00",
          "TotalRefreshCount": 10,
          "CustomInfo": {}
        }
      },
      "2054": {
        "$type": "Inside.Core.Formula.Definition.DefinitionAC, Inside.Core.Formula",
        "ID": 2054,
        "Results": [
          [
            33.0
          ]
        ],
        "Statistics": {
          "CreationDate": "2023-03-20T10:43:48.4626598+01:00",
          "LastRefreshDate": "2021-12-27T10:31:13.6263905+01:00",
          "TotalRefreshCount": 10,
          "CustomInfo": {}
        }
      },
      "2055": {
        "$type": "Inside.Core.Formula.Definition.DefinitionAC, Inside.Core.Formula",
        "ID": 2055,
        "Results": [
          [
            148.0
          ]
        ],
        "Statistics": {
          "CreationDate": "2023-03-20T10:43:48.4626598+01:00",
          "LastRefreshDate": "2021-12-27T10:31:13.6366235+01:00",
          "TotalRefreshCount": 10,
          "CustomInfo": {}
        }
      },
      "2056": {
        "$type": "Inside.Core.Formula.Definition.DefinitionAC, Inside.Core.Formula",
        "ID": 2056,
        "Results": [
          [
            156.0
          ]
        ],
        "Statistics": {
          "CreationDate": "2023-03-20T10:43:48.4626598+01:00",
          "LastRefreshDate": "2021-12-27T10:31:13.514033+01:00",
          "TotalRefreshCount": 10,
          "CustomInfo": {}
        }
      },
      "2057": {
        "$type": "Inside.Core.Formula.Definition.DefinitionAC, Inside.Core.Formula",
        "ID": 2057,
        "Results": [
          [
            160.0
          ]
        ],
        "Statistics": {
          "CreationDate": "2023-03-20T10:43:48.4626598+01:00",
          "LastRefreshDate": "2021-12-27T10:31:13.6366235+01:00",
          "TotalRefreshCount": 10,
          "CustomInfo": {}
        }
      },
      "2058": {
        "$type": "Inside.Core.Formula.Definition.DefinitionAC, Inside.Core.Formula",
        "ID": 2058,
        "Results": [
          [
            1390.0
          ]
        ],
        "Statistics": {
          "CreationDate": "2023-03-20T10:43:48.4626598+01:00",
          "LastRefreshDate": "2021-12-27T10:31:13.514033+01:00",
          "TotalRefreshCount": 10,
          "CustomInfo": {}
        }
      },
      "2059": {
        "$type": "Inside.Core.Formula.Definition.DefinitionAC, Inside.Core.Formula",
        "ID": 2059,
        "Results": [
          [
            1075.0
          ]
        ],
        "Statistics": {
          "CreationDate": "2023-03-20T10:43:48.4626598+01:00",
          "LastRefreshDate": "2021-12-27T10:31:13.514033+01:00",
          "TotalRefreshCount": 10,
          "CustomInfo": {}
        }
      },
      "2060": {
        "$type": "Inside.Core.Formula.Definition.DefinitionAC, Inside.Core.Formula",
        "ID": 2060,
        "Results": [
          [
            774.0
          ]
        ],
        "Statistics": {
          "CreationDate": "2023-03-20T10:43:48.4626598+01:00",
          "LastRefreshDate": "2021-12-27T10:31:13.5296604+01:00",
          "TotalRefreshCount": 10,
          "CustomInfo": {}
        }
      },
      "2061": {
        "$type": "Inside.Core.Formula.Definition.DefinitionAC, Inside.Core.Formula",
        "ID": 2061,
        "Results": [
          [
            295.0
          ]
        ],
        "Statistics": {
          "CreationDate": "2023-03-20T10:43:48.4626598+01:00",
          "LastRefreshDate": "2021-12-27T10:31:13.5296604+01:00",
          "TotalRefreshCount": 10,
          "CustomInfo": {}
        }
      },
      "2062": {
        "$type": "Inside.Core.Formula.Definition.DefinitionAC, Inside.Core.Formula",
        "ID": 2062,
        "Results": [
          [
            1499.0
          ]
        ],
        "Statistics": {
          "CreationDate": "2023-03-20T10:43:48.4626598+01:00",
          "LastRefreshDate": "2021-12-27T10:31:13.5296604+01:00",
          "TotalRefreshCount": 10,
          "CustomInfo": {}
        }
      },
      "2063": {
        "$type": "Inside.Core.Formula.Definition.DefinitionAC, Inside.Core.Formula",
        "ID": 2063,
        "Results": [
          [
            3.0
          ]
        ],
        "Statistics": {
          "CreationDate": "2023-03-20T10:43:48.4626598+01:00",
          "LastRefreshDate": "2021-12-27T10:31:13.5296604+01:00",
          "TotalRefreshCount": 10,
          "CustomInfo": {}
        }
      },
      "2064": {
        "$type": "Inside.Core.Formula.Definition.DefinitionAC, Inside.Core.Formula",
        "ID": 2064,
        "Results": [
          [
            2706.0
          ]
        ],
        "Statistics": {
          "CreationDate": "2023-03-20T10:43:48.4626598+01:00",
          "LastRefreshDate": "2021-12-27T10:31:13.5296604+01:00",
          "TotalRefreshCount": 10,
          "CustomInfo": {}
        }
      },
      "2065": {
        "$type": "Inside.Core.Formula.Definition.DefinitionAC, Inside.Core.Formula",
        "ID": 2065,
        "Results": [
          [
            1.0
          ]
        ],
        "Statistics": {
          "CreationDate": "2023-03-20T10:43:48.4626598+01:00",
          "LastRefreshDate": "2021-12-27T10:31:13.5296604+01:00",
          "TotalRefreshCount": 10,
          "CustomInfo": {}
        }
      },
      "2066": {
        "$type": "Inside.Core.Formula.Definition.DefinitionAC, Inside.Core.Formula",
        "ID": 2066,
        "Results": [
          [
            2464.0
          ]
        ],
        "Statistics": {
          "CreationDate": "2023-03-20T10:43:48.4626598+01:00",
          "LastRefreshDate": "2021-12-27T10:31:13.5452888+01:00",
          "TotalRefreshCount": 10,
          "CustomInfo": {}
        }
      },
      "2067": {
        "$type": "Inside.Core.Formula.Definition.DefinitionAC, Inside.Core.Formula",
        "ID": 2067,
        "Results": [
          [
            4.0
          ]
        ],
        "Statistics": {
          "CreationDate": "2023-03-20T10:43:48.4626598+01:00",
          "LastRefreshDate": "2021-12-27T10:31:13.5452888+01:00",
          "TotalRefreshCount": 10,
          "CustomInfo": {}
        }
      },
      "2068": {
        "$type": "Inside.Core.Formula.Definition.DefinitionAC, Inside.Core.Formula",
        "ID": 2068,
        "Results": [
          [
            4.0
          ]
        ],
        "Statistics": {
          "CreationDate": "2023-03-20T10:43:48.4626598+01:00",
          "LastRefreshDate": "2021-12-27T10:31:13.5540151+01:00",
          "TotalRefreshCount": 10,
          "CustomInfo": {}
        }
      },
      "2069": {
        "$type": "Inside.Core.Formula.Definition.DefinitionAC, Inside.Core.Formula",
        "ID": 2069,
        "Results": [
          [
            2.0
          ]
        ],
        "Statistics": {
          "CreationDate": "2023-03-20T10:43:48.4626598+01:00",
          "LastRefreshDate": "2021-12-27T10:31:13.5540151+01:00",
          "TotalRefreshCount": 10,
          "CustomInfo": {}
        }
      },
      "2070": {
        "$type": "Inside.Core.Formula.Definition.DefinitionAC, Inside.Core.Formula",
        "ID": 2070,
        "Results": [
          [
            1.0
          ]
        ],
        "Statistics": {
          "CreationDate": "2023-03-20T10:43:48.4626598+01:00",
          "LastRefreshDate": "2021-12-27T10:31:13.56248+01:00",
          "TotalRefreshCount": 10,
          "CustomInfo": {}
        }
      },
      "2071": {
        "$type": "Inside.Core.Formula.Definition.DefinitionAC, Inside.Core.Formula",
        "ID": 2071,
        "Results": [
          [
            4.0
          ]
        ],
        "Statistics": {
          "CreationDate": "2023-03-20T10:43:48.4636497+01:00",
          "LastRefreshDate": "2021-12-27T10:31:13.5645526+01:00",
          "TotalRefreshCount": 10,
          "CustomInfo": {}
        }
      },
      "2072": {
        "$type": "Inside.Core.Formula.Definition.DefinitionAC, Inside.Core.Formula",
        "ID": 2072,
        "Results": [
          [
            35.0
          ]
        ],
        "Statistics": {
          "CreationDate": "2023-03-20T10:43:48.4636497+01:00",
          "LastRefreshDate": "2021-12-27T10:31:13.5645526+01:00",
          "TotalRefreshCount": 10,
          "CustomInfo": {}
        }
      },
      "2073": {
        "$type": "Inside.Core.Formula.Definition.DefinitionAC, Inside.Core.Formula",
        "ID": 2073,
        "Results": [
          [
            1.0
          ]
        ],
        "Statistics": {
          "CreationDate": "2023-03-20T10:43:48.4636497+01:00",
          "LastRefreshDate": "2021-12-27T10:31:13.5726554+01:00",
          "TotalRefreshCount": 10,
          "CustomInfo": {}
        }
      },
      "2074": {
        "$type": "Inside.Core.Formula.Definition.DefinitionAC, Inside.Core.Formula",
        "ID": 2074,
        "Results": [
          [
            10.0
          ]
        ],
        "Statistics": {
          "CreationDate": "2023-03-20T10:43:48.4636497+01:00",
          "LastRefreshDate": "2021-12-27T10:31:13.5726554+01:00",
          "TotalRefreshCount": 10,
          "CustomInfo": {}
        }
      },
      "2075": {
        "$type": "Inside.Core.Formula.Definition.DefinitionAC, Inside.Core.Formula",
        "ID": 2075,
        "Results": [
          [
            21.0
          ]
        ],
        "Statistics": {
          "CreationDate": "2023-03-20T10:43:48.4636497+01:00",
          "LastRefreshDate": "2021-12-27T10:31:13.5828388+01:00",
          "TotalRefreshCount": 10,
          "CustomInfo": {}
        }
      },
      "2076": {
        "$type": "Inside.Core.Formula.Definition.DefinitionAC, Inside.Core.Formula",
        "ID": 2076,
        "Results": [
          [
            165.0
          ]
        ],
        "Statistics": {
          "CreationDate": "2023-03-20T10:43:48.4636497+01:00",
          "LastRefreshDate": "2021-12-27T10:31:13.5849312+01:00",
          "TotalRefreshCount": 10,
          "CustomInfo": {}
        }
      },
      "2077": {
        "$type": "Inside.Core.Formula.Definition.DefinitionAC, Inside.Core.Formula",
        "ID": 2077,
        "Results": [
          [
            1.0
          ]
        ],
        "Statistics": {
          "CreationDate": "2023-03-20T10:43:48.4636497+01:00",
          "LastRefreshDate": "2021-12-27T10:31:13.5849312+01:00",
          "TotalRefreshCount": 10,
          "CustomInfo": {}
        }
      },
      "2078": {
        "$type": "Inside.Core.Formula.Definition.DefinitionAC, Inside.Core.Formula",
        "ID": 2078,
        "Results": [
          [
            1186.0
          ]
        ],
        "Statistics": {
          "CreationDate": "2023-03-20T10:43:48.4636497+01:00",
          "LastRefreshDate": "2021-12-27T10:31:13.5849312+01:00",
          "TotalRefreshCount": 10,
          "CustomInfo": {}
        }
      },
      "2079": {
        "$type": "Inside.Core.Formula.Definition.DefinitionAC, Inside.Core.Formula",
        "ID": 2079,
        "Results": [
          [
            443.0
          ]
        ],
        "Statistics": {
          "CreationDate": "2023-03-20T10:43:48.4636497+01:00",
          "LastRefreshDate": "2021-12-27T10:31:13.5930564+01:00",
          "TotalRefreshCount": 10,
          "CustomInfo": {}
        }
      },
      "2080": {
        "$type": "Inside.Core.Formula.Definition.DefinitionAC, Inside.Core.Formula",
        "ID": 2080,
        "Results": [
          [
            1274.0
          ]
        ],
        "Statistics": {
          "CreationDate": "2023-03-20T10:43:48.4636497+01:00",
          "LastRefreshDate": "2021-12-27T10:31:13.5951579+01:00",
          "TotalRefreshCount": 10,
          "CustomInfo": {}
        }
      },
      "2081": {
        "$type": "Inside.Core.Formula.Definition.DefinitionAC, Inside.Core.Formula",
        "ID": 2081,
        "Results": [
          [
            74.0
          ]
        ],
        "Statistics": {
          "CreationDate": "2023-03-20T10:43:48.4636497+01:00",
          "LastRefreshDate": "2021-12-27T10:31:13.5951579+01:00",
          "TotalRefreshCount": 10,
          "CustomInfo": {}
        }
      },
      "2082": {
        "$type": "Inside.Core.Formula.Definition.DefinitionAC, Inside.Core.Formula",
        "ID": 2082,
        "Results": [
          [
            7422.0
          ]
        ],
        "Statistics": {
          "CreationDate": "2023-03-20T10:43:48.4636497+01:00",
          "LastRefreshDate": "2021-12-27T10:31:13.7497688+01:00",
          "TotalRefreshCount": 10,
          "CustomInfo": {}
        }
      },
      "2083": {
        "$type": "Inside.Core.Formula.Definition.DefinitionAC, Inside.Core.Formula",
        "ID": 2083,
        "Results": [
          [
            6.0
          ]
        ],
        "Statistics": {
          "CreationDate": "2023-03-20T10:43:48.4636497+01:00",
          "LastRefreshDate": "2021-12-27T10:31:13.7497688+01:00",
          "TotalRefreshCount": 10,
          "CustomInfo": {}
        }
      },
      "2084": {
        "$type": "Inside.Core.Formula.Definition.DefinitionAC, Inside.Core.Formula",
        "ID": 2084,
        "Results": [
          [
            160.0
          ]
        ],
        "Statistics": {
          "CreationDate": "2023-03-20T10:43:48.4646634+01:00",
          "LastRefreshDate": "2021-12-27T10:31:13.7578991+01:00",
          "TotalRefreshCount": 10,
          "CustomInfo": {}
        }
      },
      "2085": {
        "$type": "Inside.Core.Formula.Definition.DefinitionAC, Inside.Core.Formula",
        "ID": 2085,
        "Results": [
          [
            391.0
          ]
        ],
        "Statistics": {
          "CreationDate": "2023-03-20T10:43:48.4646634+01:00",
          "LastRefreshDate": "2021-12-27T10:31:13.7599841+01:00",
          "TotalRefreshCount": 10,
          "CustomInfo": {}
        }
      },
      "2086": {
        "$type": "Inside.Core.Formula.Definition.DefinitionAC, Inside.Core.Formula",
        "ID": 2086,
        "Results": [
          [
            52.0
          ]
        ],
        "Statistics": {
          "CreationDate": "2023-03-20T10:43:48.4646634+01:00",
          "LastRefreshDate": "2021-12-27T10:31:13.7599841+01:00",
          "TotalRefreshCount": 10,
          "CustomInfo": {}
        }
      },
      "2087": {
        "$type": "Inside.Core.Formula.Definition.DefinitionAC, Inside.Core.Formula",
        "ID": 2087,
        "Results": [
          [
            39.0
          ]
        ],
        "Statistics": {
          "CreationDate": "2023-03-20T10:43:48.4646634+01:00",
          "LastRefreshDate": "2021-12-27T10:31:13.7599841+01:00",
          "TotalRefreshCount": 10,
          "CustomInfo": {}
        }
      },
      "2088": {
        "$type": "Inside.Core.Formula.Definition.DefinitionAC, Inside.Core.Formula",
        "ID": 2088,
        "Results": [
          [
            6696.0
          ]
        ],
        "Statistics": {
          "CreationDate": "2023-03-20T10:43:48.4646634+01:00",
          "LastRefreshDate": "2021-12-27T10:31:13.7599841+01:00",
          "TotalRefreshCount": 10,
          "CustomInfo": {}
        }
      },
      "2089": {
        "$type": "Inside.Core.Formula.Definition.DefinitionAC, Inside.Core.Formula",
        "ID": 2089,
        "Results": [
          [
            6696.0
          ]
        ],
        "Statistics": {
          "CreationDate": "2023-03-20T10:43:48.4646634+01:00",
          "LastRefreshDate": "2021-12-27T10:30:28.2285969+01:00",
          "TotalRefreshCount": 7,
          "CustomInfo": {}
        }
      },
      "2090": {
        "$type": "Inside.Core.Formula.Definition.DefinitionAC, Inside.Core.Formula",
        "ID": 2090,
        "Results": [
          [
            52.0
          ]
        ],
        "Statistics": {
          "CreationDate": "2023-03-20T10:43:48.4646634+01:00",
          "LastRefreshDate": "2021-12-27T10:31:13.4141104+01:00",
          "TotalRefreshCount": 7,
          "CustomInfo": {}
        }
      },
      "2091": {
        "$type": "Inside.Core.Formula.Definition.DefinitionAC, Inside.Core.Formula",
        "ID": 2091,
        "Results": [
          [
            7.0
          ]
        ],
        "Statistics": {
          "CreationDate": "2023-03-20T10:43:48.4646634+01:00",
          "LastRefreshDate": "2021-12-27T10:31:13.4141104+01:00",
          "TotalRefreshCount": 7,
          "CustomInfo": {}
        }
      },
      "2092": {
        "$type": "Inside.Core.Formula.Definition.DefinitionAC, Inside.Core.Formula",
        "ID": 2092,
        "Results": [
          [
            2.0
          ]
        ],
        "Statistics": {
          "CreationDate": "2023-03-20T10:43:48.4646634+01:00",
          "LastRefreshDate": "2021-12-27T10:31:13.4141104+01:00",
          "TotalRefreshCount": 3,
          "CustomInfo": {}
        }
      },
      "2093": {
        "$type": "Inside.Core.Formula.Definition.DefinitionAC, Inside.Core.Formula",
        "ID": 2093,
        "Results": [
          [
            45.0
          ]
        ],
        "Statistics": {
          "CreationDate": "2023-03-20T10:43:48.4646634+01:00",
          "LastRefreshDate": "2021-12-27T10:31:13.4141104+01:00",
          "TotalRefreshCount": 3,
          "CustomInfo": {}
        }
      },
      "2094": {
        "$type": "Inside.Core.Formula.Definition.DefinitionAC, Inside.Core.Formula",
        "ID": 2094,
        "Results": [
          [
            195.0
          ]
        ],
        "Statistics": {
          "CreationDate": "2023-03-20T10:43:48.4646634+01:00",
          "LastRefreshDate": "2021-12-27T10:31:13.4984173+01:00",
          "TotalRefreshCount": 10,
          "CustomInfo": {}
        }
      },
      "2095": {
        "$type": "Inside.Core.Formula.Definition.DefinitionAC, Inside.Core.Formula",
        "ID": 2095,
        "Results": [
          [
            206.0
          ]
        ],
        "Statistics": {
          "CreationDate": "2023-03-20T10:43:48.4646634+01:00",
          "LastRefreshDate": "2021-12-27T10:31:13.514033+01:00",
          "TotalRefreshCount": 10,
          "CustomInfo": {}
        }
      },
      "2096": {
        "$type": "Inside.Core.Formula.Definition.DefinitionAC, Inside.Core.Formula",
        "ID": 2096,
        "Results": [
          [
            271.0
          ]
        ],
        "Statistics": {
          "CreationDate": "2023-03-20T10:43:48.4646634+01:00",
          "LastRefreshDate": "2021-12-27T10:31:13.514033+01:00",
          "TotalRefreshCount": 10,
          "CustomInfo": {}
        }
      },
      "2097": {
        "$type": "Inside.Core.Formula.Definition.DefinitionAC, Inside.Core.Formula",
        "ID": 2097,
        "Results": [
          [
            104.0
          ]
        ],
        "Statistics": {
          "CreationDate": "2023-03-20T10:43:48.4646634+01:00",
          "LastRefreshDate": "2021-12-27T10:31:13.514033+01:00",
          "TotalRefreshCount": 10,
          "CustomInfo": {}
        }
      },
      "2098": {
        "$type": "Inside.Core.Formula.Definition.DefinitionAC, Inside.Core.Formula",
        "ID": 2098,
        "Results": [
          [
            437.0
          ]
        ],
        "Statistics": {
          "CreationDate": "2023-03-20T10:43:48.4646634+01:00",
          "LastRefreshDate": "2021-12-27T10:31:13.6366235+01:00",
          "TotalRefreshCount": 10,
          "CustomInfo": {}
        }
      },
      "2099": {
        "$type": "Inside.Core.Formula.Definition.DefinitionAC, Inside.Core.Formula",
        "ID": 2099,
        "Results": [
          [
            217.0
          ]
        ],
        "Statistics": {
          "CreationDate": "2023-03-20T10:43:48.4646634+01:00",
          "LastRefreshDate": "2021-12-27T10:31:13.514033+01:00",
          "TotalRefreshCount": 10,
          "CustomInfo": {}
        }
      },
      "2100": {
        "$type": "Inside.Core.Formula.Definition.DefinitionAC, Inside.Core.Formula",
        "ID": 2100,
        "Results": [
          [
            262.0
          ]
        ],
        "Statistics": {
          "CreationDate": "2023-03-20T10:43:48.4646634+01:00",
          "LastRefreshDate": "2021-12-27T10:31:13.6469579+01:00",
          "TotalRefreshCount": 10,
          "CustomInfo": {}
        }
      },
      "2101": {
        "$type": "Inside.Core.Formula.Definition.DefinitionAC, Inside.Core.Formula",
        "ID": 2101,
        "Results": [
          [
            967.0
          ]
        ],
        "Statistics": {
          "CreationDate": "2023-03-20T10:43:48.465629+01:00",
          "LastRefreshDate": "2021-12-27T10:31:13.6469579+01:00",
          "TotalRefreshCount": 10,
          "CustomInfo": {}
        }
      },
      "2102": {
        "$type": "Inside.Core.Formula.Definition.DefinitionAC, Inside.Core.Formula",
        "ID": 2102,
        "Results": [
          [
            963.0
          ]
        ],
        "Statistics": {
          "CreationDate": "2023-03-20T10:43:48.465629+01:00",
          "LastRefreshDate": "2021-12-27T10:31:13.6758852+01:00",
          "TotalRefreshCount": 10,
          "CustomInfo": {}
        }
      },
      "2103": {
        "$type": "Inside.Core.Formula.Definition.DefinitionAC, Inside.Core.Formula",
        "ID": 2103,
        "Results": [
          [
            90.0
          ]
        ],
        "Statistics": {
          "CreationDate": "2023-03-20T10:43:48.465629+01:00",
          "LastRefreshDate": "2021-12-27T10:31:13.6863212+01:00",
          "TotalRefreshCount": 10,
          "CustomInfo": {}
        }
      },
      "2104": {
        "$type": "Inside.Core.Formula.Definition.DefinitionAC, Inside.Core.Formula",
        "ID": 2104,
        "Results": [
          [
            1440.0
          ]
        ],
        "Statistics": {
          "CreationDate": "2023-03-20T10:43:48.465629+01:00",
          "LastRefreshDate": "2021-12-27T10:31:13.6884+01:00",
          "TotalRefreshCount": 10,
          "CustomInfo": {}
        }
      },
      "2105": {
        "$type": "Inside.Core.Formula.Definition.DefinitionAC, Inside.Core.Formula",
        "ID": 2105,
        "Results": [
          [
            11.0
          ]
        ],
        "Statistics": {
          "CreationDate": "2023-03-20T10:43:48.465629+01:00",
          "LastRefreshDate": "2021-12-27T10:31:13.698579+01:00",
          "TotalRefreshCount": 10,
          "CustomInfo": {}
        }
      },
      "2106": {
        "$type": "Inside.Core.Formula.Definition.DefinitionAC, Inside.Core.Formula",
        "ID": 2106,
        "Results": [
          [
            4.0
          ]
        ],
        "Statistics": {
          "CreationDate": "2023-03-20T10:43:48.465629+01:00",
          "LastRefreshDate": "2021-12-27T10:31:13.698579+01:00",
          "TotalRefreshCount": 10,
          "CustomInfo": {}
        }
      },
      "2107": {
        "$type": "Inside.Core.Formula.Definition.DefinitionAC, Inside.Core.Formula",
        "ID": 2107,
        "Results": [
          [
            2600.0
          ]
        ],
        "Statistics": {
          "CreationDate": "2023-03-20T10:43:48.465629+01:00",
          "LastRefreshDate": "2021-12-27T10:31:13.7067536+01:00",
          "TotalRefreshCount": 10,
          "CustomInfo": {}
        }
      },
      "2108": {
        "$type": "Inside.Core.Formula.Definition.DefinitionAC, Inside.Core.Formula",
        "ID": 2108,
        "Results": [
          [
            4.0
          ]
        ],
        "Statistics": {
          "CreationDate": "2023-03-20T10:43:48.465629+01:00",
          "LastRefreshDate": "2021-12-27T10:31:13.7088609+01:00",
          "TotalRefreshCount": 10,
          "CustomInfo": {}
        }
      },
      "2109": {
        "$type": "Inside.Core.Formula.Definition.DefinitionAC, Inside.Core.Formula",
        "ID": 2109,
        "Results": [
          [
            980.0
          ]
        ],
        "Statistics": {
          "CreationDate": "2023-03-20T10:43:48.465629+01:00",
          "LastRefreshDate": "2021-12-27T10:31:13.7088609+01:00",
          "TotalRefreshCount": 10,
          "CustomInfo": {}
        }
      },
      "2110": {
        "$type": "Inside.Core.Formula.Definition.DefinitionAC, Inside.Core.Formula",
        "ID": 2110,
        "Results": [
          [
            223.0
          ]
        ],
        "Statistics": {
          "CreationDate": "2023-03-20T10:43:48.465629+01:00",
          "LastRefreshDate": "2021-12-27T10:31:13.7088609+01:00",
          "TotalRefreshCount": 10,
          "CustomInfo": {}
        }
      },
      "2111": {
        "$type": "Inside.Core.Formula.Definition.DefinitionAC, Inside.Core.Formula",
        "ID": 2111,
        "Results": [
          [
            24.0
          ]
        ],
        "Statistics": {
          "CreationDate": "2023-03-20T10:43:48.465629+01:00",
          "LastRefreshDate": "2021-12-27T10:31:13.7190966+01:00",
          "TotalRefreshCount": 10,
          "CustomInfo": {}
        }
      },
      "2112": {
        "$type": "Inside.Core.Formula.Definition.DefinitionAC, Inside.Core.Formula",
        "ID": 2112,
        "Results": [
          [
            1.0
          ]
        ],
        "Statistics": {
          "CreationDate": "2023-03-20T10:43:48.465629+01:00",
          "LastRefreshDate": "2021-12-27T10:31:13.7190966+01:00",
          "TotalRefreshCount": 10,
          "CustomInfo": {}
        }
      },
      "2113": {
        "$type": "Inside.Core.Formula.Definition.DefinitionAC, Inside.Core.Formula",
        "ID": 2113,
        "Results": [
          [
            32.0
          ]
        ],
        "Statistics": {
          "CreationDate": "2023-03-20T10:43:48.465629+01:00",
          "LastRefreshDate": "2021-12-27T10:31:13.7190966+01:00",
          "TotalRefreshCount": 10,
          "CustomInfo": {}
        }
      },
      "2114": {
        "$type": "Inside.Core.Formula.Definition.DefinitionAC, Inside.Core.Formula",
        "ID": 2114,
        "Results": [
          [
            196.0
          ]
        ],
        "Statistics": {
          "CreationDate": "2023-03-20T10:43:48.465629+01:00",
          "LastRefreshDate": "2021-12-27T10:31:13.7190966+01:00",
          "TotalRefreshCount": 10,
          "CustomInfo": {}
        }
      },
      "2115": {
        "$type": "Inside.Core.Formula.Definition.DefinitionAC, Inside.Core.Formula",
        "ID": 2115,
        "Results": [
          [
            1.0
          ]
        ],
        "Statistics": {
          "CreationDate": "2023-03-20T10:43:48.465629+01:00",
          "LastRefreshDate": "2021-12-27T10:31:13.7293751+01:00",
          "TotalRefreshCount": 10,
          "CustomInfo": {}
        }
      },
      "2116": {
        "$type": "Inside.Core.Formula.Definition.DefinitionAC, Inside.Core.Formula",
        "ID": 2116,
        "Results": [
          [
            2.0
          ]
        ],
        "Statistics": {
          "CreationDate": "2023-03-20T10:43:48.465629+01:00",
          "LastRefreshDate": "2021-12-27T10:31:13.7293751+01:00",
          "TotalRefreshCount": 10,
          "CustomInfo": {}
        }
      },
      "2117": {
        "$type": "Inside.Core.Formula.Definition.DefinitionAC, Inside.Core.Formula",
        "ID": 2117,
        "Results": [
          [
            112.0
          ]
        ],
        "Statistics": {
          "CreationDate": "2023-03-20T10:43:48.465629+01:00",
          "LastRefreshDate": "2021-12-27T10:31:13.7293751+01:00",
          "TotalRefreshCount": 10,
          "CustomInfo": {}
        }
      },
      "2118": {
        "$type": "Inside.Core.Formula.Definition.DefinitionAC, Inside.Core.Formula",
        "ID": 2118,
        "Results": [
          [
            33.0
          ]
        ],
        "Statistics": {
          "CreationDate": "2023-03-20T10:43:48.465629+01:00",
          "LastRefreshDate": "2021-12-27T10:31:13.7375015+01:00",
          "TotalRefreshCount": 10,
          "CustomInfo": {}
        }
      },
      "2119": {
        "$type": "Inside.Core.Formula.Definition.DefinitionAC, Inside.Core.Formula",
        "ID": 2119,
        "Results": [
          [
            6966.0
          ]
        ],
        "Statistics": {
          "CreationDate": "2023-03-20T10:43:48.465629+01:00",
          "LastRefreshDate": "2021-12-27T10:31:1</t>
  </si>
  <si>
    <t>3.7375015+01:00",
          "TotalRefreshCount": 10,
          "CustomInfo": {}
        }
      },
      "2120": {
        "$type": "Inside.Core.Formula.Definition.DefinitionAC, Inside.Core.Formula",
        "ID": 2120,
        "Results": [
          [
            63.0
          ]
        ],
        "Statistics": {
          "CreationDate": "2023-03-20T10:43:48.465629+01:00",
          "LastRefreshDate": "2021-12-27T10:31:13.7375015+01:00",
          "TotalRefreshCount": 10,
          "CustomInfo": {}
        }
      },
      "2121": {
        "$type": "Inside.Core.Formula.Definition.DefinitionAC, Inside.Core.Formula",
        "ID": 2121,
        "Results": [
          [
            877.0
          ]
        ],
        "Statistics": {
          "CreationDate": "2023-03-20T10:43:48.465629+01:00",
          "LastRefreshDate": "2021-12-27T10:31:13.7375015+01:00",
          "TotalRefreshCount": 10,
          "CustomInfo": {}
        }
      },
      "2122": {
        "$type": "Inside.Core.Formula.Definition.DefinitionAC, Inside.Core.Formula",
        "ID": 2122,
        "Results": [
          [
            1076.0
          ]
        ],
        "Statistics": {
          "CreationDate": "2023-03-20T10:43:48.4666309+01:00",
          "LastRefreshDate": "2021-12-27T10:31:13.7497688+01:00",
          "TotalRefreshCount": 10,
          "CustomInfo": {}
        }
      },
      "2123": {
        "$type": "Inside.Core.Formula.Definition.DefinitionAC, Inside.Core.Formula",
        "ID": 2123,
        "Results": [
          [
            2141.0
          ]
        ],
        "Statistics": {
          "CreationDate": "2023-03-20T10:43:48.4666309+01:00",
          "LastRefreshDate": "2021-12-27T10:31:13.7497688+01:00",
          "TotalRefreshCount": 10,
          "CustomInfo": {}
        }
      },
      "2124": {
        "$type": "Inside.Core.Formula.Definition.DefinitionAC, Inside.Core.Formula",
        "ID": 2124,
        "Results": [
          [
            71.0
          ]
        ],
        "Statistics": {
          "CreationDate": "2023-03-20T10:43:48.4666309+01:00",
          "LastRefreshDate": "2021-12-27T10:31:13.6037438+01:00",
          "TotalRefreshCount": 10,
          "CustomInfo": {}
        }
      },
      "2125": {
        "$type": "Inside.Core.Formula.Definition.DefinitionAC, Inside.Core.Formula",
        "ID": 2125,
        "Results": [
          [
            77.0
          ]
        ],
        "Statistics": {
          "CreationDate": "2023-03-20T10:43:48.4666309+01:00",
          "LastRefreshDate": "2021-12-27T10:31:13.6058501+01:00",
          "TotalRefreshCount": 10,
          "CustomInfo": {}
        }
      },
      "2126": {
        "$type": "Inside.Core.Formula.Definition.DefinitionAC, Inside.Core.Formula",
        "ID": 2126,
        "Results": [
          [
            81.0
          ]
        ],
        "Statistics": {
          "CreationDate": "2023-03-20T10:43:48.4666309+01:00",
          "LastRefreshDate": "2021-12-27T10:31:13.6058501+01:00",
          "TotalRefreshCount": 10,
          "CustomInfo": {}
        }
      },
      "2127": {
        "$type": "Inside.Core.Formula.Definition.DefinitionAC, Inside.Core.Formula",
        "ID": 2127,
        "Results": [
          [
            34.0
          ]
        ],
        "Statistics": {
          "CreationDate": "2023-03-20T10:43:48.4666309+01:00",
          "LastRefreshDate": "2021-12-27T10:31:13.6058501+01:00",
          "TotalRefreshCount": 10,
          "CustomInfo": {}
        }
      },
      "2128": {
        "$type": "Inside.Core.Formula.Definition.DefinitionAC, Inside.Core.Formula",
        "ID": 2128,
        "Results": [
          [
            281.0
          ]
        ],
        "Statistics": {
          "CreationDate": "2023-03-20T10:43:48.4666309+01:00",
          "LastRefreshDate": "2021-12-27T10:31:13.6139569+01:00",
          "TotalRefreshCount": 10,
          "CustomInfo": {}
        }
      },
      "2129": {
        "$type": "Inside.Core.Formula.Definition.DefinitionAC, Inside.Core.Formula",
        "ID": 2129,
        "Results": [
          [
            1.0
          ]
        ],
        "Statistics": {
          "CreationDate": "2023-03-20T10:43:48.4666309+01:00",
          "LastRefreshDate": "2021-12-27T10:31:13.6160659+01:00",
          "TotalRefreshCount": 10,
          "CustomInfo": {}
        }
      },
      "2130": {
        "$type": "Inside.Core.Formula.Definition.DefinitionAC, Inside.Core.Formula",
        "ID": 2130,
        "Results": [
          [
            13.0
          ]
        ],
        "Statistics": {
          "CreationDate": "2023-03-20T10:43:48.4666309+01:00",
          "LastRefreshDate": "2021-12-27T10:31:13.6160659+01:00",
          "TotalRefreshCount": 10,
          "CustomInfo": {}
        }
      },
      "2131": {
        "$type": "Inside.Core.Formula.Definition.DefinitionAC, Inside.Core.Formula",
        "ID": 2131,
        "Results": [
          [
            6696.0
          ]
        ],
        "Statistics": {
          "CreationDate": "2023-03-20T10:43:48.4666309+01:00",
          "LastRefreshDate": "2021-12-27T10:30:32.0782628+01:00",
          "TotalRefreshCount": 8,
          "CustomInfo": {}
        }
      },
      "2132": {
        "$type": "Inside.Core.Formula.Definition.DefinitionAC, Inside.Core.Formula",
        "ID": 2132,
        "Results": [
          [
            9.0
          ]
        ],
        "Statistics": {
          "CreationDate": "2023-03-20T10:43:48.4666309+01:00",
          "LastRefreshDate": "2021-12-27T10:31:13.4984173+01:00",
          "TotalRefreshCount": 8,
          "CustomInfo": {}
        }
      },
      "2133": {
        "$type": "Inside.Core.Formula.Definition.DefinitionAC, Inside.Core.Formula",
        "ID": 2133,
        "Results": [
          [
            259.0
          ]
        ],
        "Statistics": {
          "CreationDate": "2023-03-20T10:43:48.4666309+01:00",
          "LastRefreshDate": "2021-12-27T10:31:13.4514598+01:00",
          "TotalRefreshCount": 7,
          "CustomInfo": {}
        }
      },
      "2134": {
        "$type": "Inside.Core.Formula.Definition.DefinitionAC, Inside.Core.Formula",
        "ID": 2134,
        "Results": [
          [
            29.0
          ]
        ],
        "Statistics": {
          "CreationDate": "2023-03-20T10:43:48.4666309+01:00",
          "LastRefreshDate": "2021-12-27T10:31:13.4514598+01:00",
          "TotalRefreshCount": 5,
          "CustomInfo": {}
        }
      },
      "2135": {
        "$type": "Inside.Core.Formula.Definition.DefinitionAC, Inside.Core.Formula",
        "ID": 2135,
        "Results": [
          [
            6.0
          ]
        ],
        "Statistics": {
          "CreationDate": "2023-03-20T10:43:48.4666309+01:00",
          "LastRefreshDate": "2021-12-27T10:31:13.467187+01:00",
          "TotalRefreshCount": 3,
          "CustomInfo": {}
        }
      },
      "2136": {
        "$type": "Inside.Core.Formula.Definition.DefinitionAC, Inside.Core.Formula",
        "ID": 2136,
        "Results": [
          [
            2.0
          ]
        ],
        "Statistics": {
          "CreationDate": "2023-03-20T10:43:48.4666309+01:00",
          "LastRefreshDate": "2021-12-27T10:31:13.8214937+01:00",
          "TotalRefreshCount": 6,
          "CustomInfo": {}
        }
      },
      "2137": {
        "$type": "Inside.Core.Formula.Definition.DefinitionAC, Inside.Core.Formula",
        "ID": 2137,
        "Results": [
          [
            171.0
          ]
        ],
        "Statistics": {
          "CreationDate": "2023-03-20T10:43:48.4666309+01:00",
          "LastRefreshDate": "2021-12-27T10:31:14.0158506+01:00",
          "TotalRefreshCount": 6,
          "CustomInfo": {}
        }
      },
      "2138": {
        "$type": "Inside.Core.Formula.Definition.DefinitionAC, Inside.Core.Formula",
        "ID": 2138,
        "Results": [
          [
            143.0
          ]
        ],
        "Statistics": {
          "CreationDate": "2023-03-20T10:43:48.4666309+01:00",
          "LastRefreshDate": "2021-12-27T10:31:14.0364264+01:00",
          "TotalRefreshCount": 6,
          "CustomInfo": {}
        }
      },
      "2139": {
        "$type": "Inside.Core.Formula.Definition.DefinitionAC, Inside.Core.Formula",
        "ID": 2139,
        "Results": [
          [
            8171.0
          ]
        ],
        "Statistics": {
          "CreationDate": "2023-03-20T10:43:48.4666309+01:00",
          "LastRefreshDate": "2021-12-27T10:31:14.1291602+01:00",
          "TotalRefreshCount": 6,
          "CustomInfo": {}
        }
      },
      "2140": {
        "$type": "Inside.Core.Formula.Definition.DefinitionAC, Inside.Core.Formula",
        "ID": 2140,
        "Results": [
          [
            165.0
          ]
        ],
        "Statistics": {
          "CreationDate": "2023-03-20T10:43:48.4666309+01:00",
          "LastRefreshDate": "2021-12-27T10:31:13.8214937+01:00",
          "TotalRefreshCount": 7,
          "CustomInfo": {}
        }
      },
      "2141": {
        "$type": "Inside.Core.Formula.Definition.DefinitionAC, Inside.Core.Formula",
        "ID": 2141,
        "Results": [
          [
            10.0
          ]
        ],
        "Statistics": {
          "CreationDate": "2023-03-20T10:43:48.4666309+01:00",
          "LastRefreshDate": "2021-12-27T10:31:13.4141104+01:00",
          "TotalRefreshCount": 2,
          "CustomInfo": {}
        }
      },
      "2142": {
        "$type": "Inside.Core.Formula.Definition.DefinitionAC, Inside.Core.Formula",
        "ID": 2142,
        "Results": [
          [
            32.0
          ]
        ],
        "Statistics": {
          "CreationDate": "2023-03-20T10:43:48.4666309+01:00",
          "LastRefreshDate": "2021-12-27T10:31:13.4297334+01:00",
          "TotalRefreshCount": 2,
          "CustomInfo": {}
        }
      },
      "2143": {
        "$type": "Inside.Core.Formula.Definition.DefinitionAC, Inside.Core.Formula",
        "ID": 2143,
        "Results": [
          [
            1.0
          ]
        ],
        "Statistics": {
          "CreationDate": "2023-03-20T10:43:48.467635+01:00",
          "LastRefreshDate": "2021-12-27T10:31:13.4297334+01:00",
          "TotalRefreshCount": 2,
          "CustomInfo": {}
        }
      },
      "2144": {
        "$type": "Inside.Core.Formula.Definition.DefinitionAC, Inside.Core.Formula",
        "ID": 2144,
        "Results": [
          [
            36.0
          ]
        ],
        "Statistics": {
          "CreationDate": "2023-03-20T10:43:48.467635+01:00",
          "LastRefreshDate": "2021-12-27T10:31:13.4297334+01:00",
          "TotalRefreshCount": 2,
          "CustomInfo": {}
        }
      },
      "2145": {
        "$type": "Inside.Core.Formula.Definition.DefinitionAC, Inside.Core.Formula",
        "ID": 2145,
        "Results": [
          [
            16.0
          ]
        ],
        "Statistics": {
          "CreationDate": "2023-03-20T10:43:48.467635+01:00",
          "LastRefreshDate": "2021-12-27T10:31:13.4297334+01:00",
          "TotalRefreshCount": 2,
          "CustomInfo": {}
        }
      },
      "2146": {
        "$type": "Inside.Core.Formula.Definition.DefinitionAC, Inside.Core.Formula",
        "ID": 2146,
        "Results": [
          [
            329.0
          ]
        ],
        "Statistics": {
          "CreationDate": "2023-03-20T10:43:48.467635+01:00",
          "LastRefreshDate": "2021-12-27T10:31:13.4453747+01:00",
          "TotalRefreshCount": 2,
          "CustomInfo": {}
        }
      },
      "2147": {
        "$type": "Inside.Core.Formula.Definition.DefinitionAC, Inside.Core.Formula",
        "ID": 2147,
        "Results": [
          [
            385.0
          ]
        ],
        "Statistics": {
          "CreationDate": "2023-03-20T10:43:48.467635+01:00",
          "LastRefreshDate": "2021-12-27T10:31:13.4453747+01:00",
          "TotalRefreshCount": 2,
          "CustomInfo": {}
        }
      },
      "2148": {
        "$type": "Inside.Core.Formula.Definition.DefinitionAC, Inside.Core.Formula",
        "ID": 2148,
        "Results": [
          [
            1.0
          ]
        ],
        "Statistics": {
          "CreationDate": "2023-03-20T10:43:48.467635+01:00",
          "LastRefreshDate": "2021-12-27T10:31:13.4514598+01:00",
          "TotalRefreshCount": 2,
          "CustomInfo": {}
        }
      },
      "2149": {
        "$type": "Inside.Core.Formula.Definition.DefinitionAC, Inside.Core.Formula",
        "ID": 2149,
        "Results": [
          [
            1.0
          ]
        ],
        "Statistics": {
          "CreationDate": "2023-03-20T10:43:48.467635+01:00",
          "LastRefreshDate": "2021-12-27T10:31:13.4514598+01:00",
          "TotalRefreshCount": 2,
          "CustomInfo": {}
        }
      },
      "2150": {
        "$type": "Inside.Core.Formula.Definition.DefinitionAC, Inside.Core.Formula",
        "ID": 2150,
        "Results": [
          [
            410.0
          ]
        ],
        "Statistics": {
          "CreationDate": "2023-03-20T10:43:48.467635+01:00",
          "LastRefreshDate": "2021-12-27T10:31:13.467187+01:00",
          "TotalRefreshCount": 2,
          "CustomInfo": {}
        }
      },
      "2151": {
        "$type": "Inside.Core.Formula.Definition.DefinitionAC, Inside.Core.Formula",
        "ID": 2151,
        "Results": [
          [
            35.0
          ]
        ],
        "Statistics": {
          "CreationDate": "2023-03-20T10:43:48.467635+01:00",
          "LastRefreshDate": "2021-12-27T10:31:13.467187+01:00",
          "TotalRefreshCount": 2,
          "CustomInfo": {}
        }
      },
      "2152": {
        "$type": "Inside.Core.Formula.Definition.DefinitionAC, Inside.Core.Formula",
        "ID": 2152,
        "Results": [
          [
            11.0
          ]
        ],
        "Statistics": {
          "CreationDate": "2023-03-20T10:43:48.467635+01:00",
          "LastRefreshDate": "2021-12-27T10:31:13.4827993+01:00",
          "TotalRefreshCount": 2,
          "CustomInfo": {}
        }
      },
      "2153": {
        "$type": "Inside.Core.Formula.Definition.DefinitionAC, Inside.Core.Formula",
        "ID": 2153,
        "Results": [
          [
            15.0
          ]
        ],
        "Statistics": {
          "CreationDate": "2023-03-20T10:43:48.467635+01:00",
          "LastRefreshDate": "2021-12-27T10:31:13.4827993+01:00",
          "TotalRefreshCount": 2,
          "CustomInfo": {}
        }
      },
      "2154": {
        "$type": "Inside.Core.Formula.Definition.DefinitionAC, Inside.Core.Formula",
        "ID": 2154,
        "Results": [
          [
            3259.0
          ]
        ],
        "Statistics": {
          "CreationDate": "2023-03-20T10:43:48.467635+01:00",
          "LastRefreshDate": "2021-12-27T10:31:13.4827993+01:00",
          "TotalRefreshCount": 2,
          "CustomInfo": {}
        }
      },
      "2155": {
        "$type": "Inside.Core.Formula.Definition.DefinitionAC, Inside.Core.Formula",
        "ID": 2155,
        "Results": [
          [
            2.0
          ]
        ],
        "Statistics": {
          "CreationDate": "2023-03-20T10:43:48.467635+01:00",
          "LastRefreshDate": "2021-12-27T10:31:13.4984173+01:00",
          "TotalRefreshCount": 2,
          "CustomInfo": {}
        }
      },
      "2156": {
        "$type": "Inside.Core.Formula.Definition.DefinitionAC, Inside.Core.Formula",
        "ID": 2156,
        "Results": [
          [
            1.0
          ]
        ],
        "Statistics": {
          "CreationDate": "2023-03-20T10:43:48.467635+01:00",
          "LastRefreshDate": "2021-12-27T10:31:13.4984173+01:00",
          "TotalRefreshCount": 2,
          "CustomInfo": {}
        }
      },
      "2157": {
        "$type": "Inside.Core.Formula.Definition.DefinitionAC, Inside.Core.Formula",
        "ID": 2157,
        "Results": [
          [
            160.0
          ]
        ],
        "Statistics": {
          "CreationDate": "2023-03-20T10:43:48.467635+01:00",
          "LastRefreshDate": "2021-12-27T10:31:13.4984173+01:00",
          "TotalRefreshCount": 2,
          "CustomInfo": {}
        }
      },
      "2158": {
        "$type": "Inside.Core.Formula.Definition.DefinitionAC, Inside.Core.Formula",
        "ID": 2158,
        "Results": [
          [
            9.0
          ]
        ],
        "Statistics": {
          "CreationDate": "2023-03-20T10:43:48.467635+01:00",
          "LastRefreshDate": "2021-12-27T10:31:13.4984173+01:00",
          "TotalRefreshCount": 2,
          "CustomInfo": {}
        }
      },
      "2159": {
        "$type": "Inside.Core.Formula.Definition.DefinitionAC, Inside.Core.Formula",
        "ID": 2159,
        "Results": [
          [
            13.0
          ]
        ],
        "Statistics": {
          "CreationDate": "2023-03-20T10:43:48.467635+01:00",
          "LastRefreshDate": "2021-12-27T10:31:13.3985403+01:00",
          "TotalRefreshCount": 2,
          "CustomInfo": {}
        }
      },
      "2160": {
        "$type": "Inside.Core.Formula.Definition.DefinitionAC, Inside.Core.Formula",
        "ID": 2160,
        "Results": [
          [
            193.0
          ]
        ],
        "Statistics": {
          "CreationDate": "2023-03-20T10:43:48.467635+01:00",
          "LastRefreshDate": "2021-12-27T10:31:13.3672403+01:00",
          "TotalRefreshCount": 2,
          "CustomInfo": {}
        }
      },
      "2161": {
        "$type": "Inside.Core.Formula.Definition.DefinitionAC, Inside.Core.Formula",
        "ID": 2161,
        "Results": [
          [
            952.0
          ]
        ],
        "Statistics": {
          "CreationDate": "2023-03-20T10:43:48.467635+01:00",
          "LastRefreshDate": "2021-12-27T10:31:13.3672403+01:00",
          "TotalRefreshCount": 2,
          "CustomInfo": {}
        }
      },
      "2162": {
        "$type": "Inside.Core.Formula.Definition.DefinitionAC, Inside.Core.Formula",
        "ID": 2162,
        "Results": [
          [
            511.0
          ]
        ],
        "Statistics": {
          "CreationDate": "2023-03-20T10:43:48.4686297+01:00",
          "LastRefreshDate": "2021-12-27T10:31:13.3672403+01:00",
          "TotalRefreshCount": 2,
          "CustomInfo": {}
        }
      },
      "2163": {
        "$type": "Inside.Core.Formula.Definition.DefinitionAC, Inside.Core.Formula",
        "ID": 2163,
        "Results": [
          [
            23.0
          ]
        ],
        "Statistics": {
          "CreationDate": "2023-03-20T10:43:48.4686297+01:00",
          "LastRefreshDate": "2021-12-27T10:31:13.3828742+01:00",
          "TotalRefreshCount": 2,
          "CustomInfo": {}
        }
      },
      "2164": {
        "$type": "Inside.Core.Formula.Definition.DefinitionAC, Inside.Core.Formula",
        "ID": 2164,
        "Results": [
          [
            5392.0
          ]
        ],
        "Statistics": {
          "CreationDate": "2023-03-20T10:43:48.4686297+01:00",
          "LastRefreshDate": "2021-12-27T10:31:13.3828742+01:00",
          "TotalRefreshCount": 2,
          "CustomInfo": {}
        }
      },
      "2165": {
        "$type": "Inside.Core.Formula.Definition.DefinitionAC, Inside.Core.Formula",
        "ID": 2165,
        "Results": [
          [
            1443.0
          ]
        ],
        "Statistics": {
          "CreationDate": "2023-03-20T10:43:48.4686297+01:00",
          "LastRefreshDate": "2021-12-27T10:31:13.3828742+01:00",
          "TotalRefreshCount": 2,
          "CustomInfo": {}
        }
      },
      "2166": {
        "$type": "Inside.Core.Formula.Definition.DefinitionAC, Inside.Core.Formula",
        "ID": 2166,
        "Results": [
          [
            5.0
          ]
        ],
        "Statistics": {
          "CreationDate": "2023-03-20T10:43:48.4686297+01:00",
          "LastRefreshDate": "2021-12-27T10:31:13.3828742+01:00",
          "TotalRefreshCount": 2,
          "CustomInfo": {}
        }
      },
      "2167": {
        "$type": "Inside.Core.Formula.Definition.DefinitionAC, Inside.Core.Formula",
        "ID": 2167,
        "Results": [
          [
            52.0
          ]
        ],
        "Statistics": {
          "CreationDate": "2023-03-20T10:43:48.4686297+01:00",
          "LastRefreshDate": "2021-12-27T10:31:13.3985403+01:00",
          "TotalRefreshCount": 2,
          "CustomInfo": {}
        }
      },
      "2168": {
        "$type": "Inside.Core.Formula.Definition.DefinitionAC, Inside.Core.Formula",
        "ID": 2168,
        "Results": [
          [
            1817.0
          ]
        ],
        "Statistics": {
          "CreationDate": "2023-03-20T10:43:48.4686297+01:00",
          "LastRefreshDate": "2021-12-27T10:31:13.3672403+01:00",
          "TotalRefreshCount": 2,
          "CustomInfo": {}
        }
      },
      "2169": {
        "$type": "Inside.Core.Formula.Definition.DefinitionAC, Inside.Core.Formula",
        "ID": 2169,
        "Results": [
          [
            234.0
          ]
        ],
        "Statistics": {
          "CreationDate": "2023-03-20T10:43:48.4686297+01:00",
          "LastRefreshDate": "2021-12-27T10:31:13.3137302+01:00",
          "TotalRefreshCount": 2,
          "CustomInfo": {}
        }
      },
      "2170": {
        "$type": "Inside.Core.Formula.Definition.DefinitionAC, Inside.Core.Formula",
        "ID": 2170,
        "Results": [
          [
            374.0
          ]
        ],
        "Statistics": {
          "CreationDate": "2023-03-20T10:43:48.4686297+01:00",
          "LastRefreshDate": "2021-12-27T10:31:13.3293379+01:00",
          "TotalRefreshCount": 2,
          "CustomInfo": {}
        }
      },
      "2171": {
        "$type": "Inside.Core.Formula.Definition.DefinitionAC, Inside.Core.Formula",
        "ID": 2171,
        "Results": [
          [
            70.0
          ]
        ],
        "Statistics": {
          "CreationDate": "2023-03-20T10:43:48.4686297+01:00",
          "LastRefreshDate": "2021-12-27T10:31:13.3293379+01:00",
          "TotalRefreshCount": 2,
          "CustomInfo": {}
        }
      },
      "2172": {
        "$type": "Inside.Core.Formula.Definition.DefinitionAC, Inside.Core.Formula",
        "ID": 2172,
        "Results": [
          [
            1403.0
          ]
        ],
        "Statistics": {
          "CreationDate": "2023-03-20T10:43:48.4686297+01:00",
          "LastRefreshDate": "2021-12-27T10:31:13.3293379+01:00",
          "TotalRefreshCount": 2,
          "CustomInfo": {}
        }
      },
      "2173": {
        "$type": "Inside.Core.Formula.Definition.DefinitionAC, Inside.Core.Formula",
        "ID": 2173,
        "Results": [
          [
            13.0
          ]
        ],
        "Statistics": {
          "CreationDate": "2023-03-20T10:43:48.4686297+01:00",
          "LastRefreshDate": "2021-12-27T10:31:13.3293379+01:00",
          "TotalRefreshCount": 2,
          "CustomInfo": {}
        }
      },
      "2174": {
        "$type": "Inside.Core.Formula.Definition.DefinitionAC, Inside.Core.Formula",
        "ID": 2174,
        "Results": [
          [
            6.0
          ]
        ],
        "Statistics": {
          "CreationDate": "2023-03-20T10:43:48.4686297+01:00",
          "LastRefreshDate": "2021-12-27T10:31:13.3293379+01:00",
          "TotalRefreshCount": 2,
          "CustomInfo": {}
        }
      },
      "2175": {
        "$type": "Inside.Core.Formula.Definition.DefinitionAC, Inside.Core.Formula",
        "ID": 2175,
        "Results": [
          [
            0.0
          ]
        ],
        "Statistics": {
          "CreationDate": "2023-03-20T10:43:48.4686297+01:00",
          "LastRefreshDate": "2021-12-27T10:31:07.9208309+01:00",
          "TotalRefreshCount": 1,
          "CustomInfo": {}
        }
      },
      "2176": {
        "$type": "Inside.Core.Formula.Definition.DefinitionAC, Inside.Core.Formula",
        "ID": 2176,
        "Results": [
          [
            140.0
          ]
        ],
        "Statistics": {
          "CreationDate": "2023-03-20T10:43:48.4686297+01:00",
          "LastRefreshDate": "2021-12-27T10:31:13.344957+01:00",
          "TotalRefreshCount": 2,
          "CustomInfo": {}
        }
      },
      "2177": {
        "$type": "Inside.Core.Formula.Definition.DefinitionAC, Inside.Core.Formula",
        "ID": 2177,
        "Results": [
          [
            6.0
          ]
        ],
        "Statistics": {
          "CreationDate": "2023-03-20T10:43:48.4686297+01:00",
          "LastRefreshDate": "2021-12-27T10:31:13.3515507+01:00",
          "TotalRefreshCount": 2,
          "CustomInfo": {}
        }
      },
      "2178": {
        "$type": "Inside.Core.Formula.Definition.DefinitionAC, Inside.Core.Formula",
        "ID": 2178,
        "Results": [
          [
            37.0
          ]
        ],
        "Statistics": {
          "CreationDate": "2023-03-20T10:43:48.4686297+01:00",
          "LastRefreshDate": "2021-12-27T10:31:13.3515507+01:00",
          "TotalRefreshCount": 2,
          "CustomInfo": {}
        }
      },
      "2179": {
        "$type": "Inside.Core.Formula.Definition.DefinitionAC, Inside.Core.Formula",
        "ID": 2179,
        "Results": [
          [
            12.0
          ]
        ],
        "Statistics": {
          "CreationDate": "2023-03-20T10:43:48.4686297+01:00",
          "LastRefreshDate": "2021-12-27T10:31:13.3515507+01:00",
          "TotalRefreshCount": 2,
          "CustomInfo": {}
        }
      },
      "2180": {
        "$type": "Inside.Core.Formula.Definition.DefinitionAC, Inside.Core.Formula",
        "ID": 2180,
        "Results": [
          [
            885.0
          ]
        ],
        "Statistics": {
          "CreationDate": "2023-03-20T10:43:48.4686297+01:00",
          "LastRefreshDate": "2021-12-27T10:31:13.3515507+01:00",
          "TotalRefreshCount": 2,
          "CustomInfo": {}
        }
      },
      "2181": {
        "$type": "Inside.Core.Formula.Definition.DefinitionAC, Inside.Core.Formula",
        "ID": 2181,
        "Results": [
          [
            13.0
          ]
        ],
        "Statistics": {
          "CreationDate": "2023-03-20T10:43:48.4686297+01:00",
          "LastRefreshDate": "2021-12-27T10:31:13.3515507+01:00",
          "TotalRefreshCount": 2,
          "CustomInfo": {}
        }
      },
      "2182": {
        "$type": "Inside.Core.Formula.Definition.DefinitionAC, Inside.Core.Formula",
        "ID": 2182,
        "Results": [
          [
            280.0
          ]
        ],
        "Statistics": {
          "CreationDate": "2023-03-20T10:43:48.4696621+01:00",
          "LastRefreshDate": "2021-12-27T10:31:18.0422762+01:00",
          "TotalRefreshCount": 1,
          "CustomInfo": {}
        }
      },
      "2183": {
        "$type": "Inside.Core.Formula.Definition.DefinitionAC, Inside.Core.Formula",
        "ID": 2183,
        "Results": [
          [
            26.0
          ]
        ],
        "Statistics": {
          "CreationDate": "2023-03-20T10:43:48.4696621+01:00",
          "LastRefreshDate": "2021-12-27T10:31:19.5297363+01:00",
          "TotalRefreshCount": 1,
          "CustomInfo": {}
        }
      },
      "2184": {
        "$type": "Inside.Core.Formula.Definition.DefinitionAC, Inside.Core.Formula",
        "ID": 2184,
        "Results": [
          [
            42.0
          ]
        ],
        "Statistics": {
          "CreationDate": "2023-03-20T10:43:48.4696621+01:00",
          "LastRefreshDate": "2021-12-27T10:31:19.5297363+01:00",
          "TotalRefreshCount": 1,
          "CustomInfo": {}
        }
      },
      "2185": {
        "$type": "Inside.Core.Formula.Definition.DefinitionAC, Inside.Core.Formula",
        "ID": 2185,
        "Results": [
          [
            273.0
          ]
        ],
        "Statistics": {
          "CreationDate": "2023-03-20T10:43:48.4696621+01:00",
          "LastRefreshDate": "2021-12-27T10:31:19.54544+01:00",
          "TotalRefreshCount": 1,
          "CustomInfo": {}
        }
      },
      "2186": {
        "$type": "Inside.Core.Formula.Definition.DefinitionAC, Inside.Core.Formula",
        "ID": 2186,
        "Results": [
          [
            295.0
          ]
        ],
        "Statistics": {
          "CreationDate": "2023-03-20T10:43:48.4696621+01:00",
          "LastRefreshDate": "2021-12-27T10:31:23.0692297+01:00",
          "TotalRefreshCount": 1,
          "CustomInfo": {}
        }
      },
      "2187": {
        "$type": "Inside.Core.Formula.Definition.DefinitionAC, Inside.Core.Formula",
        "ID": 2187,
        "Results": [
          [
            156.0
          ]
        ],
        "Statistics": {
          "CreationDate": "2023-03-20T10:43:48.4696621+01:00",
          "LastRefreshDate": "2021-12-27T10:31:24.6882354+01:00",
          "TotalRefreshCount": 1,
          "CustomInfo": {}
        }
      },
      "2188": {
        "$type": "Inside.Core.Formula.Definition.DefinitionAC, Inside.Core.Formula",
        "ID": 2188,
        "Results": [
          [
            1522.0
          ]
        ],
        "Statistics": {
          "CreationDate": "2023-03-20T10:43:48.4696621+01:00",
          "LastRefreshDate": "2021-12-27T10:31:24.6882354+01:00",
          "TotalRefreshCount": 1,
          "CustomInfo": {}
        }
      },
      "2189": {
        "$type": "Inside.Core.Formula.Definition.DefinitionAC, Inside.Core.Formula",
        "ID": 2189,
        "Results": [
          [
            1.0
          ]
        ],
        "Statistics": {
          "CreationDate": "2023-03-20T10:43:48.4696621+01:00",
          "LastRefreshDate": "2021-12-27T10:31:24.6882354+01:00",
          "TotalRefreshCount": 1,
          "CustomInfo": {}
        }
      },
      "2190": {
        "$type": "Inside.Core.Formula.Definition.DefinitionAC, Inside.Core.Formula",
        "ID": 2190,
        "Results": [
          [
            2.0
          ]
        ],
        "Statistics": {
          "CreationDate": "2023-03-20T10:43:48.4696621+01:00",
          "LastRefreshDate": "2021-12-27T10:31:24.7038559+01:00",
          "TotalRefreshCount": 1,
          "CustomInfo": {}
        }
      },
      "2191": {
        "$type": "Inside.Core.Formula.Definition.DefinitionAC, Inside.Core.Formula",
        "ID": 2191,
        "Results": [
          [
            1.0
          ]
        ],
        "Statistics": {
          "CreationDate": "2023-03-20T10:43:48.4696621+01:00",
          "LastRefreshDate": "2021-12-27T10:31:24.7038559+01:00",
          "TotalRefreshCount": 1,
          "CustomInfo": {}
        }
      },
      "2192": {
        "$type": "Inside.Core.Formula.Definition.DefinitionAC, Inside.Core.Formula",
        "ID": 2192,
        "Results": [
          [
            105.0
          ]
        ],
        "Statistics": {
          "CreationDate": "2023-03-20T10:43:48.4696621+01:00",
          "LastRefreshDate": "2021-12-27T10:31:24.7194823+01:00",
          "TotalRefreshCount": 1,
          "CustomInfo": {}
        }
      },
      "2193": {
        "$type": "Inside.Core.Formula.Definition.DefinitionAC, Inside.Core.Formula",
        "ID": 2193,
        "Results": [
          [
            234.0
          ]
        ],
        "Statistics": {
          "CreationDate": "2023-03-20T10:43:48.4696621+01:00",
          "LastRefreshDate": "2021-12-27T10:31:24.7194823+01:00",
          "TotalRefreshCount"</t>
  </si>
  <si>
    <t>: 1,
          "CustomInfo": {}
        }
      },
      "2194": {
        "$type": "Inside.Core.Formula.Definition.DefinitionAC, Inside.Core.Formula",
        "ID": 2194,
        "Results": [
          [
            14.0
          ]
        ],
        "Statistics": {
          "CreationDate": "2023-03-20T10:43:48.4696621+01:00",
          "LastRefreshDate": "2021-12-27T10:31:24.7194823+01:00",
          "TotalRefreshCount": 1,
          "CustomInfo": {}
        }
      },
      "2195": {
        "$type": "Inside.Core.Formula.Definition.DefinitionAC, Inside.Core.Formula",
        "ID": 2195,
        "Results": [
          [
            882.0
          ]
        ],
        "Statistics": {
          "CreationDate": "2023-03-20T10:43:48.4696621+01:00",
          "LastRefreshDate": "2021-12-27T10:31:24.7351124+01:00",
          "TotalRefreshCount": 1,
          "CustomInfo": {}
        }
      },
      "2196": {
        "$type": "Inside.Core.Formula.Definition.DefinitionAC, Inside.Core.Formula",
        "ID": 2196,
        "Results": [
          [
            65.0
          ]
        ],
        "Statistics": {
          "CreationDate": "2023-03-20T10:43:48.4696621+01:00",
          "LastRefreshDate": "2021-12-27T10:31:24.7351124+01:00",
          "TotalRefreshCount": 1,
          "CustomInfo": {}
        }
      },
      "2197": {
        "$type": "Inside.Core.Formula.Definition.DefinitionAC, Inside.Core.Formula",
        "ID": 2197,
        "Results": [
          [
            98.0
          ]
        ],
        "Statistics": {
          "CreationDate": "2023-03-20T10:43:48.4696621+01:00",
          "LastRefreshDate": "2021-12-27T10:31:24.7416666+01:00",
          "TotalRefreshCount": 1,
          "CustomInfo": {}
        }
      },
      "2198": {
        "$type": "Inside.Core.Formula.Definition.DefinitionAC, Inside.Core.Formula",
        "ID": 2198,
        "Results": [
          [
            120.0
          ]
        ],
        "Statistics": {
          "CreationDate": "2023-03-20T10:43:48.4696621+01:00",
          "LastRefreshDate": "2021-12-27T10:31:24.7416666+01:00",
          "TotalRefreshCount": 1,
          "CustomInfo": {}
        }
      },
      "2199": {
        "$type": "Inside.Core.Formula.Definition.DefinitionAC, Inside.Core.Formula",
        "ID": 2199,
        "Results": [
          [
            1290.0
          ]
        ],
        "Statistics": {
          "CreationDate": "2023-03-20T10:43:48.4696621+01:00",
          "LastRefreshDate": "2021-12-27T10:31:24.7416666+01:00",
          "TotalRefreshCount": 1,
          "CustomInfo": {}
        }
      },
      "2200": {
        "$type": "Inside.Core.Formula.Definition.DefinitionAC, Inside.Core.Formula",
        "ID": 2200,
        "Results": [
          [
            1615.0
          ]
        ],
        "Statistics": {
          "CreationDate": "2023-03-20T10:43:48.4696621+01:00",
          "LastRefreshDate": "2021-12-27T10:31:24.7573641+01:00",
          "TotalRefreshCount": 1,
          "CustomInfo": {}
        }
      },
      "2201": {
        "$type": "Inside.Core.Formula.Definition.DefinitionAC, Inside.Core.Formula",
        "ID": 2201,
        "Results": [
          [
            147.0
          ]
        ],
        "Statistics": {
          "CreationDate": "2023-03-20T10:43:48.4696621+01:00",
          "LastRefreshDate": "2021-12-27T10:31:24.7573641+01:00",
          "TotalRefreshCount": 1,
          "CustomInfo": {}
        }
      },
      "2202": {
        "$type": "Inside.Core.Formula.Definition.DefinitionAC, Inside.Core.Formula",
        "ID": 2202,
        "Results": [
          [
            126.0
          ]
        ],
        "Statistics": {
          "CreationDate": "2023-03-20T10:43:48.4706373+01:00",
          "LastRefreshDate": "2021-12-27T10:31:24.7573641+01:00",
          "TotalRefreshCount": 1,
          "CustomInfo": {}
        }
      },
      "2203": {
        "$type": "Inside.Core.Formula.Definition.DefinitionAC, Inside.Core.Formula",
        "ID": 2203,
        "Results": [
          [
            1.0
          ]
        ],
        "Statistics": {
          "CreationDate": "2023-03-20T10:43:48.4706373+01:00",
          "LastRefreshDate": "2021-12-27T10:31:24.7573641+01:00",
          "TotalRefreshCount": 1,
          "CustomInfo": {}
        }
      },
      "2204": {
        "$type": "Inside.Core.Formula.Definition.DefinitionAC, Inside.Core.Formula",
        "ID": 2204,
        "Results": [
          [
            1.0
          ]
        ],
        "Statistics": {
          "CreationDate": "2023-03-20T10:43:48.4706373+01:00",
          "LastRefreshDate": "2021-12-27T10:31:24.7729874+01:00",
          "TotalRefreshCount": 1,
          "CustomInfo": {}
        }
      },
      "2205": {
        "$type": "Inside.Core.Formula.Definition.DefinitionAC, Inside.Core.Formula",
        "ID": 2205,
        "Results": [
          [
            699.0
          ]
        ],
        "Statistics": {
          "CreationDate": "2023-03-20T10:43:48.4706373+01:00",
          "LastRefreshDate": "2021-12-27T10:31:24.8042331+01:00",
          "TotalRefreshCount": 1,
          "CustomInfo": {}
        }
      },
      "2206": {
        "$type": "Inside.Core.Formula.Definition.DefinitionAC, Inside.Core.Formula",
        "ID": 2206,
        "Results": [
          [
            1937.0
          ]
        ],
        "Statistics": {
          "CreationDate": "2023-03-20T10:43:48.4706373+01:00",
          "LastRefreshDate": "2021-12-27T10:31:24.8042331+01:00",
          "TotalRefreshCount": 1,
          "CustomInfo": {}
        }
      },
      "2207": {
        "$type": "Inside.Core.Formula.Definition.DefinitionAC, Inside.Core.Formula",
        "ID": 2207,
        "Results": [
          [
            29.0
          ]
        ],
        "Statistics": {
          "CreationDate": "2023-03-20T10:43:48.4706373+01:00",
          "LastRefreshDate": "2021-12-27T10:31:24.8042331+01:00",
          "TotalRefreshCount": 1,
          "CustomInfo": {}
        }
      },
      "2208": {
        "$type": "Inside.Core.Formula.Definition.DefinitionAC, Inside.Core.Formula",
        "ID": 2208,
        "Results": [
          [
            219.0
          ]
        ],
        "Statistics": {
          "CreationDate": "2023-03-20T10:43:48.4706373+01:00",
          "LastRefreshDate": "2021-12-27T10:31:24.8198667+01:00",
          "TotalRefreshCount": 1,
          "CustomInfo": {}
        }
      },
      "2209": {
        "$type": "Inside.Core.Formula.Definition.DefinitionAC, Inside.Core.Formula",
        "ID": 2209,
        "Results": [
          [
            109.0
          ]
        ],
        "Statistics": {
          "CreationDate": "2023-03-20T10:43:48.4706373+01:00",
          "LastRefreshDate": "2021-12-27T10:31:24.8198667+01:00",
          "TotalRefreshCount": 1,
          "CustomInfo": {}
        }
      },
      "2210": {
        "$type": "Inside.Core.Formula.Definition.DefinitionAC, Inside.Core.Formula",
        "ID": 2210,
        "Results": [
          [
            3.0
          ]
        ],
        "Statistics": {
          "CreationDate": "2023-03-20T10:43:48.4706373+01:00",
          "LastRefreshDate": "2021-12-27T10:31:24.8198667+01:00",
          "TotalRefreshCount": 1,
          "CustomInfo": {}
        }
      },
      "2211": {
        "$type": "Inside.Core.Formula.Definition.DefinitionAC, Inside.Core.Formula",
        "ID": 2211,
        "Results": [
          [
            135.0
          ]
        ],
        "Statistics": {
          "CreationDate": "2023-03-20T10:43:48.4706373+01:00",
          "LastRefreshDate": "2021-12-27T10:31:24.8198667+01:00",
          "TotalRefreshCount": 1,
          "CustomInfo": {}
        }
      },
      "2212": {
        "$type": "Inside.Core.Formula.Definition.DefinitionAC, Inside.Core.Formula",
        "ID": 2212,
        "Results": [
          [
            168.0
          ]
        ],
        "Statistics": {
          "CreationDate": "2023-03-20T10:43:48.4706373+01:00",
          "LastRefreshDate": "2021-12-27T10:31:24.8354899+01:00",
          "TotalRefreshCount": 1,
          "CustomInfo": {}
        }
      },
      "2213": {
        "$type": "Inside.Core.Formula.Definition.DefinitionAC, Inside.Core.Formula",
        "ID": 2213,
        "Results": [
          [
            1696.0
          ]
        ],
        "Statistics": {
          "CreationDate": "2023-03-20T10:43:48.4706373+01:00",
          "LastRefreshDate": "2021-12-27T10:31:24.8420466+01:00",
          "TotalRefreshCount": 1,
          "CustomInfo": {}
        }
      },
      "2214": {
        "$type": "Inside.Core.Formula.Definition.DefinitionAC, Inside.Core.Formula",
        "ID": 2214,
        "Results": [
          [
            322.0
          ]
        ],
        "Statistics": {
          "CreationDate": "2023-03-20T10:43:48.4706373+01:00",
          "LastRefreshDate": "2021-12-27T10:31:24.8420466+01:00",
          "TotalRefreshCount": 1,
          "CustomInfo": {}
        }
      },
      "2215": {
        "$type": "Inside.Core.Formula.Definition.DefinitionAC, Inside.Core.Formula",
        "ID": 2215,
        "Results": [
          [
            414.0
          ]
        ],
        "Statistics": {
          "CreationDate": "2023-03-20T10:43:48.4706373+01:00",
          "LastRefreshDate": "2021-12-27T10:31:24.8420466+01:00",
          "TotalRefreshCount": 1,
          "CustomInfo": {}
        }
      },
      "2216": {
        "$type": "Inside.Core.Formula.Definition.DefinitionAC, Inside.Core.Formula",
        "ID": 2216,
        "Results": [
          [
            160.0
          ]
        ],
        "Statistics": {
          "CreationDate": "2023-03-20T10:43:48.4706373+01:00",
          "LastRefreshDate": "2021-12-27T10:31:24.8420466+01:00",
          "TotalRefreshCount": 1,
          "CustomInfo": {}
        }
      },
      "2217": {
        "$type": "Inside.Core.Formula.Definition.DefinitionAC, Inside.Core.Formula",
        "ID": 2217,
        "Results": [
          [
            850.0
          ]
        ],
        "Statistics": {
          "CreationDate": "2023-03-20T10:43:48.4706373+01:00",
          "LastRefreshDate": "2021-12-27T10:31:24.8577265+01:00",
          "TotalRefreshCount": 1,
          "CustomInfo": {}
        }
      },
      "2218": {
        "$type": "Inside.Core.Formula.Definition.DefinitionAC, Inside.Core.Formula",
        "ID": 2218,
        "Results": [
          [
            453.0
          ]
        ],
        "Statistics": {
          "CreationDate": "2023-03-20T10:43:48.4706373+01:00",
          "LastRefreshDate": "2021-12-27T10:31:27.5594473+01:00",
          "TotalRefreshCount": 1,
          "CustomInfo": {}
        }
      },
      "2219": {
        "$type": "Inside.Core.Formula.Definition.DefinitionAC, Inside.Core.Formula",
        "ID": 2219,
        "Results": [
          [
            158.0
          ]
        ],
        "Statistics": {
          "CreationDate": "2023-03-20T10:43:48.4706373+01:00",
          "LastRefreshDate": "2021-12-27T10:31:27.5594473+01:00",
          "TotalRefreshCount": 1,
          "CustomInfo": {}
        }
      },
      "2220": {
        "$type": "Inside.Core.Formula.Definition.DefinitionAC, Inside.Core.Formula",
        "ID": 2220,
        "Results": [
          [
            1463.0
          ]
        ],
        "Statistics": {
          "CreationDate": "2023-03-20T10:43:48.4706373+01:00",
          "LastRefreshDate": "2021-12-27T10:31:27.5751501+01:00",
          "TotalRefreshCount": 1,
          "CustomInfo": {}
        }
      },
      "2221": {
        "$type": "Inside.Core.Formula.Definition.DefinitionAC, Inside.Core.Formula",
        "ID": 2221,
        "Results": [
          [
            39.0
          ]
        ],
        "Statistics": {
          "CreationDate": "2023-03-20T10:43:48.4706373+01:00",
          "LastRefreshDate": "2021-12-27T10:31:27.5751501+01:00",
          "TotalRefreshCount": 1,
          "CustomInfo": {}
        }
      },
      "2222": {
        "$type": "Inside.Core.Formula.Definition.DefinitionAC, Inside.Core.Formula",
        "ID": 2222,
        "Results": [
          [
            837.0
          ]
        ],
        "Statistics": {
          "CreationDate": "2023-03-20T10:43:48.4716345+01:00",
          "LastRefreshDate": "2021-12-27T10:31:27.5751501+01:00",
          "TotalRefreshCount": 1,
          "CustomInfo": {}
        }
      },
      "2223": {
        "$type": "Inside.Core.Formula.Definition.DefinitionAC, Inside.Core.Formula",
        "ID": 2223,
        "Results": [
          [
            20.0
          ]
        ],
        "Statistics": {
          "CreationDate": "2023-03-20T10:43:48.4716345+01:00",
          "LastRefreshDate": "2021-12-27T10:31:27.5751501+01:00",
          "TotalRefreshCount": 1,
          "CustomInfo": {}
        }
      },
      "2224": {
        "$type": "Inside.Core.Formula.Definition.DefinitionAC, Inside.Core.Formula",
        "ID": 2224,
        "Results": [
          [
            900.0
          ]
        ],
        "Statistics": {
          "CreationDate": "2023-03-20T10:43:48.4716345+01:00",
          "LastRefreshDate": "2021-12-27T10:31:27.5907929+01:00",
          "TotalRefreshCount": 1,
          "CustomInfo": {}
        }
      },
      "2225": {
        "$type": "Inside.Core.Formula.Definition.DefinitionAC, Inside.Core.Formula",
        "ID": 2225,
        "Results": [
          [
            67.0
          ]
        ],
        "Statistics": {
          "CreationDate": "2023-03-20T10:43:48.4716345+01:00",
          "LastRefreshDate": "2021-12-27T10:31:27.5907929+01:00",
          "TotalRefreshCount": 1,
          "CustomInfo": {}
        }
      },
      "2226": {
        "$type": "Inside.Core.Formula.Definition.DefinitionAC, Inside.Core.Formula",
        "ID": 2226,
        "Results": [
          [
            784.0
          ]
        ],
        "Statistics": {
          "CreationDate": "2023-03-20T10:43:48.4716345+01:00",
          "LastRefreshDate": "2021-12-27T10:31:27.5907929+01:00",
          "TotalRefreshCount": 1,
          "CustomInfo": {}
        }
      },
      "2227": {
        "$type": "Inside.Core.Formula.Definition.DefinitionAC, Inside.Core.Formula",
        "ID": 2227,
        "Results": [
          [
            63.0
          ]
        ],
        "Statistics": {
          "CreationDate": "2023-03-20T10:43:48.4716345+01:00",
          "LastRefreshDate": "2021-12-27T10:31:27.5907929+01:00",
          "TotalRefreshCount": 1,
          "CustomInfo": {}
        }
      },
      "2228": {
        "$type": "Inside.Core.Formula.Definition.DefinitionAC, Inside.Core.Formula",
        "ID": 2228,
        "Results": [
          [
            31.0
          ]
        ],
        "Statistics": {
          "CreationDate": "2023-03-20T10:43:48.4716345+01:00",
          "LastRefreshDate": "2021-12-27T10:31:27.6064011+01:00",
          "TotalRefreshCount": 1,
          "CustomInfo": {}
        }
      },
      "2229": {
        "$type": "Inside.Core.Formula.Definition.DefinitionAC, Inside.Core.Formula",
        "ID": 2229,
        "Results": [
          [
            375.0
          ]
        ],
        "Statistics": {
          "CreationDate": "2023-03-20T10:43:48.4716345+01:00",
          "LastRefreshDate": "2021-12-27T10:31:27.6220255+01:00",
          "TotalRefreshCount": 1,
          "CustomInfo": {}
        }
      },
      "2230": {
        "$type": "Inside.Core.Formula.Definition.DefinitionAC, Inside.Core.Formula",
        "ID": 2230,
        "Results": [
          [
            7001.0
          ]
        ],
        "Statistics": {
          "CreationDate": "2023-03-20T10:43:48.4716345+01:00",
          "LastRefreshDate": "2021-12-27T10:31:27.6220255+01:00",
          "TotalRefreshCount": 1,
          "CustomInfo": {}
        }
      },
      "2231": {
        "$type": "Inside.Core.Formula.Definition.DefinitionAC, Inside.Core.Formula",
        "ID": 2231,
        "Results": [
          [
            4877.0
          ]
        ],
        "Statistics": {
          "CreationDate": "2023-03-20T10:43:48.4716345+01:00",
          "LastRefreshDate": "2021-12-27T10:31:27.6220255+01:00",
          "TotalRefreshCount": 1,
          "CustomInfo": {}
        }
      },
      "2232": {
        "$type": "Inside.Core.Formula.Definition.DefinitionAC, Inside.Core.Formula",
        "ID": 2232,
        "Results": [
          [
            1397.0
          ]
        ],
        "Statistics": {
          "CreationDate": "2023-03-20T10:43:48.4716345+01:00",
          "LastRefreshDate": "2021-12-27T10:31:27.6376484+01:00",
          "TotalRefreshCount": 1,
          "CustomInfo": {}
        }
      },
      "2233": {
        "$type": "Inside.Core.Formula.Definition.DefinitionAC, Inside.Core.Formula",
        "ID": 2233,
        "Results": [
          [
            817.0
          ]
        ],
        "Statistics": {
          "CreationDate": "2023-03-20T10:43:48.4716345+01:00",
          "LastRefreshDate": "2021-12-27T10:31:27.6376484+01:00",
          "TotalRefreshCount": 1,
          "CustomInfo": {}
        }
      },
      "2234": {
        "$type": "Inside.Core.Formula.Definition.DefinitionAC, Inside.Core.Formula",
        "ID": 2234,
        "Results": [
          [
            359.0
          ]
        ],
        "Statistics": {
          "CreationDate": "2023-03-20T10:43:48.4716345+01:00",
          "LastRefreshDate": "2021-12-27T10:31:27.6376484+01:00",
          "TotalRefreshCount": 1,
          "CustomInfo": {}
        }
      },
      "2235": {
        "$type": "Inside.Core.Formula.Definition.DefinitionAC, Inside.Core.Formula",
        "ID": 2235,
        "Results": [
          [
            60.0
          ]
        ],
        "Statistics": {
          "CreationDate": "2023-03-20T10:43:48.4716345+01:00",
          "LastRefreshDate": "2021-12-27T10:31:27.6376484+01:00",
          "TotalRefreshCount": 1,
          "CustomInfo": {}
        }
      },
      "2236": {
        "$type": "Inside.Core.Formula.Definition.DefinitionAC, Inside.Core.Formula",
        "ID": 2236,
        "Results": [
          [
            1238.0
          ]
        ],
        "Statistics": {
          "CreationDate": "2023-03-20T10:43:48.4716345+01:00",
          "LastRefreshDate": "2021-12-27T10:31:27.6532927+01:00",
          "TotalRefreshCount": 1,
          "CustomInfo": {}
        }
      },
      "2237": {
        "$type": "Inside.Core.Formula.Definition.DefinitionAC, Inside.Core.Formula",
        "ID": 2237,
        "Results": [
          [
            176.0
          ]
        ],
        "Statistics": {
          "CreationDate": "2023-03-20T10:43:48.4716345+01:00",
          "LastRefreshDate": "2021-12-27T10:31:27.6532927+01:00",
          "TotalRefreshCount": 1,
          "CustomInfo": {}
        }
      },
      "2238": {
        "$type": "Inside.Core.Formula.Definition.DefinitionAC, Inside.Core.Formula",
        "ID": 2238,
        "Results": [
          [
            75.0
          ]
        ],
        "Statistics": {
          "CreationDate": "2023-03-20T10:43:48.4716345+01:00",
          "LastRefreshDate": "2021-12-27T10:31:27.6593877+01:00",
          "TotalRefreshCount": 1,
          "CustomInfo": {}
        }
      },
      "2239": {
        "$type": "Inside.Core.Formula.Definition.DefinitionAC, Inside.Core.Formula",
        "ID": 2239,
        "Results": [
          [
            172.0
          ]
        ],
        "Statistics": {
          "CreationDate": "2023-03-20T10:43:48.4716345+01:00",
          "LastRefreshDate": "2021-12-27T10:31:27.6593877+01:00",
          "TotalRefreshCount": 1,
          "CustomInfo": {}
        }
      },
      "2240": {
        "$type": "Inside.Core.Formula.Definition.DefinitionAC, Inside.Core.Formula",
        "ID": 2240,
        "Results": [
          [
            156.0
          ]
        ],
        "Statistics": {
          "CreationDate": "2023-03-20T10:43:48.4716345+01:00",
          "LastRefreshDate": "2021-12-27T10:31:27.6593877+01:00",
          "TotalRefreshCount": 1,
          "CustomInfo": {}
        }
      },
      "2241": {
        "$type": "Inside.Core.Formula.Definition.DefinitionAC, Inside.Core.Formula",
        "ID": 2241,
        "Results": [
          [
            55.0
          ]
        ],
        "Statistics": {
          "CreationDate": "2023-03-20T10:43:48.4716345+01:00",
          "LastRefreshDate": "2021-12-27T10:31:27.6593877+01:00",
          "TotalRefreshCount": 1,
          "CustomInfo": {}
        }
      },
      "2242": {
        "$type": "Inside.Core.Formula.Definition.DefinitionAC, Inside.Core.Formula",
        "ID": 2242,
        "Results": [
          [
            4.0
          ]
        ],
        "Statistics": {
          "CreationDate": "2023-03-20T10:43:48.4716345+01:00",
          "LastRefreshDate": "2021-12-27T10:31:27.6768205+01:00",
          "TotalRefreshCount": 1,
          "CustomInfo": {}
        }
      },
      "2243": {
        "$type": "Inside.Core.Formula.Definition.DefinitionAC, Inside.Core.Formula",
        "ID": 2243,
        "Results": [
          [
            569.0
          ]
        ],
        "Statistics": {
          "CreationDate": "2023-03-20T10:43:48.472657+01:00",
          "LastRefreshDate": "2021-12-27T10:31:27.6768205+01:00",
          "TotalRefreshCount": 1,
          "CustomInfo": {}
        }
      },
      "2244": {
        "$type": "Inside.Core.Formula.Definition.DefinitionAC, Inside.Core.Formula",
        "ID": 2244,
        "Results": [
          [
            1.0
          ]
        ],
        "Statistics": {
          "CreationDate": "2023-03-20T10:43:48.472657+01:00",
          "LastRefreshDate": "2021-12-27T10:31:27.6768205+01:00",
          "TotalRefreshCount": 1,
          "CustomInfo": {}
        }
      },
      "2245": {
        "$type": "Inside.Core.Formula.Definition.DefinitionAC, Inside.Core.Formula",
        "ID": 2245,
        "Results": [
          [
            707.0
          ]
        ],
        "Statistics": {
          "CreationDate": "2023-03-20T10:43:48.472657+01:00",
          "LastRefreshDate": "2021-12-27T10:31:27.6768205+01:00",
          "TotalRefreshCount": 1,
          "CustomInfo": {}
        }
      },
      "2246": {
        "$type": "Inside.Core.Formula.Definition.DefinitionAC, Inside.Core.Formula",
        "ID": 2246,
        "Results": [
          [
            6.0
          ]
        ],
        "Statistics": {
          "CreationDate": "2023-03-20T10:43:48.472657+01:00",
          "LastRefreshDate": "2021-12-27T10:31:27.6924723+01:00",
          "TotalRefreshCount": 1,
          "CustomInfo": {}
        }
      },
      "2247": {
        "$type": "Inside.Core.Formula.Definition.DefinitionAC, Inside.Core.Formula",
        "ID": 2247,
        "Results": [
          [
            236.0
          ]
        ],
        "Statistics": {
          "CreationDate": "2023-03-20T10:43:48.472657+01:00",
          "LastRefreshDate": "2021-12-27T10:31:27.6924723+01:00",
          "TotalRefreshCount": 1,
          "CustomInfo": {}
        }
      },
      "2248": {
        "$type": "Inside.Core.Formula.Definition.DefinitionAC, Inside.Core.Formula",
        "ID": 2248,
        "Results": [
          [
            1.0
          ]
        ],
        "Statistics": {
          "CreationDate": "2023-03-20T10:43:48.472657+01:00",
          "LastRefreshDate": "2021-12-27T10:31:27.6924723+01:00",
          "TotalRefreshCount": 1,
          "CustomInfo": {}
        }
      },
      "2249": {
        "$type": "Inside.Core.Formula.Definition.DefinitionAC, Inside.Core.Formula",
        "ID": 2249,
        "Results": [
          [
            840.0
          ]
        ],
        "Statistics": {
          "CreationDate": "2023-03-20T10:43:48.472657+01:00",
          "LastRefreshDate": "2021-12-27T10:31:27.6924723+01:00",
          "TotalRefreshCount": 1,
          "CustomInfo": {}
        }
      },
      "2250": {
        "$type": "Inside.Core.Formula.Definition.DefinitionAC, Inside.Core.Formula",
        "ID": 2250,
        "Results": [
          [
            300.0
          ]
        ],
        "Statistics": {
          "CreationDate": "2023-03-20T10:43:48.472657+01:00",
          "LastRefreshDate": "2021-12-27T10:31:27.708099+01:00",
          "TotalRefreshCount": 1,
          "CustomInfo": {}
        }
      },
      "2251": {
        "$type": "Inside.Core.Formula.Definition.DefinitionAC, Inside.Core.Formula",
        "ID": 2251,
        "Results": [
          [
            84.0
          ]
        ],
        "Statistics": {
          "CreationDate": "2023-03-20T10:43:48.472657+01:00",
          "LastRefreshDate": "2021-12-27T10:31:27.708099+01:00",
          "TotalRefreshCount": 1,
          "CustomInfo": {}
        }
      },
      "2252": {
        "$type": "Inside.Core.Formula.Definition.DefinitionAC, Inside.Core.Formula",
        "ID": 2252,
        "Results": [
          [
            1640.0
          ]
        ],
        "Statistics": {
          "CreationDate": "2023-03-20T10:43:48.472657+01:00",
          "LastRefreshDate": "2021-12-27T10:31:27.708099+01:00",
          "TotalRefreshCount": 1,
          "CustomInfo": {}
        }
      },
      "2253": {
        "$type": "Inside.Core.Formula.Definition.DefinitionAC, Inside.Core.Formula",
        "ID": 2253,
        "Results": [
          [
            357.0
          ]
        ],
        "Statistics": {
          "CreationDate": "2023-03-20T10:43:48.472657+01:00",
          "LastRefreshDate": "2021-12-27T10:31:27.708099+01:00",
          "TotalRefreshCount": 1,
          "CustomInfo": {}
        }
      },
      "2254": {
        "$type": "Inside.Core.Formula.Definition.DefinitionAC, Inside.Core.Formula",
        "ID": 2254,
        "Results": [
          [
            243.0
          ]
        ],
        "Statistics": {
          "CreationDate": "2023-03-20T10:43:48.472657+01:00",
          "LastRefreshDate": "2021-12-27T10:31:27.7237296+01:00",
          "TotalRefreshCount": 1,
          "CustomInfo": {}
        }
      },
      "2255": {
        "$type": "Inside.Core.Formula.Definition.DefinitionAC, Inside.Core.Formula",
        "ID": 2255,
        "Results": [
          [
            270.0
          ]
        ],
        "Statistics": {
          "CreationDate": "2023-03-20T10:43:48.472657+01:00",
          "LastRefreshDate": "2021-12-27T10:31:27.7237296+01:00",
          "TotalRefreshCount": 1,
          "CustomInfo": {}
        }
      },
      "2256": {
        "$type": "Inside.Core.Formula.Definition.DefinitionAC, Inside.Core.Formula",
        "ID": 2256,
        "Results": [
          [
            1016.0
          ]
        ],
        "Statistics": {
          "CreationDate": "2023-03-20T10:43:48.472657+01:00",
          "LastRefreshDate": "2021-12-27T10:31:27.7237296+01:00",
          "TotalRefreshCount": 1,
          "CustomInfo": {}
        }
      },
      "2257": {
        "$type": "Inside.Core.Formula.Definition.DefinitionAC, Inside.Core.Formula",
        "ID": 2257,
        "Results": [
          [
            185.0
          ]
        ],
        "Statistics": {
          "CreationDate": "2023-03-20T10:43:48.472657+01:00",
          "LastRefreshDate": "2021-12-27T10:31:27.7237296+01:00",
          "TotalRefreshCount": 1,
          "CustomInfo": {}
        }
      },
      "2258": {
        "$type": "Inside.Core.Formula.Definition.DefinitionAC, Inside.Core.Formula",
        "ID": 2258,
        "Results": [
          [
            105.0
          ]
        ],
        "Statistics": {
          "CreationDate": "2023-03-20T10:43:48.472657+01:00",
          "LastRefreshDate": "2021-12-27T10:31:27.7393641+01:00",
          "TotalRefreshCount": 1,
          "CustomInfo": {}
        }
      },
      "2259": {
        "$type": "Inside.Core.Formula.Definition.DefinitionAC, Inside.Core.Formula",
        "ID": 2259,
        "Results": [
          [
            1.0
          ]
        ],
        "Statistics": {
          "CreationDate": "2023-03-20T10:43:48.472657+01:00",
          "LastRefreshDate": "2021-12-27T10:31:27.7393641+01:00",
          "TotalRefreshCount": 1,
          "CustomInfo": {}
        }
      },
      "2260": {
        "$type": "Inside.Core.Formula.Definition.DefinitionAC, Inside.Core.Formula",
        "ID": 2260,
        "Results": [
          [
            1.0
          ]
        ],
        "Statistics": {
          "CreationDate": "2023-03-20T10:43:48.472657+01:00",
          "LastRefreshDate": "2021-12-27T10:31:27.7393641+01:00",
          "TotalRefreshCount": 1,
          "CustomInfo": {}
        }
      },
      "2261": {
        "$type": "Inside.Core.Formula.Definition.DefinitionAC, Inside.Core.Formula",
        "ID": 2261,
        "Results": [
          [
            2818.0
          ]
        ],
        "Statistics": {
          "CreationDate": "2023-03-20T10:43:48.472657+01:00",
          "LastRefreshDate": "2021-12-27T10:31:27.7393641+01:00",
          "TotalRefreshCount": 1,
          "CustomInfo": {}
        }
      },
      "2262": {
        "$type": "Inside.Core.Formula.Definition.DefinitionAC, Inside.Core.Formula",
        "ID": 2262,
        "Results": [
          [
            10.0
          ]
        ],
        "Statistics": {
          "CreationDate": "2023-03-20T10:43:48.472657+01:00",
          "LastRefreshDate": "2021-12-27T10:31:27.7595589+01:00",
          "TotalRefreshCount": 1,
          "CustomInfo": {}
        }
      },
      "2263": {
        "$type": "Inside.Core.Formula.Definition.DefinitionAC, Inside.Core.Formula",
        "ID": 2263,
        "Results": [
          [
            159.0
          ]
        ],
        "Statistics": {
          "CreationDate": "2023-03-20T10:43:48.4736508+01:00",
          "LastRefreshDate": "2021-12-27T10:31:27.7595589+01:00",
          "TotalRefreshCount": 1,
          "CustomInfo": {}
        }
      },
      "2264": {
        "$type": "Inside.Core.Formula.Definition.DefinitionAC, Inside.Core.Formula",
        "ID": 2264,
        "Results": [
          [
            27.0
          ]
        ],
        "Statistics": {
          "CreationDate": "2023-03-20T10:43:48.4736508+01:00",
          "LastRefreshDate": "2021-12-27T10:31:27.7595589+01:00",
          "TotalRefreshCount": 1,
          "CustomInfo": {}
        }
      },
      "2265": {
        "$type": "Inside.Core.Formula.Definition.DefinitionAC, Inside.Core.Formula",
        "ID": 2265,
        "Results": [
          [
            484.0
          ]
        ],
        "Statistics": {
          "CreationDate": "2023-03-20T10:43:48.4736508+01:00",
          "LastRefreshDate": "2021-12-27T10:31:27.7595589+01:00",
          "TotalRefreshCount": 1,
          "CustomInfo": {}
        }
      },
      "2266": {
        "$type": "Inside.Core.Formula.Definition.DefinitionAC, Inside.Core.Formula",
        "ID": 2266,
        "Results": [
          [
            1095.0
          ]
        ],
        "Statistics": {
          "CreationDate": "2023-03-20T10:43:48.4736508+01:00",
          "LastRefreshDate": "2021-12-27T10:31:27.7752692+01:00",
          "TotalRefreshCount": 1,
          "CustomInfo": {}
        }
      },
      "2267": {
        "$type": "Inside.Core.Formula.Definition.DefinitionAC, Inside.Core.Formula",
        "ID": 2267,
        "Results": [
          [
            16883.0
          ]
        ],
        "Statistics": {
          "CreationDate": "2023-03-20T10:43:48.4736508+01:00",
          "LastRefreshDate": "2021-12-27T10:31:27.7752692+01:00",
          "TotalRefreshCount": 1,
          "CustomInfo</t>
  </si>
  <si>
    <t>": {}
        }
      },
      "2268": {
        "$type": "Inside.Core.Formula.Definition.DefinitionAC, Inside.Core.Formula",
        "ID": 2268,
        "Results": [
          [
            171.0
          ]
        ],
        "Statistics": {
          "CreationDate": "2023-03-20T10:43:48.4736508+01:00",
          "LastRefreshDate": "2021-12-27T10:31:27.7752692+01:00",
          "TotalRefreshCount": 1,
          "CustomInfo": {}
        }
      },
      "2269": {
        "$type": "Inside.Core.Formula.Definition.DefinitionAC, Inside.Core.Formula",
        "ID": 2269,
        "Results": [
          [
            60.0
          ]
        ],
        "Statistics": {
          "CreationDate": "2023-03-20T10:43:48.4736508+01:00",
          "LastRefreshDate": "2021-12-27T10:31:27.7909004+01:00",
          "TotalRefreshCount": 1,
          "CustomInfo": {}
        }
      },
      "2270": {
        "$type": "Inside.Core.Formula.Definition.DefinitionAC, Inside.Core.Formula",
        "ID": 2270,
        "Results": [
          [
            48.0
          ]
        ],
        "Statistics": {
          "CreationDate": "2023-03-20T10:43:48.4736508+01:00",
          "LastRefreshDate": "2021-12-27T10:31:27.7909004+01:00",
          "TotalRefreshCount": 1,
          "CustomInfo": {}
        }
      },
      "2271": {
        "$type": "Inside.Core.Formula.Definition.DefinitionAC, Inside.Core.Formula",
        "ID": 2271,
        "Results": [
          [
            42.0
          ]
        ],
        "Statistics": {
          "CreationDate": "2023-03-20T10:43:48.4736508+01:00",
          "LastRefreshDate": "2021-12-27T10:31:27.7909004+01:00",
          "TotalRefreshCount": 1,
          "CustomInfo": {}
        }
      },
      "2272": {
        "$type": "Inside.Core.Formula.Definition.DefinitionAC, Inside.Core.Formula",
        "ID": 2272,
        "Results": [
          [
            34.0
          ]
        ],
        "Statistics": {
          "CreationDate": "2023-03-20T10:43:48.4736508+01:00",
          "LastRefreshDate": "2021-12-27T10:31:27.7909004+01:00",
          "TotalRefreshCount": 1,
          "CustomInfo": {}
        }
      },
      "2273": {
        "$type": "Inside.Core.Formula.Definition.DefinitionAC, Inside.Core.Formula",
        "ID": 2273,
        "Results": [
          [
            270.0
          ]
        ],
        "Statistics": {
          "CreationDate": "2023-03-20T10:43:48.4736508+01:00",
          "LastRefreshDate": "2021-12-27T10:31:27.8065345+01:00",
          "TotalRefreshCount": 1,
          "CustomInfo": {}
        }
      },
      "2274": {
        "$type": "Inside.Core.Formula.Definition.DefinitionAC, Inside.Core.Formula",
        "ID": 2274,
        "Results": [
          [
            4.0
          ]
        ],
        "Statistics": {
          "CreationDate": "2023-03-20T10:43:48.4736508+01:00",
          "LastRefreshDate": "2021-12-27T10:31:27.8065345+01:00",
          "TotalRefreshCount": 1,
          "CustomInfo": {}
        }
      },
      "2275": {
        "$type": "Inside.Core.Formula.Definition.DefinitionAC, Inside.Core.Formula",
        "ID": 2275,
        "Results": [
          [
            18.0
          ]
        ],
        "Statistics": {
          "CreationDate": "2023-03-20T10:43:48.4736508+01:00",
          "LastRefreshDate": "2021-12-27T10:31:27.8065345+01:00",
          "TotalRefreshCount": 1,
          "CustomInfo": {}
        }
      },
      "2276": {
        "$type": "Inside.Core.Formula.Definition.DefinitionAC, Inside.Core.Formula",
        "ID": 2276,
        "Results": [
          [
            4.0
          ]
        ],
        "Statistics": {
          "CreationDate": "2023-03-20T10:43:48.4736508+01:00",
          "LastRefreshDate": "2021-12-27T10:31:27.8065345+01:00",
          "TotalRefreshCount": 1,
          "CustomInfo": {}
        }
      },
      "2277": {
        "$type": "Inside.Core.Formula.Definition.DefinitionAC, Inside.Core.Formula",
        "ID": 2277,
        "Results": [
          [
            54.0
          ]
        ],
        "Statistics": {
          "CreationDate": "2023-03-20T10:43:48.4736508+01:00",
          "LastRefreshDate": "2021-12-27T10:31:27.8221604+01:00",
          "TotalRefreshCount": 1,
          "CustomInfo": {}
        }
      },
      "2278": {
        "$type": "Inside.Core.Formula.Definition.DefinitionAC, Inside.Core.Formula",
        "ID": 2278,
        "Results": [
          [
            6.0
          ]
        ],
        "Statistics": {
          "CreationDate": "2023-03-20T10:43:48.4736508+01:00",
          "LastRefreshDate": "2021-12-27T10:31:27.8221604+01:00",
          "TotalRefreshCount": 1,
          "CustomInfo": {}
        }
      },
      "2279": {
        "$type": "Inside.Core.Formula.Definition.DefinitionAC, Inside.Core.Formula",
        "ID": 2279,
        "Results": [
          [
            162.0
          ]
        ],
        "Statistics": {
          "CreationDate": "2023-03-20T10:43:48.4736508+01:00",
          "LastRefreshDate": "2021-12-27T10:31:27.8377735+01:00",
          "TotalRefreshCount": 1,
          "CustomInfo": {}
        }
      },
      "2280": {
        "$type": "Inside.Core.Formula.Definition.DefinitionAC, Inside.Core.Formula",
        "ID": 2280,
        "Results": [
          [
            89.0
          ]
        ],
        "Statistics": {
          "CreationDate": "2023-03-20T10:43:48.4736508+01:00",
          "LastRefreshDate": "2021-12-27T10:31:27.8595042+01:00",
          "TotalRefreshCount": 1,
          "CustomInfo": {}
        }
      },
      "2281": {
        "$type": "Inside.Core.Formula.Definition.DefinitionAC, Inside.Core.Formula",
        "ID": 2281,
        "Results": [
          [
            1990.0
          ]
        ],
        "Statistics": {
          "CreationDate": "2023-03-20T10:43:48.4736508+01:00",
          "LastRefreshDate": "2021-12-27T10:31:27.8595042+01:00",
          "TotalRefreshCount": 1,
          "CustomInfo": {}
        }
      },
      "2282": {
        "$type": "Inside.Core.Formula.Definition.DefinitionAC, Inside.Core.Formula",
        "ID": 2282,
        "Results": [
          [
            8.0
          ]
        ],
        "Statistics": {
          "CreationDate": "2023-03-20T10:43:48.4746323+01:00",
          "LastRefreshDate": "2021-12-27T10:31:27.8595042+01:00",
          "TotalRefreshCount": 1,
          "CustomInfo": {}
        }
      },
      "2283": {
        "$type": "Inside.Core.Formula.Definition.DefinitionAC, Inside.Core.Formula",
        "ID": 2283,
        "Results": [
          [
            1.0
          ]
        ],
        "Statistics": {
          "CreationDate": "2023-03-20T10:43:48.4746323+01:00",
          "LastRefreshDate": "2021-12-27T10:31:27.8595042+01:00",
          "TotalRefreshCount": 1,
          "CustomInfo": {}
        }
      },
      "2284": {
        "$type": "Inside.Core.Formula.Definition.DefinitionAC, Inside.Core.Formula",
        "ID": 2284,
        "Results": [
          [
            3.0
          ]
        ],
        "Statistics": {
          "CreationDate": "2023-03-20T10:43:48.4746323+01:00",
          "LastRefreshDate": "2021-12-27T10:31:27.8752653+01:00",
          "TotalRefreshCount": 1,
          "CustomInfo": {}
        }
      },
      "2285": {
        "$type": "Inside.Core.Formula.Definition.DefinitionAC, Inside.Core.Formula",
        "ID": 2285,
        "Results": [
          [
            6061.0
          ]
        ],
        "Statistics": {
          "CreationDate": "2023-03-20T10:43:48.4746323+01:00",
          "LastRefreshDate": "2021-12-27T10:31:27.8752653+01:00",
          "TotalRefreshCount": 1,
          "CustomInfo": {}
        }
      },
      "2286": {
        "$type": "Inside.Core.Formula.Definition.DefinitionAC, Inside.Core.Formula",
        "ID": 2286,
        "Results": [
          [
            1707.0
          ]
        ],
        "Statistics": {
          "CreationDate": "2023-03-20T10:43:48.4746323+01:00",
          "LastRefreshDate": "2021-12-27T10:31:27.8752653+01:00",
          "TotalRefreshCount": 1,
          "CustomInfo": {}
        }
      },
      "2287": {
        "$type": "Inside.Core.Formula.Definition.DefinitionAC, Inside.Core.Formula",
        "ID": 2287,
        "Results": [
          [
            1590.0
          ]
        ],
        "Statistics": {
          "CreationDate": "2023-03-20T10:43:48.4746323+01:00",
          "LastRefreshDate": "2021-12-27T10:31:27.8752653+01:00",
          "TotalRefreshCount": 1,
          "CustomInfo": {}
        }
      },
      "2288": {
        "$type": "Inside.Core.Formula.Definition.DefinitionAC, Inside.Core.Formula",
        "ID": 2288,
        "Results": [
          [
            591.0
          ]
        ],
        "Statistics": {
          "CreationDate": "2023-03-20T10:43:48.4746323+01:00",
          "LastRefreshDate": "2021-12-27T10:31:27.8908902+01:00",
          "TotalRefreshCount": 1,
          "CustomInfo": {}
        }
      },
      "2289": {
        "$type": "Inside.Core.Formula.Definition.DefinitionAC, Inside.Core.Formula",
        "ID": 2289,
        "Results": [
          [
            157.0
          ]
        ],
        "Statistics": {
          "CreationDate": "2023-03-20T10:43:48.4746323+01:00",
          "LastRefreshDate": "2021-12-27T10:31:27.8908902+01:00",
          "TotalRefreshCount": 1,
          "CustomInfo": {}
        }
      },
      "2290": {
        "$type": "Inside.Core.Formula.Definition.DefinitionAC, Inside.Core.Formula",
        "ID": 2290,
        "Results": [
          [
            13.0
          ]
        ],
        "Statistics": {
          "CreationDate": "2023-03-20T10:43:48.4746323+01:00",
          "LastRefreshDate": "2021-12-27T10:31:27.8908902+01:00",
          "TotalRefreshCount": 1,
          "CustomInfo": {}
        }
      },
      "2291": {
        "$type": "Inside.Core.Formula.Definition.DefinitionAC, Inside.Core.Formula",
        "ID": 2291,
        "Results": [
          [
            4.0
          ]
        ],
        "Statistics": {
          "CreationDate": "2023-03-20T10:43:48.4746323+01:00",
          "LastRefreshDate": "2021-12-27T10:31:27.906511+01:00",
          "TotalRefreshCount": 1,
          "CustomInfo": {}
        }
      },
      "2292": {
        "$type": "Inside.Core.Formula.Definition.DefinitionAC, Inside.Core.Formula",
        "ID": 2292,
        "Results": [
          [
            10.0
          ]
        ],
        "Statistics": {
          "CreationDate": "2023-03-20T10:43:48.4746323+01:00",
          "LastRefreshDate": "2021-12-27T10:31:27.906511+01:00",
          "TotalRefreshCount": 1,
          "CustomInfo": {}
        }
      },
      "2293": {
        "$type": "Inside.Core.Formula.Definition.DefinitionAC, Inside.Core.Formula",
        "ID": 2293,
        "Results": [
          [
            185.0
          ]
        ],
        "Statistics": {
          "CreationDate": "2023-03-20T10:43:48.4746323+01:00",
          "LastRefreshDate": "2021-12-27T10:31:27.906511+01:00",
          "TotalRefreshCount": 1,
          "CustomInfo": {}
        }
      },
      "2294": {
        "$type": "Inside.Core.Formula.Definition.DefinitionAC, Inside.Core.Formula",
        "ID": 2294,
        "Results": [
          [
            1.0
          ]
        ],
        "Statistics": {
          "CreationDate": "2023-03-20T10:43:48.4746323+01:00",
          "LastRefreshDate": "2021-12-27T10:31:27.9221491+01:00",
          "TotalRefreshCount": 1,
          "CustomInfo": {}
        }
      },
      "2295": {
        "$type": "Inside.Core.Formula.Definition.DefinitionAC, Inside.Core.Formula",
        "ID": 2295,
        "Results": [
          [
            18.0
          ]
        ],
        "Statistics": {
          "CreationDate": "2023-03-20T10:43:48.4746323+01:00",
          "LastRefreshDate": "2021-12-27T10:31:27.9221491+01:00",
          "TotalRefreshCount": 1,
          "CustomInfo": {}
        }
      },
      "2296": {
        "$type": "Inside.Core.Formula.Definition.DefinitionAC, Inside.Core.Formula",
        "ID": 2296,
        "Results": [
          [
            657.0
          ]
        ],
        "Statistics": {
          "CreationDate": "2023-03-20T10:43:48.4746323+01:00",
          "LastRefreshDate": "2021-12-27T10:31:27.9221491+01:00",
          "TotalRefreshCount": 1,
          "CustomInfo": {}
        }
      },
      "2297": {
        "$type": "Inside.Core.Formula.Definition.DefinitionAC, Inside.Core.Formula",
        "ID": 2297,
        "Results": [
          [
            42.0
          ]
        ],
        "Statistics": {
          "CreationDate": "2023-03-20T10:43:48.4746323+01:00",
          "LastRefreshDate": "2021-12-27T10:31:27.9221491+01:00",
          "TotalRefreshCount": 1,
          "CustomInfo": {}
        }
      },
      "2298": {
        "$type": "Inside.Core.Formula.Definition.DefinitionAC, Inside.Core.Formula",
        "ID": 2298,
        "Results": [
          [
            348.0
          ]
        ],
        "Statistics": {
          "CreationDate": "2023-03-20T10:43:48.4746323+01:00",
          "LastRefreshDate": "2021-12-27T10:31:27.9377789+01:00",
          "TotalRefreshCount": 1,
          "CustomInfo": {}
        }
      },
      "2299": {
        "$type": "Inside.Core.Formula.Definition.DefinitionAC, Inside.Core.Formula",
        "ID": 2299,
        "Results": [
          [
            4.0
          ]
        ],
        "Statistics": {
          "CreationDate": "2023-03-20T10:43:48.4746323+01:00",
          "LastRefreshDate": "2021-12-27T10:31:27.9377789+01:00",
          "TotalRefreshCount": 1,
          "CustomInfo": {}
        }
      },
      "2300": {
        "$type": "Inside.Core.Formula.Definition.DefinitionAC, Inside.Core.Formula",
        "ID": 2300,
        "Results": [
          [
            2.0
          ]
        ],
        "Statistics": {
          "CreationDate": "2023-03-20T10:43:48.4746323+01:00",
          "LastRefreshDate": "2021-12-27T10:31:27.9377789+01:00",
          "TotalRefreshCount": 1,
          "CustomInfo": {}
        }
      },
      "2301": {
        "$type": "Inside.Core.Formula.Definition.DefinitionAC, Inside.Core.Formula",
        "ID": 2301,
        "Results": [
          [
            23.0
          ]
        ],
        "Statistics": {
          "CreationDate": "2023-03-20T10:43:48.4746323+01:00",
          "LastRefreshDate": "2021-12-27T10:31:27.9377789+01:00",
          "TotalRefreshCount": 1,
          "CustomInfo": {}
        }
      },
      "2302": {
        "$type": "Inside.Core.Formula.Definition.DefinitionAC, Inside.Core.Formula",
        "ID": 2302,
        "Results": [
          [
            1027.0
          ]
        ],
        "Statistics": {
          "CreationDate": "2023-03-20T10:43:48.4756323+01:00",
          "LastRefreshDate": "2021-12-27T10:31:27.9534146+01:00",
          "TotalRefreshCount": 1,
          "CustomInfo": {}
        }
      },
      "2303": {
        "$type": "Inside.Core.Formula.Definition.DefinitionAC, Inside.Core.Formula",
        "ID": 2303,
        "Results": [
          [
            6.0
          ]
        ],
        "Statistics": {
          "CreationDate": "2023-03-20T10:43:48.4756323+01:00",
          "LastRefreshDate": "2021-12-27T10:31:27.9594917+01:00",
          "TotalRefreshCount": 1,
          "CustomInfo": {}
        }
      },
      "2304": {
        "$type": "Inside.Core.Formula.Definition.DefinitionAC, Inside.Core.Formula",
        "ID": 2304,
        "Results": [
          [
            168.0
          ]
        ],
        "Statistics": {
          "CreationDate": "2023-03-20T10:43:48.4756323+01:00",
          "LastRefreshDate": "2021-12-27T10:31:27.9594917+01:00",
          "TotalRefreshCount": 1,
          "CustomInfo": {}
        }
      },
      "2305": {
        "$type": "Inside.Core.Formula.Definition.DefinitionAC, Inside.Core.Formula",
        "ID": 2305,
        "Results": [
          [
            1025.0
          ]
        ],
        "Statistics": {
          "CreationDate": "2023-03-20T10:43:48.4756323+01:00",
          "LastRefreshDate": "2021-12-27T10:31:27.9594917+01:00",
          "TotalRefreshCount": 1,
          "CustomInfo": {}
        }
      },
      "2306": {
        "$type": "Inside.Core.Formula.Definition.DefinitionAC, Inside.Core.Formula",
        "ID": 2306,
        "Results": [
          [
            343.0
          ]
        ],
        "Statistics": {
          "CreationDate": "2023-03-20T10:43:48.4756323+01:00",
          "LastRefreshDate": "2021-12-27T10:31:27.9594917+01:00",
          "TotalRefreshCount": 1,
          "CustomInfo": {}
        }
      },
      "2307": {
        "$type": "Inside.Core.Formula.Definition.DefinitionAC, Inside.Core.Formula",
        "ID": 2307,
        "Results": [
          [
            25.0
          ]
        ],
        "Statistics": {
          "CreationDate": "2023-03-20T10:43:48.4756323+01:00",
          "LastRefreshDate": "2021-12-27T10:31:27.9752069+01:00",
          "TotalRefreshCount": 1,
          "CustomInfo": {}
        }
      },
      "2308": {
        "$type": "Inside.Core.Formula.Definition.DefinitionAC, Inside.Core.Formula",
        "ID": 2308,
        "Results": [
          [
            26.0
          ]
        ],
        "Statistics": {
          "CreationDate": "2023-03-20T10:43:48.4756323+01:00",
          "LastRefreshDate": "2021-12-27T10:31:27.9752069+01:00",
          "TotalRefreshCount": 1,
          "CustomInfo": {}
        }
      },
      "2309": {
        "$type": "Inside.Core.Formula.Definition.DefinitionAC, Inside.Core.Formula",
        "ID": 2309,
        "Results": [
          [
            54.0
          ]
        ],
        "Statistics": {
          "CreationDate": "2023-03-20T10:43:48.4756323+01:00",
          "LastRefreshDate": "2021-12-27T10:31:27.9908224+01:00",
          "TotalRefreshCount": 1,
          "CustomInfo": {}
        }
      },
      "2310": {
        "$type": "Inside.Core.Formula.Definition.DefinitionAC, Inside.Core.Formula",
        "ID": 2310,
        "Results": [
          [
            359.0
          ]
        ],
        "Statistics": {
          "CreationDate": "2023-03-20T10:43:48.4756323+01:00",
          "LastRefreshDate": "2021-12-27T10:31:28.0064538+01:00",
          "TotalRefreshCount": 1,
          "CustomInfo": {}
        }
      },
      "2311": {
        "$type": "Inside.Core.Formula.Definition.DefinitionAC, Inside.Core.Formula",
        "ID": 2311,
        "Results": [
          [
            53.0
          ]
        ],
        "Statistics": {
          "CreationDate": "2023-03-20T10:43:48.4756323+01:00",
          "LastRefreshDate": "2021-12-27T10:31:28.0064538+01:00",
          "TotalRefreshCount": 1,
          "CustomInfo": {}
        }
      },
      "2312": {
        "$type": "Inside.Core.Formula.Definition.DefinitionAC, Inside.Core.Formula",
        "ID": 2312,
        "Results": [
          [
            55.0
          ]
        ],
        "Statistics": {
          "CreationDate": "2023-03-20T10:43:48.4756323+01:00",
          "LastRefreshDate": "2021-12-27T10:31:28.0064538+01:00",
          "TotalRefreshCount": 1,
          "CustomInfo": {}
        }
      },
      "2313": {
        "$type": "Inside.Core.Formula.Definition.DefinitionAC, Inside.Core.Formula",
        "ID": 2313,
        "Results": [
          [
            98.0
          ]
        ],
        "Statistics": {
          "CreationDate": "2023-03-20T10:43:48.4756323+01:00",
          "LastRefreshDate": "2021-12-27T10:31:28.0221288+01:00",
          "TotalRefreshCount": 1,
          "CustomInfo": {}
        }
      },
      "2314": {
        "$type": "Inside.Core.Formula.Definition.DefinitionAC, Inside.Core.Formula",
        "ID": 2314,
        "Results": [
          [
            1.0
          ]
        ],
        "Statistics": {
          "CreationDate": "2023-03-20T10:43:48.4756323+01:00",
          "LastRefreshDate": "2021-12-27T10:31:28.0221288+01:00",
          "TotalRefreshCount": 1,
          "CustomInfo": {}
        }
      },
      "2315": {
        "$type": "Inside.Core.Formula.Definition.DefinitionAC, Inside.Core.Formula",
        "ID": 2315,
        "Results": [
          [
            2068.0
          ]
        ],
        "Statistics": {
          "CreationDate": "2023-03-20T10:43:48.4756323+01:00",
          "LastRefreshDate": "2021-12-27T10:31:28.0221288+01:00",
          "TotalRefreshCount": 1,
          "CustomInfo": {}
        }
      },
      "2316": {
        "$type": "Inside.Core.Formula.Definition.DefinitionAC, Inside.Core.Formula",
        "ID": 2316,
        "Results": [
          [
            3.0
          ]
        ],
        "Statistics": {
          "CreationDate": "2023-03-20T10:43:48.4756323+01:00",
          "LastRefreshDate": "2021-12-27T10:31:28.0377069+01:00",
          "TotalRefreshCount": 1,
          "CustomInfo": {}
        }
      },
      "2317": {
        "$type": "Inside.Core.Formula.Definition.DefinitionAC, Inside.Core.Formula",
        "ID": 2317,
        "Results": [
          [
            72.0
          ]
        ],
        "Statistics": {
          "CreationDate": "2023-03-20T10:43:48.4756323+01:00",
          "LastRefreshDate": "2021-12-27T10:31:28.0377069+01:00",
          "TotalRefreshCount": 1,
          "CustomInfo": {}
        }
      },
      "2318": {
        "$type": "Inside.Core.Formula.Definition.DefinitionAC, Inside.Core.Formula",
        "ID": 2318,
        "Results": [
          [
            2.0
          ]
        ],
        "Statistics": {
          "CreationDate": "2023-03-20T10:43:48.4756323+01:00",
          "LastRefreshDate": "2021-12-27T10:31:28.0377069+01:00",
          "TotalRefreshCount": 1,
          "CustomInfo": {}
        }
      },
      "2319": {
        "$type": "Inside.Core.Formula.Definition.DefinitionAC, Inside.Core.Formula",
        "ID": 2319,
        "Results": [
          [
            256.0
          ]
        ],
        "Statistics": {
          "CreationDate": "2023-03-20T10:43:48.4756323+01:00",
          "LastRefreshDate": "2021-12-27T10:31:28.0533498+01:00",
          "TotalRefreshCount": 1,
          "CustomInfo": {}
        }
      },
      "2320": {
        "$type": "Inside.Core.Formula.Definition.DefinitionAC, Inside.Core.Formula",
        "ID": 2320,
        "Results": [
          [
            79.0
          ]
        ],
        "Statistics": {
          "CreationDate": "2023-03-20T10:43:48.4756323+01:00",
          "LastRefreshDate": "2021-12-27T10:31:28.0594387+01:00",
          "TotalRefreshCount": 1,
          "CustomInfo": {}
        }
      },
      "2321": {
        "$type": "Inside.Core.Formula.Definition.DefinitionAC, Inside.Core.Formula",
        "ID": 2321,
        "Results": [
          [
            78.0
          ]
        ],
        "Statistics": {
          "CreationDate": "2023-03-20T10:43:48.4756323+01:00",
          "LastRefreshDate": "2021-12-27T10:31:28.0594387+01:00",
          "TotalRefreshCount": 1,
          "CustomInfo": {}
        }
      },
      "2322": {
        "$type": "Inside.Core.Formula.Definition.DefinitionAC, Inside.Core.Formula",
        "ID": 2322,
        "Results": [
          [
            1020.0
          ]
        ],
        "Statistics": {
          "CreationDate": "2023-03-20T10:43:48.4766286+01:00",
          "LastRefreshDate": "2021-12-27T10:31:28.0594387+01:00",
          "TotalRefreshCount": 1,
          "CustomInfo": {}
        }
      },
      "2323": {
        "$type": "Inside.Core.Formula.Definition.DefinitionAC, Inside.Core.Formula",
        "ID": 2323,
        "Results": [
          [
            193.0
          ]
        ],
        "Statistics": {
          "CreationDate": "2023-03-20T10:43:48.4766286+01:00",
          "LastRefreshDate": "2021-12-27T10:31:28.0594387+01:00",
          "TotalRefreshCount": 1,
          "CustomInfo": {}
        }
      },
      "2324": {
        "$type": "Inside.Core.Formula.Definition.DefinitionAC, Inside.Core.Formula",
        "ID": 2324,
        "Results": [
          [
            155.0
          ]
        ],
        "Statistics": {
          "CreationDate": "2023-03-20T10:43:48.4766286+01:00",
          "LastRefreshDate": "2021-12-27T10:31:28.0751747+01:00",
          "TotalRefreshCount": 1,
          "CustomInfo": {}
        }
      },
      "2325": {
        "$type": "Inside.Core.Formula.Definition.DefinitionAC, Inside.Core.Formula",
        "ID": 2325,
        "Results": [
          [
            3688.0
          ]
        ],
        "Statistics": {
          "CreationDate": "2023-03-20T10:43:48.4766286+01:00",
          "LastRefreshDate": "2021-12-27T10:31:28.0751747+01:00",
          "TotalRefreshCount": 1,
          "CustomInfo": {}
        }
      },
      "2326": {
        "$type": "Inside.Core.Formula.Definition.DefinitionAC, Inside.Core.Formula",
        "ID": 2326,
        "Results": [
          [
            241.0
          ]
        ],
        "Statistics": {
          "CreationDate": "2023-03-20T10:43:48.4766286+01:00",
          "LastRefreshDate": "2021-12-27T10:31:28.0751747+01:00",
          "TotalRefreshCount": 1,
          "CustomInfo": {}
        }
      },
      "2327": {
        "$type": "Inside.Core.Formula.Definition.DefinitionAC, Inside.Core.Formula",
        "ID": 2327,
        "Results": [
          [
            1047.0
          ]
        ],
        "Statistics": {
          "CreationDate": "2023-03-20T10:43:48.4766286+01:00",
          "LastRefreshDate": "2021-12-27T10:31:28.0907666+01:00",
          "TotalRefreshCount": 1,
          "CustomInfo": {}
        }
      },
      "2328": {
        "$type": "Inside.Core.Formula.Definition.DefinitionAC, Inside.Core.Formula",
        "ID": 2328,
        "Results": [
          [
            1123.0
          ]
        ],
        "Statistics": {
          "CreationDate": "2023-03-20T10:43:48.4766286+01:00",
          "LastRefreshDate": "2021-12-27T10:31:28.0907666+01:00",
          "TotalRefreshCount": 1,
          "CustomInfo": {}
        }
      },
      "2329": {
        "$type": "Inside.Core.Formula.Definition.DefinitionAC, Inside.Core.Formula",
        "ID": 2329,
        "Results": [
          [
            115.0
          ]
        ],
        "Statistics": {
          "CreationDate": "2023-03-20T10:43:48.4766286+01:00",
          "LastRefreshDate": "2021-12-27T10:31:28.0907666+01:00",
          "TotalRefreshCount": 1,
          "CustomInfo": {}
        }
      },
      "2330": {
        "$type": "Inside.Core.Formula.Definition.DefinitionAC, Inside.Core.Formula",
        "ID": 2330,
        "Results": [
          [
            221.0
          ]
        ],
        "Statistics": {
          "CreationDate": "2023-03-20T10:43:48.4766286+01:00",
          "LastRefreshDate": "2021-12-27T10:31:28.108359+01:00",
          "TotalRefreshCount": 1,
          "CustomInfo": {}
        }
      },
      "2331": {
        "$type": "Inside.Core.Formula.Definition.DefinitionAC, Inside.Core.Formula",
        "ID": 2331,
        "Results": [
          [
            290.0
          ]
        ],
        "Statistics": {
          "CreationDate": "2023-03-20T10:43:48.4766286+01:00",
          "LastRefreshDate": "2021-12-27T10:31:28.108359+01:00",
          "TotalRefreshCount": 1,
          "CustomInfo": {}
        }
      },
      "2332": {
        "$type": "Inside.Core.Formula.Definition.DefinitionAC, Inside.Core.Formula",
        "ID": 2332,
        "Results": [
          [
            27.0
          ]
        ],
        "Statistics": {
          "CreationDate": "2023-03-20T10:43:48.4766286+01:00",
          "LastRefreshDate": "2021-12-27T10:31:28.108359+01:00",
          "TotalRefreshCount": 1,
          "CustomInfo": {}
        }
      },
      "2333": {
        "$type": "Inside.Core.Formula.Definition.DefinitionAC, Inside.Core.Formula",
        "ID": 2333,
        "Results": [
          [
            14.0
          ]
        ],
        "Statistics": {
          "CreationDate": "2023-03-20T10:43:48.4766286+01:00",
          "LastRefreshDate": "2021-12-27T10:31:28.1754811+01:00",
          "TotalRefreshCount": 1,
          "CustomInfo": {}
        }
      },
      "2334": {
        "$type": "Inside.Core.Formula.Definition.DefinitionAC, Inside.Core.Formula",
        "ID": 2334,
        "Results": [
          [
            83.0
          ]
        ],
        "Statistics": {
          "CreationDate": "2023-03-20T10:43:48.4766286+01:00",
          "LastRefreshDate": "2021-12-27T10:31:28.1911709+01:00",
          "TotalRefreshCount": 1,
          "CustomInfo": {}
        }
      },
      "2335": {
        "$type": "Inside.Core.Formula.Definition.DefinitionAC, Inside.Core.Formula",
        "ID": 2335,
        "Results": [
          [
            9.0
          ]
        ],
        "Statistics": {
          "CreationDate": "2023-03-20T10:43:48.4766286+01:00",
          "LastRefreshDate": "2021-12-27T10:31:28.1911709+01:00",
          "TotalRefreshCount": 1,
          "CustomInfo": {}
        }
      },
      "2336": {
        "$type": "Inside.Core.Formula.Definition.DefinitionAC, Inside.Core.Formula",
        "ID": 2336,
        "Results": [
          [
            157.0
          ]
        ],
        "Statistics": {
          "CreationDate": "2023-03-20T10:43:48.4766286+01:00",
          "LastRefreshDate": "2021-12-27T10:31:28.2067427+01:00",
          "TotalRefreshCount": 1,
          "CustomInfo": {}
        }
      },
      "2337": {
        "$type": "Inside.Core.Formula.Definition.DefinitionAC, Inside.Core.Formula",
        "ID": 2337,
        "Results": [
          [
            50.0
          ]
        ],
        "Statistics": {
          "CreationDate": "2023-03-20T10:43:48.4766286+01:00",
          "LastRefreshDate": "2021-12-27T10:31:28.2067427+01:00",
          "TotalRefreshCount": 1,
          "CustomInfo": {}
        }
      },
      "2338": {
        "$type": "Inside.Core.Formula.Definition.DefinitionAC, Inside.Core.Formula",
        "ID": 2338,
        "Results": [
          [
            806.0
          ]
        ],
        "Statistics": {
          "CreationDate": "2023-03-20T10:43:48.4766286+01:00",
          "LastRefreshDate": "2021-12-27T10:31:28.2067427+01:00",
          "TotalRefreshCount": 1,
          "CustomInfo": {}
        }
      },
      "2339": {
        "$type": "Inside.Core.Formula.Definition.DefinitionAC, Inside.Core.Formula",
        "ID": 2339,
        "Results": [
          [
            4.0
          ]
        ],
        "Statistics": {
          "CreationDate": "2023-03-20T10:43:48.4766286+01:00",
          "LastRefreshDate": "2021-12-27T10:31:28.2223574+01:00",
          "TotalRefreshCount": 1,
          "CustomInfo": {}
        }
      },
      "2340": {
        "$type": "Inside.Core.Formula.Definition.DefinitionAC, Inside.Core.Formula",
        "ID": 2340,
        "Results": [
          [
            366.0
          ]
        ],
        "Statistics": {
          "CreationDate": "2023-03-20T10:43:48.4766286+01:00",
          "LastRefreshDate": "2021-12-27T10:31:28.2223574+01:00",
          "TotalRefreshCount": 1,
          "CustomInfo": {}
        }
      },
      "2341": {
        "$type": "Inside.Core.Formula.Definition.DefinitionAC, Inside.Core.Formula",
        "ID": 2341,
        "Results": [
          [
            23.0
          ]
        ],
        "Statistics": {
          "CreationDate": "2023-03-20T10:43:48.4766286+01:00",
          "LastRefreshDate": "2021-12-27T10:31:28.2223574+01:00",
          "TotalRefreshCount": 1,
          "CustomInfo": {}
        }
      },
      "234</t>
  </si>
  <si>
    <t>2": {
        "$type": "Inside.Core.Formula.Definition.DefinitionAC, Inside.Core.Formula",
        "ID": 2342,
        "Results": [
          [
            682.0
          ]
        ],
        "Statistics": {
          "CreationDate": "2023-03-20T10:43:48.4766286+01:00",
          "LastRefreshDate": "2021-12-27T10:31:28.2379946+01:00",
          "TotalRefreshCount": 1,
          "CustomInfo": {}
        }
      },
      "2343": {
        "$type": "Inside.Core.Formula.Definition.DefinitionAC, Inside.Core.Formula",
        "ID": 2343,
        "Results": [
          [
            2815.0
          ]
        ],
        "Statistics": {
          "CreationDate": "2023-03-20T10:43:48.4766286+01:00",
          "LastRefreshDate": "2021-12-27T10:31:28.2379946+01:00",
          "TotalRefreshCount": 1,
          "CustomInfo": {}
        }
      },
      "2344": {
        "$type": "Inside.Core.Formula.Definition.DefinitionAC, Inside.Core.Formula",
        "ID": 2344,
        "Results": [
          [
            6.0
          ]
        ],
        "Statistics": {
          "CreationDate": "2023-03-20T10:43:48.4776654+01:00",
          "LastRefreshDate": "2021-12-27T10:31:28.2379946+01:00",
          "TotalRefreshCount": 1,
          "CustomInfo": {}
        }
      },
      "2345": {
        "$type": "Inside.Core.Formula.Definition.DefinitionAC, Inside.Core.Formula",
        "ID": 2345,
        "Results": [
          [
            93.0
          ]
        ],
        "Statistics": {
          "CreationDate": "2023-03-20T10:43:48.4776654+01:00",
          "LastRefreshDate": "2021-12-27T10:31:28.2536304+01:00",
          "TotalRefreshCount": 1,
          "CustomInfo": {}
        }
      },
      "2346": {
        "$type": "Inside.Core.Formula.Definition.DefinitionAC, Inside.Core.Formula",
        "ID": 2346,
        "Results": [
          [
            31.0
          ]
        ],
        "Statistics": {
          "CreationDate": "2023-03-20T10:43:48.4776654+01:00",
          "LastRefreshDate": "2021-12-27T10:31:28.2596977+01:00",
          "TotalRefreshCount": 1,
          "CustomInfo": {}
        }
      },
      "2347": {
        "$type": "Inside.Core.Formula.Definition.DefinitionAC, Inside.Core.Formula",
        "ID": 2347,
        "Results": [
          [
            128.0
          ]
        ],
        "Statistics": {
          "CreationDate": "2023-03-20T10:43:48.4776654+01:00",
          "LastRefreshDate": "2021-12-27T10:31:28.2596977+01:00",
          "TotalRefreshCount": 1,
          "CustomInfo": {}
        }
      },
      "2348": {
        "$type": "Inside.Core.Formula.Definition.DefinitionAC, Inside.Core.Formula",
        "ID": 2348,
        "Results": [
          [
            436.0
          ]
        ],
        "Statistics": {
          "CreationDate": "2023-03-20T10:43:48.4776654+01:00",
          "LastRefreshDate": "2021-12-27T10:31:28.2596977+01:00",
          "TotalRefreshCount": 1,
          "CustomInfo": {}
        }
      },
      "2349": {
        "$type": "Inside.Core.Formula.Definition.DefinitionAC, Inside.Core.Formula",
        "ID": 2349,
        "Results": [
          [
            168.0
          ]
        ],
        "Statistics": {
          "CreationDate": "2023-03-20T10:43:48.4776654+01:00",
          "LastRefreshDate": "2021-12-27T10:31:28.2596977+01:00",
          "TotalRefreshCount": 1,
          "CustomInfo": {}
        }
      },
      "2350": {
        "$type": "Inside.Core.Formula.Definition.DefinitionAC, Inside.Core.Formula",
        "ID": 2350,
        "Results": [
          [
            1427.0
          ]
        ],
        "Statistics": {
          "CreationDate": "2023-03-20T10:43:48.4776654+01:00",
          "LastRefreshDate": "2021-12-27T10:31:28.2596977+01:00",
          "TotalRefreshCount": 1,
          "CustomInfo": {}
        }
      },
      "2351": {
        "$type": "Inside.Core.Formula.Definition.DefinitionAC, Inside.Core.Formula",
        "ID": 2351,
        "Results": [
          [
            69.0
          ]
        ],
        "Statistics": {
          "CreationDate": "2023-03-20T10:43:48.4776654+01:00",
          "LastRefreshDate": "2021-12-27T10:31:28.2754141+01:00",
          "TotalRefreshCount": 1,
          "CustomInfo": {}
        }
      },
      "2352": {
        "$type": "Inside.Core.Formula.Definition.DefinitionAC, Inside.Core.Formula",
        "ID": 2352,
        "Results": [
          [
            42.0
          ]
        ],
        "Statistics": {
          "CreationDate": "2023-03-20T10:43:48.4776654+01:00",
          "LastRefreshDate": "2021-12-27T10:31:28.2754141+01:00",
          "TotalRefreshCount": 1,
          "CustomInfo": {}
        }
      },
      "2353": {
        "$type": "Inside.Core.Formula.Definition.DefinitionAC, Inside.Core.Formula",
        "ID": 2353,
        "Results": [
          [
            45.0
          ]
        ],
        "Statistics": {
          "CreationDate": "2023-03-20T10:43:48.4776654+01:00",
          "LastRefreshDate": "2021-12-27T10:31:28.2754141+01:00",
          "TotalRefreshCount": 1,
          "CustomInfo": {}
        }
      },
      "2354": {
        "$type": "Inside.Core.Formula.Definition.DefinitionAC, Inside.Core.Formula",
        "ID": 2354,
        "Results": [
          [
            2.0
          ]
        ],
        "Statistics": {
          "CreationDate": "2023-03-20T10:43:48.4776654+01:00",
          "LastRefreshDate": "2021-12-27T10:31:28.2754141+01:00",
          "TotalRefreshCount": 1,
          "CustomInfo": {}
        }
      },
      "2355": {
        "$type": "Inside.Core.Formula.Definition.DefinitionAC, Inside.Core.Formula",
        "ID": 2355,
        "Results": [
          [
            3.0
          ]
        ],
        "Statistics": {
          "CreationDate": "2023-03-20T10:43:48.4776654+01:00",
          "LastRefreshDate": "2021-12-27T10:31:28.2910418+01:00",
          "TotalRefreshCount": 1,
          "CustomInfo": {}
        }
      },
      "2356": {
        "$type": "Inside.Core.Formula.Definition.DefinitionAC, Inside.Core.Formula",
        "ID": 2356,
        "Results": [
          [
            614.0
          ]
        ],
        "Statistics": {
          "CreationDate": "2023-03-20T10:43:48.4776654+01:00",
          "LastRefreshDate": "2021-12-27T10:31:28.2910418+01:00",
          "TotalRefreshCount": 1,
          "CustomInfo": {}
        }
      },
      "2357": {
        "$type": "Inside.Core.Formula.Definition.DefinitionAC, Inside.Core.Formula",
        "ID": 2357,
        "Results": [
          [
            1.0
          ]
        ],
        "Statistics": {
          "CreationDate": "2023-03-20T10:43:48.4776654+01:00",
          "LastRefreshDate": "2021-12-27T10:31:28.2910418+01:00",
          "TotalRefreshCount": 1,
          "CustomInfo": {}
        }
      },
      "2358": {
        "$type": "Inside.Core.Formula.Definition.DefinitionAC, Inside.Core.Formula",
        "ID": 2358,
        "Results": [
          [
            37.0
          ]
        ],
        "Statistics": {
          "CreationDate": "2023-03-20T10:43:48.4776654+01:00",
          "LastRefreshDate": "2021-12-27T10:31:28.2910418+01:00",
          "TotalRefreshCount": 1,
          "CustomInfo": {}
        }
      },
      "2359": {
        "$type": "Inside.Core.Formula.Definition.DefinitionAC, Inside.Core.Formula",
        "ID": 2359,
        "Results": [
          [
            311.0
          ]
        ],
        "Statistics": {
          "CreationDate": "2023-03-20T10:43:48.4776654+01:00",
          "LastRefreshDate": "2021-12-27T10:31:28.3066666+01:00",
          "TotalRefreshCount": 1,
          "CustomInfo": {}
        }
      },
      "2360": {
        "$type": "Inside.Core.Formula.Definition.DefinitionAC, Inside.Core.Formula",
        "ID": 2360,
        "Results": [
          [
            292.0
          ]
        ],
        "Statistics": {
          "CreationDate": "2023-03-20T10:43:48.4776654+01:00",
          "LastRefreshDate": "2021-12-27T10:31:28.3066666+01:00",
          "TotalRefreshCount": 1,
          "CustomInfo": {}
        }
      },
      "2361": {
        "$type": "Inside.Core.Formula.Definition.DefinitionAC, Inside.Core.Formula",
        "ID": 2361,
        "Results": [
          [
            316.0
          ]
        ],
        "Statistics": {
          "CreationDate": "2023-03-20T10:43:48.4776654+01:00",
          "LastRefreshDate": "2021-12-27T10:31:28.3222912+01:00",
          "TotalRefreshCount": 1,
          "CustomInfo": {}
        }
      },
      "2362": {
        "$type": "Inside.Core.Formula.Definition.DefinitionAC, Inside.Core.Formula",
        "ID": 2362,
        "Results": [
          [
            239.0
          ]
        ],
        "Statistics": {
          "CreationDate": "2023-03-20T10:43:48.4776654+01:00",
          "LastRefreshDate": "2021-12-27T10:31:28.3222912+01:00",
          "TotalRefreshCount": 1,
          "CustomInfo": {}
        }
      },
      "2363": {
        "$type": "Inside.Core.Formula.Definition.DefinitionAC, Inside.Core.Formula",
        "ID": 2363,
        "Results": [
          [
            1026.0
          ]
        ],
        "Statistics": {
          "CreationDate": "2023-03-20T10:43:48.4776654+01:00",
          "LastRefreshDate": "2021-12-27T10:31:28.3379162+01:00",
          "TotalRefreshCount": 1,
          "CustomInfo": {}
        }
      },
      "2364": {
        "$type": "Inside.Core.Formula.Definition.DefinitionAC, Inside.Core.Formula",
        "ID": 2364,
        "Results": [
          [
            915.0
          ]
        ],
        "Statistics": {
          "CreationDate": "2023-03-20T10:43:48.4786619+01:00",
          "LastRefreshDate": "2021-12-27T10:31:28.3379162+01:00",
          "TotalRefreshCount": 1,
          "CustomInfo": {}
        }
      },
      "2365": {
        "$type": "Inside.Core.Formula.Definition.DefinitionAC, Inside.Core.Formula",
        "ID": 2365,
        "Results": [
          [
            361.0
          ]
        ],
        "Statistics": {
          "CreationDate": "2023-03-20T10:43:48.4786619+01:00",
          "LastRefreshDate": "2021-12-27T10:31:28.3535424+01:00",
          "TotalRefreshCount": 1,
          "CustomInfo": {}
        }
      },
      "2366": {
        "$type": "Inside.Core.Formula.Definition.DefinitionAC, Inside.Core.Formula",
        "ID": 2366,
        "Results": [
          [
            699.0
          ]
        ],
        "Statistics": {
          "CreationDate": "2023-03-20T10:43:48.4786619+01:00",
          "LastRefreshDate": "2021-12-27T10:31:28.3601627+01:00",
          "TotalRefreshCount": 1,
          "CustomInfo": {}
        }
      },
      "2367": {
        "$type": "Inside.Core.Formula.Definition.DefinitionAC, Inside.Core.Formula",
        "ID": 2367,
        "Results": [
          [
            1261.0
          ]
        ],
        "Statistics": {
          "CreationDate": "2023-03-20T10:43:48.4786619+01:00",
          "LastRefreshDate": "2021-12-27T10:31:28.362225+01:00",
          "TotalRefreshCount": 1,
          "CustomInfo": {}
        }
      },
      "2368": {
        "$type": "Inside.Core.Formula.Definition.DefinitionAC, Inside.Core.Formula",
        "ID": 2368,
        "Results": [
          [
            85.0
          ]
        ],
        "Statistics": {
          "CreationDate": "2023-03-20T10:43:48.4786619+01:00",
          "LastRefreshDate": "2021-12-27T10:31:28.362225+01:00",
          "TotalRefreshCount": 1,
          "CustomInfo": {}
        }
      },
      "2369": {
        "$type": "Inside.Core.Formula.Definition.DefinitionAC, Inside.Core.Formula",
        "ID": 2369,
        "Results": [
          [
            4.0
          ]
        ],
        "Statistics": {
          "CreationDate": "2023-03-20T10:43:48.4786619+01:00",
          "LastRefreshDate": "2021-12-27T10:31:28.362225+01:00",
          "TotalRefreshCount": 1,
          "CustomInfo": {}
        }
      },
      "2370": {
        "$type": "Inside.Core.Formula.Definition.DefinitionAC, Inside.Core.Formula",
        "ID": 2370,
        "Results": [
          [
            1.0
          ]
        ],
        "Statistics": {
          "CreationDate": "2023-03-20T10:43:48.4786619+01:00",
          "LastRefreshDate": "2021-12-27T10:31:28.3723833+01:00",
          "TotalRefreshCount": 1,
          "CustomInfo": {}
        }
      },
      "2371": {
        "$type": "Inside.Core.Formula.Definition.DefinitionAC, Inside.Core.Formula",
        "ID": 2371,
        "Results": [
          [
            249.0
          ]
        ],
        "Statistics": {
          "CreationDate": "2023-03-20T10:43:48.4786619+01:00",
          "LastRefreshDate": "2021-12-27T10:31:28.3723833+01:00",
          "TotalRefreshCount": 1,
          "CustomInfo": {}
        }
      },
      "2372": {
        "$type": "Inside.Core.Formula.Definition.DefinitionAC, Inside.Core.Formula",
        "ID": 2372,
        "Results": [
          [
            220.0
          ]
        ],
        "Statistics": {
          "CreationDate": "2023-03-20T10:43:48.4786619+01:00",
          "LastRefreshDate": "2021-12-27T10:31:28.3723833+01:00",
          "TotalRefreshCount": 1,
          "CustomInfo": {}
        }
      },
      "2373": {
        "$type": "Inside.Core.Formula.Definition.DefinitionAC, Inside.Core.Formula",
        "ID": 2373,
        "Results": [
          [
            98.0
          ]
        ],
        "Statistics": {
          "CreationDate": "2023-03-20T10:43:48.4786619+01:00",
          "LastRefreshDate": "2021-12-27T10:31:28.3825796+01:00",
          "TotalRefreshCount": 1,
          "CustomInfo": {}
        }
      },
      "2374": {
        "$type": "Inside.Core.Formula.Definition.DefinitionAC, Inside.Core.Formula",
        "ID": 2374,
        "Results": [
          [
            345.0
          ]
        ],
        "Statistics": {
          "CreationDate": "2023-03-20T10:43:48.4786619+01:00",
          "LastRefreshDate": "2021-12-27T10:31:28.3825796+01:00",
          "TotalRefreshCount": 1,
          "CustomInfo": {}
        }
      },
      "2375": {
        "$type": "Inside.Core.Formula.Definition.DefinitionAC, Inside.Core.Formula",
        "ID": 2375,
        "Results": [
          [
            971.0
          ]
        ],
        "Statistics": {
          "CreationDate": "2023-03-20T10:43:48.4786619+01:00",
          "LastRefreshDate": "2021-12-27T10:31:28.392755+01:00",
          "TotalRefreshCount": 1,
          "CustomInfo": {}
        }
      },
      "2376": {
        "$type": "Inside.Core.Formula.Definition.DefinitionAC, Inside.Core.Formula",
        "ID": 2376,
        "Results": [
          [
            689.0
          ]
        ],
        "Statistics": {
          "CreationDate": "2023-03-20T10:43:48.4786619+01:00",
          "LastRefreshDate": "2021-12-27T10:31:28.392755+01:00",
          "TotalRefreshCount": 1,
          "CustomInfo": {}
        }
      },
      "2377": {
        "$type": "Inside.Core.Formula.Definition.DefinitionAC, Inside.Core.Formula",
        "ID": 2377,
        "Results": [
          [
            6.0
          ]
        ],
        "Statistics": {
          "CreationDate": "2023-03-20T10:43:48.4786619+01:00",
          "LastRefreshDate": "2021-12-27T10:31:28.392755+01:00",
          "TotalRefreshCount": 1,
          "CustomInfo": {}
        }
      },
      "2378": {
        "$type": "Inside.Core.Formula.Definition.DefinitionAC, Inside.Core.Formula",
        "ID": 2378,
        "Results": [
          [
            48.0
          ]
        ],
        "Statistics": {
          "CreationDate": "2023-03-20T10:43:48.4786619+01:00",
          "LastRefreshDate": "2021-12-27T10:31:28.4008609+01:00",
          "TotalRefreshCount": 1,
          "CustomInfo": {}
        }
      },
      "2379": {
        "$type": "Inside.Core.Formula.Definition.DefinitionAC, Inside.Core.Formula",
        "ID": 2379,
        "Results": [
          [
            43.0
          ]
        ],
        "Statistics": {
          "CreationDate": "2023-03-20T10:43:48.4786619+01:00",
          "LastRefreshDate": "2021-12-27T10:31:28.4029388+01:00",
          "TotalRefreshCount": 1,
          "CustomInfo": {}
        }
      },
      "2380": {
        "$type": "Inside.Core.Formula.Definition.DefinitionAC, Inside.Core.Formula",
        "ID": 2380,
        "Results": [
          [
            46.0
          ]
        ],
        "Statistics": {
          "CreationDate": "2023-03-20T10:43:48.4796555+01:00",
          "LastRefreshDate": "2021-12-27T10:31:28.4029388+01:00",
          "TotalRefreshCount": 1,
          "CustomInfo": {}
        }
      },
      "2381": {
        "$type": "Inside.Core.Formula.Definition.DefinitionAC, Inside.Core.Formula",
        "ID": 2381,
        "Results": [
          [
            238.0
          ]
        ],
        "Statistics": {
          "CreationDate": "2023-03-20T10:43:48.4796555+01:00",
          "LastRefreshDate": "2021-12-27T10:31:28.4110532+01:00",
          "TotalRefreshCount": 1,
          "CustomInfo": {}
        }
      },
      "2382": {
        "$type": "Inside.Core.Formula.Definition.DefinitionAC, Inside.Core.Formula",
        "ID": 2382,
        "Results": [
          [
            322.0
          ]
        ],
        "Statistics": {
          "CreationDate": "2023-03-20T10:43:48.4796555+01:00",
          "LastRefreshDate": "2021-12-27T10:31:28.4131267+01:00",
          "TotalRefreshCount": 1,
          "CustomInfo": {}
        }
      },
      "2383": {
        "$type": "Inside.Core.Formula.Definition.DefinitionAC, Inside.Core.Formula",
        "ID": 2383,
        "Results": [
          [
            532.0
          ]
        ],
        "Statistics": {
          "CreationDate": "2023-03-20T10:43:48.4796555+01:00",
          "LastRefreshDate": "2021-12-27T10:31:28.4212242+01:00",
          "TotalRefreshCount": 1,
          "CustomInfo": {}
        }
      },
      "2384": {
        "$type": "Inside.Core.Formula.Definition.DefinitionAC, Inside.Core.Formula",
        "ID": 2384,
        "Results": [
          [
            5.0
          ]
        ],
        "Statistics": {
          "CreationDate": "2023-03-20T10:43:48.4796555+01:00",
          "LastRefreshDate": "2021-12-27T10:31:28.4538827+01:00",
          "TotalRefreshCount": 1,
          "CustomInfo": {}
        }
      },
      "2385": {
        "$type": "Inside.Core.Formula.Definition.DefinitionAC, Inside.Core.Formula",
        "ID": 2385,
        "Results": [
          [
            48.0
          ]
        ],
        "Statistics": {
          "CreationDate": "2023-03-20T10:43:48.4796555+01:00",
          "LastRefreshDate": "2021-12-27T10:31:28.4538827+01:00",
          "TotalRefreshCount": 1,
          "CustomInfo": {}
        }
      },
      "2386": {
        "$type": "Inside.Core.Formula.Definition.DefinitionAC, Inside.Core.Formula",
        "ID": 2386,
        "Results": [
          [
            519.0
          ]
        ],
        "Statistics": {
          "CreationDate": "2023-03-20T10:43:48.4796555+01:00",
          "LastRefreshDate": "2021-12-27T10:31:28.4538827+01:00",
          "TotalRefreshCount": 1,
          "CustomInfo": {}
        }
      },
      "2387": {
        "$type": "Inside.Core.Formula.Definition.DefinitionAC, Inside.Core.Formula",
        "ID": 2387,
        "Results": [
          [
            145.0
          ]
        ],
        "Statistics": {
          "CreationDate": "2023-03-20T10:43:48.4796555+01:00",
          "LastRefreshDate": "2021-12-27T10:31:28.4640699+01:00",
          "TotalRefreshCount": 1,
          "CustomInfo": {}
        }
      },
      "2388": {
        "$type": "Inside.Core.Formula.Definition.DefinitionAC, Inside.Core.Formula",
        "ID": 2388,
        "Results": [
          [
            6.0
          ]
        ],
        "Statistics": {
          "CreationDate": "2023-03-20T10:43:48.4796555+01:00",
          "LastRefreshDate": "2021-12-27T10:31:28.4640699+01:00",
          "TotalRefreshCount": 1,
          "CustomInfo": {}
        }
      },
      "2389": {
        "$type": "Inside.Core.Formula.Definition.DefinitionAC, Inside.Core.Formula",
        "ID": 2389,
        "Results": [
          [
            2223.0
          ]
        ],
        "Statistics": {
          "CreationDate": "2023-03-20T10:43:48.4796555+01:00",
          "LastRefreshDate": "2021-12-27T10:31:28.4640699+01:00",
          "TotalRefreshCount": 1,
          "CustomInfo": {}
        }
      },
      "2390": {
        "$type": "Inside.Core.Formula.Definition.DefinitionAC, Inside.Core.Formula",
        "ID": 2390,
        "Results": [
          [
            938.0
          ]
        ],
        "Statistics": {
          "CreationDate": "2023-03-20T10:43:48.4796555+01:00",
          "LastRefreshDate": "2021-12-27T10:31:28.4721869+01:00",
          "TotalRefreshCount": 1,
          "CustomInfo": {}
        }
      },
      "2391": {
        "$type": "Inside.Core.Formula.Definition.DefinitionAC, Inside.Core.Formula",
        "ID": 2391,
        "Results": [
          [
            1.0
          ]
        ],
        "Statistics": {
          "CreationDate": "2023-03-20T10:43:48.4796555+01:00",
          "LastRefreshDate": "2021-12-27T10:32:02.1803434+01:00",
          "TotalRefreshCount": 1,
          "CustomInfo": {}
        }
      },
      "2392": {
        "$type": "Inside.Core.Formula.Definition.DefinitionAC, Inside.Core.Formula",
        "ID": 2392,
        "Results": [
          [
            43.0
          ]
        ],
        "Statistics": {
          "CreationDate": "2023-03-20T10:43:48.4796555+01:00",
          "LastRefreshDate": "2021-12-27T10:32:03.9905769+01:00",
          "TotalRefreshCount": 1,
          "CustomInfo": {}
        }
      },
      "2393": {
        "$type": "Inside.Core.Formula.Definition.DefinitionAC, Inside.Core.Formula",
        "ID": 2393,
        "Results": [
          [
            421.0
          ]
        ],
        "Statistics": {
          "CreationDate": "2023-03-20T10:43:48.4796555+01:00",
          "LastRefreshDate": "2021-12-27T10:32:03.9905769+01:00",
          "TotalRefreshCount": 1,
          "CustomInfo": {}
        }
      },
      "2394": {
        "$type": "Inside.Core.Formula.Definition.DefinitionAC, Inside.Core.Formula",
        "ID": 2394,
        "Results": [
          [
            4500.0
          ]
        ],
        "Statistics": {
          "CreationDate": "2023-03-20T10:43:48.4796555+01:00",
          "LastRefreshDate": "2021-12-27T10:32:03.9905769+01:00",
          "TotalRefreshCount": 1,
          "CustomInfo": {}
        }
      },
      "2395": {
        "$type": "Inside.Core.Formula.Definition.DefinitionAC, Inside.Core.Formula",
        "ID": 2395,
        "Results": [
          [
            157.0
          ]
        ],
        "Statistics": {
          "CreationDate": "2023-03-20T10:43:48.4796555+01:00",
          "LastRefreshDate": "2021-12-27T10:32:04.00626+01:00",
          "TotalRefreshCount": 1,
          "CustomInfo": {}
        }
      },
      "2396": {
        "$type": "Inside.Core.Formula.Definition.DefinitionAC, Inside.Core.Formula",
        "ID": 2396,
        "Results": [
          [
            4.0
          ]
        ],
        "Statistics": {
          "CreationDate": "2023-03-20T10:43:48.4796555+01:00",
          "LastRefreshDate": "2021-12-27T10:32:04.00626+01:00",
          "TotalRefreshCount": 1,
          "CustomInfo": {}
        }
      },
      "2397": {
        "$type": "Inside.Core.Formula.Definition.DefinitionAC, Inside.Core.Formula",
        "ID": 2397,
        "Results": [
          [
            12.0
          ]
        ],
        "Statistics": {
          "CreationDate": "2023-03-20T10:43:48.480653+01:00",
          "LastRefreshDate": "2021-12-27T10:32:04.0218803+01:00",
          "TotalRefreshCount": 1,
          "CustomInfo": {}
        }
      },
      "2398": {
        "$type": "Inside.Core.Formula.Definition.DefinitionAC, Inside.Core.Formula",
        "ID": 2398,
        "Results": [
          [
            14.0
          ]
        ],
        "Statistics": {
          "CreationDate": "2023-03-20T10:43:48.480653+01:00",
          "LastRefreshDate": "2021-12-27T10:32:04.0218803+01:00",
          "TotalRefreshCount": 1,
          "CustomInfo": {}
        }
      },
      "2399": {
        "$type": "Inside.Core.Formula.Definition.DefinitionAC, Inside.Core.Formula",
        "ID": 2399,
        "Results": [
          [
            1.0
          ]
        ],
        "Statistics": {
          "CreationDate": "2023-03-20T10:43:48.480653+01:00",
          "LastRefreshDate": "2021-12-27T10:32:04.0218803+01:00",
          "TotalRefreshCount": 1,
          "CustomInfo": {}
        }
      },
      "2400": {
        "$type": "Inside.Core.Formula.Definition.DefinitionAC, Inside.Core.Formula",
        "ID": 2400,
        "Results": [
          [
            3.0
          ]
        ],
        "Statistics": {
          "CreationDate": "2023-03-20T10:43:48.480653+01:00",
          "LastRefreshDate": "2021-12-27T10:32:04.0375099+01:00",
          "TotalRefreshCount": 1,
          "CustomInfo": {}
        }
      },
      "2401": {
        "$type": "Inside.Core.Formula.Definition.DefinitionAC, Inside.Core.Formula",
        "ID": 2401,
        "Results": [
          [
            5.0
          ]
        ],
        "Statistics": {
          "CreationDate": "2023-03-20T10:43:48.480653+01:00",
          "LastRefreshDate": "2021-12-27T10:32:04.0375099+01:00",
          "TotalRefreshCount": 1,
          "CustomInfo": {}
        }
      },
      "2402": {
        "$type": "Inside.Core.Formula.Definition.DefinitionAC, Inside.Core.Formula",
        "ID": 2402,
        "Results": [
          [
            6.0
          ]
        ],
        "Statistics": {
          "CreationDate": "2023-03-20T10:43:48.480653+01:00",
          "LastRefreshDate": "2021-12-27T10:32:04.0375099+01:00",
          "TotalRefreshCount": 1,
          "CustomInfo": {}
        }
      },
      "2403": {
        "$type": "Inside.Core.Formula.Definition.DefinitionAC, Inside.Core.Formula",
        "ID": 2403,
        "Results": [
          [
            7.0
          ]
        ],
        "Statistics": {
          "CreationDate": "2023-03-20T10:43:48.480653+01:00",
          "LastRefreshDate": "2021-12-27T10:32:04.0531362+01:00",
          "TotalRefreshCount": 1,
          "CustomInfo": {}
        }
      },
      "2404": {
        "$type": "Inside.Core.Formula.Definition.DefinitionAC, Inside.Core.Formula",
        "ID": 2404,
        "Results": [
          [
            207.0
          ]
        ],
        "Statistics": {
          "CreationDate": "2023-03-20T10:43:48.480653+01:00",
          "LastRefreshDate": "2021-12-27T10:32:04.0531362+01:00",
          "TotalRefreshCount": 1,
          "CustomInfo": {}
        }
      },
      "2405": {
        "$type": "Inside.Core.Formula.Definition.DefinitionAC, Inside.Core.Formula",
        "ID": 2405,
        "Results": [
          [
            353.0
          ]
        ],
        "Statistics": {
          "CreationDate": "2023-03-20T10:43:48.480653+01:00",
          "LastRefreshDate": "2021-12-27T10:32:04.0531362+01:00",
          "TotalRefreshCount": 1,
          "CustomInfo": {}
        }
      },
      "2406": {
        "$type": "Inside.Core.Formula.Definition.DefinitionAC, Inside.Core.Formula",
        "ID": 2406,
        "Results": [
          [
            343.0
          ]
        ],
        "Statistics": {
          "CreationDate": "2023-03-20T10:43:48.480653+01:00",
          "LastRefreshDate": "2021-12-27T10:32:04.0687609+01:00",
          "TotalRefreshCount": 1,
          "CustomInfo": {}
        }
      },
      "2407": {
        "$type": "Inside.Core.Formula.Definition.DefinitionAC, Inside.Core.Formula",
        "ID": 2407,
        "Results": [
          [
            1557.0
          ]
        ],
        "Statistics": {
          "CreationDate": "2023-03-20T10:43:48.480653+01:00",
          "LastRefreshDate": "2021-12-27T10:32:04.1129425+01:00",
          "TotalRefreshCount": 1,
          "CustomInfo": {}
        }
      },
      "2408": {
        "$type": "Inside.Core.Formula.Definition.DefinitionAC, Inside.Core.Formula",
        "ID": 2408,
        "Results": [
          [
            369.0
          ]
        ],
        "Statistics": {
          "CreationDate": "2023-03-20T10:43:48.480653+01:00",
          "LastRefreshDate": "2021-12-27T10:32:04.1129425+01:00",
          "TotalRefreshCount": 1,
          "CustomInfo": {}
        }
      },
      "2409": {
        "$type": "Inside.Core.Formula.Definition.DefinitionAC, Inside.Core.Formula",
        "ID": 2409,
        "Results": [
          [
            1783.0
          ]
        ],
        "Statistics": {
          "CreationDate": "2023-03-20T10:43:48.480653+01:00",
          "LastRefreshDate": "2021-12-27T10:32:04.1129425+01:00",
          "TotalRefreshCount": 1,
          "CustomInfo": {}
        }
      },
      "2410": {
        "$type": "Inside.Core.Formula.Definition.DefinitionAC, Inside.Core.Formula",
        "ID": 2410,
        "Results": [
          [
            3676.0
          ]
        ],
        "Statistics": {
          "CreationDate": "2023-03-20T10:43:48.480653+01:00",
          "LastRefreshDate": "2021-12-27T10:32:04.1129425+01:00",
          "TotalRefreshCount": 1,
          "CustomInfo": {}
        }
      },
      "2411": {
        "$type": "Inside.Core.Formula.Definition.DefinitionAC, Inside.Core.Formula",
        "ID": 2411,
        "Results": [
          [
            36.0
          ]
        ],
        "Statistics": {
          "CreationDate": "2023-03-20T10:43:48.480653+01:00",
          "LastRefreshDate": "2021-12-27T10:32:04.1285689+01:00",
          "TotalRefreshCount": 1,
          "CustomInfo": {}
        }
      },
      "2412": {
        "$type": "Inside.Core.Formula.Definition.DefinitionAC, Inside.Core.Formula",
        "ID": 2412,
        "Results": [
          [
            682.0
          ]
        ],
        "Statistics": {
          "CreationDate": "2023-03-20T10:43:48.480653+01:00",
          "LastRefreshDate": "2021-12-27T10:32:04.1285689+01:00",
          "TotalRefreshCount": 1,
          "CustomInfo": {}
        }
      },
      "2413": {
        "$type": "Inside.Core.Formula.Definition.DefinitionAC, Inside.Core.Formula",
        "ID": 2413,
        "Results": [
          [
            183.0
          ]
        ],
        "Statistics": {
          "CreationDate": "2023-03-20T10:43:48.480653+01:00",
          "LastRefreshDate": "2021-12-27T10:32:04.1285689+01:00",
          "TotalRefreshCount": 1,
          "CustomInfo": {}
        }
      },
      "2414": {
        "$type": "Inside.Core.Formula.Definition.DefinitionAC, Inside.Core.Formula",
        "ID": 2414,
        "Results": [
          [
            148.0
          ]
        ],
        "Statistics": {
          "CreationDate": "2023-03-20T10:43:48.480653+01:00",
          "LastRefreshDate": "2021-12-27T10:32:04.1285689+01:00",
          "TotalRefreshCount": 1,
          "CustomInfo": {}
        }
      },
      "2415": {
        "$type": "Inside.Core.Formula.Definition.DefinitionAC, Inside.Core.Formula",
        "ID": 2415,
        "Results": [
          [
            2174.0
          ]
        ],
        "Statistics": {
          "CreationDate": "2023-03-20T10:43:48.480653+01:00",
          "LastRefreshDate": "2021-12-27T10:32:04.1441928+01:00",
          "TotalRefreshCount": 1,
          "CustomInfo": {}
        }
      },
      "2416": {
        "$type": "Inside.Core.Formula.Definit</t>
  </si>
  <si>
    <t>ion.DefinitionAC, Inside.Core.Formula",
        "ID": 2416,
        "Results": [
          [
            1154.0
          ]
        ],
        "Statistics": {
          "CreationDate": "2023-03-20T10:43:48.480653+01:00",
          "LastRefreshDate": "2021-12-27T10:32:04.1441928+01:00",
          "TotalRefreshCount": 1,
          "CustomInfo": {}
        }
      },
      "2417": {
        "$type": "Inside.Core.Formula.Definition.DefinitionAC, Inside.Core.Formula",
        "ID": 2417,
        "Results": [
          [
            62.0
          ]
        ],
        "Statistics": {
          "CreationDate": "2023-03-20T10:43:48.4816178+01:00",
          "LastRefreshDate": "2021-12-27T10:32:04.1441928+01:00",
          "TotalRefreshCount": 1,
          "CustomInfo": {}
        }
      },
      "2418": {
        "$type": "Inside.Core.Formula.Definition.DefinitionAC, Inside.Core.Formula",
        "ID": 2418,
        "Results": [
          [
            278.0
          ]
        ],
        "Statistics": {
          "CreationDate": "2023-03-20T10:43:48.4816178+01:00",
          "LastRefreshDate": "2021-12-27T10:32:04.1598229+01:00",
          "TotalRefreshCount": 1,
          "CustomInfo": {}
        }
      },
      "2419": {
        "$type": "Inside.Core.Formula.Definition.DefinitionAC, Inside.Core.Formula",
        "ID": 2419,
        "Results": [
          [
            482.0
          ]
        ],
        "Statistics": {
          "CreationDate": "2023-03-20T10:43:48.4816178+01:00",
          "LastRefreshDate": "2021-12-27T10:32:04.1598229+01:00",
          "TotalRefreshCount": 1,
          "CustomInfo": {}
        }
      },
      "2420": {
        "$type": "Inside.Core.Formula.Definition.DefinitionAC, Inside.Core.Formula",
        "ID": 2420,
        "Results": [
          [
            1054.0
          ]
        ],
        "Statistics": {
          "CreationDate": "2023-03-20T10:43:48.4816178+01:00",
          "LastRefreshDate": "2021-12-27T10:32:04.1598229+01:00",
          "TotalRefreshCount": 1,
          "CustomInfo": {}
        }
      },
      "2421": {
        "$type": "Inside.Core.Formula.Definition.DefinitionAC, Inside.Core.Formula",
        "ID": 2421,
        "Results": [
          [
            73.0
          ]
        ],
        "Statistics": {
          "CreationDate": "2023-03-20T10:43:48.4816178+01:00",
          "LastRefreshDate": "2021-12-27T10:32:04.1598229+01:00",
          "TotalRefreshCount": 1,
          "CustomInfo": {}
        }
      },
      "2422": {
        "$type": "Inside.Core.Formula.Definition.DefinitionAC, Inside.Core.Formula",
        "ID": 2422,
        "Results": [
          [
            10.0
          ]
        ],
        "Statistics": {
          "CreationDate": "2023-03-20T10:43:48.4816178+01:00",
          "LastRefreshDate": "2021-12-27T10:32:04.1754457+01:00",
          "TotalRefreshCount": 1,
          "CustomInfo": {}
        }
      },
      "2423": {
        "$type": "Inside.Core.Formula.Definition.DefinitionAC, Inside.Core.Formula",
        "ID": 2423,
        "Results": [
          [
            184.0
          ]
        ],
        "Statistics": {
          "CreationDate": "2023-03-20T10:43:48.4816178+01:00",
          "LastRefreshDate": "2021-12-27T10:32:04.2223329+01:00",
          "TotalRefreshCount": 1,
          "CustomInfo": {}
        }
      },
      "2424": {
        "$type": "Inside.Core.Formula.Definition.DefinitionAC, Inside.Core.Formula",
        "ID": 2424,
        "Results": [
          [
            8.0
          ]
        ],
        "Statistics": {
          "CreationDate": "2023-03-20T10:43:48.4816178+01:00",
          "LastRefreshDate": "2021-12-27T10:32:04.2223329+01:00",
          "TotalRefreshCount": 1,
          "CustomInfo": {}
        }
      },
      "2425": {
        "$type": "Inside.Core.Formula.Definition.DefinitionAC, Inside.Core.Formula",
        "ID": 2425,
        "Results": [
          [
            217.0
          ]
        ],
        "Statistics": {
          "CreationDate": "2023-03-20T10:43:48.4816178+01:00",
          "LastRefreshDate": "2021-12-27T10:32:04.2223329+01:00",
          "TotalRefreshCount": 1,
          "CustomInfo": {}
        }
      },
      "2426": {
        "$type": "Inside.Core.Formula.Definition.DefinitionAC, Inside.Core.Formula",
        "ID": 2426,
        "Results": [
          [
            95.0
          ]
        ],
        "Statistics": {
          "CreationDate": "2023-03-20T10:43:48.4816178+01:00",
          "LastRefreshDate": "2021-12-27T10:32:04.2379614+01:00",
          "TotalRefreshCount": 1,
          "CustomInfo": {}
        }
      },
      "2427": {
        "$type": "Inside.Core.Formula.Definition.DefinitionAC, Inside.Core.Formula",
        "ID": 2427,
        "Results": [
          [
            942.0
          ]
        ],
        "Statistics": {
          "CreationDate": "2023-03-20T10:43:48.4816178+01:00",
          "LastRefreshDate": "2021-12-27T10:32:04.2379614+01:00",
          "TotalRefreshCount": 1,
          "CustomInfo": {}
        }
      },
      "2428": {
        "$type": "Inside.Core.Formula.Definition.DefinitionAC, Inside.Core.Formula",
        "ID": 2428,
        "Results": [
          [
            51.0
          ]
        ],
        "Statistics": {
          "CreationDate": "2023-03-20T10:43:48.4816178+01:00",
          "LastRefreshDate": "2021-12-27T10:32:04.2379614+01:00",
          "TotalRefreshCount": 1,
          "CustomInfo": {}
        }
      },
      "2429": {
        "$type": "Inside.Core.Formula.Definition.DefinitionAC, Inside.Core.Formula",
        "ID": 2429,
        "Results": [
          [
            1533.0
          ]
        ],
        "Statistics": {
          "CreationDate": "2023-03-20T10:43:48.4816178+01:00",
          "LastRefreshDate": "2021-12-27T10:32:04.253593+01:00",
          "TotalRefreshCount": 1,
          "CustomInfo": {}
        }
      },
      "2430": {
        "$type": "Inside.Core.Formula.Definition.DefinitionAC, Inside.Core.Formula",
        "ID": 2430,
        "Results": [
          [
            219.0
          ]
        ],
        "Statistics": {
          "CreationDate": "2023-03-20T10:43:48.4816178+01:00",
          "LastRefreshDate": "2021-12-27T10:32:04.253593+01:00",
          "TotalRefreshCount": 1,
          "CustomInfo": {}
        }
      },
      "2431": {
        "$type": "Inside.Core.Formula.Definition.DefinitionAC, Inside.Core.Formula",
        "ID": 2431,
        "Results": [
          [
            10.0
          ]
        ],
        "Statistics": {
          "CreationDate": "2023-03-20T10:43:48.4816178+01:00",
          "LastRefreshDate": "2021-12-27T10:32:04.253593+01:00",
          "TotalRefreshCount": 1,
          "CustomInfo": {}
        }
      },
      "2432": {
        "$type": "Inside.Core.Formula.Definition.DefinitionAC, Inside.Core.Formula",
        "ID": 2432,
        "Results": [
          [
            35.0
          ]
        ],
        "Statistics": {
          "CreationDate": "2023-03-20T10:43:48.4816178+01:00",
          "LastRefreshDate": "2021-12-27T10:32:04.2692237+01:00",
          "TotalRefreshCount": 1,
          "CustomInfo": {}
        }
      },
      "2433": {
        "$type": "Inside.Core.Formula.Definition.DefinitionAC, Inside.Core.Formula",
        "ID": 2433,
        "Results": [
          [
            1033.0
          ]
        ],
        "Statistics": {
          "CreationDate": "2023-03-20T10:43:48.4816178+01:00",
          "LastRefreshDate": "2021-12-27T10:32:04.2692237+01:00",
          "TotalRefreshCount": 1,
          "CustomInfo": {}
        }
      },
      "2434": {
        "$type": "Inside.Core.Formula.Definition.DefinitionAC, Inside.Core.Formula",
        "ID": 2434,
        "Results": [
          [
            264.0
          ]
        ],
        "Statistics": {
          "CreationDate": "2023-03-20T10:43:48.4816178+01:00",
          "LastRefreshDate": "2021-12-27T10:32:04.2692237+01:00",
          "TotalRefreshCount": 1,
          "CustomInfo": {}
        }
      },
      "2435": {
        "$type": "Inside.Core.Formula.Definition.DefinitionAC, Inside.Core.Formula",
        "ID": 2435,
        "Results": [
          [
            55.0
          ]
        ],
        "Statistics": {
          "CreationDate": "2023-03-20T10:43:48.4816178+01:00",
          "LastRefreshDate": "2021-12-27T10:32:04.3071205+01:00",
          "TotalRefreshCount": 1,
          "CustomInfo": {}
        }
      },
      "2436": {
        "$type": "Inside.Core.Formula.Definition.DefinitionAC, Inside.Core.Formula",
        "ID": 2436,
        "Results": [
          [
            392.0
          ]
        ],
        "Statistics": {
          "CreationDate": "2023-03-20T10:43:48.4826164+01:00",
          "LastRefreshDate": "2021-12-27T10:32:04.3071205+01:00",
          "TotalRefreshCount": 1,
          "CustomInfo": {}
        }
      },
      "2437": {
        "$type": "Inside.Core.Formula.Definition.DefinitionAC, Inside.Core.Formula",
        "ID": 2437,
        "Results": [
          [
            24.0
          ]
        ],
        "Statistics": {
          "CreationDate": "2023-03-20T10:43:48.4826164+01:00",
          "LastRefreshDate": "2021-12-27T10:32:04.3227541+01:00",
          "TotalRefreshCount": 1,
          "CustomInfo": {}
        }
      },
      "2438": {
        "$type": "Inside.Core.Formula.Definition.DefinitionAC, Inside.Core.Formula",
        "ID": 2438,
        "Results": [
          [
            84.0
          ]
        ],
        "Statistics": {
          "CreationDate": "2023-03-20T10:43:48.4826164+01:00",
          "LastRefreshDate": "2021-12-27T10:32:04.3227541+01:00",
          "TotalRefreshCount": 1,
          "CustomInfo": {}
        }
      },
      "2439": {
        "$type": "Inside.Core.Formula.Definition.DefinitionAC, Inside.Core.Formula",
        "ID": 2439,
        "Results": [
          [
            8.0
          ]
        ],
        "Statistics": {
          "CreationDate": "2023-03-20T10:43:48.4826164+01:00",
          "LastRefreshDate": "2021-12-27T10:32:04.3383702+01:00",
          "TotalRefreshCount": 1,
          "CustomInfo": {}
        }
      },
      "2440": {
        "$type": "Inside.Core.Formula.Definition.DefinitionAC, Inside.Core.Formula",
        "ID": 2440,
        "Results": [
          [
            11.0
          ]
        ],
        "Statistics": {
          "CreationDate": "2023-03-20T10:43:48.4826164+01:00",
          "LastRefreshDate": "2021-12-27T10:32:04.3540012+01:00",
          "TotalRefreshCount": 1,
          "CustomInfo": {}
        }
      },
      "2441": {
        "$type": "Inside.Core.Formula.Definition.DefinitionAC, Inside.Core.Formula",
        "ID": 2441,
        "Results": [
          [
            44.0
          ]
        ],
        "Statistics": {
          "CreationDate": "2023-03-20T10:43:48.4826164+01:00",
          "LastRefreshDate": "2021-12-27T10:32:04.3540012+01:00",
          "TotalRefreshCount": 1,
          "CustomInfo": {}
        }
      },
      "2442": {
        "$type": "Inside.Core.Formula.Definition.DefinitionAC, Inside.Core.Formula",
        "ID": 2442,
        "Results": [
          [
            13.0
          ]
        ],
        "Statistics": {
          "CreationDate": "2023-03-20T10:43:48.4826164+01:00",
          "LastRefreshDate": "2021-12-27T10:32:04.369621+01:00",
          "TotalRefreshCount": 1,
          "CustomInfo": {}
        }
      },
      "2443": {
        "$type": "Inside.Core.Formula.Definition.DefinitionAC, Inside.Core.Formula",
        "ID": 2443,
        "Results": [
          [
            4.0
          ]
        ],
        "Statistics": {
          "CreationDate": "2023-03-20T10:43:48.4826164+01:00",
          "LastRefreshDate": "2021-12-27T10:32:04.369621+01:00",
          "TotalRefreshCount": 1,
          "CustomInfo": {}
        }
      },
      "2444": {
        "$type": "Inside.Core.Formula.Definition.DefinitionAC, Inside.Core.Formula",
        "ID": 2444,
        "Results": [
          [
            1.0
          ]
        ],
        "Statistics": {
          "CreationDate": "2023-03-20T10:43:48.4826164+01:00",
          "LastRefreshDate": "2021-12-27T10:32:04.369621+01:00",
          "TotalRefreshCount": 1,
          "CustomInfo": {}
        }
      },
      "2445": {
        "$type": "Inside.Core.Formula.Definition.DefinitionAC, Inside.Core.Formula",
        "ID": 2445,
        "Results": [
          [
            1.0
          ]
        ],
        "Statistics": {
          "CreationDate": "2023-03-20T10:43:48.4826164+01:00",
          "LastRefreshDate": "2021-12-27T10:32:04.3852325+01:00",
          "TotalRefreshCount": 1,
          "CustomInfo": {}
        }
      },
      "2446": {
        "$type": "Inside.Core.Formula.Definition.DefinitionAC, Inside.Core.Formula",
        "ID": 2446,
        "Results": [
          [
            77.0
          ]
        ],
        "Statistics": {
          "CreationDate": "2023-03-20T10:43:48.4826164+01:00",
          "LastRefreshDate": "2021-12-27T10:32:04.3852325+01:00",
          "TotalRefreshCount": 1,
          "CustomInfo": {}
        }
      },
      "2447": {
        "$type": "Inside.Core.Formula.Definition.DefinitionAC, Inside.Core.Formula",
        "ID": 2447,
        "Results": [
          [
            1225.0
          ]
        ],
        "Statistics": {
          "CreationDate": "2023-03-20T10:43:48.4826164+01:00",
          "LastRefreshDate": "2021-12-27T10:32:04.3938964+01:00",
          "TotalRefreshCount": 1,
          "CustomInfo": {}
        }
      },
      "2448": {
        "$type": "Inside.Core.Formula.Definition.DefinitionAC, Inside.Core.Formula",
        "ID": 2448,
        "Results": [
          [
            659.0
          ]
        ],
        "Statistics": {
          "CreationDate": "2023-03-20T10:43:48.4826164+01:00",
          "LastRefreshDate": "2021-12-27T10:32:04.3938964+01:00",
          "TotalRefreshCount": 1,
          "CustomInfo": {}
        }
      },
      "2449": {
        "$type": "Inside.Core.Formula.Definition.DefinitionAC, Inside.Core.Formula",
        "ID": 2449,
        "Results": [
          [
            2446.0
          ]
        ],
        "Statistics": {
          "CreationDate": "2023-03-20T10:43:48.4826164+01:00",
          "LastRefreshDate": "2021-12-27T10:32:04.4019987+01:00",
          "TotalRefreshCount": 1,
          "CustomInfo": {}
        }
      },
      "2450": {
        "$type": "Inside.Core.Formula.Definition.DefinitionAC, Inside.Core.Formula",
        "ID": 2450,
        "Results": [
          [
            286.0
          ]
        ],
        "Statistics": {
          "CreationDate": "2023-03-20T10:43:48.4826164+01:00",
          "LastRefreshDate": "2021-12-27T10:32:04.4040822+01:00",
          "TotalRefreshCount": 1,
          "CustomInfo": {}
        }
      },
      "2451": {
        "$type": "Inside.Core.Formula.Definition.DefinitionAC, Inside.Core.Formula",
        "ID": 2451,
        "Results": [
          [
            580.0
          ]
        ],
        "Statistics": {
          "CreationDate": "2023-03-20T10:43:48.4826164+01:00",
          "LastRefreshDate": "2021-12-27T10:32:04.4040822+01:00",
          "TotalRefreshCount": 1,
          "CustomInfo": {}
        }
      },
      "2452": {
        "$type": "Inside.Core.Formula.Definition.DefinitionAC, Inside.Core.Formula",
        "ID": 2452,
        "Results": [
          [
            161.0
          ]
        ],
        "Statistics": {
          "CreationDate": "2023-03-20T10:43:48.4826164+01:00",
          "LastRefreshDate": "2021-12-27T10:32:04.4142397+01:00",
          "TotalRefreshCount": 1,
          "CustomInfo": {}
        }
      },
      "2453": {
        "$type": "Inside.Core.Formula.Definition.DefinitionAC, Inside.Core.Formula",
        "ID": 2453,
        "Results": [
          [
            186.0
          ]
        ],
        "Statistics": {
          "CreationDate": "2023-03-20T10:43:48.4826164+01:00",
          "LastRefreshDate": "2021-12-27T10:32:04.4142397+01:00",
          "TotalRefreshCount": 1,
          "CustomInfo": {}
        }
      },
      "2454": {
        "$type": "Inside.Core.Formula.Definition.DefinitionAC, Inside.Core.Formula",
        "ID": 2454,
        "Results": [
          [
            3457.0
          ]
        ],
        "Statistics": {
          "CreationDate": "2023-03-20T10:43:48.4826164+01:00",
          "LastRefreshDate": "2021-12-27T10:32:04.4142397+01:00",
          "TotalRefreshCount": 1,
          "CustomInfo": {}
        }
      },
      "2455": {
        "$type": "Inside.Core.Formula.Definition.DefinitionAC, Inside.Core.Formula",
        "ID": 2455,
        "Results": [
          [
            8.0
          ]
        ],
        "Statistics": {
          "CreationDate": "2023-03-20T10:43:48.4826164+01:00",
          "LastRefreshDate": "2021-12-27T10:32:04.4223918+01:00",
          "TotalRefreshCount": 1,
          "CustomInfo": {}
        }
      },
      "2456": {
        "$type": "Inside.Core.Formula.Definition.DefinitionAC, Inside.Core.Formula",
        "ID": 2456,
        "Results": [
          [
            1084.0
          ]
        ],
        "Statistics": {
          "CreationDate": "2023-03-20T10:43:48.4826164+01:00",
          "LastRefreshDate": "2021-12-27T10:32:04.4223918+01:00",
          "TotalRefreshCount": 1,
          "CustomInfo": {}
        }
      },
      "2457": {
        "$type": "Inside.Core.Formula.Definition.DefinitionAC, Inside.Core.Formula",
        "ID": 2457,
        "Results": [
          [
            28.0
          ]
        ],
        "Statistics": {
          "CreationDate": "2023-03-20T10:43:48.4836154+01:00",
          "LastRefreshDate": "2021-12-27T10:32:04.4223918+01:00",
          "TotalRefreshCount": 1,
          "CustomInfo": {}
        }
      },
      "2458": {
        "$type": "Inside.Core.Formula.Definition.DefinitionAC, Inside.Core.Formula",
        "ID": 2458,
        "Results": [
          [
            4.0
          ]
        ],
        "Statistics": {
          "CreationDate": "2023-03-20T10:43:48.4836154+01:00",
          "LastRefreshDate": "2021-12-27T10:32:04.4345669+01:00",
          "TotalRefreshCount": 1,
          "CustomInfo": {}
        }
      },
      "2459": {
        "$type": "Inside.Core.Formula.Definition.DefinitionAC, Inside.Core.Formula",
        "ID": 2459,
        "Results": [
          [
            6.0
          ]
        ],
        "Statistics": {
          "CreationDate": "2023-03-20T10:43:48.4836154+01:00",
          "LastRefreshDate": "2021-12-27T10:32:04.4345669+01:00",
          "TotalRefreshCount": 1,
          "CustomInfo": {}
        }
      },
      "2460": {
        "$type": "Inside.Core.Formula.Definition.DefinitionAC, Inside.Core.Formula",
        "ID": 2460,
        "Results": [
          [
            5936.0
          ]
        ],
        "Statistics": {
          "CreationDate": "2023-03-20T10:43:48.4836154+01:00",
          "LastRefreshDate": "2021-12-27T10:32:08.8830941+01:00",
          "TotalRefreshCount": 1,
          "CustomInfo": {}
        }
      },
      "2461": {
        "$type": "Inside.Core.Formula.Definition.DefinitionAC, Inside.Core.Formula",
        "ID": 2461,
        "Results": [
          [
            138.0
          ]
        ],
        "Statistics": {
          "CreationDate": "2023-03-20T10:43:48.4836154+01:00",
          "LastRefreshDate": "2021-12-27T10:32:11.286664+01:00",
          "TotalRefreshCount": 1,
          "CustomInfo": {}
        }
      },
      "2462": {
        "$type": "Inside.Core.Formula.Definition.DefinitionAC, Inside.Core.Formula",
        "ID": 2462,
        "Results": [
          [
            107.0
          ]
        ],
        "Statistics": {
          "CreationDate": "2023-03-20T10:43:48.4836154+01:00",
          "LastRefreshDate": "2021-12-27T10:32:11.286664+01:00",
          "TotalRefreshCount": 1,
          "CustomInfo": {}
        }
      },
      "2463": {
        "$type": "Inside.Core.Formula.Definition.DefinitionAC, Inside.Core.Formula",
        "ID": 2463,
        "Results": [
          [
            121.0
          ]
        ],
        "Statistics": {
          "CreationDate": "2023-03-20T10:43:48.4836154+01:00",
          "LastRefreshDate": "2021-12-27T10:32:11.3022954+01:00",
          "TotalRefreshCount": 1,
          "CustomInfo": {}
        }
      },
      "2464": {
        "$type": "Inside.Core.Formula.Definition.DefinitionAC, Inside.Core.Formula",
        "ID": 2464,
        "Results": [
          [
            110.0
          ]
        ],
        "Statistics": {
          "CreationDate": "2023-03-20T10:43:48.4836154+01:00",
          "LastRefreshDate": "2021-12-27T10:32:11.3022954+01:00",
          "TotalRefreshCount": 1,
          "CustomInfo": {}
        }
      },
      "2465": {
        "$type": "Inside.Core.Formula.Definition.DefinitionAC, Inside.Core.Formula",
        "ID": 2465,
        "Results": [
          [
            104.0
          ]
        ],
        "Statistics": {
          "CreationDate": "2023-03-20T10:43:48.4836154+01:00",
          "LastRefreshDate": "2021-12-27T10:32:11.3022954+01:00",
          "TotalRefreshCount": 1,
          "CustomInfo": {}
        }
      },
      "2466": {
        "$type": "Inside.Core.Formula.Definition.DefinitionAC, Inside.Core.Formula",
        "ID": 2466,
        "Results": [
          [
            380.0
          ]
        ],
        "Statistics": {
          "CreationDate": "2023-03-20T10:43:48.4836154+01:00",
          "LastRefreshDate": "2021-12-27T10:32:11.3179228+01:00",
          "TotalRefreshCount": 1,
          "CustomInfo": {}
        }
      },
      "2467": {
        "$type": "Inside.Core.Formula.Definition.DefinitionAC, Inside.Core.Formula",
        "ID": 2467,
        "Results": [
          [
            30.0
          ]
        ],
        "Statistics": {
          "CreationDate": "2023-03-20T10:43:48.4836154+01:00",
          "LastRefreshDate": "2021-12-27T10:32:11.3179228+01:00",
          "TotalRefreshCount": 1,
          "CustomInfo": {}
        }
      },
      "2468": {
        "$type": "Inside.Core.Formula.Definition.DefinitionAC, Inside.Core.Formula",
        "ID": 2468,
        "Results": [
          [
            12.0
          ]
        ],
        "Statistics": {
          "CreationDate": "2023-03-20T10:43:48.4836154+01:00",
          "LastRefreshDate": "2021-12-27T10:32:11.3179228+01:00",
          "TotalRefreshCount": 1,
          "CustomInfo": {}
        }
      },
      "2469": {
        "$type": "Inside.Core.Formula.Definition.DefinitionAC, Inside.Core.Formula",
        "ID": 2469,
        "Results": [
          [
            7.0
          ]
        ],
        "Statistics": {
          "CreationDate": "2023-03-20T10:43:48.4836154+01:00",
          "LastRefreshDate": "2021-12-27T10:32:11.3335551+01:00",
          "TotalRefreshCount": 1,
          "CustomInfo": {}
        }
      },
      "2470": {
        "$type": "Inside.Core.Formula.Definition.DefinitionAC, Inside.Core.Formula",
        "ID": 2470,
        "Results": [
          [
            42.0
          ]
        ],
        "Statistics": {
          "CreationDate": "2023-03-20T10:43:48.4836154+01:00",
          "LastRefreshDate": "2021-12-27T10:32:11.3401092+01:00",
          "TotalRefreshCount": 1,
          "CustomInfo": {}
        }
      },
      "2471": {
        "$type": "Inside.Core.Formula.Definition.DefinitionAC, Inside.Core.Formula",
        "ID": 2471,
        "Results": [
          [
            11.0
          ]
        ],
        "Statistics": {
          "CreationDate": "2023-03-20T10:43:48.4836154+01:00",
          "LastRefreshDate": "2021-12-27T10:32:11.3401092+01:00",
          "TotalRefreshCount": 1,
          "CustomInfo": {}
        }
      },
      "2472": {
        "$type": "Inside.Core.Formula.Definition.DefinitionAC, Inside.Core.Formula",
        "ID": 2472,
        "Results": [
          [
            25.0
          ]
        ],
        "Statistics": {
          "CreationDate": "2023-03-20T10:43:48.4836154+01:00",
          "LastRefreshDate": "2021-12-27T10:32:11.3714157+01:00",
          "TotalRefreshCount": 1,
          "CustomInfo": {}
        }
      },
      "2473": {
        "$type": "Inside.Core.Formula.Definition.DefinitionAC, Inside.Core.Formula",
        "ID": 2473,
        "Results": [
          [
            50.0
          ]
        ],
        "Statistics": {
          "CreationDate": "2023-03-20T10:43:48.4836154+01:00",
          "LastRefreshDate": "2021-12-27T10:32:11.3714157+01:00",
          "TotalRefreshCount": 1,
          "CustomInfo": {}
        }
      },
      "2474": {
        "$type": "Inside.Core.Formula.Definition.DefinitionAC, Inside.Core.Formula",
        "ID": 2474,
        "Results": [
          [
            35.0
          ]
        ],
        "Statistics": {
          "CreationDate": "2023-03-20T10:43:48.4836154+01:00",
          "LastRefreshDate": "2021-12-27T10:32:11.3870476+01:00",
          "TotalRefreshCount": 1,
          "CustomInfo": {}
        }
      },
      "2475": {
        "$type": "Inside.Core.Formula.Definition.DefinitionAC, Inside.Core.Formula",
        "ID": 2475,
        "Results": [
          [
            401.0
          ]
        ],
        "Statistics": {
          "CreationDate": "2023-03-20T10:43:48.4836154+01:00",
          "LastRefreshDate": "2021-12-27T10:32:11.3870476+01:00",
          "TotalRefreshCount": 1,
          "CustomInfo": {}
        }
      },
      "2476": {
        "$type": "Inside.Core.Formula.Definition.DefinitionAC, Inside.Core.Formula",
        "ID": 2476,
        "Results": [
          [
            184.0
          ]
        ],
        "Statistics": {
          "CreationDate": "2023-03-20T10:43:48.4836154+01:00",
          "LastRefreshDate": "2021-12-27T10:32:11.4026705+01:00",
          "TotalRefreshCount": 1,
          "CustomInfo": {}
        }
      },
      "2477": {
        "$type": "Inside.Core.Formula.Definition.DefinitionAC, Inside.Core.Formula",
        "ID": 2477,
        "Results": [
          [
            34.0
          ]
        ],
        "Statistics": {
          "CreationDate": "2023-03-20T10:43:48.4836154+01:00",
          "LastRefreshDate": "2021-12-27T10:32:11.4182887+01:00",
          "TotalRefreshCount": 1,
          "CustomInfo": {}
        }
      },
      "2478": {
        "$type": "Inside.Core.Formula.Definition.DefinitionAC, Inside.Core.Formula",
        "ID": 2478,
        "Results": [
          [
            19.0
          ]
        ],
        "Statistics": {
          "CreationDate": "2023-03-20T10:43:48.4846159+01:00",
          "LastRefreshDate": "2021-12-27T10:32:11.4182887+01:00",
          "TotalRefreshCount": 1,
          "CustomInfo": {}
        }
      },
      "2479": {
        "$type": "Inside.Core.Formula.Definition.DefinitionAC, Inside.Core.Formula",
        "ID": 2479,
        "Results": [
          [
            119.0
          ]
        ],
        "Statistics": {
          "CreationDate": "2023-03-20T10:43:48.4846159+01:00",
          "LastRefreshDate": "2021-12-27T10:32:11.4182887+01:00",
          "TotalRefreshCount": 1,
          "CustomInfo": {}
        }
      },
      "2480": {
        "$type": "Inside.Core.Formula.Definition.DefinitionAC, Inside.Core.Formula",
        "ID": 2480,
        "Results": [
          [
            56.0
          ]
        ],
        "Statistics": {
          "CreationDate": "2023-03-20T10:43:48.4846159+01:00",
          "LastRefreshDate": "2021-12-27T10:32:11.4339102+01:00",
          "TotalRefreshCount": 1,
          "CustomInfo": {}
        }
      },
      "2481": {
        "$type": "Inside.Core.Formula.Definition.DefinitionAC, Inside.Core.Formula",
        "ID": 2481,
        "Results": [
          [
            129.0
          ]
        ],
        "Statistics": {
          "CreationDate": "2023-03-20T10:43:48.4846159+01:00",
          "LastRefreshDate": "2021-12-27T10:32:11.4404615+01:00",
          "TotalRefreshCount": 1,
          "CustomInfo": {}
        }
      },
      "2482": {
        "$type": "Inside.Core.Formula.Definition.DefinitionAC, Inside.Core.Formula",
        "ID": 2482,
        "Results": [
          [
            106.0
          ]
        ],
        "Statistics": {
          "CreationDate": "2023-03-20T10:43:48.4846159+01:00",
          "LastRefreshDate": "2021-12-27T10:32:11.4404615+01:00",
          "TotalRefreshCount": 1,
          "CustomInfo": {}
        }
      },
      "2483": {
        "$type": "Inside.Core.Formula.Definition.DefinitionAC, Inside.Core.Formula",
        "ID": 2483,
        "Results": [
          [
            42.0
          ]
        ],
        "Statistics": {
          "CreationDate": "2023-03-20T10:43:48.4846159+01:00",
          "LastRefreshDate": "2021-12-27T10:32:11.4404615+01:00",
          "TotalRefreshCount": 1,
          "CustomInfo": {}
        }
      },
      "2484": {
        "$type": "Inside.Core.Formula.Definition.DefinitionAC, Inside.Core.Formula",
        "ID": 2484,
        "Results": [
          [
            158.0
          ]
        ],
        "Statistics": {
          "CreationDate": "2023-03-20T10:43:48.4846159+01:00",
          "LastRefreshDate": "2021-12-27T10:32:11.4561475+01:00",
          "TotalRefreshCount": 1,
          "CustomInfo": {}
        }
      },
      "2485": {
        "$type": "Inside.Core.Formula.Definition.DefinitionAC, Inside.Core.Formula",
        "ID": 2485,
        "Results": [
          [
            3419.0
          ]
        ],
        "Statistics": {
          "CreationDate": "2023-03-20T10:43:48.4846159+01:00",
          "LastRefreshDate": "2021-12-27T10:32:11.4561475+01:00",
          "TotalRefreshCount": 1,
          "CustomInfo": {}
        }
      },
      "2486": {
        "$type": "Inside.Core.Formula.Definition.DefinitionAC, Inside.Core.Formula",
        "ID": 2486,
        "Results": [
          [
            46.0
          ]
        ],
        "Statistics": {
          "CreationDate": "2023-03-20T10:43:48.4846159+01:00",
          "LastRefreshDate": "2021-12-27T10:32:11.4561475+01:00",
          "TotalRefreshCount": 1,
          "CustomInfo": {}
        }
      },
      "2487": {
        "$type": "Inside.Core.Formula.Definition.DefinitionAC, Inside.Core.Formula",
        "ID": 2487,
        "Results": [
          [
            52.0
          ]
        ],
        "Statistics": {
          "CreationDate": "2023-03-20T10:43:48.4846159+01:00",
          "LastRefreshDate": "2021-12-27T10:32:11.4717626+01:00",
          "TotalRefreshCount": 1,
          "CustomInfo": {}
        }
      },
      "2488": {
        "$type": "Inside.Core.Formula.Definition.DefinitionAC, Inside.Core.Formula",
        "ID": 2488,
        "Results": [
          [
            515.0
          ]
        ],
        "Statistics": {
          "CreationDate": "2023-03-20T10:43:48.4846159+01:00",
          "LastRefreshDate": "2021-12-27T10:32:16.1995754+01:00",
          "TotalRefreshCount": 1,
          "CustomInfo": {}
        }
      },
      "2489": {
        "$type": "Inside.Core.Formula.Definition.DefinitionAC, Inside.Core.Formula",
        "ID": 2489,
        "Results": [
          [
            29.0
          ]
        ],
        "Statistics": {
          "CreationDate": "2023-03-20T10:43:48.4846159+01:00",
          "LastRefreshDate": "2021-12-27T10:32:17.9865377+01:00",
          "TotalRefreshCount": 1,
          "CustomInfo": {}
        }
      },
      "2490": {
        "$type": "Inside.Core.Formula.Definition.DefinitionAC, Inside.Core.F</t>
  </si>
  <si>
    <t xml:space="preserve">ormula",
        "ID": 2490,
        "Results": [
          [
            122.0
          ]
        ],
        "Statistics": {
          "CreationDate": "2023-03-20T10:43:48.4846159+01:00",
          "LastRefreshDate": "2021-12-27T10:32:17.9865377+01:00",
          "TotalRefreshCount": 1,
          "CustomInfo": {}
        }
      },
      "2491": {
        "$type": "Inside.Core.Formula.Definition.DefinitionAC, Inside.Core.Formula",
        "ID": 2491,
        "Results": [
          [
            244.0
          ]
        ],
        "Statistics": {
          "CreationDate": "2023-03-20T10:43:48.4846159+01:00",
          "LastRefreshDate": "2021-12-27T10:32:17.9865377+01:00",
          "TotalRefreshCount": 1,
          "CustomInfo": {}
        }
      },
      "2492": {
        "$type": "Inside.Core.Formula.Definition.DefinitionAC, Inside.Core.Formula",
        "ID": 2492,
        "Results": [
          [
            1.0
          ]
        ],
        "Statistics": {
          "CreationDate": "2023-03-20T10:43:48.4846159+01:00",
          "LastRefreshDate": "2021-12-27T10:32:18.0021606+01:00",
          "TotalRefreshCount": 1,
          "CustomInfo": {}
        }
      },
      "2493": {
        "$type": "Inside.Core.Formula.Definition.DefinitionAC, Inside.Core.Formula",
        "ID": 2493,
        "Results": [
          [
            106.0
          ]
        ],
        "Statistics": {
          "CreationDate": "2023-03-20T10:43:48.4846159+01:00",
          "LastRefreshDate": "2021-12-27T10:32:18.0021606+01:00",
          "TotalRefreshCount": 1,
          "CustomInfo": {}
        }
      },
      "2494": {
        "$type": "Inside.Core.Formula.Definition.DefinitionAC, Inside.Core.Formula",
        "ID": 2494,
        "Results": [
          [
            5.0
          ]
        ],
        "Statistics": {
          "CreationDate": "2023-03-20T10:43:48.4846159+01:00",
          "LastRefreshDate": "2021-12-27T10:32:18.0177905+01:00",
          "TotalRefreshCount": 1,
          "CustomInfo": {}
        }
      },
      "2495": {
        "$type": "Inside.Core.Formula.Definition.DefinitionAC, Inside.Core.Formula",
        "ID": 2495,
        "Results": [
          [
            672.0
          ]
        ],
        "Statistics": {
          "CreationDate": "2023-03-20T10:43:48.4846159+01:00",
          "LastRefreshDate": "2021-12-27T10:32:18.0555851+01:00",
          "TotalRefreshCount": 1,
          "CustomInfo": {}
        }
      },
      "2496": {
        "$type": "Inside.Core.Formula.Definition.DefinitionAC, Inside.Core.Formula",
        "ID": 2496,
        "Results": [
          [
            27.0
          ]
        ],
        "Statistics": {
          "CreationDate": "2023-03-20T10:43:48.4846159+01:00",
          "LastRefreshDate": "2021-12-27T10:32:18.0555851+01:00",
          "TotalRefreshCount": 1,
          "CustomInfo": {}
        }
      },
      "2497": {
        "$type": "Inside.Core.Formula.Definition.DefinitionAC, Inside.Core.Formula",
        "ID": 2497,
        "Results": [
          [
            12.0
          ]
        ],
        "Statistics": {
          "CreationDate": "2023-03-20T10:43:48.485615+01:00",
          "LastRefreshDate": "2021-12-27T10:32:24.2912798+01:00",
          "TotalRefreshCount": 1,
          "CustomInfo": {}
        }
      },
      "2498": {
        "$type": "Inside.Core.Formula.Definition.DefinitionAC, Inside.Core.Formula",
        "ID": 2498,
        "Results": [
          [
            9.0
          ]
        ],
        "Statistics": {
          "CreationDate": "2023-03-20T10:43:48.485615+01:00",
          "LastRefreshDate": "2021-12-27T10:32:25.7406885+01:00",
          "TotalRefreshCount": 1,
          "CustomInfo": {}
        }
      },
      "2499": {
        "$type": "Inside.Core.Formula.Definition.DefinitionAC, Inside.Core.Formula",
        "ID": 2499,
        "Results": [
          [
            97.0
          ]
        ],
        "Statistics": {
          "CreationDate": "2023-03-20T10:43:48.485615+01:00",
          "LastRefreshDate": "2021-12-27T10:32:25.7406885+01:00",
          "TotalRefreshCount": 1,
          "CustomInfo": {}
        }
      },
      "2500": {
        "$type": "Inside.Core.Formula.Definition.DefinitionAC, Inside.Core.Formula",
        "ID": 2500,
        "Results": [
          [
            10.0
          ]
        ],
        "Statistics": {
          "CreationDate": "2023-03-20T10:43:48.485615+01:00",
          "LastRefreshDate": "2021-12-27T10:32:25.7563208+01:00",
          "TotalRefreshCount": 1,
          "CustomInfo": {}
        }
      },
      "2501": {
        "$type": "Inside.Core.Formula.Definition.DefinitionAC, Inside.Core.Formula",
        "ID": 2501,
        "Results": [
          [
            2.0
          ]
        ],
        "Statistics": {
          "CreationDate": "2023-03-20T10:43:48.485615+01:00",
          "LastRefreshDate": "2021-12-27T10:32:25.7563208+01:00",
          "TotalRefreshCount": 1,
          "CustomInfo": {}
        }
      },
      "2502": {
        "$type": "Inside.Core.Formula.Definition.DefinitionAC, Inside.Core.Formula",
        "ID": 2502,
        "Results": [
          [
            370.0
          ]
        ],
        "Statistics": {
          "CreationDate": "2023-03-20T10:43:48.485615+01:00",
          "LastRefreshDate": "2021-12-27T10:32:25.7563208+01:00",
          "TotalRefreshCount": 1,
          "CustomInfo": {}
        }
      },
      "2503": {
        "$type": "Inside.Core.Formula.Definition.DefinitionAC, Inside.Core.Formula",
        "ID": 2503,
        "Results": [
          [
            2.0
          ]
        ],
        "Statistics": {
          "CreationDate": "2023-03-20T10:43:48.485615+01:00",
          "LastRefreshDate": "2021-12-27T10:32:25.7719478+01:00",
          "TotalRefreshCount": 1,
          "CustomInfo": {}
        }
      },
      "2504": {
        "$type": "Inside.Core.Formula.Definition.DefinitionAC, Inside.Core.Formula",
        "ID": 2504,
        "Results": [
          [
            2.0
          ]
        ],
        "Statistics": {
          "CreationDate": "2023-03-20T10:43:48.485615+01:00",
          "LastRefreshDate": "2021-12-27T10:32:25.7719478+01:00",
          "TotalRefreshCount": 1,
          "CustomInfo": {}
        }
      },
      "2505": {
        "$type": "Inside.Core.Formula.Definition.DefinitionAC, Inside.Core.Formula",
        "ID": 2505,
        "Results": [
          [
            1.0
          ]
        ],
        "Statistics": {
          "CreationDate": "2023-03-20T10:43:48.485615+01:00",
          "LastRefreshDate": "2021-12-27T10:32:25.7719478+01:00",
          "TotalRefreshCount": 1,
          "CustomInfo": {}
        }
      },
      "2506": {
        "$type": "Inside.Core.Formula.Definition.DefinitionAC, Inside.Core.Formula",
        "ID": 2506,
        "Results": [
          [
            2.0
          ]
        ],
        "Statistics": {
          "CreationDate": "2023-03-20T10:43:48.485615+01:00",
          "LastRefreshDate": "2021-12-27T10:32:25.7719478+01:00",
          "TotalRefreshCount": 1,
          "CustomInfo": {}
        }
      },
      "2507": {
        "$type": "Inside.Core.Formula.Definition.DefinitionAC, Inside.Core.Formula",
        "ID": 2507,
        "Results": [
          [
            784.0
          ]
        ],
        "Statistics": {
          "CreationDate": "2023-03-20T10:43:48.485615+01:00",
          "LastRefreshDate": "2021-12-27T10:32:25.7941204+01:00",
          "TotalRefreshCount": 1,
          "CustomInfo": {}
        }
      },
      "2508": {
        "$type": "Inside.Core.Formula.Definition.DefinitionAC, Inside.Core.Formula",
        "ID": 2508,
        "Results": [
          [
            91.0
          ]
        ],
        "Statistics": {
          "CreationDate": "2023-03-20T10:43:48.485615+01:00",
          "LastRefreshDate": "2021-12-27T10:32:25.8254257+01:00",
          "TotalRefreshCount": 1,
          "CustomInfo": {}
        }
      },
      "2509": {
        "$type": "Inside.Core.Formula.Definition.DefinitionAC, Inside.Core.Formula",
        "ID": 2509,
        "Results": [
          [
            2.0
          ]
        ],
        "Statistics": {
          "CreationDate": "2023-03-20T10:43:48.485615+01:00",
          "LastRefreshDate": "2021-12-27T10:32:25.8254257+01:00",
          "TotalRefreshCount": 1,
          "CustomInfo": {}
        }
      },
      "2510": {
        "$type": "Inside.Core.Formula.Definition.DefinitionAC, Inside.Core.Formula",
        "ID": 2510,
        "Results": [
          [
            952.0
          ]
        ],
        "Statistics": {
          "CreationDate": "2023-03-20T10:43:48.485615+01:00",
          "LastRefreshDate": "2021-12-27T10:32:25.8410473+01:00",
          "TotalRefreshCount": 1,
          "CustomInfo": {}
        }
      },
      "2511": {
        "$type": "Inside.Core.Formula.Definition.DefinitionAC, Inside.Core.Formula",
        "ID": 2511,
        "Results": [
          [
            2.0
          ]
        ],
        "Statistics": {
          "CreationDate": "2023-03-20T10:43:48.485615+01:00",
          "LastRefreshDate": "2021-12-27T10:32:25.8410473+01:00",
          "TotalRefreshCount": 1,
          "CustomInfo": {}
        }
      },
      "2512": {
        "$type": "Inside.Core.Formula.Definition.DefinitionAC, Inside.Core.Formula",
        "ID": 2512,
        "Results": [
          [
            28.0
          ]
        ],
        "Statistics": {
          "CreationDate": "2023-03-20T10:43:48.485615+01:00",
          "LastRefreshDate": "2021-12-27T10:32:25.8410473+01:00",
          "TotalRefreshCount": 1,
          "CustomInfo": {}
        }
      },
      "2513": {
        "$type": "Inside.Core.Formula.Definition.DefinitionAC, Inside.Core.Formula",
        "ID": 2513,
        "Results": [
          [
            26.0
          ]
        ],
        "Statistics": {
          "CreationDate": "2023-03-20T10:43:48.485615+01:00",
          "LastRefreshDate": "2021-12-27T10:32:25.8722988+01:00",
          "TotalRefreshCount": 1,
          "CustomInfo": {}
        }
      },
      "2514": {
        "$type": "Inside.Core.Formula.Definition.DefinitionAC, Inside.Core.Formula",
        "ID": 2514,
        "Results": [
          [
            274.0
          ]
        ],
        "Statistics": {
          "CreationDate": "2023-03-20T10:43:48.485615+01:00",
          "LastRefreshDate": "2021-12-27T10:32:25.8722988+01:00",
          "TotalRefreshCount": 1,
          "CustomInfo": {}
        }
      },
      "2515": {
        "$type": "Inside.Core.Formula.Definition.DefinitionAC, Inside.Core.Formula",
        "ID": 2515,
        "Results": [
          [
            146.0
          ]
        ],
        "Statistics": {
          "CreationDate": "2023-03-20T10:43:48.485615+01:00",
          "LastRefreshDate": "2021-12-27T10:32:25.8722988+01:00",
          "TotalRefreshCount": 1,
          "CustomInfo": {}
        }
      },
      "2516": {
        "$type": "Inside.Core.Formula.Definition.DefinitionAC, Inside.Core.Formula",
        "ID": 2516,
        "Results": [
          [
            3.0
          ]
        ],
        "Statistics": {
          "CreationDate": "2023-03-20T10:43:48.485615+01:00",
          "LastRefreshDate": "2021-12-27T10:32:25.8879183+01:00",
          "TotalRefreshCount": 1,
          "CustomInfo": {}
        }
      },
      "2517": {
        "$type": "Inside.Core.Formula.Definition.DefinitionAC, Inside.Core.Formula",
        "ID": 2517,
        "Results": [
          [
            357.0
          ]
        ],
        "Statistics": {
          "CreationDate": "2023-03-20T10:43:48.485615+01:00",
          "LastRefreshDate": "2021-12-27T10:32:25.8944829+01:00",
          "TotalRefreshCount": 1,
          "CustomInfo": {}
        }
      },
      "2518": {
        "$type": "Inside.Core.Formula.Definition.DefinitionAC, Inside.Core.Formula",
        "ID": 2518,
        "Results": [
          [
            2.0
          ]
        ],
        "Statistics": {
          "CreationDate": "2023-03-20T10:43:48.4866144+01:00",
          "LastRefreshDate": "2021-12-27T10:32:25.8944829+01:00",
          "TotalRefreshCount": 1,
          "CustomInfo": {}
        }
      },
      "2519": {
        "$type": "Inside.Core.Formula.Definition.DefinitionAC, Inside.Core.Formula",
        "ID": 2519,
        "Results": [
          [
            73.0
          ]
        ],
        "Statistics": {
          "CreationDate": "2023-03-20T10:43:48.4866144+01:00",
          "LastRefreshDate": "2021-12-27T10:32:25.8944829+01:00",
          "TotalRefreshCount": 1,
          "CustomInfo": {}
        }
      },
      "2520": {
        "$type": "Inside.Core.Formula.Definition.DefinitionAC, Inside.Core.Formula",
        "ID": 2520,
        "Results": [
          [
            86.0
          ]
        ],
        "Statistics": {
          "CreationDate": "2023-03-20T10:43:48.4866144+01:00",
          "LastRefreshDate": "2021-12-27T10:32:25.9101665+01:00",
          "TotalRefreshCount": 1,
          "CustomInfo": {}
        }
      },
      "2521": {
        "$type": "Inside.Core.Formula.Definition.DefinitionAC, Inside.Core.Formula",
        "ID": 2521,
        "Results": [
          [
            193.0
          ]
        ],
        "Statistics": {
          "CreationDate": "2023-03-20T10:43:48.4866144+01:00",
          "LastRefreshDate": "2021-12-27T10:32:25.9101665+01:00",
          "TotalRefreshCount": 1,
          "CustomInfo": {}
        }
      },
      "2522": {
        "$type": "Inside.Core.Formula.Definition.DefinitionAC, Inside.Core.Formula",
        "ID": 2522,
        "Results": [
          [
            251.0
          ]
        ],
        "Statistics": {
          "CreationDate": "2023-03-20T10:43:48.4866144+01:00",
          "LastRefreshDate": "2021-12-27T10:32:25.9101665+01:00",
          "TotalRefreshCount": 1,
          "CustomInfo": {}
        }
      },
      "2523": {
        "$type": "Inside.Core.Formula.Definition.DefinitionAC, Inside.Core.Formula",
        "ID": 2523,
        "Results": [
          [
            358.0
          ]
        ],
        "Statistics": {
          "CreationDate": "2023-03-20T10:43:48.4866144+01:00",
          "LastRefreshDate": "2021-12-27T10:32:25.9258015+01:00",
          "TotalRefreshCount": 1,
          "CustomInfo": {}
        }
      },
      "2524": {
        "$type": "Inside.Core.Formula.Definition.DefinitionAC, Inside.Core.Formula",
        "ID": 2524,
        "Results": [
          [
            1299.0
          ]
        ],
        "Statistics": {
          "CreationDate": "2023-03-20T10:43:48.4866144+01:00",
          "LastRefreshDate": "2021-12-27T10:32:25.9258015+01:00",
          "TotalRefreshCount": 1,
          "CustomInfo": {}
        }
      },
      "2525": {
        "$type": "Inside.Core.Formula.Definition.DefinitionAC, Inside.Core.Formula",
        "ID": 2525,
        "Results": [
          [
            40.0
          ]
        ],
        "Statistics": {
          "CreationDate": "2023-03-20T10:43:48.4866144+01:00",
          "LastRefreshDate": "2021-12-27T10:32:25.9258015+01:00",
          "TotalRefreshCount": 1,
          "CustomInfo": {}
        }
      },
      "2526": {
        "$type": "Inside.Core.Formula.Definition.DefinitionAC, Inside.Core.Formula",
        "ID": 2526,
        "Results": [
          [
            817.0
          ]
        ],
        "Statistics": {
          "CreationDate": "2023-03-20T10:43:48.4866144+01:00",
          "LastRefreshDate": "2021-12-27T10:32:25.9258015+01:00",
          "TotalRefreshCount": 1,
          "CustomInfo": {}
        }
      },
      "2527": {
        "$type": "Inside.Core.Formula.Definition.DefinitionAC, Inside.Core.Formula",
        "ID": 2527,
        "Results": [
          [
            265.0
          ]
        ],
        "Statistics": {
          "CreationDate": "2023-03-20T10:43:48.4866144+01:00",
          "LastRefreshDate": "2021-12-27T10:32:25.9414226+01:00",
          "TotalRefreshCount": 1,
          "CustomInfo": {}
        }
      },
      "2528": {
        "$type": "Inside.Core.Formula.Definition.DefinitionAC, Inside.Core.Formula",
        "ID": 2528,
        "Results": [
          [
            1.0
          ]
        ],
        "Statistics": {
          "CreationDate": "2023-03-20T10:43:48.4866144+01:00",
          "LastRefreshDate": "2021-12-27T10:32:25.9414226+01:00",
          "TotalRefreshCount": 1,
          "CustomInfo": {}
        }
      },
      "2529": {
        "$type": "Inside.Core.Formula.Definition.DefinitionAC, Inside.Core.Formula",
        "ID": 2529,
        "Results": [
          [
            26.0
          ]
        ],
        "Statistics": {
          "CreationDate": "2023-03-20T10:43:48.4866144+01:00",
          "LastRefreshDate": "2021-12-27T10:32:26.1575074+01:00",
          "TotalRefreshCount": 1,
          "CustomInfo": {}
        }
      },
      "2530": {
        "$type": "Inside.Core.Formula.Definition.DefinitionAC, Inside.Core.Formula",
        "ID": 2530,
        "Results": [
          [
            3.0
          ]
        ],
        "Statistics": {
          "CreationDate": "2023-03-20T10:43:48.4866144+01:00",
          "LastRefreshDate": "2021-12-27T10:32:26.1731339+01:00",
          "TotalRefreshCount": 1,
          "CustomInfo": {}
        }
      },
      "2531": {
        "$type": "Inside.Core.Formula.Definition.DefinitionAC, Inside.Core.Formula",
        "ID": 2531,
        "Results": [
          [
            884.0
          ]
        ],
        "Statistics": {
          "CreationDate": "2023-03-20T10:43:48.4866144+01:00",
          "LastRefreshDate": "2021-12-27T10:32:26.1731339+01:00",
          "TotalRefreshCount": 1,
          "CustomInfo": {}
        }
      },
      "2532": {
        "$type": "Inside.Core.Formula.Definition.DefinitionAC, Inside.Core.Formula",
        "ID": 2532,
        "Results": [
          [
            1237.0
          ]
        ],
        "Statistics": {
          "CreationDate": "2023-03-20T10:43:48.4866144+01:00",
          "LastRefreshDate": "2021-12-27T10:32:26.1731339+01:00",
          "TotalRefreshCount": 1,
          "CustomInfo": {}
        }
      },
      "2533": {
        "$type": "Inside.Core.Formula.Definition.DefinitionAC, Inside.Core.Formula",
        "ID": 2533,
        "Results": [
          [
            2.0
          ]
        ],
        "Statistics": {
          "CreationDate": "2023-03-20T10:43:48.4866144+01:00",
          "LastRefreshDate": "2021-12-27T10:32:26.1887588+01:00",
          "TotalRefreshCount": 1,
          "CustomInfo": {}
        }
      },
      "2534": {
        "$type": "Inside.Core.Formula.Definition.DefinitionAC, Inside.Core.Formula",
        "ID": 2534,
        "Results": [
          [
            9.0
          ]
        ],
        "Statistics": {
          "CreationDate": "2023-03-20T10:43:48.4866144+01:00",
          "LastRefreshDate": "2021-12-27T10:32:26.1953235+01:00",
          "TotalRefreshCount": 1,
          "CustomInfo": {}
        }
      },
      "2535": {
        "$type": "Inside.Core.Formula.Definition.DefinitionAC, Inside.Core.Formula",
        "ID": 2535,
        "Results": [
          [
            4.0
          ]
        ],
        "Statistics": {
          "CreationDate": "2023-03-20T10:43:48.4876139+01:00",
          "LastRefreshDate": "2021-12-27T10:32:26.1953235+01:00",
          "TotalRefreshCount": 1,
          "CustomInfo": {}
        }
      },
      "2536": {
        "$type": "Inside.Core.Formula.Definition.DefinitionAC, Inside.Core.Formula",
        "ID": 2536,
        "Results": [
          [
            1.0
          ]
        ],
        "Statistics": {
          "CreationDate": "2023-03-20T10:43:48.4876139+01:00",
          "LastRefreshDate": "2021-12-27T10:32:26.2110122+01:00",
          "TotalRefreshCount": 1,
          "CustomInfo": {}
        }
      },
      "2537": {
        "$type": "Inside.Core.Formula.Definition.DefinitionAC, Inside.Core.Formula",
        "ID": 2537,
        "Results": [
          [
            818.0
          ]
        ],
        "Statistics": {
          "CreationDate": "2023-03-20T10:43:48.4876139+01:00",
          "LastRefreshDate": "2021-12-27T10:32:26.2110122+01:00",
          "TotalRefreshCount": 1,
          "CustomInfo": {}
        }
      },
      "2538": {
        "$type": "Inside.Core.Formula.Definition.DefinitionAC, Inside.Core.Formula",
        "ID": 2538,
        "Results": [
          [
            49.0
          ]
        ],
        "Statistics": {
          "CreationDate": "2023-03-20T10:43:48.4876139+01:00",
          "LastRefreshDate": "2021-12-27T10:32:26.2110122+01:00",
          "TotalRefreshCount": 1,
          "CustomInfo": {}
        }
      },
      "2539": {
        "$type": "Inside.Core.Formula.Definition.DefinitionAC, Inside.Core.Formula",
        "ID": 2539,
        "Results": [
          [
            541.0
          ]
        ],
        "Statistics": {
          "CreationDate": "2023-03-20T10:43:48.4876139+01:00",
          "LastRefreshDate": "2021-12-27T10:32:26.2266393+01:00",
          "TotalRefreshCount": 1,
          "CustomInfo": {}
        }
      },
      "2540": {
        "$type": "Inside.Core.Formula.Definition.DefinitionAC, Inside.Core.Formula",
        "ID": 2540,
        "Results": [
          [
            14.0
          ]
        ],
        "Statistics": {
          "CreationDate": "2023-03-20T10:43:48.4876139+01:00",
          "LastRefreshDate": "2021-12-27T10:32:26.2266393+01:00",
          "TotalRefreshCount": 1,
          "CustomInfo": {}
        }
      },
      "2541": {
        "$type": "Inside.Core.Formula.Definition.DefinitionAC, Inside.Core.Formula",
        "ID": 2541,
        "Results": [
          [
            2.0
          ]
        ],
        "Statistics": {
          "CreationDate": "2023-03-20T10:43:48.4876139+01:00",
          "LastRefreshDate": "2021-12-27T10:32:26.2422731+01:00",
          "TotalRefreshCount": 1,
          "CustomInfo": {}
        }
      },
      "2542": {
        "$type": "Inside.Core.Formula.Definition.DefinitionAC, Inside.Core.Formula",
        "ID": 2542,
        "Results": [
          [
            2.0
          ]
        ],
        "Statistics": {
          "CreationDate": "2023-03-20T10:43:48.4876139+01:00",
          "LastRefreshDate": "2021-12-27T10:32:26.2422731+01:00",
          "TotalRefreshCount": 1,
          "CustomInfo": {}
        }
      },
      "2543": {
        "$type": "Inside.Core.Formula.Definition.DefinitionAC, Inside.Core.Formula",
        "ID": 2543,
        "Results": [
          [
            1015.0
          ]
        ],
        "Statistics": {
          "CreationDate": "2023-03-20T10:43:48.4876139+01:00",
          "LastRefreshDate": "2021-12-27T10:32:26.2422731+01:00",
          "TotalRefreshCount": 1,
          "CustomInfo": {}
        }
      },
      "2544": {
        "$type": "Inside.Core.Formula.Definition.DefinitionAC, Inside.Core.Formula",
        "ID": 2544,
        "Results": [
          [
            1.0
          ]
        ],
        "Statistics": {
          "CreationDate": "2023-03-20T10:43:48.4876139+01:00",
          "LastRefreshDate": "2021-12-27T10:32:26.2578956+01:00",
          "TotalRefreshCount": 1,
          "CustomInfo": {}
        }
      },
      "2545": {
        "$type": "Inside.Core.Formula.Definition.DefinitionAC, Inside.Core.Formula",
        "ID": 2545,
        "Results": [
          [
            24.0
          ]
        ],
        "Statistics": {
          "CreationDate": "2023-03-20T10:43:48.4876139+01:00",
          "LastRefreshDate": "2021-12-27T10:32:26.2735263+01:00",
          "TotalRefreshCount": 1,
          "CustomInfo": {}
        }
      },
      "2546": {
        "$type": "Inside.Core.Formula.Definition.DefinitionAC, Inside.Core.Formula",
        "ID": 2546,
        "Results": [
          [
            28.0
          ]
        ],
        "Statistics": {
          "CreationDate": "2023-03-20T10:43:48.4876139+01:00",
          "LastRefreshDate": "2021-12-27T10:32:26.2735263+01:00",
          "TotalRefreshCount": 1,
          "CustomInfo": {}
        }
      },
      "2547": {
        "$type": "Inside.Core.Formula.Definition.DefinitionAC, Inside.Core.Formula",
        "ID": 2547,
        "Results": [
          [
            474.0
          ]
        ],
        "Statistics": {
          "CreationDate": "2023-03-20T10:43:48.4876139+01:00",
          "LastRefreshDate": "2021-12-27T10:32:26.2891529+01:00",
          "TotalRefreshCount": 1,
          "CustomInfo": {}
        }
      },
      "2548": {
        "$type": "Inside.Core.Formula.Definition.DefinitionAC, Inside.Core.Formula",
        "ID": 2548,
        "Results": [
          [
            187.0
          ]
        ],
        "Statistics": {
          "CreationDate": "2023-03-20T10:43:48.4876139+01:00",
          "LastRefreshDate": "2021-12-27T10:32:26.2956989+01:00",
          "TotalRefreshCount": 1,
          "CustomInfo": {}
        }
      },
      "2549": {
        "$type": "Inside.Core.Formula.Definition.DefinitionAC, Inside.Core.Formula",
        "ID": 2549,
        "Results": [
          [
            36.0
          ]
        ],
        "Statistics": {
          "CreationDate": "2023-03-20T10:43:48.4876139+01:00",
          "LastRefreshDate": "2021-12-27T10:32:26.2956989+01:00",
          "TotalRefreshCount": 1,
          "CustomInfo": {}
        }
      },
      "2550": {
        "$type": "Inside.Core.Formula.Definition.DefinitionAC, Inside.Core.Formula",
        "ID": 2550,
        "Results": [
          [
            1094.0
          ]
        ],
        "Statistics": {
          "CreationDate": "2023-03-20T10:43:48.4876139+01:00",
          "LastRefreshDate": "2021-12-27T10:32:26.2956989+01:00",
          "TotalRefreshCount": 1,
          "CustomInfo": {}
        }
      },
      "2551": {
        "$type": "Inside.Core.Formula.Definition.DefinitionAC, Inside.Core.Formula",
        "ID": 2551,
        "Results": [
          [
            1.0
          ]
        ],
        "Statistics": {
          "CreationDate": "2023-03-20T10:43:48.4876139+01:00",
          "LastRefreshDate": "2021-12-27T10:32:26.3114022+01:00",
          "TotalRefreshCount": 1,
          "CustomInfo": {}
        }
      },
      "2552": {
        "$type": "Inside.Core.Formula.Definition.DefinitionAC, Inside.Core.Formula",
        "ID": 2552,
        "Results": [
          [
            5.0
          ]
        ],
        "Statistics": {
          "CreationDate": "2023-03-20T10:43:48.4876139+01:00",
          "LastRefreshDate": "2021-12-27T10:32:26.3114022+01:00",
          "TotalRefreshCount": 1,
          "CustomInfo": {}
        }
      },
      "2553": {
        "$type": "Inside.Core.Formula.Definition.DefinitionAC, Inside.Core.Formula",
        "ID": 2553,
        "Results": [
          [
            2.0
          ]
        ],
        "Statistics": {
          "CreationDate": "2023-03-20T10:43:48.4876139+01:00",
          "LastRefreshDate": "2021-12-27T10:32:26.3114022+01:00",
          "TotalRefreshCount": 1,
          "CustomInfo": {}
        }
      },
      "2554": {
        "$type": "Inside.Core.Formula.Definition.DefinitionAC, Inside.Core.Formula",
        "ID": 2554,
        "Results": [
          [
            7400.0
          ]
        ],
        "Statistics": {
          "CreationDate": "2023-03-20T10:43:48.4886138+01:00",
          "LastRefreshDate": "2021-12-27T10:32:26.3270212+01:00",
          "TotalRefreshCount": 1,
          "CustomInfo": {}
        }
      },
      "2555": {
        "$type": "Inside.Core.Formula.Definition.DefinitionAC, Inside.Core.Formula",
        "ID": 2555,
        "Results": [
          [
            28.0
          ]
        ],
        "Statistics": {
          "CreationDate": "2023-03-20T10:43:48.4886138+01:00",
          "LastRefreshDate": "2021-12-27T10:32:26.3270212+01:00",
          "TotalRefreshCount": 1,
          "CustomInfo": {}
        }
      },
      "2556": {
        "$type": "Inside.Core.Formula.Definition.DefinitionAC, Inside.Core.Formula",
        "ID": 2556,
        "Results": [
          [
            16.0
          ]
        ],
        "Statistics": {
          "CreationDate": "2023-03-20T10:43:48.4886138+01:00",
          "LastRefreshDate": "2021-12-27T10:32:26.3270212+01:00",
          "TotalRefreshCount": 1,
          "CustomInfo": {}
        }
      },
      "2557": {
        "$type": "Inside.Core.Formula.Definition.DefinitionAC, Inside.Core.Formula",
        "ID": 2557,
        "Results": [
          [
            10.0
          ]
        ],
        "Statistics": {
          "CreationDate": "2023-03-20T10:43:48.4886138+01:00",
          "LastRefreshDate": "2021-12-27T10:32:26.3426435+01:00",
          "TotalRefreshCount": 1,
          "CustomInfo": {}
        }
      },
      "2558": {
        "$type": "Inside.Core.Formula.Definition.DefinitionAC, Inside.Core.Formula",
        "ID": 2558,
        "Results": [
          [
            1.0
          ]
        ],
        "Statistics": {
          "CreationDate": "2023-03-20T10:43:48.4886138+01:00",
          "LastRefreshDate": "2021-12-27T10:32:26.3426435+01:00",
          "TotalRefreshCount": 1,
          "CustomInfo": {}
        }
      },
      "2559": {
        "$type": "Inside.Core.Formula.Definition.DefinitionAC, Inside.Core.Formula",
        "ID": 2559,
        "Results": [
          [
            12.0
          ]
        ],
        "Statistics": {
          "CreationDate": "2023-03-20T10:43:48.4886138+01:00",
          "LastRefreshDate": "2021-12-27T10:32:26.3426435+01:00",
          "TotalRefreshCount": 1,
          "CustomInfo": {}
        }
      },
      "2560": {
        "$type": "Inside.Core.Formula.Definition.DefinitionAC, Inside.Core.Formula",
        "ID": 2560,
        "Results": [
          [
            2.0
          ]
        ],
        "Statistics": {
          "CreationDate": "2023-03-20T10:43:48.4886138+01:00",
          "LastRefreshDate": "2021-12-27T10:32:26.3582752+01:00",
          "TotalRefreshCount": 1,
          "CustomInfo": {}
        }
      },
      "2561": {
        "$type": "Inside.Core.Formula.Definition.DefinitionAC, Inside.Core.Formula",
        "ID": 2561,
        "Results": [
          [
            1.0
          ]
        ],
        "Statistics": {
          "CreationDate": "2023-03-20T10:43:48.4886138+01:00",
          "LastRefreshDate": "2021-12-27T10:32:26.3582752+01:00",
          "TotalRefreshCount": 1,
          "CustomInfo": {}
        }
      },
      "2562": {
        "$type": "Inside.Core.Formula.Definition.DefinitionAC, Inside.Core.Formula",
        "ID": 2562,
        "Results": [
          [
            13.0
          ]
        ],
        "Statistics": {
          "CreationDate": "2023-03-20T10:43:48.4886138+01:00",
          "LastRefreshDate": "2021-12-27T10:32:26.3738981+01:00",
          "TotalRefreshCount": 1,
          "CustomInfo": {}
        }
      },
      "2563": {
        "$type": "Inside.Core.Formula.Definition.DefinitionAC, Inside.Core.Formula",
        "ID": 2563,
        "Results": [
          [
            2.0
          ]
        ],
        "Statistics": {
          "CreationDate": "2023-03-20T10:43:48.4886138+01:00",
          "LastRefreshDate": "2021-12-27T10:32:26.3738981+01:00",
          "TotalRefreshCount": 1,
          "CustomInfo": {}
        }
      },
      "2564": {
        "$type": "Inside.Core.Formula.Definition.DefinitionAC, Inside.Core.Formula",
        "ID": 2564,
        "Results": [
          [
            </t>
  </si>
  <si>
    <t>12.0
          ]
        ],
        "Statistics": {
          "CreationDate": "2023-03-20T10:43:48.4886138+01:00",
          "LastRefreshDate": "2021-12-27T10:32:26.3738981+01:00",
          "TotalRefreshCount": 1,
          "CustomInfo": {}
        }
      },
      "2565": {
        "$type": "Inside.Core.Formula.Definition.DefinitionAC, Inside.Core.Formula",
        "ID": 2565,
        "Results": [
          [
            50.0
          ]
        ],
        "Statistics": {
          "CreationDate": "2023-03-20T10:43:48.4886138+01:00",
          "LastRefreshDate": "2021-12-27T10:32:26.3738981+01:00",
          "TotalRefreshCount": 1,
          "CustomInfo": {}
        }
      },
      "2566": {
        "$type": "Inside.Core.Formula.Definition.DefinitionAC, Inside.Core.Formula",
        "ID": 2566,
        "Results": [
          [
            104.0
          ]
        ],
        "Statistics": {
          "CreationDate": "2023-03-20T10:43:48.4886138+01:00",
          "LastRefreshDate": "2021-12-27T10:32:26.3738981+01:00",
          "TotalRefreshCount": 1,
          "CustomInfo": {}
        }
      },
      "2567": {
        "$type": "Inside.Core.Formula.Definition.DefinitionAC, Inside.Core.Formula",
        "ID": 2567,
        "Results": [
          [
            8.0
          ]
        ],
        "Statistics": {
          "CreationDate": "2023-03-20T10:43:48.4886138+01:00",
          "LastRefreshDate": "2021-12-27T10:32:26.3895131+01:00",
          "TotalRefreshCount": 1,
          "CustomInfo": {}
        }
      },
      "2568": {
        "$type": "Inside.Core.Formula.Definition.DefinitionAC, Inside.Core.Formula",
        "ID": 2568,
        "Results": [
          [
            6.0
          ]
        ],
        "Statistics": {
          "CreationDate": "2023-03-20T10:43:48.4886138+01:00",
          "LastRefreshDate": "2021-12-27T10:32:26.3895131+01:00",
          "TotalRefreshCount": 1,
          "CustomInfo": {}
        }
      },
      "2569": {
        "$type": "Inside.Core.Formula.Definition.DefinitionAC, Inside.Core.Formula",
        "ID": 2569,
        "Results": [
          [
            3.0
          ]
        ],
        "Statistics": {
          "CreationDate": "2023-03-20T10:43:48.4886138+01:00",
          "LastRefreshDate": "2021-12-27T10:32:26.3960542+01:00",
          "TotalRefreshCount": 1,
          "CustomInfo": {}
        }
      },
      "2570": {
        "$type": "Inside.Core.Formula.Definition.DefinitionAC, Inside.Core.Formula",
        "ID": 2570,
        "Results": [
          [
            8.0
          ]
        ],
        "Statistics": {
          "CreationDate": "2023-03-20T10:43:48.4886138+01:00",
          "LastRefreshDate": "2021-12-27T10:32:26.3960542+01:00",
          "TotalRefreshCount": 1,
          "CustomInfo": {}
        }
      },
      "2571": {
        "$type": "Inside.Core.Formula.Definition.DefinitionAC, Inside.Core.Formula",
        "ID": 2571,
        "Results": [
          [
            2966.0
          ]
        ],
        "Statistics": {
          "CreationDate": "2023-03-20T10:43:48.4886138+01:00",
          "LastRefreshDate": "2021-12-27T10:32:26.3960542+01:00",
          "TotalRefreshCount": 1,
          "CustomInfo": {}
        }
      },
      "2572": {
        "$type": "Inside.Core.Formula.Definition.DefinitionAC, Inside.Core.Formula",
        "ID": 2572,
        "Results": [
          [
            274.0
          ]
        ],
        "Statistics": {
          "CreationDate": "2023-03-20T10:43:48.4896145+01:00",
          "LastRefreshDate": "2021-12-27T10:32:26.3960542+01:00",
          "TotalRefreshCount": 1,
          "CustomInfo": {}
        }
      },
      "2573": {
        "$type": "Inside.Core.Formula.Definition.DefinitionAC, Inside.Core.Formula",
        "ID": 2573,
        "Results": [
          [
            170.0
          ]
        ],
        "Statistics": {
          "CreationDate": "2023-03-20T10:43:48.4896145+01:00",
          "LastRefreshDate": "2021-12-27T10:32:26.4117348+01:00",
          "TotalRefreshCount": 1,
          "CustomInfo": {}
        }
      },
      "2574": {
        "$type": "Inside.Core.Formula.Definition.DefinitionAC, Inside.Core.Formula",
        "ID": 2574,
        "Results": [
          [
            107.0
          ]
        ],
        "Statistics": {
          "CreationDate": "2023-03-20T10:43:48.4896145+01:00",
          "LastRefreshDate": "2021-12-27T10:32:26.4117348+01:00",
          "TotalRefreshCount": 1,
          "CustomInfo": {}
        }
      },
      "2575": {
        "$type": "Inside.Core.Formula.Definition.DefinitionAC, Inside.Core.Formula",
        "ID": 2575,
        "Results": [
          [
            435.0
          ]
        ],
        "Statistics": {
          "CreationDate": "2023-03-20T10:43:48.4896145+01:00",
          "LastRefreshDate": "2021-12-27T10:32:26.4117348+01:00",
          "TotalRefreshCount": 1,
          "CustomInfo": {}
        }
      },
      "2576": {
        "$type": "Inside.Core.Formula.Definition.DefinitionAC, Inside.Core.Formula",
        "ID": 2576,
        "Results": [
          [
            307.0
          ]
        ],
        "Statistics": {
          "CreationDate": "2023-03-20T10:43:48.4896145+01:00",
          "LastRefreshDate": "2021-12-27T10:32:26.4117348+01:00",
          "TotalRefreshCount": 1,
          "CustomInfo": {}
        }
      },
      "2577": {
        "$type": "Inside.Core.Formula.Definition.DefinitionAC, Inside.Core.Formula",
        "ID": 2577,
        "Results": [
          [
            273.0
          ]
        ],
        "Statistics": {
          "CreationDate": "2023-03-20T10:43:48.4896145+01:00",
          "LastRefreshDate": "2021-12-27T10:32:26.4273742+01:00",
          "TotalRefreshCount": 1,
          "CustomInfo": {}
        }
      },
      "2578": {
        "$type": "Inside.Core.Formula.Definition.DefinitionAC, Inside.Core.Formula",
        "ID": 2578,
        "Results": [
          [
            226.0
          ]
        ],
        "Statistics": {
          "CreationDate": "2023-03-20T10:43:48.4896145+01:00",
          "LastRefreshDate": "2021-12-27T10:32:26.4273742+01:00",
          "TotalRefreshCount": 1,
          "CustomInfo": {}
        }
      },
      "2579": {
        "$type": "Inside.Core.Formula.Definition.DefinitionAC, Inside.Core.Formula",
        "ID": 2579,
        "Results": [
          [
            6.0
          ]
        ],
        "Statistics": {
          "CreationDate": "2023-03-20T10:43:48.4896145+01:00",
          "LastRefreshDate": "2021-12-27T10:32:26.4273742+01:00",
          "TotalRefreshCount": 1,
          "CustomInfo": {}
        }
      },
      "2580": {
        "$type": "Inside.Core.Formula.Definition.DefinitionAC, Inside.Core.Formula",
        "ID": 2580,
        "Results": [
          [
            1.0
          ]
        ],
        "Statistics": {
          "CreationDate": "2023-03-20T10:43:48.4896145+01:00",
          "LastRefreshDate": "2021-12-27T10:32:26.4429871+01:00",
          "TotalRefreshCount": 1,
          "CustomInfo": {}
        }
      },
      "2581": {
        "$type": "Inside.Core.Formula.Definition.DefinitionAC, Inside.Core.Formula",
        "ID": 2581,
        "Results": [
          [
            843.0
          ]
        ],
        "Statistics": {
          "CreationDate": "2023-03-20T10:43:48.4896145+01:00",
          "LastRefreshDate": "2021-12-27T10:32:26.4429871+01:00",
          "TotalRefreshCount": 1,
          "CustomInfo": {}
        }
      },
      "2582": {
        "$type": "Inside.Core.Formula.Definition.DefinitionAC, Inside.Core.Formula",
        "ID": 2582,
        "Results": [
          [
            2.0
          ]
        ],
        "Statistics": {
          "CreationDate": "2023-03-20T10:43:48.4896145+01:00",
          "LastRefreshDate": "2021-12-27T10:32:26.4429871+01:00",
          "TotalRefreshCount": 1,
          "CustomInfo": {}
        }
      },
      "2583": {
        "$type": "Inside.Core.Formula.Definition.DefinitionAC, Inside.Core.Formula",
        "ID": 2583,
        "Results": [
          [
            2.0
          ]
        ],
        "Statistics": {
          "CreationDate": "2023-03-20T10:43:48.4896145+01:00",
          "LastRefreshDate": "2021-12-27T10:32:26.4429871+01:00",
          "TotalRefreshCount": 1,
          "CustomInfo": {}
        }
      },
      "2584": {
        "$type": "Inside.Core.Formula.Definition.DefinitionAC, Inside.Core.Formula",
        "ID": 2584,
        "Results": [
          [
            2.0
          ]
        ],
        "Statistics": {
          "CreationDate": "2023-03-20T10:43:48.4896145+01:00",
          "LastRefreshDate": "2021-12-27T10:32:26.4586076+01:00",
          "TotalRefreshCount": 1,
          "CustomInfo": {}
        }
      },
      "2585": {
        "$type": "Inside.Core.Formula.Definition.DefinitionAC, Inside.Core.Formula",
        "ID": 2585,
        "Results": [
          [
            2.0
          ]
        ],
        "Statistics": {
          "CreationDate": "2023-03-20T10:43:48.4896145+01:00",
          "LastRefreshDate": "2021-12-27T10:32:26.4586076+01:00",
          "TotalRefreshCount": 1,
          "CustomInfo": {}
        }
      },
      "2586": {
        "$type": "Inside.Core.Formula.Definition.DefinitionAC, Inside.Core.Formula",
        "ID": 2586,
        "Results": [
          [
            3.0
          ]
        ],
        "Statistics": {
          "CreationDate": "2023-03-20T10:43:48.4896145+01:00",
          "LastRefreshDate": "2021-12-27T10:32:26.4586076+01:00",
          "TotalRefreshCount": 1,
          "CustomInfo": {}
        }
      },
      "2587": {
        "$type": "Inside.Core.Formula.Definition.DefinitionAC, Inside.Core.Formula",
        "ID": 2587,
        "Results": [
          [
            2.0
          ]
        ],
        "Statistics": {
          "CreationDate": "2023-03-20T10:43:48.4896145+01:00",
          "LastRefreshDate": "2021-12-27T10:32:26.4586076+01:00",
          "TotalRefreshCount": 1,
          "CustomInfo": {}
        }
      },
      "2588": {
        "$type": "Inside.Core.Formula.Definition.DefinitionAC, Inside.Core.Formula",
        "ID": 2588,
        "Results": [
          [
            5.0
          ]
        ],
        "Statistics": {
          "CreationDate": "2023-03-20T10:43:48.4896145+01:00",
          "LastRefreshDate": "2021-12-27T10:32:26.4742352+01:00",
          "TotalRefreshCount": 1,
          "CustomInfo": {}
        }
      },
      "2589": {
        "$type": "Inside.Core.Formula.Definition.DefinitionAC, Inside.Core.Formula",
        "ID": 2589,
        "Results": [
          [
            135.0
          ]
        ],
        "Statistics": {
          "CreationDate": "2023-03-20T10:43:48.4906137+01:00",
          "LastRefreshDate": "2021-12-27T10:32:26.4742352+01:00",
          "TotalRefreshCount": 1,
          "CustomInfo": {}
        }
      },
      "2590": {
        "$type": "Inside.Core.Formula.Definition.DefinitionAC, Inside.Core.Formula",
        "ID": 2590,
        "Results": [
          [
            4.0
          ]
        ],
        "Statistics": {
          "CreationDate": "2023-03-20T10:43:48.4906137+01:00",
          "LastRefreshDate": "2021-12-27T10:32:26.4742352+01:00",
          "TotalRefreshCount": 1,
          "CustomInfo": {}
        }
      },
      "2591": {
        "$type": "Inside.Core.Formula.Definition.DefinitionAC, Inside.Core.Formula",
        "ID": 2591,
        "Results": [
          [
            3.0
          ]
        ],
        "Statistics": {
          "CreationDate": "2023-03-20T10:43:48.4906137+01:00",
          "LastRefreshDate": "2021-12-27T10:32:26.4742352+01:00",
          "TotalRefreshCount": 1,
          "CustomInfo": {}
        }
      },
      "2592": {
        "$type": "Inside.Core.Formula.Definition.DefinitionAC, Inside.Core.Formula",
        "ID": 2592,
        "Results": [
          [
            7056.0
          ]
        ],
        "Statistics": {
          "CreationDate": "2023-03-20T10:43:48.4906137+01:00",
          "LastRefreshDate": "2021-12-27T10:32:26.4898544+01:00",
          "TotalRefreshCount": 1,
          "CustomInfo": {}
        }
      },
      "2593": {
        "$type": "Inside.Core.Formula.Definition.DefinitionAC, Inside.Core.Formula",
        "ID": 2593,
        "Results": [
          [
            4.0
          ]
        ],
        "Statistics": {
          "CreationDate": "2023-03-20T10:43:48.4906137+01:00",
          "LastRefreshDate": "2021-12-27T10:32:26.4964194+01:00",
          "TotalRefreshCount": 1,
          "CustomInfo": {}
        }
      },
      "2594": {
        "$type": "Inside.Core.Formula.Definition.DefinitionAC, Inside.Core.Formula",
        "ID": 2594,
        "Results": [
          [
            2.0
          ]
        ],
        "Statistics": {
          "CreationDate": "2023-03-20T10:43:48.4906137+01:00",
          "LastRefreshDate": "2021-12-27T10:32:26.4964194+01:00",
          "TotalRefreshCount": 1,
          "CustomInfo": {}
        }
      },
      "2595": {
        "$type": "Inside.Core.Formula.Definition.DefinitionAC, Inside.Core.Formula",
        "ID": 2595,
        "Results": [
          [
            14.0
          ]
        ],
        "Statistics": {
          "CreationDate": "2023-03-20T10:43:48.4906137+01:00",
          "LastRefreshDate": "2021-12-27T10:32:26.4964194+01:00",
          "TotalRefreshCount": 1,
          "CustomInfo": {}
        }
      },
      "2596": {
        "$type": "Inside.Core.Formula.Definition.DefinitionAC, Inside.Core.Formula",
        "ID": 2596,
        "Results": [
          [
            107.0
          ]
        ],
        "Statistics": {
          "CreationDate": "2023-03-20T10:43:48.4906137+01:00",
          "LastRefreshDate": "2021-12-27T10:32:26.5121097+01:00",
          "TotalRefreshCount": 1,
          "CustomInfo": {}
        }
      },
      "2597": {
        "$type": "Inside.Core.Formula.Definition.DefinitionAC, Inside.Core.Formula",
        "ID": 2597,
        "Results": [
          [
            2.0
          ]
        ],
        "Statistics": {
          "CreationDate": "2023-03-20T10:43:48.4906137+01:00",
          "LastRefreshDate": "2021-12-27T10:32:26.5121097+01:00",
          "TotalRefreshCount": 1,
          "CustomInfo": {}
        }
      },
      "2598": {
        "$type": "Inside.Core.Formula.Definition.DefinitionAC, Inside.Core.Formula",
        "ID": 2598,
        "Results": [
          [
            132.0
          ]
        ],
        "Statistics": {
          "CreationDate": "2023-03-20T10:43:48.4906137+01:00",
          "LastRefreshDate": "2021-12-27T10:32:26.5121097+01:00",
          "TotalRefreshCount": 1,
          "CustomInfo": {}
        }
      },
      "2599": {
        "$type": "Inside.Core.Formula.Definition.DefinitionAC, Inside.Core.Formula",
        "ID": 2599,
        "Results": [
          [
            149.0
          ]
        ],
        "Statistics": {
          "CreationDate": "2023-03-20T10:43:48.4906137+01:00",
          "LastRefreshDate": "2021-12-27T10:32:26.5277327+01:00",
          "TotalRefreshCount": 1,
          "CustomInfo": {}
        }
      },
      "2600": {
        "$type": "Inside.Core.Formula.Definition.DefinitionAC, Inside.Core.Formula",
        "ID": 2600,
        "Results": [
          [
            187.0
          ]
        ],
        "Statistics": {
          "CreationDate": "2023-03-20T10:43:48.4906137+01:00",
          "LastRefreshDate": "2021-12-27T10:32:26.5277327+01:00",
          "TotalRefreshCount": 1,
          "CustomInfo": {}
        }
      },
      "2601": {
        "$type": "Inside.Core.Formula.Definition.DefinitionAC, Inside.Core.Formula",
        "ID": 2601,
        "Results": [
          [
            839.0
          ]
        ],
        "Statistics": {
          "CreationDate": "2023-03-20T10:43:48.4906137+01:00",
          "LastRefreshDate": "2021-12-27T10:32:26.5277327+01:00",
          "TotalRefreshCount": 1,
          "CustomInfo": {}
        }
      },
      "2602": {
        "$type": "Inside.Core.Formula.Definition.DefinitionAC, Inside.Core.Formula",
        "ID": 2602,
        "Results": [
          [
            1537.0
          ]
        ],
        "Statistics": {
          "CreationDate": "2023-03-20T10:43:48.4906137+01:00",
          "LastRefreshDate": "2021-12-27T10:32:26.543361+01:00",
          "TotalRefreshCount": 1,
          "CustomInfo": {}
        }
      },
      "2603": {
        "$type": "Inside.Core.Formula.Definition.DefinitionAC, Inside.Core.Formula",
        "ID": 2603,
        "Results": [
          [
            326.0
          ]
        ],
        "Statistics": {
          "CreationDate": "2023-03-20T10:43:48.4906137+01:00",
          "LastRefreshDate": "2021-12-27T10:32:26.543361+01:00",
          "TotalRefreshCount": 1,
          "CustomInfo": {}
        }
      },
      "2604": {
        "$type": "Inside.Core.Formula.Definition.DefinitionAC, Inside.Core.Formula",
        "ID": 2604,
        "Results": [
          [
            164.0
          ]
        ],
        "Statistics": {
          "CreationDate": "2023-03-20T10:43:48.4906137+01:00",
          "LastRefreshDate": "2021-12-27T10:32:26.543361+01:00",
          "TotalRefreshCount": 1,
          "CustomInfo": {}
        }
      },
      "2605": {
        "$type": "Inside.Core.Formula.Definition.DefinitionAC, Inside.Core.Formula",
        "ID": 2605,
        "Results": [
          [
            748.0
          ]
        ],
        "Statistics": {
          "CreationDate": "2023-03-20T10:43:48.4906137+01:00",
          "LastRefreshDate": "2021-12-27T10:32:26.5589892+01:00",
          "TotalRefreshCount": 1,
          "CustomInfo": {}
        }
      },
      "2606": {
        "$type": "Inside.Core.Formula.Definition.DefinitionAC, Inside.Core.Formula",
        "ID": 2606,
        "Results": [
          [
            625.0
          ]
        ],
        "Statistics": {
          "CreationDate": "2023-03-20T10:43:48.4906137+01:00",
          "LastRefreshDate": "2021-12-27T10:32:26.5589892+01:00",
          "TotalRefreshCount": 1,
          "CustomInfo": {}
        }
      },
      "2607": {
        "$type": "Inside.Core.Formula.Definition.DefinitionAC, Inside.Core.Formula",
        "ID": 2607,
        "Results": [
          [
            2.0
          ]
        ],
        "Statistics": {
          "CreationDate": "2023-03-20T10:43:48.4906137+01:00",
          "LastRefreshDate": "2021-12-27T10:32:26.5746362+01:00",
          "TotalRefreshCount": 1,
          "CustomInfo": {}
        }
      },
      "2608": {
        "$type": "Inside.Core.Formula.Definition.DefinitionAC, Inside.Core.Formula",
        "ID": 2608,
        "Results": [
          [
            44.0
          ]
        ],
        "Statistics": {
          "CreationDate": "2023-03-20T10:43:48.4906137+01:00",
          "LastRefreshDate": "2021-12-27T10:32:26.5746362+01:00",
          "TotalRefreshCount": 1,
          "CustomInfo": {}
        }
      },
      "2609": {
        "$type": "Inside.Core.Formula.Definition.DefinitionAC, Inside.Core.Formula",
        "ID": 2609,
        "Results": [
          [
            4.0
          ]
        ],
        "Statistics": {
          "CreationDate": "2023-03-20T10:43:48.4906137+01:00",
          "LastRefreshDate": "2021-12-27T10:32:26.5746362+01:00",
          "TotalRefreshCount": 1,
          "CustomInfo": {}
        }
      },
      "2610": {
        "$type": "Inside.Core.Formula.Definition.DefinitionAC, Inside.Core.Formula",
        "ID": 2610,
        "Results": [
          [
            2.0
          ]
        ],
        "Statistics": {
          "CreationDate": "2023-03-20T10:43:48.4916136+01:00",
          "LastRefreshDate": "2021-12-27T10:32:26.5902261+01:00",
          "TotalRefreshCount": 1,
          "CustomInfo": {}
        }
      },
      "2611": {
        "$type": "Inside.Core.Formula.Definition.DefinitionAC, Inside.Core.Formula",
        "ID": 2611,
        "Results": [
          [
            1.0
          ]
        ],
        "Statistics": {
          "CreationDate": "2023-03-20T10:43:48.4916136+01:00",
          "LastRefreshDate": "2021-12-27T10:32:26.5963049+01:00",
          "TotalRefreshCount": 1,
          "CustomInfo": {}
        }
      },
      "2612": {
        "$type": "Inside.Core.Formula.Definition.DefinitionAC, Inside.Core.Formula",
        "ID": 2612,
        "Results": [
          [
            1.0
          ]
        ],
        "Statistics": {
          "CreationDate": "2023-03-20T10:43:48.4916136+01:00",
          "LastRefreshDate": "2021-12-27T10:32:26.5963049+01:00",
          "TotalRefreshCount": 1,
          "CustomInfo": {}
        }
      },
      "2613": {
        "$type": "Inside.Core.Formula.Definition.DefinitionAC, Inside.Core.Formula",
        "ID": 2613,
        "Results": [
          [
            1117.0
          ]
        ],
        "Statistics": {
          "CreationDate": "2023-03-20T10:43:48.4916136+01:00",
          "LastRefreshDate": "2021-12-27T10:32:26.5963049+01:00",
          "TotalRefreshCount": 1,
          "CustomInfo": {}
        }
      },
      "2614": {
        "$type": "Inside.Core.Formula.Definition.DefinitionAC, Inside.Core.Formula",
        "ID": 2614,
        "Results": [
          [
            1.0
          ]
        ],
        "Statistics": {
          "CreationDate": "2023-03-20T10:43:48.4916136+01:00",
          "LastRefreshDate": "2021-12-27T10:32:26.5963049+01:00",
          "TotalRefreshCount": 1,
          "CustomInfo": {}
        }
      },
      "2615": {
        "$type": "Inside.Core.Formula.Definition.DefinitionAC, Inside.Core.Formula",
        "ID": 2615,
        "Results": [
          [
            1191.0
          ]
        ],
        "Statistics": {
          "CreationDate": "2023-03-20T10:43:48.4916136+01:00",
          "LastRefreshDate": "2021-12-27T10:32:26.6119928+01:00",
          "TotalRefreshCount": 1,
          "CustomInfo": {}
        }
      },
      "2616": {
        "$type": "Inside.Core.Formula.Definition.DefinitionAC, Inside.Core.Formula",
        "ID": 2616,
        "Results": [
          [
            15.0
          ]
        ],
        "Statistics": {
          "CreationDate": "2023-03-20T10:43:48.4916136+01:00",
          "LastRefreshDate": "2021-12-27T10:32:26.6119928+01:00",
          "TotalRefreshCount": 1,
          "CustomInfo": {}
        }
      },
      "2617": {
        "$type": "Inside.Core.Formula.Definition.DefinitionAC, Inside.Core.Formula",
        "ID": 2617,
        "Results": [
          [
            721.0
          ]
        ],
        "Statistics": {
          "CreationDate": "2023-03-20T10:43:48.4916136+01:00",
          "LastRefreshDate": "2021-12-27T10:32:26.6119928+01:00",
          "TotalRefreshCount": 1,
          "CustomInfo": {}
        }
      },
      "2618": {
        "$type": "Inside.Core.Formula.Definition.DefinitionAC, Inside.Core.Formula",
        "ID": 2618,
        "Results": [
          [
            1395.0
          ]
        ],
        "Statistics": {
          "CreationDate": "2023-03-20T10:43:48.4916136+01:00",
          "LastRefreshDate": "2021-12-27T10:32:26.6276253+01:00",
          "TotalRefreshCount": 1,
          "CustomInfo": {}
        }
      },
      "2619": {
        "$type": "Inside.Core.Formula.Definition.DefinitionAC, Inside.Core.Formula",
        "ID": 2619,
        "Results": [
          [
            98.0
          ]
        ],
        "Statistics": {
          "CreationDate": "2023-03-20T10:43:48.4916136+01:00",
          "LastRefreshDate": "2021-12-27T10:32:26.6276253+01:00",
          "TotalRefreshCount": 1,
          "CustomInfo": {}
        }
      },
      "2620": {
        "$type": "Inside.Core.Formula.Definition.DefinitionAC, Inside.Core.Formula",
        "ID": 2620,
        "Results": [
          [
            3.0
          ]
        ],
        "Statistics": {
          "CreationDate": "2023-03-20T10:43:48.4916136+01:00",
          "LastRefreshDate": "2021-12-27T10:32:26.6276253+01:00",
          "TotalRefreshCount": 1,
          "CustomInfo": {}
        }
      },
      "2621": {
        "$type": "Inside.Core.Formula.Definition.DefinitionAC, Inside.Core.Formula",
        "ID": 2621,
        "Results": [
          [
            40.0
          ]
        ],
        "Statistics": {
          "CreationDate": "2023-03-20T10:43:48.4916136+01:00",
          "LastRefreshDate": "2021-12-27T10:32:26.6432543+01:00",
          "TotalRefreshCount": 1,
          "CustomInfo": {}
        }
      },
      "2622": {
        "$type": "Inside.Core.Formula.Definition.DefinitionAC, Inside.Core.Formula",
        "ID": 2622,
        "Results": [
          [
            370.0
          ]
        ],
        "Statistics": {
          "CreationDate": "2023-03-20T10:43:48.4916136+01:00",
          "LastRefreshDate": "2021-12-27T10:32:26.6432543+01:00",
          "TotalRefreshCount": 1,
          "CustomInfo": {}
        }
      },
      "2623": {
        "$type": "Inside.Core.Formula.Definition.DefinitionAC, Inside.Core.Formula",
        "ID": 2623,
        "Results": [
          [
            1209.0
          ]
        ],
        "Statistics": {
          "CreationDate": "2023-03-20T10:43:48.4916136+01:00",
          "LastRefreshDate": "2021-12-27T10:32:26.6432543+01:00",
          "TotalRefreshCount": 1,
          "CustomInfo": {}
        }
      },
      "2624": {
        "$type": "Inside.Core.Formula.Definition.DefinitionAC, Inside.Core.Formula",
        "ID": 2624,
        "Results": [
          [
            3.0
          ]
        ],
        "Statistics": {
          "CreationDate": "2023-03-20T10:43:48.4916136+01:00",
          "LastRefreshDate": "2021-12-27T10:32:26.6588799+01:00",
          "TotalRefreshCount": 1,
          "CustomInfo": {}
        }
      },
      "2625": {
        "$type": "Inside.Core.Formula.Definition.DefinitionAC, Inside.Core.Formula",
        "ID": 2625,
        "Results": [
          [
            20.0
          ]
        ],
        "Statistics": {
          "CreationDate": "2023-03-20T10:43:48.4916136+01:00",
          "LastRefreshDate": "2021-12-27T10:32:26.6588799+01:00",
          "TotalRefreshCount": 1,
          "CustomInfo": {}
        }
      },
      "2626": {
        "$type": "Inside.Core.Formula.Definition.DefinitionAC, Inside.Core.Formula",
        "ID": 2626,
        "Results": [
          [
            8.0
          ]
        ],
        "Statistics": {
          "CreationDate": "2023-03-20T10:43:48.4916136+01:00",
          "LastRefreshDate": "2021-12-27T10:32:26.6588799+01:00",
          "TotalRefreshCount": 1,
          "CustomInfo": {}
        }
      },
      "2627": {
        "$type": "Inside.Core.Formula.Definition.DefinitionAC, Inside.Core.Formula",
        "ID": 2627,
        "Results": [
          [
            162.0
          ]
        ],
        "Statistics": {
          "CreationDate": "2023-03-20T10:43:48.4916136+01:00",
          "LastRefreshDate": "2021-12-27T10:32:26.6745039+01:00",
          "TotalRefreshCount": 1,
          "CustomInfo": {}
        }
      },
      "2628": {
        "$type": "Inside.Core.Formula.Definition.DefinitionAC, Inside.Core.Formula",
        "ID": 2628,
        "Results": [
          [
            252.0
          ]
        ],
        "Statistics": {
          "CreationDate": "2023-03-20T10:43:48.4916136+01:00",
          "LastRefreshDate": "2021-12-27T10:32:26.6745039+01:00",
          "TotalRefreshCount": 1,
          "CustomInfo": {}
        }
      },
      "2629": {
        "$type": "Inside.Core.Formula.Definition.DefinitionAC, Inside.Core.Formula",
        "ID": 2629,
        "Results": [
          [
            1136.0
          ]
        ],
        "Statistics": {
          "CreationDate": "2023-03-20T10:43:48.4916136+01:00",
          "LastRefreshDate": "2021-12-27T10:32:26.6745039+01:00",
          "TotalRefreshCount": 1,
          "CustomInfo": {}
        }
      },
      "2630": {
        "$type": "Inside.Core.Formula.Definition.DefinitionAC, Inside.Core.Formula",
        "ID": 2630,
        "Results": [
          [
            23.0
          ]
        ],
        "Statistics": {
          "CreationDate": "2023-03-20T10:43:48.4926142+01:00",
          "LastRefreshDate": "2021-12-27T10:32:26.6901133+01:00",
          "TotalRefreshCount": 1,
          "CustomInfo": {}
        }
      },
      "2631": {
        "$type": "Inside.Core.Formula.Definition.DefinitionAC, Inside.Core.Formula",
        "ID": 2631,
        "Results": [
          [
            128.0
          ]
        ],
        "Statistics": {
          "CreationDate": "2023-03-20T10:43:48.4926142+01:00",
          "LastRefreshDate": "2021-12-27T10:32:26.6961954+01:00",
          "TotalRefreshCount": 1,
          "CustomInfo": {}
        }
      },
      "2632": {
        "$type": "Inside.Core.Formula.Definition.DefinitionAC, Inside.Core.Formula",
        "ID": 2632,
        "Results": [
          [
            462.0
          ]
        ],
        "Statistics": {
          "CreationDate": "2023-03-20T10:43:48.4926142+01:00",
          "LastRefreshDate": "2021-12-27T10:32:26.6961954+01:00",
          "TotalRefreshCount": 1,
          "CustomInfo": {}
        }
      },
      "2633": {
        "$type": "Inside.Core.Formula.Definition.DefinitionAC, Inside.Core.Formula",
        "ID": 2633,
        "Results": [
          [
            2.0
          ]
        ],
        "Statistics": {
          "CreationDate": "2023-03-20T10:43:48.4926142+01:00",
          "LastRefreshDate": "2021-12-27T10:32:26.6961954+01:00",
          "TotalRefreshCount": 1,
          "CustomInfo": {}
        }
      },
      "2634": {
        "$type": "Inside.Core.Formula.Definition.DefinitionAC, Inside.Core.Formula",
        "ID": 2634,
        "Results": [
          [
            20.0
          ]
        ],
        "Statistics": {
          "CreationDate": "2023-03-20T10:43:48.4926142+01:00",
          "LastRefreshDate": "2021-12-27T10:32:26.7118964+01:00",
          "TotalRefreshCount": 1,
          "CustomInfo": {}
        }
      },
      "2635": {
        "$type": "Inside.Core.Formula.Definition.DefinitionAC, Inside.Core.Formula",
        "ID": 2635,
        "Results": [
          [
            3631.0
          ]
        ],
        "Statistics": {
          "CreationDate": "2023-03-20T10:43:48.4926142+01:00",
          "LastRefreshDate": "2021-12-27T10:32:26.7118964+01:00",
          "TotalRefreshCount": 1,
          "CustomInfo": {}
        }
      },
      "2636": {
        "$type": "Inside.Core.Formula.Definition.DefinitionAC, Inside.Core.Formula",
        "ID": 2636,
        "Results": [
          [
            2.0
          ]
        ],
        "Statistics": {
          "CreationDate": "2023-03-20T10:43:48.4926142+01:00",
          "LastRefreshDate": "2021-12-27T10:32:26.7118964+01:00",
          "TotalRefreshCount": 1,
          "CustomInfo": {}
        }
      },
      "2637": {
        "$type": "Inside.Core.Formula.Definition.DefinitionAC, Inside.Core.Formula",
        "ID": 2637,
        "Results": [
          [
            7.0
          ]
        ],
        "Statistics": {
          "CreationDate": "2023-03-20T10:43:48.4926142+01:00",
          "LastRefreshDate": "2021-12-27T10:32:26.7118964+01:00",
          "TotalRefreshCount": 1,
          "CustomInfo": {}
        }
      },
      "2638": {
        "$type": "Inside.Core.Formula.Definition.DefinitionAC, Inside.Core.Formula",
        "ID": 2638,
        "Results": [
          [
            54.0
          ]
        ],
        "Statistic</t>
  </si>
  <si>
    <t xml:space="preserve">s": {
          "CreationDate": "2023-03-20T10:43:48.4926142+01:00",
          "LastRefreshDate": "2021-12-27T10:32:26.7275475+01:00",
          "TotalRefreshCount": 1,
          "CustomInfo": {}
        }
      },
      "2639": {
        "$type": "Inside.Core.Formula.Definition.DefinitionAC, Inside.Core.Formula",
        "ID": 2639,
        "Results": [
          [
            1.0
          ]
        ],
        "Statistics": {
          "CreationDate": "2023-03-20T10:43:48.4926142+01:00",
          "LastRefreshDate": "2021-12-27T10:32:26.7275475+01:00",
          "TotalRefreshCount": 1,
          "CustomInfo": {}
        }
      },
      "2640": {
        "$type": "Inside.Core.Formula.Definition.DefinitionAC, Inside.Core.Formula",
        "ID": 2640,
        "Results": [
          [
            22.0
          ]
        ],
        "Statistics": {
          "CreationDate": "2023-03-20T10:43:48.4926142+01:00",
          "LastRefreshDate": "2021-12-27T10:32:26.7275475+01:00",
          "TotalRefreshCount": 1,
          "CustomInfo": {}
        }
      },
      "2641": {
        "$type": "Inside.Core.Formula.Definition.DefinitionAC, Inside.Core.Formula",
        "ID": 2641,
        "Results": [
          [
            45.0
          ]
        ],
        "Statistics": {
          "CreationDate": "2023-03-20T10:43:48.4926142+01:00",
          "LastRefreshDate": "2021-12-27T10:32:26.7431713+01:00",
          "TotalRefreshCount": 1,
          "CustomInfo": {}
        }
      },
      "2642": {
        "$type": "Inside.Core.Formula.Definition.DefinitionAC, Inside.Core.Formula",
        "ID": 2642,
        "Results": [
          [
            40.0
          ]
        ],
        "Statistics": {
          "CreationDate": "2023-03-20T10:43:48.4926142+01:00",
          "LastRefreshDate": "2021-12-27T10:32:26.7431713+01:00",
          "TotalRefreshCount": 1,
          "CustomInfo": {}
        }
      },
      "2643": {
        "$type": "Inside.Core.Formula.Definition.DefinitionAC, Inside.Core.Formula",
        "ID": 2643,
        "Results": [
          [
            32.0
          ]
        ],
        "Statistics": {
          "CreationDate": "2023-03-20T10:43:48.4926142+01:00",
          "LastRefreshDate": "2021-12-27T10:32:26.7431713+01:00",
          "TotalRefreshCount": 1,
          "CustomInfo": {}
        }
      },
      "2644": {
        "$type": "Inside.Core.Formula.Definition.DefinitionAC, Inside.Core.Formula",
        "ID": 2644,
        "Results": [
          [
            1.0
          ]
        ],
        "Statistics": {
          "CreationDate": "2023-03-20T10:43:48.4926142+01:00",
          "LastRefreshDate": "2021-12-27T10:32:26.7588039+01:00",
          "TotalRefreshCount": 1,
          "CustomInfo": {}
        }
      },
      "2645": {
        "$type": "Inside.Core.Formula.Definition.DefinitionAC, Inside.Core.Formula",
        "ID": 2645,
        "Results": [
          [
            13.0
          ]
        ],
        "Statistics": {
          "CreationDate": "2023-03-20T10:43:48.4926142+01:00",
          "LastRefreshDate": "2021-12-27T10:32:26.7588039+01:00",
          "TotalRefreshCount": 1,
          "CustomInfo": {}
        }
      },
      "2646": {
        "$type": "Inside.Core.Formula.Definition.DefinitionAC, Inside.Core.Formula",
        "ID": 2646,
        "Results": [
          [
            296.0
          ]
        ],
        "Statistics": {
          "CreationDate": "2023-03-20T10:43:48.4936147+01:00",
          "LastRefreshDate": "2021-12-27T10:32:26.7744366+01:00",
          "TotalRefreshCount": 1,
          "CustomInfo": {}
        }
      },
      "2647": {
        "$type": "Inside.Core.Formula.Definition.DefinitionAC, Inside.Core.Formula",
        "ID": 2647,
        "Results": [
          [
            196.0
          ]
        ],
        "Statistics": {
          "CreationDate": "2023-03-20T10:43:48.4936147+01:00",
          "LastRefreshDate": "2021-12-27T10:32:26.7744366+01:00",
          "TotalRefreshCount": 1,
          "CustomInfo": {}
        }
      },
      "2648": {
        "$type": "Inside.Core.Formula.Definition.DefinitionAC, Inside.Core.Formula",
        "ID": 2648,
        "Results": [
          [
            16.0
          ]
        ],
        "Statistics": {
          "CreationDate": "2023-03-20T10:43:48.4936147+01:00",
          "LastRefreshDate": "2021-12-27T10:32:26.7744366+01:00",
          "TotalRefreshCount": 1,
          "CustomInfo": {}
        }
      },
      "2649": {
        "$type": "Inside.Core.Formula.Definition.DefinitionAC, Inside.Core.Formula",
        "ID": 2649,
        "Results": [
          [
            2.0
          ]
        ],
        "Statistics": {
          "CreationDate": "2023-03-20T10:43:48.4936147+01:00",
          "LastRefreshDate": "2021-12-27T10:32:26.7900535+01:00",
          "TotalRefreshCount": 1,
          "CustomInfo": {}
        }
      },
      "2650": {
        "$type": "Inside.Core.Formula.Definition.DefinitionAC, Inside.Core.Formula",
        "ID": 2650,
        "Results": [
          [
            2.0
          ]
        ],
        "Statistics": {
          "CreationDate": "2023-03-20T10:43:48.4936147+01:00",
          "LastRefreshDate": "2021-12-27T10:32:26.7961424+01:00",
          "TotalRefreshCount": 1,
          "CustomInfo": {}
        }
      },
      "2651": {
        "$type": "Inside.Core.Formula.Definition.DefinitionAC, Inside.Core.Formula",
        "ID": 2651,
        "Results": [
          [
            3008.0
          ]
        ],
        "Statistics": {
          "CreationDate": "2023-03-20T10:43:48.4936147+01:00",
          "LastRefreshDate": "2021-12-27T10:32:26.7961424+01:00",
          "TotalRefreshCount": 1,
          "CustomInfo": {}
        }
      },
      "2652": {
        "$type": "Inside.Core.Formula.Definition.DefinitionAC, Inside.Core.Formula",
        "ID": 2652,
        "Results": [
          [
            1079.0
          ]
        ],
        "Statistics": {
          "CreationDate": "2023-03-20T10:43:48.4936147+01:00",
          "LastRefreshDate": "2021-12-27T10:32:26.8118879+01:00",
          "TotalRefreshCount": 1,
          "CustomInfo": {}
        }
      },
      "2653": {
        "$type": "Inside.Core.Formula.Definition.DefinitionAC, Inside.Core.Formula",
        "ID": 2653,
        "Results": [
          [
            275.0
          ]
        ],
        "Statistics": {
          "CreationDate": "2023-03-20T10:43:48.4936147+01:00",
          "LastRefreshDate": "2021-12-27T10:32:26.8274888+01:00",
          "TotalRefreshCount": 1,
          "CustomInfo": {}
        }
      },
      "2654": {
        "$type": "Inside.Core.Formula.Definition.DefinitionAC, Inside.Core.Formula",
        "ID": 2654,
        "Results": [
          [
            741.0
          ]
        ],
        "Statistics": {
          "CreationDate": "2023-03-20T10:43:48.4936147+01:00",
          "LastRefreshDate": "2021-12-27T10:32:26.8274888+01:00",
          "TotalRefreshCount": 1,
          "CustomInfo": {}
        }
      },
      "2655": {
        "$type": "Inside.Core.Formula.Definition.DefinitionAC, Inside.Core.Formula",
        "ID": 2655,
        "Results": [
          [
            135.0
          ]
        ],
        "Statistics": {
          "CreationDate": "2023-03-20T10:43:48.4936147+01:00",
          "LastRefreshDate": "2021-12-27T10:32:26.8431194+01:00",
          "TotalRefreshCount": 1,
          "CustomInfo": {}
        }
      },
      "2656": {
        "$type": "Inside.Core.Formula.Definition.DefinitionAC, Inside.Core.Formula",
        "ID": 2656,
        "Results": [
          [
            146.0
          ]
        ],
        "Statistics": {
          "CreationDate": "2023-03-20T10:43:48.4936147+01:00",
          "LastRefreshDate": "2021-12-27T10:32:26.8431194+01:00",
          "TotalRefreshCount": 1,
          "CustomInfo": {}
        }
      },
      "2657": {
        "$type": "Inside.Core.Formula.Definition.DefinitionAC, Inside.Core.Formula",
        "ID": 2657,
        "Results": [
          [
            294.0
          ]
        ],
        "Statistics": {
          "CreationDate": "2023-03-20T10:43:48.4936147+01:00",
          "LastRefreshDate": "2021-12-27T10:32:26.8431194+01:00",
          "TotalRefreshCount": 1,
          "CustomInfo": {}
        }
      },
      "2658": {
        "$type": "Inside.Core.Formula.Definition.DefinitionAC, Inside.Core.Formula",
        "ID": 2658,
        "Results": [
          [
            233.0
          ]
        ],
        "Statistics": {
          "CreationDate": "2023-03-20T10:43:48.4936147+01:00",
          "LastRefreshDate": "2021-12-27T10:32:26.8587336+01:00",
          "TotalRefreshCount": 1,
          "CustomInfo": {}
        }
      },
      "2659": {
        "$type": "Inside.Core.Formula.Definition.DefinitionAC, Inside.Core.Formula",
        "ID": 2659,
        "Results": [
          [
            315.0
          ]
        ],
        "Statistics": {
          "CreationDate": "2023-03-20T10:43:48.4936147+01:00",
          "LastRefreshDate": "2021-12-27T10:32:54.915693+01:00",
          "TotalRefreshCount": 1,
          "CustomInfo": {}
        }
      },
      "2660": {
        "$type": "Inside.Core.Formula.Definition.DefinitionAC, Inside.Core.Formula",
        "ID": 2660,
        "Results": [
          [
            17.0
          ]
        ],
        "Statistics": {
          "CreationDate": "2023-03-20T10:43:48.4936147+01:00",
          "LastRefreshDate": "2021-12-27T10:32:57.8878633+01:00",
          "TotalRefreshCount": 1,
          "CustomInfo": {}
        }
      },
      "2661": {
        "$type": "Inside.Core.Formula.Definition.DefinitionAC, Inside.Core.Formula",
        "ID": 2661,
        "Results": [
          [
            81.0
          ]
        ],
        "Statistics": {
          "CreationDate": "2023-03-20T10:43:48.4936147+01:00",
          "LastRefreshDate": "2021-12-27T10:32:57.8878633+01:00",
          "TotalRefreshCount": 1,
          "CustomInfo": {}
        }
      },
      "2662": {
        "$type": "Inside.Core.Formula.Definition.DefinitionAC, Inside.Core.Formula",
        "ID": 2662,
        "Results": [
          [
            979.0
          ]
        ],
        "Statistics": {
          "CreationDate": "2023-03-20T10:43:48.4936147+01:00",
          "LastRefreshDate": "2021-12-27T10:32:57.9034817+01:00",
          "TotalRefreshCount": 1,
          "CustomInfo": {}
        }
      },
      "2663": {
        "$type": "Inside.Core.Formula.Definition.DefinitionAC, Inside.Core.Formula",
        "ID": 2663,
        "Results": [
          [
            203.0
          ]
        ],
        "Statistics": {
          "CreationDate": "2023-03-20T10:43:48.4936147+01:00",
          "LastRefreshDate": "2021-12-27T10:32:57.9034817+01:00",
          "TotalRefreshCount": 1,
          "CustomInfo": {}
        }
      },
      "2664": {
        "$type": "Inside.Core.Formula.Definition.DefinitionAC, Inside.Core.Formula",
        "ID": 2664,
        "Results": [
          [
            433.0
          ]
        ],
        "Statistics": {
          "CreationDate": "2023-03-20T10:43:48.4936147+01:00",
          "LastRefreshDate": "2021-12-27T10:32:57.9034817+01:00",
          "TotalRefreshCount": 1,
          "CustomInfo": {}
        }
      },
      "2665": {
        "$type": "Inside.Core.Formula.Definition.DefinitionAC, Inside.Core.Formula",
        "ID": 2665,
        "Results": [
          [
            4.0
          ]
        ],
        "Statistics": {
          "CreationDate": "2023-03-20T10:43:48.494614+01:00",
          "LastRefreshDate": "2021-12-27T10:32:57.9191156+01:00",
          "TotalRefreshCount": 1,
          "CustomInfo": {}
        }
      },
      "2666": {
        "$type": "Inside.Core.Formula.Definition.DefinitionAC, Inside.Core.Formula",
        "ID": 2666,
        "Results": [
          [
            28.0
          ]
        ],
        "Statistics": {
          "CreationDate": "2023-03-20T10:43:48.494614+01:00",
          "LastRefreshDate": "2021-12-27T10:32:57.9191156+01:00",
          "TotalRefreshCount": 1,
          "CustomInfo": {}
        }
      },
      "2667": {
        "$type": "Inside.Core.Formula.Definition.DefinitionAC, Inside.Core.Formula",
        "ID": 2667,
        "Results": [
          [
            247.0
          ]
        ],
        "Statistics": {
          "CreationDate": "2023-03-20T10:43:48.494614+01:00",
          "LastRefreshDate": "2021-12-27T10:32:57.9191156+01:00",
          "TotalRefreshCount": 1,
          "CustomInfo": {}
        }
      },
      "2668": {
        "$type": "Inside.Core.Formula.Definition.DefinitionAC, Inside.Core.Formula",
        "ID": 2668,
        "Results": [
          [
            3.0
          ]
        ],
        "Statistics": {
          "CreationDate": "2023-03-20T10:43:48.494614+01:00",
          "LastRefreshDate": "2021-12-27T10:32:57.9347337+01:00",
          "TotalRefreshCount": 1,
          "CustomInfo": {}
        }
      },
      "2669": {
        "$type": "Inside.Core.Formula.Definition.DefinitionAC, Inside.Core.Formula",
        "ID": 2669,
        "Results": [
          [
            10.0
          ]
        ],
        "Statistics": {
          "CreationDate": "2023-03-20T10:43:48.494614+01:00",
          "LastRefreshDate": "2021-12-27T10:32:57.9347337+01:00",
          "TotalRefreshCount": 1,
          "CustomInfo": {}
        }
      },
      "2670": {
        "$type": "Inside.Core.Formula.Definition.DefinitionAC, Inside.Core.Formula",
        "ID": 2670,
        "Results": [
          [
            15.0
          ]
        ],
        "Statistics": {
          "CreationDate": "2023-03-20T10:43:48.494614+01:00",
          "LastRefreshDate": "2021-12-27T10:32:57.9503581+01:00",
          "TotalRefreshCount": 1,
          "CustomInfo": {}
        }
      },
      "2671": {
        "$type": "Inside.Core.Formula.Definition.DefinitionAC, Inside.Core.Formula",
        "ID": 2671,
        "Results": [
          [
            62.0
          ]
        ],
        "Statistics": {
          "CreationDate": "2023-03-20T10:43:48.494614+01:00",
          "LastRefreshDate": "2021-12-27T10:32:57.9503581+01:00",
          "TotalRefreshCount": 1,
          "CustomInfo": {}
        }
      },
      "2672": {
        "$type": "Inside.Core.Formula.Definition.DefinitionAC, Inside.Core.Formula",
        "ID": 2672,
        "Results": [
          [
            8.0
          ]
        ],
        "Statistics": {
          "CreationDate": "2023-03-20T10:43:48.494614+01:00",
          "LastRefreshDate": "2021-12-27T10:32:57.9503581+01:00",
          "TotalRefreshCount": 1,
          "CustomInfo": {}
        }
      },
      "2673": {
        "$type": "Inside.Core.Formula.Definition.DefinitionAC, Inside.Core.Formula",
        "ID": 2673,
        "Results": [
          [
            19.0
          ]
        ],
        "Statistics": {
          "CreationDate": "2023-03-20T10:43:48.494614+01:00",
          "LastRefreshDate": "2021-12-27T10:32:57.9659835+01:00",
          "TotalRefreshCount": 1,
          "CustomInfo": {}
        }
      },
      "2674": {
        "$type": "Inside.Core.Formula.Definition.DefinitionAC, Inside.Core.Formula",
        "ID": 2674,
        "Results": [
          [
            27.0
          ]
        ],
        "Statistics": {
          "CreationDate": "2023-03-20T10:43:48.494614+01:00",
          "LastRefreshDate": "2021-12-27T10:32:57.9725363+01:00",
          "TotalRefreshCount": 1,
          "CustomInfo": {}
        }
      },
      "2675": {
        "$type": "Inside.Core.Formula.Definition.DefinitionAC, Inside.Core.Formula",
        "ID": 2675,
        "Results": [
          [
            38.0
          ]
        ],
        "Statistics": {
          "CreationDate": "2023-03-20T10:43:48.494614+01:00",
          "LastRefreshDate": "2021-12-27T10:32:58.0194881+01:00",
          "TotalRefreshCount": 1,
          "CustomInfo": {}
        }
      },
      "2676": {
        "$type": "Inside.Core.Formula.Definition.DefinitionAC, Inside.Core.Formula",
        "ID": 2676,
        "Results": [
          [
            7.0
          ]
        ],
        "Statistics": {
          "CreationDate": "2023-03-20T10:43:48.494614+01:00",
          "LastRefreshDate": "2021-12-27T10:32:58.0507363+01:00",
          "TotalRefreshCount": 1,
          "CustomInfo": {}
        }
      },
      "2677": {
        "$type": "Inside.Core.Formula.Definition.DefinitionAC, Inside.Core.Formula",
        "ID": 2677,
        "Results": [
          [
            21.0
          ]
        ],
        "Statistics": {
          "CreationDate": "2023-03-20T10:43:48.494614+01:00",
          "LastRefreshDate": "2021-12-27T10:32:58.0507363+01:00",
          "TotalRefreshCount": 1,
          "CustomInfo": {}
        }
      },
      "2678": {
        "$type": "Inside.Core.Formula.Definition.DefinitionAC, Inside.Core.Formula",
        "ID": 2678,
        "Results": [
          [
            393.0
          ]
        ],
        "Statistics": {
          "CreationDate": "2023-03-20T10:43:48.494614+01:00",
          "LastRefreshDate": "2021-12-27T10:32:58.0663629+01:00",
          "TotalRefreshCount": 1,
          "CustomInfo": {}
        }
      },
      "2679": {
        "$type": "Inside.Core.Formula.Definition.DefinitionAC, Inside.Core.Formula",
        "ID": 2679,
        "Results": [
          [
            802.0
          ]
        ],
        "Statistics": {
          "CreationDate": "2023-03-20T10:43:48.494614+01:00",
          "LastRefreshDate": "2021-12-27T10:32:58.0729338+01:00",
          "TotalRefreshCount": 1,
          "CustomInfo": {}
        }
      },
      "2680": {
        "$type": "Inside.Core.Formula.Definition.DefinitionAC, Inside.Core.Formula",
        "ID": 2680,
        "Results": [
          [
            93.0
          ]
        ],
        "Statistics": {
          "CreationDate": "2023-03-20T10:43:48.494614+01:00",
          "LastRefreshDate": "2021-12-27T10:32:58.0729338+01:00",
          "TotalRefreshCount": 1,
          "CustomInfo": {}
        }
      },
      "2681": {
        "$type": "Inside.Core.Formula.Definition.DefinitionAC, Inside.Core.Formula",
        "ID": 2681,
        "Results": [
          [
            485.0
          ]
        ],
        "Statistics": {
          "CreationDate": "2023-03-20T10:43:48.494614+01:00",
          "LastRefreshDate": "2021-12-27T10:32:58.0729338+01:00",
          "TotalRefreshCount": 1,
          "CustomInfo": {}
        }
      },
      "2682": {
        "$type": "Inside.Core.Formula.Definition.DefinitionAC, Inside.Core.Formula",
        "ID": 2682,
        "Results": [
          [
            2.0
          ]
        ],
        "Statistics": {
          "CreationDate": "2023-03-20T10:43:48.495614+01:00",
          "LastRefreshDate": "2021-12-27T10:32:58.0918097+01:00",
          "TotalRefreshCount": 1,
          "CustomInfo": {}
        }
      },
      "2683": {
        "$type": "Inside.Core.Formula.Definition.DefinitionAC, Inside.Core.Formula",
        "ID": 2683,
        "Results": [
          [
            1.0
          ]
        ],
        "Statistics": {
          "CreationDate": "2023-03-20T10:43:48.495614+01:00",
          "LastRefreshDate": "2021-12-27T10:32:58.0918097+01:00",
          "TotalRefreshCount": 1,
          "CustomInfo": {}
        }
      },
      "2684": {
        "$type": "Inside.Core.Formula.Definition.DefinitionAC, Inside.Core.Formula",
        "ID": 2684,
        "Results": [
          [
            62.0
          ]
        ],
        "Statistics": {
          "CreationDate": "2023-03-20T10:43:48.495614+01:00",
          "LastRefreshDate": "2021-12-27T10:32:58.0918097+01:00",
          "TotalRefreshCount": 1,
          "CustomInfo": {}
        }
      },
      "2685": {
        "$type": "Inside.Core.Formula.Definition.DefinitionAC, Inside.Core.Formula",
        "ID": 2685,
        "Results": [
          [
            40.0
          ]
        ],
        "Statistics": {
          "CreationDate": "2023-03-20T10:43:48.495614+01:00",
          "LastRefreshDate": "2021-12-27T10:32:58.1074607+01:00",
          "TotalRefreshCount": 1,
          "CustomInfo": {}
        }
      },
      "2686": {
        "$type": "Inside.Core.Formula.Definition.DefinitionAC, Inside.Core.Formula",
        "ID": 2686,
        "Results": [
          [
            13.0
          ]
        ],
        "Statistics": {
          "CreationDate": "2023-03-20T10:43:48.495614+01:00",
          "LastRefreshDate": "2021-12-27T10:32:58.1074607+01:00",
          "TotalRefreshCount": 1,
          "CustomInfo": {}
        }
      },
      "2687": {
        "$type": "Inside.Core.Formula.Definition.DefinitionAC, Inside.Core.Formula",
        "ID": 2687,
        "Results": [
          [
            857.0
          ]
        ],
        "Statistics": {
          "CreationDate": "2023-03-20T10:43:48.495614+01:00",
          "LastRefreshDate": "2021-12-27T10:32:58.1074607+01:00",
          "TotalRefreshCount": 1,
          "CustomInfo": {}
        }
      },
      "2688": {
        "$type": "Inside.Core.Formula.Definition.DefinitionAC, Inside.Core.Formula",
        "ID": 2688,
        "Results": [
          [
            431.0
          ]
        ],
        "Statistics": {
          "CreationDate": "2023-03-20T10:43:48.495614+01:00",
          "LastRefreshDate": "2021-12-27T10:32:58.1230805+01:00",
          "TotalRefreshCount": 1,
          "CustomInfo": {}
        }
      },
      "2689": {
        "$type": "Inside.Core.Formula.Definition.DefinitionAC, Inside.Core.Formula",
        "ID": 2689,
        "Results": [
          [
            46.0
          ]
        ],
        "Statistics": {
          "CreationDate": "2023-03-20T10:43:48.495614+01:00",
          "LastRefreshDate": "2021-12-27T10:32:58.1230805+01:00",
          "TotalRefreshCount": 1,
          "CustomInfo": {}
        }
      },
      "2690": {
        "$type": "Inside.Core.Formula.Definition.DefinitionAC, Inside.Core.Formula",
        "ID": 2690,
        "Results": [
          [
            66.0
          ]
        ],
        "Statistics": {
          "CreationDate": "2023-03-20T10:43:48.495614+01:00",
          "LastRefreshDate": "2021-12-27T10:32:58.1387098+01:00",
          "TotalRefreshCount": 1,
          "CustomInfo": {}
        }
      },
      "2691": {
        "$type": "Inside.Core.Formula.Definition.DefinitionAC, Inside.Core.Formula",
        "ID": 2691,
        "Results": [
          [
            16.0
          ]
        ],
        "Statistics": {
          "CreationDate": "2023-03-20T10:43:48.495614+01:00",
          "LastRefreshDate": "2021-12-27T10:32:58.1543292+01:00",
          "TotalRefreshCount": 1,
          "CustomInfo": {}
        }
      },
      "2692": {
        "$type": "Inside.Core.Formula.Definition.DefinitionAC, Inside.Core.Formula",
        "ID": 2692,
        "Results": [
          [
            45.0
          ]
        ],
        "Statistics": {
          "CreationDate": "2023-03-20T10:43:48.495614+01:00",
          "LastRefreshDate": "2021-12-27T10:32:58.1543292+01:00",
          "TotalRefreshCount": 1,
          "CustomInfo": {}
        }
      },
      "2693": {
        "$type": "Inside.Core.Formula.Definition.DefinitionAC, Inside.Core.Formula",
        "ID": 2693,
        "Results": [
          [
            631.0
          ]
        ],
        "Statistics": {
          "CreationDate": "2023-03-20T10:43:48.495614+01:00",
          "LastRefreshDate": "2021-12-27T10:32:58.1699522+01:00",
          "TotalRefreshCount": 1,
          "CustomInfo": {}
        }
      },
      "2694": {
        "$type": "Inside.Core.Formula.Definition.DefinitionAC, Inside.Core.Formula",
        "ID": 2694,
        "Results": [
          [
            103.0
          ]
        ],
        "Statistics": {
          "CreationDate": "2023-03-20T10:43:48.495614+01:00",
          "LastRefreshDate": "2021-12-27T10:32:58.173009+01:00",
          "TotalRefreshCount": 1,
          "CustomInfo": {}
        }
      },
      "2695": {
        "$type": "Inside.Core.Formula.Definition.DefinitionAC, Inside.Core.Formula",
        "ID": 2695,
        "Results": [
          [
            752.0
          ]
        ],
        "Statistics": {
          "CreationDate": "2023-03-20T10:43:48.495614+01:00",
          "LastRefreshDate": "2021-12-27T10:32:58.173009+01:00",
          "TotalRefreshCount": 1,
          "CustomInfo": {}
        }
      },
      "2696": {
        "$type": "Inside.Core.Formula.Definition.DefinitionAC, Inside.Core.Formula",
        "ID": 2696,
        "Results": [
          [
            21.0
          ]
        ],
        "Statistics": {
          "CreationDate": "2023-03-20T10:43:48.495614+01:00",
          "LastRefreshDate": "2021-12-27T10:32:58.173009+01:00",
          "TotalRefreshCount": 1,
          "CustomInfo": {}
        }
      },
      "2697": {
        "$type": "Inside.Core.Formula.Definition.DefinitionAC, Inside.Core.Formula",
        "ID": 2697,
        "Results": [
          [
            460.0
          ]
        ],
        "Statistics": {
          "CreationDate": "2023-03-20T10:43:48.495614+01:00",
          "LastRefreshDate": "2021-12-27T10:32:58.1887068+01:00",
          "TotalRefreshCount": 1,
          "CustomInfo": {}
        }
      },
      "2698": {
        "$type": "Inside.Core.Formula.Definition.DefinitionAC, Inside.Core.Formula",
        "ID": 2698,
        "Results": [
          [
            140.0
          ]
        ],
        "Statistics": {
          "CreationDate": "2023-03-20T10:43:48.495614+01:00",
          "LastRefreshDate": "2021-12-27T10:32:58.1887068+01:00",
          "TotalRefreshCount": 1,
          "CustomInfo": {}
        }
      },
      "2699": {
        "$type": "Inside.Core.Formula.Definition.DefinitionAC, Inside.Core.Formula",
        "ID": 2699,
        "Results": [
          [
            63.0
          ]
        ],
        "Statistics": {
          "CreationDate": "2023-03-20T10:43:48.495614+01:00",
          "LastRefreshDate": "2021-12-27T10:32:58.2043246+01:00",
          "TotalRefreshCount": 1,
          "CustomInfo": {}
        }
      },
      "2700": {
        "$type": "Inside.Core.Formula.Definition.DefinitionAC, Inside.Core.Formula",
        "ID": 2700,
        "Results": [
          [
            3.0
          ]
        ],
        "Statistics": {
          "CreationDate": "2023-03-20T10:43:48.495614+01:00",
          "LastRefreshDate": "2021-12-27T10:32:58.2043246+01:00",
          "TotalRefreshCount": 1,
          "CustomInfo": {}
        }
      },
      "2701": {
        "$type": "Inside.Core.Formula.Definition.DefinitionAC, Inside.Core.Formula",
        "ID": 2701,
        "Results": [
          [
            195.0
          ]
        ],
        "Statistics": {
          "CreationDate": "2023-03-20T10:43:48.495614+01:00",
          "LastRefreshDate": "2021-12-27T10:32:58.2043246+01:00",
          "TotalRefreshCount": 1,
          "CustomInfo": {}
        }
      },
      "2702": {
        "$type": "Inside.Core.Formula.Definition.DefinitionAC, Inside.Core.Formula",
        "ID": 2702,
        "Results": [
          [
            140.0
          ]
        ],
        "Statistics": {
          "CreationDate": "2023-03-20T10:43:48.4966144+01:00",
          "LastRefreshDate": "2021-12-27T10:32:58.2199493+01:00",
          "TotalRefreshCount": 1,
          "CustomInfo": {}
        }
      },
      "2703": {
        "$type": "Inside.Core.Formula.Definition.DefinitionAC, Inside.Core.Formula",
        "ID": 2703,
        "Results": [
          [
            7.0
          ]
        ],
        "Statistics": {
          "CreationDate": "2023-03-20T10:43:48.4966144+01:00",
          "LastRefreshDate": "2021-12-27T10:32:58.2199493+01:00",
          "TotalRefreshCount": 1,
          "CustomInfo": {}
        }
      },
      "2704": {
        "$type": "Inside.Core.Formula.Definition.DefinitionAC, Inside.Core.Formula",
        "ID": 2704,
        "Results": [
          [
            13.0
          ]
        ],
        "Statistics": {
          "CreationDate": "2023-03-20T10:43:48.4966144+01:00",
          "LastRefreshDate": "2021-12-27T10:32:58.2199493+01:00",
          "TotalRefreshCount": 1,
          "CustomInfo": {}
        }
      },
      "2705": {
        "$type": "Inside.Core.Formula.Definition.DefinitionAC, Inside.Core.Formula",
        "ID": 2705,
        "Results": [
          [
            10.0
          ]
        ],
        "Statistics": {
          "CreationDate": "2023-03-20T10:43:48.4966144+01:00",
          "LastRefreshDate": "2021-12-27T10:32:58.235575+01:00",
          "TotalRefreshCount": 1,
          "CustomInfo": {}
        }
      },
      "2706": {
        "$type": "Inside.Core.Formula.Definition.DefinitionAC, Inside.Core.Formula",
        "ID": 2706,
        "Results": [
          [
            17.0
          ]
        ],
        "Statistics": {
          "CreationDate": "2023-03-20T10:43:48.4966144+01:00",
          "LastRefreshDate": "2021-12-27T10:32:58.235575+01:00",
          "TotalRefreshCount": 1,
          "CustomInfo": {}
        }
      },
      "2707": {
        "$type": "Inside.Core.Formula.Definition.DefinitionAC, Inside.Core.Formula",
        "ID": 2707,
        "Results": [
          [
            1845.0
          ]
        ],
        "Statistics": {
          "CreationDate": "2023-03-20T10:43:48.4966144+01:00",
          "LastRefreshDate": "2021-12-27T10:32:58.2511917+01:00",
          "TotalRefreshCount": 1,
          "CustomInfo": {}
        }
      },
      "2708": {
        "$type": "Inside.Core.Formula.Definition.DefinitionAC, Inside.Core.Formula",
        "ID": 2708,
        "Results": [
          [
            22.0
          ]
        ],
        "Statistics": {
          "CreationDate": "2023-03-20T10:43:48.4966144+01:00",
          "LastRefreshDate": "2021-12-27T10:32:58.2668228+01:00",
          "TotalRefreshCount": 1,
          "CustomInfo": {}
        }
      },
      "2709": {
        "$type": "Inside.Core.Formula.Definition.DefinitionAC, Inside.Core.Formula",
        "ID": 2709,
        "Results": [
          [
            119.0
          ]
        ],
        "Statistics": {
          "CreationDate": "2023-03-20T10:43:48.4966144+01:00",
          "LastRefreshDate": "2021-12-27T10:32:58.2733597+01:00",
          "TotalRefreshCount": 1,
          "CustomInfo": {}
        }
      },
      "2710": {
        "$type": "Inside.Core.Formula.Definition.DefinitionAC, Inside.Core.Formula",
        "ID": 2710,
        "Results": [
          [
            1272.0
          ]
        ],
        "Statistics": {
          "CreationDate": "2023-03-20T10:43:48.4966144+01:00",
          "LastRefreshDate": "2021-12-27T10:32:58.2733597+01:00",
          "TotalRefreshCount": 1,
          "CustomInfo": {}
        }
      },
      "2711": {
        "$type": "Inside.Core.Formula.Definition.DefinitionAC, Inside.Core.Formula",
        "ID": 2711,
        "Results": [
          [
            10.0
          ]
        ],
        "Statistics": {
          "CreationDate": "2023-03-20T10:43:48.4966144+01:00",
          "LastRefreshDate": "2021-12-27T10:32:58.2733597+01:00",
          "TotalRefreshCount": 1,
          "CustomInfo": {}
        }
      },
      "2712": {
        "$type": "Inside.Core.Formula.Definition.DefinitionAC, Inside.Core.Formula",
        "ID": 2712,
        "Results": [
          [
            40.0
          ]
        ],
        "Statistics": {
          "CreationDate": "2023-03-20T10:43:48.4966144+01:00",
         </t>
  </si>
  <si>
    <t xml:space="preserve"> "LastRefreshDate": "2021-12-27T10:32:58.2733597+01:00",
          "TotalRefreshCount": 1,
          "CustomInfo": {}
        }
      },
      "2713": {
        "$type": "Inside.Core.Formula.Definition.DefinitionAC, Inside.Core.Formula",
        "ID": 2713,
        "Results": [
          [
            805.0
          ]
        ],
        "Statistics": {
          "CreationDate": "2023-03-20T10:43:48.4966144+01:00",
          "LastRefreshDate": "2021-12-27T10:32:58.2890396+01:00",
          "TotalRefreshCount": 1,
          "CustomInfo": {}
        }
      },
      "2714": {
        "$type": "Inside.Core.Formula.Definition.DefinitionAC, Inside.Core.Formula",
        "ID": 2714,
        "Results": [
          [
            23.0
          ]
        ],
        "Statistics": {
          "CreationDate": "2023-03-20T10:43:48.4966144+01:00",
          "LastRefreshDate": "2021-12-27T10:32:58.2890396+01:00",
          "TotalRefreshCount": 1,
          "CustomInfo": {}
        }
      },
      "2715": {
        "$type": "Inside.Core.Formula.Definition.DefinitionAC, Inside.Core.Formula",
        "ID": 2715,
        "Results": [
          [
            3.0
          ]
        ],
        "Statistics": {
          "CreationDate": "2023-03-20T10:43:48.4966144+01:00",
          "LastRefreshDate": "2021-12-27T10:32:58.2890396+01:00",
          "TotalRefreshCount": 1,
          "CustomInfo": {}
        }
      },
      "2716": {
        "$type": "Inside.Core.Formula.Definition.DefinitionAC, Inside.Core.Formula",
        "ID": 2716,
        "Results": [
          [
            29.0
          ]
        ],
        "Statistics": {
          "CreationDate": "2023-03-20T10:43:48.4966144+01:00",
          "LastRefreshDate": "2021-12-27T10:32:58.2890396+01:00",
          "TotalRefreshCount": 1,
          "CustomInfo": {}
        }
      },
      "2717": {
        "$type": "Inside.Core.Formula.Definition.DefinitionAC, Inside.Core.Formula",
        "ID": 2717,
        "Results": [
          [
            8.0
          ]
        ],
        "Statistics": {
          "CreationDate": "2023-03-20T10:43:48.4966144+01:00",
          "LastRefreshDate": "2021-12-27T10:32:58.3046664+01:00",
          "TotalRefreshCount": 1,
          "CustomInfo": {}
        }
      },
      "2718": {
        "$type": "Inside.Core.Formula.Definition.DefinitionAC, Inside.Core.Formula",
        "ID": 2718,
        "Results": [
          [
            1.0
          ]
        ],
        "Statistics": {
          "CreationDate": "2023-03-20T10:43:48.4966144+01:00",
          "LastRefreshDate": "2021-12-27T10:32:58.3202914+01:00",
          "TotalRefreshCount": 1,
          "CustomInfo": {}
        }
      },
      "2719": {
        "$type": "Inside.Core.Formula.Definition.DefinitionAC, Inside.Core.Formula",
        "ID": 2719,
        "Results": [
          [
            2.0
          ]
        ],
        "Statistics": {
          "CreationDate": "2023-03-20T10:43:48.4966144+01:00",
          "LastRefreshDate": "2021-12-27T10:32:58.3202914+01:00",
          "TotalRefreshCount": 1,
          "CustomInfo": {}
        }
      },
      "2720": {
        "$type": "Inside.Core.Formula.Definition.DefinitionAC, Inside.Core.Formula",
        "ID": 2720,
        "Results": [
          [
            1.0
          ]
        ],
        "Statistics": {
          "CreationDate": "2023-03-20T10:43:48.4966144+01:00",
          "LastRefreshDate": "2021-12-27T10:32:58.3359156+01:00",
          "TotalRefreshCount": 1,
          "CustomInfo": {}
        }
      },
      "2721": {
        "$type": "Inside.Core.Formula.Definition.DefinitionAC, Inside.Core.Formula",
        "ID": 2721,
        "Results": [
          [
            9.0
          ]
        ],
        "Statistics": {
          "CreationDate": "2023-03-20T10:43:48.4966144+01:00",
          "LastRefreshDate": "2021-12-27T10:32:58.3359156+01:00",
          "TotalRefreshCount": 1,
          "CustomInfo": {}
        }
      },
      "2722": {
        "$type": "Inside.Core.Formula.Definition.DefinitionAC, Inside.Core.Formula",
        "ID": 2722,
        "Results": [
          [
            32.0
          ]
        ],
        "Statistics": {
          "CreationDate": "2023-03-20T10:43:48.4966144+01:00",
          "LastRefreshDate": "2021-12-27T10:32:58.3515396+01:00",
          "TotalRefreshCount": 1,
          "CustomInfo": {}
        }
      },
      "2723": {
        "$type": "Inside.Core.Formula.Definition.DefinitionAC, Inside.Core.Formula",
        "ID": 2723,
        "Results": [
          [
            53.0
          ]
        ],
        "Statistics": {
          "CreationDate": "2023-03-20T10:43:48.4976262+01:00",
          "LastRefreshDate": "2021-12-27T10:32:58.3671651+01:00",
          "TotalRefreshCount": 1,
          "CustomInfo": {}
        }
      },
      "2724": {
        "$type": "Inside.Core.Formula.Definition.DefinitionAC, Inside.Core.Formula",
        "ID": 2724,
        "Results": [
          [
            22.0
          ]
        ],
        "Statistics": {
          "CreationDate": "2023-03-20T10:43:48.4976262+01:00",
          "LastRefreshDate": "2021-12-27T10:32:58.3737031+01:00",
          "TotalRefreshCount": 1,
          "CustomInfo": {}
        }
      },
      "2725": {
        "$type": "Inside.Core.Formula.Definition.DefinitionAC, Inside.Core.Formula",
        "ID": 2725,
        "Results": [
          [
            35.0
          ]
        ],
        "Statistics": {
          "CreationDate": "2023-03-20T10:43:48.4976262+01:00",
          "LastRefreshDate": "2021-12-27T10:32:58.3737031+01:00",
          "TotalRefreshCount": 1,
          "CustomInfo": {}
        }
      },
      "2726": {
        "$type": "Inside.Core.Formula.Definition.DefinitionAC, Inside.Core.Formula",
        "ID": 2726,
        "Results": [
          [
            389.0
          ]
        ],
        "Statistics": {
          "CreationDate": "2023-03-20T10:43:48.4976262+01:00",
          "LastRefreshDate": "2021-12-27T10:32:58.3737031+01:00",
          "TotalRefreshCount": 1,
          "CustomInfo": {}
        }
      },
      "2727": {
        "$type": "Inside.Core.Formula.Definition.DefinitionAC, Inside.Core.Formula",
        "ID": 2727,
        "Results": [
          [
            19.0
          ]
        ],
        "Statistics": {
          "CreationDate": "2023-03-20T10:43:48.4976262+01:00",
          "LastRefreshDate": "2021-12-27T10:32:58.3893833+01:00",
          "TotalRefreshCount": 1,
          "CustomInfo": {}
        }
      },
      "2728": {
        "$type": "Inside.Core.Formula.Definition.DefinitionAC, Inside.Core.Formula",
        "ID": 2728,
        "Results": [
          [
            20.0
          ]
        ],
        "Statistics": {
          "CreationDate": "2023-03-20T10:43:48.4976262+01:00",
          "LastRefreshDate": "2021-12-27T10:32:58.3893833+01:00",
          "TotalRefreshCount": 1,
          "CustomInfo": {}
        }
      },
      "2729": {
        "$type": "Inside.Core.Formula.Definition.DefinitionAC, Inside.Core.Formula",
        "ID": 2729,
        "Results": [
          [
            11.0
          ]
        ],
        "Statistics": {
          "CreationDate": "2023-03-20T10:43:48.4976262+01:00",
          "LastRefreshDate": "2021-12-27T10:32:58.3893833+01:00",
          "TotalRefreshCount": 1,
          "CustomInfo": {}
        }
      },
      "2730": {
        "$type": "Inside.Core.Formula.Definition.DefinitionAC, Inside.Core.Formula",
        "ID": 2730,
        "Results": [
          [
            32.0
          ]
        ],
        "Statistics": {
          "CreationDate": "2023-03-20T10:43:48.4976262+01:00",
          "LastRefreshDate": "2021-12-27T10:32:58.405014+01:00",
          "TotalRefreshCount": 1,
          "CustomInfo": {}
        }
      },
      "2731": {
        "$type": "Inside.Core.Formula.Definition.DefinitionAC, Inside.Core.Formula",
        "ID": 2731,
        "Results": [
          [
            23.0
          ]
        ],
        "Statistics": {
          "CreationDate": "2023-03-20T10:43:48.4976262+01:00",
          "LastRefreshDate": "2021-12-27T10:32:58.405014+01:00",
          "TotalRefreshCount": 1,
          "CustomInfo": {}
        }
      },
      "2732": {
        "$type": "Inside.Core.Formula.Definition.DefinitionAC, Inside.Core.Formula",
        "ID": 2732,
        "Results": [
          [
            285.0
          ]
        ],
        "Statistics": {
          "CreationDate": "2023-03-20T10:43:48.4976262+01:00",
          "LastRefreshDate": "2021-12-27T10:33:26.340693+01:00",
          "TotalRefreshCount": 1,
          "CustomInfo": {}
        }
      },
      "2733": {
        "$type": "Inside.Core.Formula.Definition.DefinitionAC, Inside.Core.Formula",
        "ID": 2733,
        "Results": [
          [
            14.0
          ]
        ],
        "Statistics": {
          "CreationDate": "2023-03-20T10:43:48.4976262+01:00",
          "LastRefreshDate": "2021-12-27T10:33:27.5828384+01:00",
          "TotalRefreshCount": 1,
          "CustomInfo": {}
        }
      },
      "2734": {
        "$type": "Inside.Core.Formula.Definition.DefinitionAC, Inside.Core.Formula",
        "ID": 2734,
        "Results": [
          [
            211.0
          ]
        ],
        "Statistics": {
          "CreationDate": "2023-03-20T10:43:48.4976262+01:00",
          "LastRefreshDate": "2021-12-27T10:33:27.5828384+01:00",
          "TotalRefreshCount": 1,
          "CustomInfo": {}
        }
      },
      "2735": {
        "$type": "Inside.Core.Formula.Definition.DefinitionAC, Inside.Core.Formula",
        "ID": 2735,
        "Results": [
          [
            140.0
          ]
        ],
        "Statistics": {
          "CreationDate": "2023-03-20T10:43:48.4976262+01:00",
          "LastRefreshDate": "2021-12-27T10:33:27.5828384+01:00",
          "TotalRefreshCount": 1,
          "CustomInfo": {}
        }
      },
      "2736": {
        "$type": "Inside.Core.Formula.Definition.DefinitionAC, Inside.Core.Formula",
        "ID": 2736,
        "Results": [
          [
            328.0
          ]
        ],
        "Statistics": {
          "CreationDate": "2023-03-20T10:43:48.4976262+01:00",
          "LastRefreshDate": "2021-12-27T10:33:27.5828384+01:00",
          "TotalRefreshCount": 1,
          "CustomInfo": {}
        }
      },
      "2737": {
        "$type": "Inside.Core.Formula.Definition.DefinitionAC, Inside.Core.Formula",
        "ID": 2737,
        "Results": [
          [
            640.0
          ]
        ],
        "Statistics": {
          "CreationDate": "2023-03-20T10:43:48.4976262+01:00",
          "LastRefreshDate": "2021-12-27T10:33:27.5985183+01:00",
          "TotalRefreshCount": 1,
          "CustomInfo": {}
        }
      },
      "2738": {
        "$type": "Inside.Core.Formula.Definition.DefinitionAC, Inside.Core.Formula",
        "ID": 2738,
        "Results": [
          [
            22.0
          ]
        ],
        "Statistics": {
          "CreationDate": "2023-03-20T10:43:48.4976262+01:00",
          "LastRefreshDate": "2021-12-27T10:33:27.5985183+01:00",
          "TotalRefreshCount": 1,
          "CustomInfo": {}
        }
      },
      "2739": {
        "$type": "Inside.Core.Formula.Definition.DefinitionAC, Inside.Core.Formula",
        "ID": 2739,
        "Results": [
          [
            325.0
          ]
        ],
        "Statistics": {
          "CreationDate": "2023-03-20T10:43:48.4976262+01:00",
          "LastRefreshDate": "2021-12-27T10:33:27.5985183+01:00",
          "TotalRefreshCount": 1,
          "CustomInfo": {}
        }
      },
      "2740": {
        "$type": "Inside.Core.Formula.Definition.DefinitionAC, Inside.Core.Formula",
        "ID": 2740,
        "Results": [
          [
            207.0
          ]
        ],
        "Statistics": {
          "CreationDate": "2023-03-20T10:43:48.4986393+01:00",
          "LastRefreshDate": "2021-12-27T10:33:27.6141453+01:00",
          "TotalRefreshCount": 1,
          "CustomInfo": {}
        }
      },
      "2741": {
        "$type": "Inside.Core.Formula.Definition.DefinitionAC, Inside.Core.Formula",
        "ID": 2741,
        "Results": [
          [
            190.0
          ]
        ],
        "Statistics": {
          "CreationDate": "2023-03-20T10:43:48.4986393+01:00",
          "LastRefreshDate": "2021-12-27T10:33:27.6141453+01:00",
          "TotalRefreshCount": 1,
          "CustomInfo": {}
        }
      },
      "2742": {
        "$type": "Inside.Core.Formula.Definition.DefinitionAC, Inside.Core.Formula",
        "ID": 2742,
        "Results": [
          [
            12.0
          ]
        ],
        "Statistics": {
          "CreationDate": "2023-03-20T10:43:48.4986393+01:00",
          "LastRefreshDate": "2021-12-27T10:33:27.6141453+01:00",
          "TotalRefreshCount": 1,
          "CustomInfo": {}
        }
      },
      "2743": {
        "$type": "Inside.Core.Formula.Definition.DefinitionAC, Inside.Core.Formula",
        "ID": 2743,
        "Results": [
          [
            338.0
          ]
        ],
        "Statistics": {
          "CreationDate": "2023-03-20T10:43:48.4986393+01:00",
          "LastRefreshDate": "2021-12-27T10:33:27.6297699+01:00",
          "TotalRefreshCount": 1,
          "CustomInfo": {}
        }
      },
      "2744": {
        "$type": "Inside.Core.Formula.Definition.DefinitionAC, Inside.Core.Formula",
        "ID": 2744,
        "Results": [
          [
            236.0
          ]
        ],
        "Statistics": {
          "CreationDate": "2023-03-20T10:43:48.4986393+01:00",
          "LastRefreshDate": "2021-12-27T10:33:27.6297699+01:00",
          "TotalRefreshCount": 1,
          "CustomInfo": {}
        }
      },
      "2745": {
        "$type": "Inside.Core.Formula.Definition.DefinitionAC, Inside.Core.Formula",
        "ID": 2745,
        "Results": [
          [
            341.0
          ]
        ],
        "Statistics": {
          "CreationDate": "2023-03-20T10:43:48.4986393+01:00",
          "LastRefreshDate": "2021-12-27T10:33:27.6297699+01:00",
          "TotalRefreshCount": 1,
          "CustomInfo": {}
        }
      },
      "2746": {
        "$type": "Inside.Core.Formula.Definition.DefinitionAC, Inside.Core.Formula",
        "ID": 2746,
        "Results": [
          [
            914.0
          ]
        ],
        "Statistics": {
          "CreationDate": "2023-03-20T10:43:48.4986393+01:00",
          "LastRefreshDate": "2021-12-27T10:33:27.6453949+01:00",
          "TotalRefreshCount": 1,
          "CustomInfo": {}
        }
      },
      "2747": {
        "$type": "Inside.Core.Formula.Definition.DefinitionAC, Inside.Core.Formula",
        "ID": 2747,
        "Results": [
          [
            196.0
          ]
        ],
        "Statistics": {
          "CreationDate": "2023-03-20T10:43:48.4986393+01:00",
          "LastRefreshDate": "2021-12-27T10:33:35.4281569+01:00",
          "TotalRefreshCount": 1,
          "CustomInfo": {}
        }
      },
      "2748": {
        "$type": "Inside.Core.Formula.Definition.DefinitionAC, Inside.Core.Formula",
        "ID": 2748,
        "Results": [
          [
            102.0
          ]
        ],
        "Statistics": {
          "CreationDate": "2023-03-20T10:43:48.4986393+01:00",
          "LastRefreshDate": "2021-12-27T10:33:36.947471+01:00",
          "TotalRefreshCount": 1,
          "CustomInfo": {}
        }
      },
      "2749": {
        "$type": "Inside.Core.Formula.Definition.DefinitionAC, Inside.Core.Formula",
        "ID": 2749,
        "Results": [
          [
            128.0
          ]
        ],
        "Statistics": {
          "CreationDate": "2023-03-20T10:43:48.4986393+01:00",
          "LastRefreshDate": "2021-12-27T10:33:36.9631006+01:00",
          "TotalRefreshCount": 1,
          "CustomInfo": {}
        }
      },
      "2750": {
        "$type": "Inside.Core.Formula.Definition.DefinitionAC, Inside.Core.Formula",
        "ID": 2750,
        "Results": [
          [
            360.0
          ]
        ],
        "Statistics": {
          "CreationDate": "2023-03-20T10:43:48.4986393+01:00",
          "LastRefreshDate": "2021-12-27T10:33:37.6821577+01:00",
          "TotalRefreshCount": 1,
          "CustomInfo": {}
        }
      },
      "2751": {
        "$type": "Inside.Core.Formula.Definition.DefinitionAC, Inside.Core.Formula",
        "ID": 2751,
        "Results": [
          [
            3.5
          ]
        ],
        "Statistics": {
          "CreationDate": "2023-03-20T10:43:48.4986393+01:00",
          "LastRefreshDate": "2022-01-19T16:18:15.9212629+01:00",
          "TotalRefreshCount": 2,
          "CustomInfo": {}
        }
      },
      "2752": {
        "$type": "Inside.Core.Formula.Definition.DefinitionAC, Inside.Core.Formula",
        "ID": 2752,
        "Results": [
          [
            3.5
          ]
        ],
        "Statistics": {
          "CreationDate": "2023-03-20T10:43:48.4986393+01:00",
          "LastRefreshDate": "2022-01-19T16:18:15.9262657+01:00",
          "TotalRefreshCount": 2,
          "CustomInfo": {}
        }
      },
      "2753": {
        "$type": "Inside.Core.Formula.Definition.DefinitionAC, Inside.Core.Formula",
        "ID": 2753,
        "Results": [
          [
            3.5
          ]
        ],
        "Statistics": {
          "CreationDate": "2023-03-20T10:43:48.4986393+01:00",
          "LastRefreshDate": "2022-01-19T16:18:15.9356775+01:00",
          "TotalRefreshCount": 2,
          "CustomInfo": {}
        }
      },
      "2754": {
        "$type": "Inside.Core.Formula.Definition.DefinitionAC, Inside.Core.Formula",
        "ID": 2754,
        "Results": [
          [
            3.5
          ]
        ],
        "Statistics": {
          "CreationDate": "2023-03-20T10:43:48.4986393+01:00",
          "LastRefreshDate": "2022-01-19T16:18:15.9430561+01:00",
          "TotalRefreshCount": 2,
          "CustomInfo": {}
        }
      },
      "2755": {
        "$type": "Inside.Core.Formula.Definition.DefinitionAC, Inside.Core.Formula",
        "ID": 2755,
        "Results": [
          [
            3.5
          ]
        ],
        "Statistics": {
          "CreationDate": "2023-03-20T10:43:48.4986393+01:00",
          "LastRefreshDate": "2022-01-19T16:18:15.9503258+01:00",
          "TotalRefreshCount": 2,
          "CustomInfo": {}
        }
      },
      "2756": {
        "$type": "Inside.Core.Formula.Definition.DefinitionAC, Inside.Core.Formula",
        "ID": 2756,
        "Results": [
          [
            3.5
          ]
        ],
        "Statistics": {
          "CreationDate": "2023-03-20T10:43:48.4986393+01:00",
          "LastRefreshDate": "2022-01-19T16:18:15.9596705+01:00",
          "TotalRefreshCount": 2,
          "CustomInfo": {}
        }
      },
      "2757": {
        "$type": "Inside.Core.Formula.Definition.DefinitionAC, Inside.Core.Formula",
        "ID": 2757,
        "Results": [
          [
            3.5
          ]
        ],
        "Statistics": {
          "CreationDate": "2023-03-20T10:43:48.4986393+01:00",
          "LastRefreshDate": "2022-01-19T16:18:15.9690876+01:00",
          "TotalRefreshCount": 2,
          "CustomInfo": {}
        }
      },
      "2758": {
        "$type": "Inside.Core.Formula.Definition.DefinitionAC, Inside.Core.Formula",
        "ID": 2758,
        "Results": [
          [
            3.5
          ]
        ],
        "Statistics": {
          "CreationDate": "2023-03-20T10:43:48.4986393+01:00",
          "LastRefreshDate": "2022-01-19T16:18:15.9794245+01:00",
          "TotalRefreshCount": 2,
          "CustomInfo": {}
        }
      },
      "2759": {
        "$type": "Inside.Core.Formula.Definition.DefinitionAC, Inside.Core.Formula",
        "ID": 2759,
        "Results": [
          [
            3.5
          ]
        ],
        "Statistics": {
          "CreationDate": "2023-03-20T10:43:48.499637+01:00",
          "LastRefreshDate": "2022-01-19T16:18:15.9908044+01:00",
          "TotalRefreshCount": 2,
          "CustomInfo": {}
        }
      },
      "2760": {
        "$type": "Inside.Core.Formula.Definition.DefinitionAC, Inside.Core.Formula",
        "ID": 2760,
        "Results": [
          [
            3.5
          ]
        ],
        "Statistics": {
          "CreationDate": "2023-03-20T10:43:48.499637+01:00",
          "LastRefreshDate": "2022-01-19T16:18:16.0041385+01:00",
          "TotalRefreshCount": 2,
          "CustomInfo": {}
        }
      },
      "2761": {
        "$type": "Inside.Core.Formula.Definition.DefinitionAC, Inside.Core.Formula",
        "ID": 2761,
        "Results": [
          [
            3.5
          ]
        ],
        "Statistics": {
          "CreationDate": "2023-03-20T10:43:48.499637+01:00",
          "LastRefreshDate": "2022-01-19T16:18:16.0196827+01:00",
          "TotalRefreshCount": 2,
          "CustomInfo": {}
        }
      },
      "2762": {
        "$type": "Inside.Core.Formula.Definition.DefinitionAC, Inside.Core.Formula",
        "ID": 2762,
        "Results": [
          [
            3.5
          ]
        ],
        "Statistics": {
          "CreationDate": "2023-03-20T10:43:48.499637+01:00",
          "LastRefreshDate": "2022-01-19T16:18:16.0374804+01:00",
          "TotalRefreshCount": 2,
          "CustomInfo": {}
        }
      },
      "2763": {
        "$type": "Inside.Core.Formula.Definition.DefinitionAC, Inside.Core.Formula",
        "ID": 2763,
        "Results": [
          [
            3.5
          ]
        ],
        "Statistics": {
          "CreationDate": "2023-03-20T10:43:48.499637+01:00",
          "LastRefreshDate": "2022-01-19T16:18:16.0559481+01:00",
          "TotalRefreshCount": 2,
          "CustomInfo": {}
        }
      },
      "2764": {
        "$type": "Inside.Core.Formula.Definition.DefinitionAC, Inside.Core.Formula",
        "ID": 2764,
        "Results": [
          [
            3.5
          ]
        ],
        "Statistics": {
          "CreationDate": "2023-03-20T10:43:48.499637+01:00",
          "LastRefreshDate": "2022-01-19T16:18:16.0728096+01:00",
          "TotalRefreshCount": 2,
          "CustomInfo": {}
        }
      },
      "2765": {
        "$type": "Inside.Core.Formula.Definition.DefinitionAC, Inside.Core.Formula",
        "ID": 2765,
        "Results": [
          [
            3.5
          ]
        ],
        "Statistics": {
          "CreationDate": "2023-03-20T10:43:48.499637+01:00",
          "LastRefreshDate": "2022-01-19T16:18:16.0852532+01:00",
          "TotalRefreshCount": 2,
          "CustomInfo": {}
        }
      },
      "2766": {
        "$type": "Inside.Core.Formula.Definition.DefinitionAC, Inside.Core.Formula",
        "ID": 2766,
        "Results": [
          [
            3.5
          ]
        ],
        "Statistics": {
          "CreationDate": "2023-03-20T10:43:48.499637+01:00",
          "LastRefreshDate": "2022-01-19T16:18:16.098168+01:00",
          "TotalRefreshCount": 2,
          "CustomInfo": {}
        }
      },
      "2767": {
        "$type": "Inside.Core.Formula.Definition.DefinitionAC, Inside.Core.Formula",
        "ID": 2767,
        "Results": [
          [
            6.0
          ]
        ],
        "Statistics": {
          "CreationDate": "2023-03-20T10:43:48.499637+01:00",
          "LastRefreshDate": "2022-01-19T16:18:16.1116265+01:00",
          "TotalRefreshCount": 2,
          "CustomInfo": {}
        }
      },
      "2768": {
        "$type": "Inside.Core.Formula.Definition.DefinitionAC, Inside.Core.Formula",
        "ID": 2768,
        "Results": [
          [
            3.5
          ]
        ],
        "Statistics": {
          "CreationDate": "2023-03-20T10:43:48.499637+01:00",
          "LastRefreshDate": "2022-01-19T16:18:15.995802+01:00",
          "TotalRefreshCount": 2,
          "CustomInfo": {}
        }
      },
      "2769": {
        "$type": "Inside.Core.Formula.Definition.DefinitionAC, Inside.Core.Formula",
        "ID": 2769,
        "Results": [
          [
            3.5
          ]
        ],
        "Statistics": {
          "CreationDate": "2023-03-20T10:43:48.499637+01:00",
          "LastRefreshDate": "2022-01-19T16:18:16.0277196+01:00",
          "TotalRefreshCount": 2,
          "CustomInfo": {}
        }
      },
      "2770": {
        "$type": "Inside.Core.Formula.Definition.DefinitionAC, Inside.Core.Formula",
        "ID": 2770,
        "Results": [
          [
            3.5
          ]
        ],
        "Statistics": {
          "CreationDate": "2023-03-20T10:43:48.499637+01:00",
          "LastRefreshDate": "2022-01-19T16:18:16.0653532+01:00",
          "TotalRefreshCount": 2,
          "CustomInfo": {}
        }
      },
      "2771": {
        "$type": "Inside.Core.Formula.Definition.DefinitionAC, Inside.Core.Formula",
        "ID": 2771,
        "Results": [
          [
            3.5
          ]
        ],
        "Statistics": {
          "CreationDate": "2023-03-20T10:43:48.499637+01:00",
          "LastRefreshDate": "2022-01-19T16:18:16.0792473+01:00",
          "TotalRefreshCount": 2,
          "CustomInfo": {}
        }
      },
      "2772": {
        "$type": "Inside.Core.Formula.Definition.DefinitionAC, Inside.Core.Formula",
        "ID": 2772,
        "Results": [
          [
            3.5
          ]
        ],
        "Statistics": {
          "CreationDate": "2023-03-20T10:43:48.499637+01:00",
          "LastRefreshDate": "2022-01-19T16:18:15.931697+01:00",
          "TotalRefreshCount": 2,
          "CustomInfo": {}
        }
      },
      "2773": {
        "$type": "Inside.Core.Formula.Definition.DefinitionAC, Inside.Core.Formula",
        "ID": 2773,
        "Results": [
          [
            3.5
          ]
        ],
        "Statistics": {
          "CreationDate": "2023-03-20T10:43:48.499637+01:00",
          "LastRefreshDate": "2022-01-19T16:18:15.9390523+01:00",
          "TotalRefreshCount": 2,
          "CustomInfo": {}
        }
      },
      "2774": {
        "$type": "Inside.Core.Formula.Definition.DefinitionAC, Inside.Core.Formula",
        "ID": 2774,
        "Results": [
          [
            3.5
          ]
        ],
        "Statistics": {
          "CreationDate": "2023-03-20T10:43:48.499637+01:00",
          "LastRefreshDate": "2022-01-19T16:18:15.9460156+01:00",
          "TotalRefreshCount": 2,
          "CustomInfo": {}
        }
      },
      "2775": {
        "$type": "Inside.Core.Formula.Definition.DefinitionAC, Inside.Core.Formula",
        "ID": 2775,
        "Results": [
          [
            3.5
          ]
        ],
        "Statistics": {
          "CreationDate": "2023-03-20T10:43:48.499637+01:00",
          "LastRefreshDate": "2022-01-19T16:18:15.9553629+01:00",
          "TotalRefreshCount": 2,
          "CustomInfo": {}
        }
      },
      "2776": {
        "$type": "Inside.Core.Formula.Definition.DefinitionAC, Inside.Core.Formula",
        "ID": 2776,
        "Results": [
          [
            3.5
          ]
        ],
        "Statistics": {
          "CreationDate": "2023-03-20T10:43:48.499637+01:00",
          "LastRefreshDate": "2022-01-19T16:18:15.9647187+01:00",
          "TotalRefreshCount": 2,
          "CustomInfo": {}
        }
      },
      "2777": {
        "$type": "Inside.Core.Formula.Definition.DefinitionAC, Inside.Core.Formula",
        "ID": 2777,
        "Results": [
          [
            3.5
          ]
        ],
        "Statistics": {
          "CreationDate": "2023-03-20T10:43:48.499637+01:00",
          "LastRefreshDate": "2022-01-19T16:18:15.9740923+01:00",
          "TotalRefreshCount": 2,
          "CustomInfo": {}
        }
      },
      "2778": {
        "$type": "Inside.Core.Formula.Definition.DefinitionAC, Inside.Core.Formula",
        "ID": 2778,
        "Results": [
          [
            3.5
          ]
        ],
        "Statistics": {
          "CreationDate": "2023-03-20T10:43:48.499637+01:00",
          "LastRefreshDate": "2022-01-19T16:18:15.9864724+01:00",
          "TotalRefreshCount": 2,
          "CustomInfo": {}
        }
      },
      "2779": {
        "$type": "Inside.Core.Formula.Definition.DefinitionAC, Inside.Core.Formula",
        "ID": 2779,
        "Results": [
          [
            3.8
          ]
        ],
        "Statistics": {
          "CreationDate": "2023-03-20T10:43:48.500627+01:00",
          "LastRefreshDate": "2022-01-19T16:18:16.0115417+01:00",
          "TotalRefreshCount": 2,
          "CustomInfo": {}
        }
      },
      "2780": {
        "$type": "Inside.Core.Formula.Definition.DefinitionAC, Inside.Core.Formula",
        "ID": 2780,
        "Results": [
          [
            3.5
          ]
        ],
        "Statistics": {
          "CreationDate": "2023-03-20T10:43:48.500627+01:00",
          "LastRefreshDate": "2022-01-19T16:18:16.0478883+01:00",
          "TotalRefreshCount": 2,
          "CustomInfo": {}
        }
      },
      "2781": {
        "$type": "Inside.Core.Formula.Definition.DefinitionAC, Inside.Core.Formula",
        "ID": 2781,
        "Results": [
          [
            3.5
          ]
        ],
        "Statistics": {
          "CreationDate": "2023-03-20T10:43:48.500627+01:00",
          "LastRefreshDate": "2022-01-19T16:18:16.0927229+01:00",
          "TotalRefreshCount": 2,
          "CustomInfo": {}
        }
      },
      "2782": {
        "$type": "Inside.Core.Formula.Definition.DefinitionAC, Inside.Core.Formula",
        "ID": 2782,
        "Results": [
          [
            3.5
          ]
        ],
        "Statistics": {
          "CreationDate": "2023-03-20T10:43:48.500627+01:00",
          "LastRefreshDate": "2022-01-19T16:18:16.1052306+01:00",
          "TotalRefreshCount": 2,
          "CustomInfo": {}
        }
      },
      "2783": {
        "$type": "Inside.Core.Formula.Definition.DefinitionAC, Inside.Core.Formula",
        "ID": 2783,
        "Results": [
          [
            2.5
          ]
        ],
        "Statistics": {
          "CreationDate": "2023-03-20T10:43:48.500627+01:00",
          "LastRefreshDate": "2022-01-19T16:18:16.1165876+01:00",
          "TotalRefreshCount": 2,
          "CustomInfo": {}
        }
      },
      "2784": {
        "$type": "Inside.Core.Formula.Definition.DefinitionAC, Inside.Core.Formula",
        "ID": 2784,
        "Results": [
          [
            2.5
          ]
        ],
        "Statistics": {
          "CreationDate": "2023-03-20T10:43:48.500627+01:00",
          "LastRefreshDate": "2022-01-19T16:18:16.122629+01:00",
          "TotalRefreshCount": 2,
          "CustomInfo": {}
        }
      },
      "2785": {
        "$type": "Inside.Core.Formula.Definition.DefinitionAC, Inside.Core.Formula",
        "ID": 2785,
        "Results": [
          [
            2.2
          ]
        ],
        "Statistics": {
          "CreationDate": "2023-03-20T10:43:48.500627+01:00",
          "LastRefreshDate": "2022-01-19T16:18:16.1329622+01:00",
          "TotalRefreshCount": 2,
          "CustomInfo": {}
        }
      },
      "2786": {
        "$type": "Inside.Core.Formula.Definition.DefinitionAC, Inside.Core.Formula",
        "ID": 2786,
        "Results": [
          [
            2.2
          ]
        ],
        "Statistics": {
          "CreationDate": "2023-03-20T10:43:48.500627+01:00",
          "LastRefreshDate": "2022-01-19T16:18:16.144341+01:00",
          "TotalRefreshCount": 2,
          "CustomInfo": {}
</t>
  </si>
  <si>
    <t xml:space="preserve">
        }
      },
      "2787": {
        "$type": "Inside.Core.Formula.Definition.DefinitionAC, Inside.Core.Formula",
        "ID": 2787,
        "Results": [
          [
            2.0
          ]
        ],
        "Statistics": {
          "CreationDate": "2023-03-20T10:43:48.500627+01:00",
          "LastRefreshDate": "2022-01-19T16:18:16.1557973+01:00",
          "TotalRefreshCount": 2,
          "CustomInfo": {}
        }
      },
      "2788": {
        "$type": "Inside.Core.Formula.Definition.DefinitionAC, Inside.Core.Formula",
        "ID": 2788,
        "Results": [
          [
            2.0
          ]
        ],
        "Statistics": {
          "CreationDate": "2023-03-20T10:43:48.500627+01:00",
          "LastRefreshDate": "2022-01-19T16:18:16.1676972+01:00",
          "TotalRefreshCount": 2,
          "CustomInfo": {}
        }
      },
      "2789": {
        "$type": "Inside.Core.Formula.Definition.DefinitionAC, Inside.Core.Formula",
        "ID": 2789,
        "Results": [
          [
            2.0
          ]
        ],
        "Statistics": {
          "CreationDate": "2023-03-20T10:43:48.500627+01:00",
          "LastRefreshDate": "2022-01-19T16:18:16.1811276+01:00",
          "TotalRefreshCount": 2,
          "CustomInfo": {}
        }
      },
      "2790": {
        "$type": "Inside.Core.Formula.Definition.DefinitionAC, Inside.Core.Formula",
        "ID": 2790,
        "Results": [
          [
            2.0
          ]
        ],
        "Statistics": {
          "CreationDate": "2023-03-20T10:43:48.500627+01:00",
          "LastRefreshDate": "2022-01-19T16:18:16.1935418+01:00",
          "TotalRefreshCount": 2,
          "CustomInfo": {}
        }
      },
      "2791": {
        "$type": "Inside.Core.Formula.Definition.DefinitionAC, Inside.Core.Formula",
        "ID": 2791,
        "Results": [
          [
            2.0
          ]
        ],
        "Statistics": {
          "CreationDate": "2023-03-20T10:43:48.500627+01:00",
          "LastRefreshDate": "2022-01-19T16:18:16.2060596+01:00",
          "TotalRefreshCount": 2,
          "CustomInfo": {}
        }
      },
      "2792": {
        "$type": "Inside.Core.Formula.Definition.DefinitionAC, Inside.Core.Formula",
        "ID": 2792,
        "Results": [
          [
            2.0
          ]
        ],
        "Statistics": {
          "CreationDate": "2023-03-20T10:43:48.500627+01:00",
          "LastRefreshDate": "2022-01-19T16:18:16.2255178+01:00",
          "TotalRefreshCount": 2,
          "CustomInfo": {}
        }
      },
      "2793": {
        "$type": "Inside.Core.Formula.Definition.DefinitionAC, Inside.Core.Formula",
        "ID": 2793,
        "Results": [
          [
            2.2
          ]
        ],
        "Statistics": {
          "CreationDate": "2023-03-20T10:43:48.500627+01:00",
          "LastRefreshDate": "2022-01-19T16:18:16.1382701+01:00",
          "TotalRefreshCount": 2,
          "CustomInfo": {}
        }
      },
      "2794": {
        "$type": "Inside.Core.Formula.Definition.DefinitionAC, Inside.Core.Formula",
        "ID": 2794,
        "Results": [
          [
            2.0
          ]
        ],
        "Statistics": {
          "CreationDate": "2023-03-20T10:43:48.500627+01:00",
          "LastRefreshDate": "2022-01-19T16:18:16.1507609+01:00",
          "TotalRefreshCount": 2,
          "CustomInfo": {}
        }
      },
      "2795": {
        "$type": "Inside.Core.Formula.Definition.DefinitionAC, Inside.Core.Formula",
        "ID": 2795,
        "Results": [
          [
            2.0
          ]
        ],
        "Statistics": {
          "CreationDate": "2023-03-20T10:43:48.500627+01:00",
          "LastRefreshDate": "2022-01-19T16:18:16.1612299+01:00",
          "TotalRefreshCount": 2,
          "CustomInfo": {}
        }
      },
      "2796": {
        "$type": "Inside.Core.Formula.Definition.DefinitionAC, Inside.Core.Formula",
        "ID": 2796,
        "Results": [
          [
            2.0
          ]
        ],
        "Statistics": {
          "CreationDate": "2023-03-20T10:43:48.500627+01:00",
          "LastRefreshDate": "2022-01-19T16:18:16.1737538+01:00",
          "TotalRefreshCount": 2,
          "CustomInfo": {}
        }
      },
      "2797": {
        "$type": "Inside.Core.Formula.Definition.DefinitionAC, Inside.Core.Formula",
        "ID": 2797,
        "Results": [
          [
            2.0
          ]
        ],
        "Statistics": {
          "CreationDate": "2023-03-20T10:43:48.5016594+01:00",
          "LastRefreshDate": "2022-01-19T16:18:16.1875275+01:00",
          "TotalRefreshCount": 2,
          "CustomInfo": {}
        }
      },
      "2798": {
        "$type": "Inside.Core.Formula.Definition.DefinitionAC, Inside.Core.Formula",
        "ID": 2798,
        "Results": [
          [
            2.0
          ]
        ],
        "Statistics": {
          "CreationDate": "2023-03-20T10:43:48.5016594+01:00",
          "LastRefreshDate": "2022-01-19T16:18:16.2010669+01:00",
          "TotalRefreshCount": 2,
          "CustomInfo": {}
        }
      },
      "2799": {
        "$type": "Inside.Core.Formula.Definition.DefinitionAC, Inside.Core.Formula",
        "ID": 2799,
        "Results": [
          [
            2.0
          ]
        ],
        "Statistics": {
          "CreationDate": "2023-03-20T10:43:48.5016594+01:00",
          "LastRefreshDate": "2022-01-19T16:18:16.2155165+01:00",
          "TotalRefreshCount": 2,
          "CustomInfo": {}
        }
      },
      "2800": {
        "$type": "Inside.Core.Formula.Definition.DefinitionAC, Inside.Core.Formula",
        "ID": 2800,
        "Results": [
          [
            2.5
          ]
        ],
        "Statistics": {
          "CreationDate": "2023-03-20T10:43:48.5016594+01:00",
          "LastRefreshDate": "2022-01-19T16:18:16.1276422+01:00",
          "TotalRefreshCount": 2,
          "CustomInfo": {}
        }
      },
      "2801": {
        "$type": "Inside.Core.Formula.Definition.DefinitionAC, Inside.Core.Formula",
        "ID": 2801,
        "Results": [
          [
            2.5
          ]
        ],
        "Statistics": {
          "CreationDate": "2023-03-20T10:43:48.5016594+01:00",
          "LastRefreshDate": "2022-01-19T16:18:16.236972+01:00",
          "TotalRefreshCount": 2,
          "CustomInfo": {}
        }
      },
      "2802": {
        "$type": "Inside.Core.Formula.Definition.DefinitionAC, Inside.Core.Formula",
        "ID": 2802,
        "Results": [
          [
            2.0
          ]
        ],
        "Statistics": {
          "CreationDate": "2023-03-20T10:43:48.5016594+01:00",
          "LastRefreshDate": "2022-01-19T16:18:16.2487294+01:00",
          "TotalRefreshCount": 2,
          "CustomInfo": {}
        }
      },
      "2803": {
        "$type": "Inside.Core.Formula.Definition.DefinitionAC, Inside.Core.Formula",
        "ID": 2803,
        "Results": [
          [
            2.0
          ]
        ],
        "Statistics": {
          "CreationDate": "2023-03-20T10:43:48.5016594+01:00",
          "LastRefreshDate": "2022-01-19T16:18:16.2580443+01:00",
          "TotalRefreshCount": 2,
          "CustomInfo": {}
        }
      },
      "2804": {
        "$type": "Inside.Core.Formula.Definition.DefinitionAC, Inside.Core.Formula",
        "ID": 2804,
        "Results": [
          [
            2.0
          ]
        ],
        "Statistics": {
          "CreationDate": "2023-03-20T10:43:48.5016594+01:00",
          "LastRefreshDate": "2022-01-19T16:18:16.2701034+01:00",
          "TotalRefreshCount": 2,
          "CustomInfo": {}
        }
      },
      "2805": {
        "$type": "Inside.Core.Formula.Definition.DefinitionAC, Inside.Core.Formula",
        "ID": 2805,
        "Results": [
          [
            1.5
          ]
        ],
        "Statistics": {
          "CreationDate": "2023-03-20T10:43:48.5016594+01:00",
          "LastRefreshDate": "2022-01-19T16:18:16.2821022+01:00",
          "TotalRefreshCount": 2,
          "CustomInfo": {}
        }
      },
      "2806": {
        "$type": "Inside.Core.Formula.Definition.DefinitionAC, Inside.Core.Formula",
        "ID": 2806,
        "Results": [
          [
            2.0
          ]
        ],
        "Statistics": {
          "CreationDate": "2023-03-20T10:43:48.5016594+01:00",
          "LastRefreshDate": "2022-01-19T16:18:16.2901018+01:00",
          "TotalRefreshCount": 2,
          "CustomInfo": {}
        }
      },
      "2807": {
        "$type": "Inside.Core.Formula.Definition.DefinitionAC, Inside.Core.Formula",
        "ID": 2807,
        "Results": [
          [
            2.0
          ]
        ],
        "Statistics": {
          "CreationDate": "2023-03-20T10:43:48.5016594+01:00",
          "LastRefreshDate": "2022-01-19T16:18:16.2974973+01:00",
          "TotalRefreshCount": 2,
          "CustomInfo": {}
        }
      },
      "2808": {
        "$type": "Inside.Core.Formula.Definition.DefinitionAC, Inside.Core.Formula",
        "ID": 2808,
        "Results": [
          [
            2.0
          ]
        ],
        "Statistics": {
          "CreationDate": "2023-03-20T10:43:48.5016594+01:00",
          "LastRefreshDate": "2022-01-19T16:18:16.3055359+01:00",
          "TotalRefreshCount": 2,
          "CustomInfo": {}
        }
      },
      "2809": {
        "$type": "Inside.Core.Formula.Definition.DefinitionAC, Inside.Core.Formula",
        "ID": 2809,
        "Results": [
          [
            2.0
          ]
        ],
        "Statistics": {
          "CreationDate": "2023-03-20T10:43:48.5016594+01:00",
          "LastRefreshDate": "2022-01-19T16:18:16.3128944+01:00",
          "TotalRefreshCount": 2,
          "CustomInfo": {}
        }
      },
      "2810": {
        "$type": "Inside.Core.Formula.Definition.DefinitionAC, Inside.Core.Formula",
        "ID": 2810,
        "Results": [
          [
            1.5
          ]
        ],
        "Statistics": {
          "CreationDate": "2023-03-20T10:43:48.5016594+01:00",
          "LastRefreshDate": "2022-01-19T16:18:16.3188241+01:00",
          "TotalRefreshCount": 2,
          "CustomInfo": {}
        }
      },
      "2811": {
        "$type": "Inside.Core.Formula.Definition.DefinitionAC, Inside.Core.Formula",
        "ID": 2811,
        "Results": [
          [
            2.0
          ]
        ],
        "Statistics": {
          "CreationDate": "2023-03-20T10:43:48.5016594+01:00",
          "LastRefreshDate": "2022-01-19T16:18:16.26508+01:00",
          "TotalRefreshCount": 2,
          "CustomInfo": {}
        }
      },
      "2812": {
        "$type": "Inside.Core.Formula.Definition.DefinitionAC, Inside.Core.Formula",
        "ID": 2812,
        "Results": [
          [
            2.0
          ]
        ],
        "Statistics": {
          "CreationDate": "2023-03-20T10:43:48.5016594+01:00",
          "LastRefreshDate": "2022-01-19T16:18:16.2761044+01:00",
          "TotalRefreshCount": 2,
          "CustomInfo": {}
        }
      },
      "2813": {
        "$type": "Inside.Core.Formula.Definition.DefinitionAC, Inside.Core.Formula",
        "ID": 2813,
        "Results": [
          [
            2.0
          ]
        ],
        "Statistics": {
          "CreationDate": "2023-03-20T10:43:48.5016594+01:00",
          "LastRefreshDate": "2022-01-19T16:18:16.2870588+01:00",
          "TotalRefreshCount": 2,
          "CustomInfo": {}
        }
      },
      "2814": {
        "$type": "Inside.Core.Formula.Definition.DefinitionAC, Inside.Core.Formula",
        "ID": 2814,
        "Results": [
          [
            2.0
          ]
        ],
        "Statistics": {
          "CreationDate": "2023-03-20T10:43:48.5016594+01:00",
          "LastRefreshDate": "2022-01-19T16:18:16.2940981+01:00",
          "TotalRefreshCount": 2,
          "CustomInfo": {}
        }
      },
      "2815": {
        "$type": "Inside.Core.Formula.Definition.DefinitionAC, Inside.Core.Formula",
        "ID": 2815,
        "Results": [
          [
            2.0
          ]
        ],
        "Statistics": {
          "CreationDate": "2023-03-20T10:43:48.5016594+01:00",
          "LastRefreshDate": "2022-01-19T16:18:16.3015131+01:00",
          "TotalRefreshCount": 2,
          "CustomInfo": {}
        }
      },
      "2816": {
        "$type": "Inside.Core.Formula.Definition.DefinitionAC, Inside.Core.Formula",
        "ID": 2816,
        "Results": [
          [
            2.0
          ]
        ],
        "Statistics": {
          "CreationDate": "2023-03-20T10:43:48.5016594+01:00",
          "LastRefreshDate": "2022-01-19T16:18:16.3088601+01:00",
          "TotalRefreshCount": 2,
          "CustomInfo": {}
        }
      },
      "2817": {
        "$type": "Inside.Core.Formula.Definition.DefinitionAC, Inside.Core.Formula",
        "ID": 2817,
        "Results": [
          [
            2.0
          ]
        ],
        "Statistics": {
          "CreationDate": "2023-03-20T10:43:48.5016594+01:00",
          "LastRefreshDate": "2022-01-19T16:18:16.3148945+01:00",
          "TotalRefreshCount": 2,
          "CustomInfo": {}
        }
      },
      "2818": {
        "$type": "Inside.Core.Formula.Definition.DefinitionAC, Inside.Core.Formula",
        "ID": 2818,
        "Results": [
          [
            1.5
          ]
        ],
        "Statistics": {
          "CreationDate": "2023-03-20T10:43:48.502662+01:00",
          "LastRefreshDate": "2022-01-19T16:18:16.3239534+01:00",
          "TotalRefreshCount": 2,
          "CustomInfo": {}
        }
      },
      "2819": {
        "$type": "Inside.Core.Formula.Definition.DefinitionAC, Inside.Core.Formula",
        "ID": 2819,
        "Results": [
          [
            1.5
          ]
        ],
        "Statistics": {
          "CreationDate": "2023-03-20T10:43:48.502662+01:00",
          "LastRefreshDate": "2022-01-19T16:18:16.3283707+01:00",
          "TotalRefreshCount": 2,
          "CustomInfo": {}
        }
      },
      "2820": {
        "$type": "Inside.Core.Formula.Definition.DefinitionAC, Inside.Core.Formula",
        "ID": 2820,
        "Results": [
          [
            3.3
          ]
        ],
        "Statistics": {
          "CreationDate": "2023-03-20T10:43:48.502662+01:00",
          "LastRefreshDate": "2022-01-19T16:18:16.3324278+01:00",
          "TotalRefreshCount": 2,
          "CustomInfo": {}
        }
      },
      "2821": {
        "$type": "Inside.Core.Formula.Definition.DefinitionAC, Inside.Core.Formula",
        "ID": 2821,
        "Results": [
          [
            3.3
          ]
        ],
        "Statistics": {
          "CreationDate": "2023-03-20T10:43:48.502662+01:00",
          "LastRefreshDate": "2022-01-19T16:18:16.3398711+01:00",
          "TotalRefreshCount": 2,
          "CustomInfo": {}
        }
      },
      "2822": {
        "$type": "Inside.Core.Formula.Definition.DefinitionAC, Inside.Core.Formula",
        "ID": 2822,
        "Results": [
          [
            3.3
          ]
        ],
        "Statistics": {
          "CreationDate": "2023-03-20T10:43:48.502662+01:00",
          "LastRefreshDate": "2022-01-19T16:18:16.3552452+01:00",
          "TotalRefreshCount": 2,
          "CustomInfo": {}
        }
      },
      "2823": {
        "$type": "Inside.Core.Formula.Definition.DefinitionAC, Inside.Core.Formula",
        "ID": 2823,
        "Results": [
          [
            3.3
          ]
        ],
        "Statistics": {
          "CreationDate": "2023-03-20T10:43:48.502662+01:00",
          "LastRefreshDate": "2022-01-19T16:18:16.3689289+01:00",
          "TotalRefreshCount": 2,
          "CustomInfo": {}
        }
      },
      "2824": {
        "$type": "Inside.Core.Formula.Definition.DefinitionAC, Inside.Core.Formula",
        "ID": 2824,
        "Results": [
          [
            2.5
          ]
        ],
        "Statistics": {
          "CreationDate": "2023-03-20T10:43:48.502662+01:00",
          "LastRefreshDate": "2022-01-19T16:18:16.3789269+01:00",
          "TotalRefreshCount": 2,
          "CustomInfo": {}
        }
      },
      "2825": {
        "$type": "Inside.Core.Formula.Definition.DefinitionAC, Inside.Core.Formula",
        "ID": 2825,
        "Results": [
          [
            3.3
          ]
        ],
        "Statistics": {
          "CreationDate": "2023-03-20T10:43:48.502662+01:00",
          "LastRefreshDate": "2022-01-19T16:18:16.385962+01:00",
          "TotalRefreshCount": 2,
          "CustomInfo": {}
        }
      },
      "2826": {
        "$type": "Inside.Core.Formula.Definition.DefinitionAC, Inside.Core.Formula",
        "ID": 2826,
        "Results": [
          [
            1.5
          ]
        ],
        "Statistics": {
          "CreationDate": "2023-03-20T10:43:48.502662+01:00",
          "LastRefreshDate": "2022-01-19T16:18:16.3929278+01:00",
          "TotalRefreshCount": 2,
          "CustomInfo": {}
        }
      },
      "2827": {
        "$type": "Inside.Core.Formula.Definition.DefinitionAC, Inside.Core.Formula",
        "ID": 2827,
        "Results": [
          [
            1.5
          ]
        ],
        "Statistics": {
          "CreationDate": "2023-03-20T10:43:48.502662+01:00",
          "LastRefreshDate": "2022-01-19T16:18:16.4039304+01:00",
          "TotalRefreshCount": 2,
          "CustomInfo": {}
        }
      },
      "2828": {
        "$type": "Inside.Core.Formula.Definition.DefinitionAC, Inside.Core.Formula",
        "ID": 2828,
        "Results": [
          [
            1.5
          ]
        ],
        "Statistics": {
          "CreationDate": "2023-03-20T10:43:48.502662+01:00",
          "LastRefreshDate": "2022-01-19T16:18:16.414921+01:00",
          "TotalRefreshCount": 2,
          "CustomInfo": {}
        }
      },
      "2829": {
        "$type": "Inside.Core.Formula.Definition.DefinitionAC, Inside.Core.Formula",
        "ID": 2829,
        "Results": [
          [
            1.5
          ]
        ],
        "Statistics": {
          "CreationDate": "2023-03-20T10:43:48.502662+01:00",
          "LastRefreshDate": "2022-01-19T16:18:16.42232+01:00",
          "TotalRefreshCount": 2,
          "CustomInfo": {}
        }
      },
      "2830": {
        "$type": "Inside.Core.Formula.Definition.DefinitionAC, Inside.Core.Formula",
        "ID": 2830,
        "Results": [
          [
            1.5
          ]
        ],
        "Statistics": {
          "CreationDate": "2023-03-20T10:43:48.502662+01:00",
          "LastRefreshDate": "2022-01-19T16:18:16.4326757+01:00",
          "TotalRefreshCount": 2,
          "CustomInfo": {}
        }
      },
      "2831": {
        "$type": "Inside.Core.Formula.Definition.DefinitionAC, Inside.Core.Formula",
        "ID": 2831,
        "Results": [
          [
            1.5
          ]
        ],
        "Statistics": {
          "CreationDate": "2023-03-20T10:43:48.502662+01:00",
          "LastRefreshDate": "2022-01-19T16:18:16.4410198+01:00",
          "TotalRefreshCount": 2,
          "CustomInfo": {}
        }
      },
      "2832": {
        "$type": "Inside.Core.Formula.Definition.DefinitionAC, Inside.Core.Formula",
        "ID": 2832,
        "Results": [
          [
            1.0
          ]
        ],
        "Statistics": {
          "CreationDate": "2023-03-20T10:43:48.502662+01:00",
          "LastRefreshDate": "2022-01-19T16:18:16.4493005+01:00",
          "TotalRefreshCount": 2,
          "CustomInfo": {}
        }
      },
      "2833": {
        "$type": "Inside.Core.Formula.Definition.DefinitionAC, Inside.Core.Formula",
        "ID": 2833,
        "Results": [
          [
            1.0
          ]
        ],
        "Statistics": {
          "CreationDate": "2023-03-20T10:43:48.502662+01:00",
          "LastRefreshDate": "2022-01-19T16:18:16.4596371+01:00",
          "TotalRefreshCount": 2,
          "CustomInfo": {}
        }
      },
      "2834": {
        "$type": "Inside.Core.Formula.Definition.DefinitionAC, Inside.Core.Formula",
        "ID": 2834,
        "Results": [
          [
            1.0
          ]
        ],
        "Statistics": {
          "CreationDate": "2023-03-20T10:43:48.502662+01:00",
          "LastRefreshDate": "2022-01-19T16:18:16.4719025+01:00",
          "TotalRefreshCount": 2,
          "CustomInfo": {}
        }
      },
      "2835": {
        "$type": "Inside.Core.Formula.Definition.DefinitionAC, Inside.Core.Formula",
        "ID": 2835,
        "Results": [
          [
            1.0
          ]
        ],
        "Statistics": {
          "CreationDate": "2023-03-20T10:43:48.5036643+01:00",
          "LastRefreshDate": "2022-01-19T16:18:16.4887102+01:00",
          "TotalRefreshCount": 2,
          "CustomInfo": {}
        }
      },
      "2836": {
        "$type": "Inside.Core.Formula.Definition.DefinitionAC, Inside.Core.Formula",
        "ID": 2836,
        "Results": [
          [
            1.0
          ]
        ],
        "Statistics": {
          "CreationDate": "2023-03-20T10:43:48.5036643+01:00",
          "LastRefreshDate": "2022-01-19T16:18:16.503122+01:00",
          "TotalRefreshCount": 2,
          "CustomInfo": {}
        }
      },
      "2837": {
        "$type": "Inside.Core.Formula.Definition.DefinitionAC, Inside.Core.Formula",
        "ID": 2837,
        "Results": [
          [
            1.0
          ]
        ],
        "Statistics": {
          "CreationDate": "2023-03-20T10:43:48.5036643+01:00",
          "LastRefreshDate": "2022-01-19T16:18:16.5144859+01:00",
          "TotalRefreshCount": 2,
          "CustomInfo": {}
        }
      },
      "2838": {
        "$type": "Inside.Core.Formula.Definition.DefinitionAC, Inside.Core.Formula",
        "ID": 2838,
        "Results": [
          [
            1.0
          ]
        ],
        "Statistics": {
          "CreationDate": "2023-03-20T10:43:48.5036643+01:00",
          "LastRefreshDate": "2022-01-19T16:18:16.5238833+01:00",
          "TotalRefreshCount": 2,
          "CustomInfo": {}
        }
      },
      "2839": {
        "$type": "Inside.Core.Formula.Definition.DefinitionAC, Inside.Core.Formula",
        "ID": 2839,
        "Results": [
          [
            1.0
          ]
        ],
        "Statistics": {
          "CreationDate": "2023-03-20T10:43:48.5036643+01:00",
          "LastRefreshDate": "2022-01-19T16:18:16.5332186+01:00",
          "TotalRefreshCount": 2,
          "CustomInfo": {}
        }
      },
      "2840": {
        "$type": "Inside.Core.Formula.Definition.DefinitionAC, Inside.Core.Formula",
        "ID": 2840,
        "Results": [
          [
            1.0
          ]
        ],
        "Statistics": {
          "CreationDate": "2023-03-20T10:43:48.5036643+01:00",
          "LastRefreshDate": "2022-01-19T16:18:16.5465688+01:00",
          "TotalRefreshCount": 2,
          "CustomInfo": {}
        }
      },
      "2841": {
        "$type": "Inside.Core.Formula.Definition.DefinitionAC, Inside.Core.Formula",
        "ID": 2841,
        "Results": [
          [
            1.0
          ]
        ],
        "Statistics": {
          "CreationDate": "2023-03-20T10:43:48.5036643+01:00",
          "LastRefreshDate": "2022-01-19T16:18:16.5603441+01:00",
          "TotalRefreshCount": 2,
          "CustomInfo": {}
        }
      },
      "2842": {
        "$type": "Inside.Core.Formula.Definition.DefinitionAC, Inside.Core.Formula",
        "ID": 2842,
        "Results": [
          [
            1.0
          ]
        ],
        "Statistics": {
          "CreationDate": "2023-03-20T10:43:48.5036643+01:00",
          "LastRefreshDate": "2022-01-19T16:18:16.5737021+01:00",
          "TotalRefreshCount": 2,
          "CustomInfo": {}
        }
      },
      "2843": {
        "$type": "Inside.Core.Formula.Definition.DefinitionAC, Inside.Core.Formula",
        "ID": 2843,
        "Results": [
          [
            1.0
          ]
        ],
        "Statistics": {
          "CreationDate": "2023-03-20T10:43:48.5036643+01:00",
          "LastRefreshDate": "2022-01-19T16:18:16.6299943+01:00",
          "TotalRefreshCount": 2,
          "CustomInfo": {}
        }
      },
      "2844": {
        "$type": "Inside.Core.Formula.Definition.DefinitionAC, Inside.Core.Formula",
        "ID": 2844,
        "Results": [
          [
            1.0
          ]
        ],
        "Statistics": {
          "CreationDate": "2023-03-20T10:43:48.5036643+01:00",
          "LastRefreshDate": "2022-01-19T16:18:16.6433408+01:00",
          "TotalRefreshCount": 2,
          "CustomInfo": {}
        }
      },
      "2845": {
        "$type": "Inside.Core.Formula.Definition.DefinitionAC, Inside.Core.Formula",
        "ID": 2845,
        "Results": [
          [
            1.0
          ]
        ],
        "Statistics": {
          "CreationDate": "2023-03-20T10:43:48.5036643+01:00",
          "LastRefreshDate": "2022-01-19T16:18:16.6536947+01:00",
          "TotalRefreshCount": 2,
          "CustomInfo": {}
        }
      },
      "2846": {
        "$type": "Inside.Core.Formula.Definition.DefinitionAC, Inside.Core.Formula",
        "ID": 2846,
        "Results": [
          [
            1.0
          ]
        ],
        "Statistics": {
          "CreationDate": "2023-03-20T10:43:48.5036643+01:00",
          "LastRefreshDate": "2022-01-19T16:18:16.667052+01:00",
          "TotalRefreshCount": 2,
          "CustomInfo": {}
        }
      },
      "2847": {
        "$type": "Inside.Core.Formula.Definition.DefinitionAC, Inside.Core.Formula",
        "ID": 2847,
        "Results": [
          [
            1.5
          ]
        ],
        "Statistics": {
          "CreationDate": "2023-03-20T10:43:48.5036643+01:00",
          "LastRefreshDate": "2022-01-19T16:18:16.4276578+01:00",
          "TotalRefreshCount": 2,
          "CustomInfo": {}
        }
      },
      "2848": {
        "$type": "Inside.Core.Formula.Definition.DefinitionAC, Inside.Core.Formula",
        "ID": 2848,
        "Results": [
          [
            1.0
          ]
        ],
        "Statistics": {
          "CreationDate": "2023-03-20T10:43:48.5036643+01:00",
          "LastRefreshDate": "2022-01-19T16:18:16.4460207+01:00",
          "TotalRefreshCount": 2,
          "CustomInfo": {}
        }
      },
      "2849": {
        "$type": "Inside.Core.Formula.Definition.DefinitionAC, Inside.Core.Formula",
        "ID": 2849,
        "Results": [
          [
            1.0
          ]
        ],
        "Statistics": {
          "CreationDate": "2023-03-20T10:43:48.5036643+01:00",
          "LastRefreshDate": "2022-01-19T16:18:16.4656524+01:00",
          "TotalRefreshCount": 2,
          "CustomInfo": {}
        }
      },
      "2850": {
        "$type": "Inside.Core.Formula.Definition.DefinitionAC, Inside.Core.Formula",
        "ID": 2850,
        "Results": [
          [
            1.0
          ]
        ],
        "Statistics": {
          "CreationDate": "2023-03-20T10:43:48.5036643+01:00",
          "LastRefreshDate": "2022-01-19T16:18:16.4967322+01:00",
          "TotalRefreshCount": 2,
          "CustomInfo": {}
        }
      },
      "2851": {
        "$type": "Inside.Core.Formula.Definition.DefinitionAC, Inside.Core.Formula",
        "ID": 2851,
        "Results": [
          [
            1.0
          ]
        ],
        "Statistics": {
          "CreationDate": "2023-03-20T10:43:48.5046473+01:00",
          "LastRefreshDate": "2022-01-19T16:18:16.5188968+01:00",
          "TotalRefreshCount": 2,
          "CustomInfo": {}
        }
      },
      "2852": {
        "$type": "Inside.Core.Formula.Definition.DefinitionAC, Inside.Core.Formula",
        "ID": 2852,
        "Results": [
          [
            1.0
          ]
        ],
        "Statistics": {
          "CreationDate": "2023-03-20T10:43:48.5046473+01:00",
          "LastRefreshDate": "2022-01-19T16:18:16.529233+01:00",
          "TotalRefreshCount": 2,
          "CustomInfo": {}
        }
      },
      "2853": {
        "$type": "Inside.Core.Formula.Definition.DefinitionAC, Inside.Core.Formula",
        "ID": 2853,
        "Results": [
          [
            1.0
          ]
        ],
        "Statistics": {
          "CreationDate": "2023-03-20T10:43:48.5046473+01:00",
          "LastRefreshDate": "2022-01-19T16:18:16.5405716+01:00",
          "TotalRefreshCount": 2,
          "CustomInfo": {}
        }
      },
      "2854": {
        "$type": "Inside.Core.Formula.Definition.DefinitionAC, Inside.Core.Formula",
        "ID": 2854,
        "Results": [
          [
            1.0
          ]
        ],
        "Statistics": {
          "CreationDate": "2023-03-20T10:43:48.5046473+01:00",
          "LastRefreshDate": "2022-01-19T16:18:16.5663365+01:00",
          "TotalRefreshCount": 2,
          "CustomInfo": {}
        }
      },
      "2855": {
        "$type": "Inside.Core.Formula.Definition.DefinitionAC, Inside.Core.Formula",
        "ID": 2855,
        "Results": [
          [
            1.0
          ]
        ],
        "Statistics": {
          "CreationDate": "2023-03-20T10:43:48.5046473+01:00",
          "LastRefreshDate": "2022-01-19T16:18:16.6359973+01:00",
          "TotalRefreshCount": 2,
          "CustomInfo": {}
        }
      },
      "2856": {
        "$type": "Inside.Core.Formula.Definition.DefinitionAC, Inside.Core.Formula",
        "ID": 2856,
        "Results": [
          [
            1.0
          ]
        ],
        "Statistics": {
          "CreationDate": "2023-03-20T10:43:48.5046473+01:00",
          "LastRefreshDate": "2022-01-19T16:18:16.6486952+01:00",
          "TotalRefreshCount": 2,
          "CustomInfo": {}
        }
      },
      "2857": {
        "$type": "Inside.Core.Formula.Definition.DefinitionAC, Inside.Core.Formula",
        "ID": 2857,
        "Results": [
          [
            1.0
          ]
        ],
        "Statistics": {
          "CreationDate": "2023-03-20T10:43:48.5046473+01:00",
          "LastRefreshDate": "2022-01-19T16:18:16.673421+01:00",
          "TotalRefreshCount": 2,
          "CustomInfo": {}
        }
      },
      "2858": {
        "$type": "Inside.Core.Formula.Definition.DefinitionAC, Inside.Core.Formula",
        "ID": 2858,
        "Results": [
          [
            3.3
          ]
        ],
        "Statistics": {
          "CreationDate": "2023-03-20T10:43:48.5046473+01:00",
          "LastRefreshDate": "2022-01-19T16:18:16.3458593+01:00",
          "TotalRefreshCount": 2,
          "CustomInfo": {}
        }
      },
      "2859": {
        "$type": "Inside.Core.Formula.Definition.DefinitionAC, Inside.Core.Formula",
        "ID": 2859,
        "Results": [
          [
            3.3
          ]
        ],
        "Statistics": {
          "CreationDate": "2023-03-20T10:43:48.5046473+01:00",
          "LastRefreshDate": "2022-01-19T16:18:16.3635866+01:00",
          "TotalRefreshCount": 2,
          "CustomInfo": {}
        }
      },
      "2860": {
        "$type": "Inside.Core.Formula.Definition.DefinitionAC, Inside.Core.Formula",
        "ID": 2860,
        "Results": [
          [
            2.5
          ]
        ],
        "Statistics": {
          "CreationDate": "2023-03-20T10:43:48.5046473+01:00",
          "LastRefreshDate": "2022-01-19T16:18:16.3749287+01:00",
          "TotalRefreshCount": 2,
          "CustomInfo": {}
        }
      },
      "2861": {
        "$type": "Inside.Core.Formula.Definition.DefinitionAC, Inside.Core.Formula",
        "ID": 2861,
        "Results": [
   </t>
  </si>
  <si>
    <t xml:space="preserve">       [
            2.5
          ]
        ],
        "Statistics": {
          "CreationDate": "2023-03-20T10:43:48.5046473+01:00",
          "LastRefreshDate": "2022-01-19T16:18:16.3829243+01:00",
          "TotalRefreshCount": 2,
          "CustomInfo": {}
        }
      },
      "2862": {
        "$type": "Inside.Core.Formula.Definition.DefinitionAC, Inside.Core.Formula",
        "ID": 2862,
        "Results": [
          [
            1.5
          ]
        ],
        "Statistics": {
          "CreationDate": "2023-03-20T10:43:48.5046473+01:00",
          "LastRefreshDate": "2022-01-19T16:18:16.3899381+01:00",
          "TotalRefreshCount": 2,
          "CustomInfo": {}
        }
      },
      "2863": {
        "$type": "Inside.Core.Formula.Definition.DefinitionAC, Inside.Core.Formula",
        "ID": 2863,
        "Results": [
          [
            1.5
          ]
        ],
        "Statistics": {
          "CreationDate": "2023-03-20T10:43:48.5046473+01:00",
          "LastRefreshDate": "2022-01-19T16:18:16.3979249+01:00",
          "TotalRefreshCount": 2,
          "CustomInfo": {}
        }
      },
      "2864": {
        "$type": "Inside.Core.Formula.Definition.DefinitionAC, Inside.Core.Formula",
        "ID": 2864,
        "Results": [
          [
            1.5
          ]
        ],
        "Statistics": {
          "CreationDate": "2023-03-20T10:43:48.5046473+01:00",
          "LastRefreshDate": "2022-01-19T16:18:16.4099253+01:00",
          "TotalRefreshCount": 2,
          "CustomInfo": {}
        }
      },
      "2865": {
        "$type": "Inside.Core.Formula.Definition.DefinitionAC, Inside.Core.Formula",
        "ID": 2865,
        "Results": [
          [
            1.5
          ]
        ],
        "Statistics": {
          "CreationDate": "2023-03-20T10:43:48.5046473+01:00",
          "LastRefreshDate": "2022-01-19T16:18:16.4193216+01:00",
          "TotalRefreshCount": 2,
          "CustomInfo": {}
        }
      },
      "2866": {
        "$type": "Inside.Core.Formula.Definition.DefinitionAC, Inside.Core.Formula",
        "ID": 2866,
        "Results": [
          [
            1.5
          ]
        ],
        "Statistics": {
          "CreationDate": "2023-03-20T10:43:48.5046473+01:00",
          "LastRefreshDate": "2022-01-19T16:18:16.4376821+01:00",
          "TotalRefreshCount": 2,
          "CustomInfo": {}
        }
      },
      "2867": {
        "$type": "Inside.Core.Formula.Definition.DefinitionAC, Inside.Core.Formula",
        "ID": 2867,
        "Results": [
          [
            1.0
          ]
        ],
        "Statistics": {
          "CreationDate": "2023-03-20T10:43:48.5046473+01:00",
          "LastRefreshDate": "2022-01-19T16:18:16.4542944+01:00",
          "TotalRefreshCount": 2,
          "CustomInfo": {}
        }
      },
      "2868": {
        "$type": "Inside.Core.Formula.Definition.DefinitionAC, Inside.Core.Formula",
        "ID": 2868,
        "Results": [
          [
            1.0
          ]
        ],
        "Statistics": {
          "CreationDate": "2023-03-20T10:43:48.5046473+01:00",
          "LastRefreshDate": "2022-01-19T16:18:16.4782537+01:00",
          "TotalRefreshCount": 2,
          "CustomInfo": {}
        }
      },
      "2869": {
        "$type": "Inside.Core.Formula.Definition.DefinitionAC, Inside.Core.Formula",
        "ID": 2869,
        "Results": [
          [
            1.0
          ]
        ],
        "Statistics": {
          "CreationDate": "2023-03-20T10:43:48.5056308+01:00",
          "LastRefreshDate": "2022-01-19T16:18:16.5084947+01:00",
          "TotalRefreshCount": 2,
          "CustomInfo": {}
        }
      },
      "2870": {
        "$type": "Inside.Core.Formula.Definition.DefinitionAC, Inside.Core.Formula",
        "ID": 2870,
        "Results": [
          [
            1.0
          ]
        ],
        "Statistics": {
          "CreationDate": "2023-03-20T10:43:48.5056308+01:00",
          "LastRefreshDate": "2022-01-19T16:18:16.5529901+01:00",
          "TotalRefreshCount": 2,
          "CustomInfo": {}
        }
      },
      "2871": {
        "$type": "Inside.Core.Formula.Definition.DefinitionAC, Inside.Core.Formula",
        "ID": 2871,
        "Results": [
          [
            1.0
          ]
        ],
        "Statistics": {
          "CreationDate": "2023-03-20T10:43:48.5056308+01:00",
          "LastRefreshDate": "2022-01-19T16:18:16.6102237+01:00",
          "TotalRefreshCount": 2,
          "CustomInfo": {}
        }
      },
      "2872": {
        "$type": "Inside.Core.Formula.Definition.DefinitionAC, Inside.Core.Formula",
        "ID": 2872,
        "Results": [
          [
            1.0
          ]
        ],
        "Statistics": {
          "CreationDate": "2023-03-20T10:43:48.5056308+01:00",
          "LastRefreshDate": "2022-01-19T16:18:16.6600551+01:00",
          "TotalRefreshCount": 2,
          "CustomInfo": {}
        }
      },
      "2873": {
        "$type": "Inside.Core.Formula.Definition.DefinitionAC, Inside.Core.Formula",
        "ID": 2873,
        "Results": [
          [
            3.5
          ]
        ],
        "Statistics": {
          "CreationDate": "2023-03-20T10:43:48.5056308+01:00",
          "LastRefreshDate": "2022-01-19T16:18:16.6806925+01:00",
          "TotalRefreshCount": 2,
          "CustomInfo": {}
        }
      },
      "2874": {
        "$type": "Inside.Core.Formula.Definition.DefinitionAC, Inside.Core.Formula",
        "ID": 2874,
        "Results": [
          [
            3.5
          ]
        ],
        "Statistics": {
          "CreationDate": "2023-03-20T10:43:48.5056308+01:00",
          "LastRefreshDate": "2022-01-19T16:18:16.6880336+01:00",
          "TotalRefreshCount": 2,
          "CustomInfo": {}
        }
      },
      "2875": {
        "$type": "Inside.Core.Formula.Definition.DefinitionAC, Inside.Core.Formula",
        "ID": 2875,
        "Results": [
          [
            3.5
          ]
        ],
        "Statistics": {
          "CreationDate": "2023-03-20T10:43:48.5056308+01:00",
          "LastRefreshDate": "2022-01-19T16:18:16.7024478+01:00",
          "TotalRefreshCount": 2,
          "CustomInfo": {}
        }
      },
      "2876": {
        "$type": "Inside.Core.Formula.Definition.DefinitionAC, Inside.Core.Formula",
        "ID": 2876,
        "Results": [
          [
            3.5
          ]
        ],
        "Statistics": {
          "CreationDate": "2023-03-20T10:43:48.5056308+01:00",
          "LastRefreshDate": "2022-01-19T16:18:16.7306036+01:00",
          "TotalRefreshCount": 2,
          "CustomInfo": {}
        }
      },
      "2877": {
        "$type": "Inside.Core.Formula.Definition.DefinitionAC, Inside.Core.Formula",
        "ID": 2877,
        "Results": [
          [
            3.5
          ]
        ],
        "Statistics": {
          "CreationDate": "2023-03-20T10:43:48.5056308+01:00",
          "LastRefreshDate": "2022-01-19T16:18:16.7449804+01:00",
          "TotalRefreshCount": 2,
          "CustomInfo": {}
        }
      },
      "2878": {
        "$type": "Inside.Core.Formula.Definition.DefinitionAC, Inside.Core.Formula",
        "ID": 2878,
        "Results": [
          [
            3.5
          ]
        ],
        "Statistics": {
          "CreationDate": "2023-03-20T10:43:48.5056308+01:00",
          "LastRefreshDate": "2022-01-19T16:18:16.757585+01:00",
          "TotalRefreshCount": 2,
          "CustomInfo": {}
        }
      },
      "2879": {
        "$type": "Inside.Core.Formula.Definition.DefinitionAC, Inside.Core.Formula",
        "ID": 2879,
        "Results": [
          [
            3.5
          ]
        ],
        "Statistics": {
          "CreationDate": "2023-03-20T10:43:48.5056308+01:00",
          "LastRefreshDate": "2022-01-19T16:18:16.7689897+01:00",
          "TotalRefreshCount": 2,
          "CustomInfo": {}
        }
      },
      "2880": {
        "$type": "Inside.Core.Formula.Definition.DefinitionAC, Inside.Core.Formula",
        "ID": 2880,
        "Results": [
          [
            3.5
          ]
        ],
        "Statistics": {
          "CreationDate": "2023-03-20T10:43:48.5056308+01:00",
          "LastRefreshDate": "2022-01-19T16:18:16.7884123+01:00",
          "TotalRefreshCount": 2,
          "CustomInfo": {}
        }
      },
      "2881": {
        "$type": "Inside.Core.Formula.Definition.DefinitionAC, Inside.Core.Formula",
        "ID": 2881,
        "Results": [
          [
            3.5
          ]
        ],
        "Statistics": {
          "CreationDate": "2023-03-20T10:43:48.5056308+01:00",
          "LastRefreshDate": "2022-01-19T16:18:16.8000717+01:00",
          "TotalRefreshCount": 2,
          "CustomInfo": {}
        }
      },
      "2882": {
        "$type": "Inside.Core.Formula.Definition.DefinitionAC, Inside.Core.Formula",
        "ID": 2882,
        "Results": [
          [
            3.5
          ]
        ],
        "Statistics": {
          "CreationDate": "2023-03-20T10:43:48.5056308+01:00",
          "LastRefreshDate": "2022-01-19T16:18:16.8133495+01:00",
          "TotalRefreshCount": 2,
          "CustomInfo": {}
        }
      },
      "2883": {
        "$type": "Inside.Core.Formula.Definition.DefinitionAC, Inside.Core.Formula",
        "ID": 2883,
        "Results": [
          [
            3.5
          ]
        ],
        "Statistics": {
          "CreationDate": "2023-03-20T10:43:48.5056308+01:00",
          "LastRefreshDate": "2022-01-19T16:18:16.8266443+01:00",
          "TotalRefreshCount": 2,
          "CustomInfo": {}
        }
      },
      "2884": {
        "$type": "Inside.Core.Formula.Definition.DefinitionAC, Inside.Core.Formula",
        "ID": 2884,
        "Results": [
          [
            3.5
          ]
        ],
        "Statistics": {
          "CreationDate": "2023-03-20T10:43:48.5056308+01:00",
          "LastRefreshDate": "2022-01-19T16:18:16.8402861+01:00",
          "TotalRefreshCount": 2,
          "CustomInfo": {}
        }
      },
      "2885": {
        "$type": "Inside.Core.Formula.Definition.DefinitionAC, Inside.Core.Formula",
        "ID": 2885,
        "Results": [
          [
            3.5
          ]
        ],
        "Statistics": {
          "CreationDate": "2023-03-20T10:43:48.5056308+01:00",
          "LastRefreshDate": "2022-01-19T16:18:16.8525137+01:00",
          "TotalRefreshCount": 2,
          "CustomInfo": {}
        }
      },
      "2886": {
        "$type": "Inside.Core.Formula.Definition.DefinitionAC, Inside.Core.Formula",
        "ID": 2886,
        "Results": [
          [
            3.5
          ]
        ],
        "Statistics": {
          "CreationDate": "2023-03-20T10:43:48.5056308+01:00",
          "LastRefreshDate": "2022-01-19T16:18:16.8648291+01:00",
          "TotalRefreshCount": 2,
          "CustomInfo": {}
        }
      },
      "2887": {
        "$type": "Inside.Core.Formula.Definition.DefinitionAC, Inside.Core.Formula",
        "ID": 2887,
        "Results": [
          [
            3.5
          ]
        ],
        "Statistics": {
          "CreationDate": "2023-03-20T10:43:48.5056308+01:00",
          "LastRefreshDate": "2022-01-19T16:18:16.8773963+01:00",
          "TotalRefreshCount": 2,
          "CustomInfo": {}
        }
      },
      "2888": {
        "$type": "Inside.Core.Formula.Definition.DefinitionAC, Inside.Core.Formula",
        "ID": 2888,
        "Results": [
          [
            3.5
          ]
        ],
        "Statistics": {
          "CreationDate": "2023-03-20T10:43:48.5056308+01:00",
          "LastRefreshDate": "2022-01-19T16:18:16.8887241+01:00",
          "TotalRefreshCount": 2,
          "CustomInfo": {}
        }
      },
      "2889": {
        "$type": "Inside.Core.Formula.Definition.DefinitionAC, Inside.Core.Formula",
        "ID": 2889,
        "Results": [
          [
            3.5
          ]
        ],
        "Statistics": {
          "CreationDate": "2023-03-20T10:43:48.5066326+01:00",
          "LastRefreshDate": "2022-01-19T16:18:16.8990924+01:00",
          "TotalRefreshCount": 2,
          "CustomInfo": {}
        }
      },
      "2890": {
        "$type": "Inside.Core.Formula.Definition.DefinitionAC, Inside.Core.Formula",
        "ID": 2890,
        "Results": [
          [
            3.5
          ]
        ],
        "Statistics": {
          "CreationDate": "2023-03-20T10:43:48.5066326+01:00",
          "LastRefreshDate": "2022-01-19T16:18:16.9100853+01:00",
          "TotalRefreshCount": 2,
          "CustomInfo": {}
        }
      },
      "2891": {
        "$type": "Inside.Core.Formula.Definition.DefinitionAC, Inside.Core.Formula",
        "ID": 2891,
        "Results": [
          [
            3.5
          ]
        ],
        "Statistics": {
          "CreationDate": "2023-03-20T10:43:48.5066326+01:00",
          "LastRefreshDate": "2022-01-19T16:18:16.9190892+01:00",
          "TotalRefreshCount": 2,
          "CustomInfo": {}
        }
      },
      "2892": {
        "$type": "Inside.Core.Formula.Definition.DefinitionAC, Inside.Core.Formula",
        "ID": 2892,
        "Results": [
          [
            3.5
          ]
        ],
        "Statistics": {
          "CreationDate": "2023-03-20T10:43:48.5066326+01:00",
          "LastRefreshDate": "2022-01-19T16:18:16.9320867+01:00",
          "TotalRefreshCount": 2,
          "CustomInfo": {}
        }
      },
      "2893": {
        "$type": "Inside.Core.Formula.Definition.DefinitionAC, Inside.Core.Formula",
        "ID": 2893,
        "Results": [
          [
            3.5
          ]
        ],
        "Statistics": {
          "CreationDate": "2023-03-20T10:43:48.5066326+01:00",
          "LastRefreshDate": "2022-01-19T16:18:16.9454557+01:00",
          "TotalRefreshCount": 2,
          "CustomInfo": {}
        }
      },
      "2894": {
        "$type": "Inside.Core.Formula.Definition.DefinitionAC, Inside.Core.Formula",
        "ID": 2894,
        "Results": [
          [
            3.5
          ]
        ],
        "Statistics": {
          "CreationDate": "2023-03-20T10:43:48.5066326+01:00",
          "LastRefreshDate": "2022-01-19T16:18:16.9624332+01:00",
          "TotalRefreshCount": 2,
          "CustomInfo": {}
        }
      },
      "2895": {
        "$type": "Inside.Core.Formula.Definition.DefinitionAC, Inside.Core.Formula",
        "ID": 2895,
        "Results": [
          [
            3.5
          ]
        ],
        "Statistics": {
          "CreationDate": "2023-03-20T10:43:48.5066326+01:00",
          "LastRefreshDate": "2022-01-19T16:18:16.9818354+01:00",
          "TotalRefreshCount": 2,
          "CustomInfo": {}
        }
      },
      "2896": {
        "$type": "Inside.Core.Formula.Definition.DefinitionAC, Inside.Core.Formula",
        "ID": 2896,
        "Results": [
          [
            3.5
          ]
        ],
        "Statistics": {
          "CreationDate": "2023-03-20T10:43:48.5066326+01:00",
          "LastRefreshDate": "2022-01-19T16:18:16.995157+01:00",
          "TotalRefreshCount": 2,
          "CustomInfo": {}
        }
      },
      "2897": {
        "$type": "Inside.Core.Formula.Definition.DefinitionAC, Inside.Core.Formula",
        "ID": 2897,
        "Results": [
          [
            3.5
          ]
        ],
        "Statistics": {
          "CreationDate": "2023-03-20T10:43:48.5066326+01:00",
          "LastRefreshDate": "2022-01-19T16:18:17.0024782+01:00",
          "TotalRefreshCount": 2,
          "CustomInfo": {}
        }
      },
      "2898": {
        "$type": "Inside.Core.Formula.Definition.DefinitionAC, Inside.Core.Formula",
        "ID": 2898,
        "Results": [
          [
            3.5
          ]
        ],
        "Statistics": {
          "CreationDate": "2023-03-20T10:43:48.5066326+01:00",
          "LastRefreshDate": "2022-01-19T16:18:17.0087988+01:00",
          "TotalRefreshCount": 2,
          "CustomInfo": {}
        }
      },
      "2899": {
        "$type": "Inside.Core.Formula.Definition.DefinitionAC, Inside.Core.Formula",
        "ID": 2899,
        "Results": [
          [
            3.5
          ]
        ],
        "Statistics": {
          "CreationDate": "2023-03-20T10:43:48.5066326+01:00",
          "LastRefreshDate": "2022-01-19T16:18:17.0148005+01:00",
          "TotalRefreshCount": 2,
          "CustomInfo": {}
        }
      },
      "2900": {
        "$type": "Inside.Core.Formula.Definition.DefinitionAC, Inside.Core.Formula",
        "ID": 2900,
        "Results": [
          [
            3.5
          ]
        ],
        "Statistics": {
          "CreationDate": "2023-03-20T10:43:48.5066326+01:00",
          "LastRefreshDate": "2022-01-19T16:18:17.0210653+01:00",
          "TotalRefreshCount": 2,
          "CustomInfo": {}
        }
      },
      "2901": {
        "$type": "Inside.Core.Formula.Definition.DefinitionAC, Inside.Core.Formula",
        "ID": 2901,
        "Results": [
          [
            3.5
          ]
        ],
        "Statistics": {
          "CreationDate": "2023-03-20T10:43:48.5066326+01:00",
          "LastRefreshDate": "2022-01-19T16:18:17.0293866+01:00",
          "TotalRefreshCount": 2,
          "CustomInfo": {}
        }
      },
      "2902": {
        "$type": "Inside.Core.Formula.Definition.DefinitionAC, Inside.Core.Formula",
        "ID": 2902,
        "Results": [
          [
            3.5
          ]
        ],
        "Statistics": {
          "CreationDate": "2023-03-20T10:43:48.5066326+01:00",
          "LastRefreshDate": "2022-01-19T16:18:17.0363744+01:00",
          "TotalRefreshCount": 2,
          "CustomInfo": {}
        }
      },
      "2903": {
        "$type": "Inside.Core.Formula.Definition.DefinitionAC, Inside.Core.Formula",
        "ID": 2903,
        "Results": [
          [
            3.5
          ]
        ],
        "Statistics": {
          "CreationDate": "2023-03-20T10:43:48.5066326+01:00",
          "LastRefreshDate": "2022-01-19T16:18:17.0456777+01:00",
          "TotalRefreshCount": 2,
          "CustomInfo": {}
        }
      },
      "2904": {
        "$type": "Inside.Core.Formula.Definition.DefinitionAC, Inside.Core.Formula",
        "ID": 2904,
        "Results": [
          [
            3.0
          ]
        ],
        "Statistics": {
          "CreationDate": "2023-03-20T10:43:48.5066326+01:00",
          "LastRefreshDate": "2022-01-19T16:18:17.0550179+01:00",
          "TotalRefreshCount": 2,
          "CustomInfo": {}
        }
      },
      "2905": {
        "$type": "Inside.Core.Formula.Definition.DefinitionAC, Inside.Core.Formula",
        "ID": 2905,
        "Results": [
          [
            3.0
          ]
        ],
        "Statistics": {
          "CreationDate": "2023-03-20T10:43:48.5066326+01:00",
          "LastRefreshDate": "2022-01-19T16:18:17.0653258+01:00",
          "TotalRefreshCount": 2,
          "CustomInfo": {}
        }
      },
      "2906": {
        "$type": "Inside.Core.Formula.Definition.DefinitionAC, Inside.Core.Formula",
        "ID": 2906,
        "Results": [
          [
            3.5
          ]
        ],
        "Statistics": {
          "CreationDate": "2023-03-20T10:43:48.5066326+01:00",
          "LastRefreshDate": "2022-01-19T16:18:17.0746462+01:00",
          "TotalRefreshCount": 2,
          "CustomInfo": {}
        }
      },
      "2907": {
        "$type": "Inside.Core.Formula.Definition.DefinitionAC, Inside.Core.Formula",
        "ID": 2907,
        "Results": [
          [
            2.5
          ]
        ],
        "Statistics": {
          "CreationDate": "2023-03-20T10:43:48.5066326+01:00",
          "LastRefreshDate": "2022-01-19T16:18:17.0839864+01:00",
          "TotalRefreshCount": 2,
          "CustomInfo": {}
        }
      },
      "2908": {
        "$type": "Inside.Core.Formula.Definition.DefinitionAC, Inside.Core.Formula",
        "ID": 2908,
        "Results": [
          [
            2.5
          ]
        ],
        "Statistics": {
          "CreationDate": "2023-03-20T10:43:48.5066326+01:00",
          "LastRefreshDate": "2022-01-19T16:18:17.0962807+01:00",
          "TotalRefreshCount": 2,
          "CustomInfo": {}
        }
      },
      "2909": {
        "$type": "Inside.Core.Formula.Definition.DefinitionAC, Inside.Core.Formula",
        "ID": 2909,
        "Results": [
          [
            2.5
          ]
        ],
        "Statistics": {
          "CreationDate": "2023-03-20T10:43:48.5076374+01:00",
          "LastRefreshDate": "2022-01-19T16:18:17.107906+01:00",
          "TotalRefreshCount": 2,
          "CustomInfo": {}
        }
      },
      "2910": {
        "$type": "Inside.Core.Formula.Definition.DefinitionAC, Inside.Core.Formula",
        "ID": 2910,
        "Results": [
          [
            1.5
          ]
        ],
        "Statistics": {
          "CreationDate": "2023-03-20T10:43:48.5076374+01:00",
          "LastRefreshDate": "2022-01-19T16:18:17.1193021+01:00",
          "TotalRefreshCount": 2,
          "CustomInfo": {}
        }
      },
      "2911": {
        "$type": "Inside.Core.Formula.Definition.DefinitionAC, Inside.Core.Formula",
        "ID": 2911,
        "Results": [
          [
            3.5
          ]
        ],
        "Statistics": {
          "CreationDate": "2023-03-20T10:43:48.5076374+01:00",
          "LastRefreshDate": "2022-01-19T16:18:16.695055+01:00",
          "TotalRefreshCount": 2,
          "CustomInfo": {}
        }
      },
      "2912": {
        "$type": "Inside.Core.Formula.Definition.DefinitionAC, Inside.Core.Formula",
        "ID": 2912,
        "Results": [
          [
            3.5
          ]
        ],
        "Statistics": {
          "CreationDate": "2023-03-20T10:43:48.5076374+01:00",
          "LastRefreshDate": "2022-01-19T16:18:16.7108287+01:00",
          "TotalRefreshCount": 2,
          "CustomInfo": {}
        }
      },
      "2913": {
        "$type": "Inside.Core.Formula.Definition.DefinitionAC, Inside.Core.Formula",
        "ID": 2913,
        "Results": [
          [
            3.5
          ]
        ],
        "Statistics": {
          "CreationDate": "2023-03-20T10:43:48.5076374+01:00",
          "LastRefreshDate": "2022-01-19T16:18:16.7379595+01:00",
          "TotalRefreshCount": 2,
          "CustomInfo": {}
        }
      },
      "2914": {
        "$type": "Inside.Core.Formula.Definition.DefinitionAC, Inside.Core.Formula",
        "ID": 2914,
        "Results": [
          [
            3.5
          ]
        ],
        "Statistics": {
          "CreationDate": "2023-03-20T10:43:48.5076374+01:00",
          "LastRefreshDate": "2022-01-19T16:18:16.751305+01:00",
          "TotalRefreshCount": 2,
          "CustomInfo": {}
        }
      },
      "2915": {
        "$type": "Inside.Core.Formula.Definition.DefinitionAC, Inside.Core.Formula",
        "ID": 2915,
        "Results": [
          [
            3.5
          ]
        ],
        "Statistics": {
          "CreationDate": "2023-03-20T10:43:48.5076374+01:00",
          "LastRefreshDate": "2022-01-19T16:18:16.7636087+01:00",
          "TotalRefreshCount": 2,
          "CustomInfo": {}
        }
      },
      "2916": {
        "$type": "Inside.Core.Formula.Definition.DefinitionAC, Inside.Core.Formula",
        "ID": 2916,
        "Results": [
          [
            3.5
          ]
        ],
        "Statistics": {
          "CreationDate": "2023-03-20T10:43:48.5076374+01:00",
          "LastRefreshDate": "2022-01-19T16:18:16.7759917+01:00",
          "TotalRefreshCount": 2,
          "CustomInfo": {}
        }
      },
      "2917": {
        "$type": "Inside.Core.Formula.Definition.DefinitionAC, Inside.Core.Formula",
        "ID": 2917,
        "Results": [
          [
            3.5
          ]
        ],
        "Statistics": {
          "CreationDate": "2023-03-20T10:43:48.5076374+01:00",
          "LastRefreshDate": "2022-01-19T16:18:16.794715+01:00",
          "TotalRefreshCount": 2,
          "CustomInfo": {}
        }
      },
      "2918": {
        "$type": "Inside.Core.Formula.Definition.DefinitionAC, Inside.Core.Formula",
        "ID": 2918,
        "Results": [
          [
            3.5
          ]
        ],
        "Statistics": {
          "CreationDate": "2023-03-20T10:43:48.5076374+01:00",
          "LastRefreshDate": "2022-01-19T16:18:16.8060689+01:00",
          "TotalRefreshCount": 2,
          "CustomInfo": {}
        }
      },
      "2919": {
        "$type": "Inside.Core.Formula.Definition.DefinitionAC, Inside.Core.Formula",
        "ID": 2919,
        "Results": [
          [
            3.5
          ]
        ],
        "Statistics": {
          "CreationDate": "2023-03-20T10:43:48.5076374+01:00",
          "LastRefreshDate": "2022-01-19T16:18:16.8206435+01:00",
          "TotalRefreshCount": 2,
          "CustomInfo": {}
        }
      },
      "2920": {
        "$type": "Inside.Core.Formula.Definition.DefinitionAC, Inside.Core.Formula",
        "ID": 2920,
        "Results": [
          [
            3.5
          ]
        ],
        "Statistics": {
          "CreationDate": "2023-03-20T10:43:48.5076374+01:00",
          "LastRefreshDate": "2022-01-19T16:18:16.8329788+01:00",
          "TotalRefreshCount": 2,
          "CustomInfo": {}
        }
      },
      "2921": {
        "$type": "Inside.Core.Formula.Definition.DefinitionAC, Inside.Core.Formula",
        "ID": 2921,
        "Results": [
          [
            3.5
          ]
        ],
        "Statistics": {
          "CreationDate": "2023-03-20T10:43:48.5076374+01:00",
          "LastRefreshDate": "2022-01-19T16:18:16.8452865+01:00",
          "TotalRefreshCount": 2,
          "CustomInfo": {}
        }
      },
      "2922": {
        "$type": "Inside.Core.Formula.Definition.DefinitionAC, Inside.Core.Formula",
        "ID": 2922,
        "Results": [
          [
            3.5
          ]
        ],
        "Statistics": {
          "CreationDate": "2023-03-20T10:43:48.5076374+01:00",
          "LastRefreshDate": "2022-01-19T16:18:16.8588151+01:00",
          "TotalRefreshCount": 2,
          "CustomInfo": {}
        }
      },
      "2923": {
        "$type": "Inside.Core.Formula.Definition.DefinitionAC, Inside.Core.Formula",
        "ID": 2923,
        "Results": [
          [
            3.5
          ]
        ],
        "Statistics": {
          "CreationDate": "2023-03-20T10:43:48.5076374+01:00",
          "LastRefreshDate": "2022-01-19T16:18:16.8711079+01:00",
          "TotalRefreshCount": 2,
          "CustomInfo": {}
        }
      },
      "2924": {
        "$type": "Inside.Core.Formula.Definition.DefinitionAC, Inside.Core.Formula",
        "ID": 2924,
        "Results": [
          [
            3.5
          ]
        ],
        "Statistics": {
          "CreationDate": "2023-03-20T10:43:48.5076374+01:00",
          "LastRefreshDate": "2022-01-19T16:18:16.883419+01:00",
          "TotalRefreshCount": 2,
          "CustomInfo": {}
        }
      },
      "2925": {
        "$type": "Inside.Core.Formula.Definition.DefinitionAC, Inside.Core.Formula",
        "ID": 2925,
        "Results": [
          [
            3.5
          ]
        ],
        "Statistics": {
          "CreationDate": "2023-03-20T10:43:48.5076374+01:00",
          "LastRefreshDate": "2022-01-19T16:18:16.8937407+01:00",
          "TotalRefreshCount": 2,
          "CustomInfo": {}
        }
      },
      "2926": {
        "$type": "Inside.Core.Formula.Definition.DefinitionAC, Inside.Core.Formula",
        "ID": 2926,
        "Results": [
          [
            3.5
          ]
        ],
        "Statistics": {
          "CreationDate": "2023-03-20T10:43:48.5076374+01:00",
          "LastRefreshDate": "2022-01-19T16:18:16.9050916+01:00",
          "TotalRefreshCount": 2,
          "CustomInfo": {}
        }
      },
      "2927": {
        "$type": "Inside.Core.Formula.Definition.DefinitionAC, Inside.Core.Formula",
        "ID": 2927,
        "Results": [
          [
            3.5
          ]
        ],
        "Statistics": {
          "CreationDate": "2023-03-20T10:43:48.5076374+01:00",
          "LastRefreshDate": "2022-01-19T16:18:16.9140953+01:00",
          "TotalRefreshCount": 2,
          "CustomInfo": {}
        }
      },
      "2928": {
        "$type": "Inside.Core.Formula.Definition.DefinitionAC, Inside.Core.Formula",
        "ID": 2928,
        "Results": [
          [
            3.5
          ]
        ],
        "Statistics": {
          "CreationDate": "2023-03-20T10:43:48.5086311+01:00",
          "LastRefreshDate": "2022-01-19T16:18:16.9250875+01:00",
          "TotalRefreshCount": 2,
          "CustomInfo": {}
        }
      },
      "2929": {
        "$type": "Inside.Core.Formula.Definition.DefinitionAC, Inside.Core.Formula",
        "ID": 2929,
        "Results": [
          [
            3.5
          ]
        ],
        "Statistics": {
          "CreationDate": "2023-03-20T10:43:48.5086311+01:00",
          "LastRefreshDate": "2022-01-19T16:18:16.9384153+01:00",
          "TotalRefreshCount": 2,
          "CustomInfo": {}
        }
      },
      "2930": {
        "$type": "Inside.Core.Formula.Definition.DefinitionAC, Inside.Core.Formula",
        "ID": 2930,
        "Results": [
          [
            3.5
          ]
        ],
        "Statistics": {
          "CreationDate": "2023-03-20T10:43:48.5086311+01:00",
          "LastRefreshDate": "2022-01-19T16:18:16.9534189+01:00",
          "TotalRefreshCount": 2,
          "CustomInfo": {}
        }
      },
      "2931": {
        "$type": "Inside.Core.Formula.Definition.DefinitionAC, Inside.Core.Formula",
        "ID": 2931,
        "Results": [
          [
            3.5
          ]
        ],
        "Statistics": {
          "CreationDate": "2023-03-20T10:43:48.5086311+01:00",
          "LastRefreshDate": "2022-01-19T16:18:16.9704257+01:00",
          "TotalRefreshCount": 2,
          "CustomInfo": {}
        }
      },
      "2932": {
        "$type": "Inside.Core.Formula.Definition.DefinitionAC, Inside.Core.Formula",
        "ID": 2932,
        "Results": [
          [
            3.5
          ]
        ],
        "Statistics": {
          "CreationDate": "2023-03-20T10:43:48.5086311+01:00",
          "LastRefreshDate": "2022-01-19T16:18:16.9901653+01:00",
          "TotalRefreshCount": 2,
          "CustomInfo": {}
        }
      },
      "2933": {
        "$type": "Inside.Core.Formula.Definition.DefinitionAC, Inside.Core.Formula",
        "ID": 2933,
        "Results": [
          [
            3.5
          ]
        ],
        "Statistics": {
          "CreationDate": "2023-03-20T10:43:48.5086311+01:00",
          "LastRefreshDate": "2022-01-19T16:18:16.9984807+01:00",
          "TotalRefreshCount": 2,
          "CustomInfo": {}
        }
      },
      "2934": {
        "$type": "Inside.Core.Formula.Definition.DefinitionAC, Inside.Core.Formula",
        "ID": 2934,
        "Results": [
          [
            3.5
          ]
        ],
        "Statistics": {
          "CreationDate": "2023-03-20T10:43:48.5086311+01:00",
          "LastRefreshDate": "2022-01-19T16:18:17.005476+01:00",
          "TotalRefreshCount": 2,
          "CustomInfo": {}
        }
      },
      "2935": {
        "$type": "Inside.Core.Formula.Definition.DefinitionAC, Inside.Core.Formula",
        "ID": 2935,
        "Results": [
          [
            3.5
          ]
        ],
        "Statistics": {
          "CreationDate": "2023-03-20T10:43:48.5086311+01:00",
</t>
  </si>
  <si>
    <t xml:space="preserve">          "LastRefreshDate": "2022-01-19T16:18:17.0117848+01:00",
          "TotalRefreshCount": 2,
          "CustomInfo": {}
        }
      },
      "2936": {
        "$type": "Inside.Core.Formula.Definition.DefinitionAC, Inside.Core.Formula",
        "ID": 2936,
        "Results": [
          [
            3.5
          ]
        ],
        "Statistics": {
          "CreationDate": "2023-03-20T10:43:48.5086311+01:00",
          "LastRefreshDate": "2022-01-19T16:18:17.01804+01:00",
          "TotalRefreshCount": 2,
          "CustomInfo": {}
        }
      },
      "2937": {
        "$type": "Inside.Core.Formula.Definition.DefinitionAC, Inside.Core.Formula",
        "ID": 2937,
        "Results": [
          [
            3.5
          ]
        ],
        "Statistics": {
          "CreationDate": "2023-03-20T10:43:48.5086311+01:00",
          "LastRefreshDate": "2022-01-19T16:18:17.0250643+01:00",
          "TotalRefreshCount": 2,
          "CustomInfo": {}
        }
      },
      "2938": {
        "$type": "Inside.Core.Formula.Definition.DefinitionAC, Inside.Core.Formula",
        "ID": 2938,
        "Results": [
          [
            3.5
          ]
        ],
        "Statistics": {
          "CreationDate": "2023-03-20T10:43:48.5086311+01:00",
          "LastRefreshDate": "2022-01-19T16:18:17.0323866+01:00",
          "TotalRefreshCount": 2,
          "CustomInfo": {}
        }
      },
      "2939": {
        "$type": "Inside.Core.Formula.Definition.DefinitionAC, Inside.Core.Formula",
        "ID": 2939,
        "Results": [
          [
            3.5
          ]
        ],
        "Statistics": {
          "CreationDate": "2023-03-20T10:43:48.5086311+01:00",
          "LastRefreshDate": "2022-01-19T16:18:17.0406781+01:00",
          "TotalRefreshCount": 2,
          "CustomInfo": {}
        }
      },
      "2940": {
        "$type": "Inside.Core.Formula.Definition.DefinitionAC, Inside.Core.Formula",
        "ID": 2940,
        "Results": [
          [
            3.0
          ]
        ],
        "Statistics": {
          "CreationDate": "2023-03-20T10:43:48.5086311+01:00",
          "LastRefreshDate": "2022-01-19T16:18:17.051006+01:00",
          "TotalRefreshCount": 2,
          "CustomInfo": {}
        }
      },
      "2941": {
        "$type": "Inside.Core.Formula.Definition.DefinitionAC, Inside.Core.Formula",
        "ID": 2941,
        "Results": [
          [
            3.0
          ]
        ],
        "Statistics": {
          "CreationDate": "2023-03-20T10:43:48.5086311+01:00",
          "LastRefreshDate": "2022-01-19T16:18:17.0603254+01:00",
          "TotalRefreshCount": 2,
          "CustomInfo": {}
        }
      },
      "2942": {
        "$type": "Inside.Core.Formula.Definition.DefinitionAC, Inside.Core.Formula",
        "ID": 2942,
        "Results": [
          [
            3.5
          ]
        ],
        "Statistics": {
          "CreationDate": "2023-03-20T10:43:48.5086311+01:00",
          "LastRefreshDate": "2022-01-19T16:18:17.0696194+01:00",
          "TotalRefreshCount": 2,
          "CustomInfo": {}
        }
      },
      "2943": {
        "$type": "Inside.Core.Formula.Definition.DefinitionAC, Inside.Core.Formula",
        "ID": 2943,
        "Results": [
          [
            3.5
          ]
        ],
        "Statistics": {
          "CreationDate": "2023-03-20T10:43:48.5086311+01:00",
          "LastRefreshDate": "2022-01-19T16:18:17.078986+01:00",
          "TotalRefreshCount": 2,
          "CustomInfo": {}
        }
      },
      "2944": {
        "$type": "Inside.Core.Formula.Definition.DefinitionAC, Inside.Core.Formula",
        "ID": 2944,
        "Results": [
          [
            2.5
          ]
        ],
        "Statistics": {
          "CreationDate": "2023-03-20T10:43:48.5086311+01:00",
          "LastRefreshDate": "2022-01-19T16:18:17.0902677+01:00",
          "TotalRefreshCount": 2,
          "CustomInfo": {}
        }
      },
      "2945": {
        "$type": "Inside.Core.Formula.Definition.DefinitionAC, Inside.Core.Formula",
        "ID": 2945,
        "Results": [
          [
            2.5
          ]
        ],
        "Statistics": {
          "CreationDate": "2023-03-20T10:43:48.5086311+01:00",
          "LastRefreshDate": "2022-01-19T16:18:17.1015673+01:00",
          "TotalRefreshCount": 2,
          "CustomInfo": {}
        }
      },
      "2946": {
        "$type": "Inside.Core.Formula.Definition.DefinitionAC, Inside.Core.Formula",
        "ID": 2946,
        "Results": [
          [
            2.5
          ]
        ],
        "Statistics": {
          "CreationDate": "2023-03-20T10:43:48.5086311+01:00",
          "LastRefreshDate": "2022-01-19T16:18:17.1139105+01:00",
          "TotalRefreshCount": 2,
          "CustomInfo": {}
        }
      },
      "2947": {
        "$type": "Inside.Core.Formula.Definition.DefinitionAC, Inside.Core.Formula",
        "ID": 2947,
        "Results": [
          [
            2.5
          ]
        ],
        "Statistics": {
          "CreationDate": "2023-03-20T10:43:48.5096319+01:00",
          "LastRefreshDate": "2022-01-19T16:18:17.127292+01:00",
          "TotalRefreshCount": 2,
          "CustomInfo": {}
        }
      },
      "2948": {
        "$type": "Inside.Core.Formula.Definition.DefinitionAC, Inside.Core.Formula",
        "ID": 2948,
        "Results": [
          [
            2.5
          ]
        ],
        "Statistics": {
          "CreationDate": "2023-03-20T10:43:48.5096319+01:00",
          "LastRefreshDate": "2022-01-19T16:18:17.1336007+01:00",
          "TotalRefreshCount": 2,
          "CustomInfo": {}
        }
      },
      "2949": {
        "$type": "Inside.Core.Formula.Definition.DefinitionAC, Inside.Core.Formula",
        "ID": 2949,
        "Results": [
          [
            2.5
          ]
        ],
        "Statistics": {
          "CreationDate": "2023-03-20T10:43:48.5096319+01:00",
          "LastRefreshDate": "2022-01-19T16:18:17.1469264+01:00",
          "TotalRefreshCount": 2,
          "CustomInfo": {}
        }
      },
      "2950": {
        "$type": "Inside.Core.Formula.Definition.DefinitionAC, Inside.Core.Formula",
        "ID": 2950,
        "Results": [
          [
            2.5
          ]
        ],
        "Statistics": {
          "CreationDate": "2023-03-20T10:43:48.5096319+01:00",
          "LastRefreshDate": "2022-01-19T16:18:17.1598626+01:00",
          "TotalRefreshCount": 2,
          "CustomInfo": {}
        }
      },
      "2951": {
        "$type": "Inside.Core.Formula.Definition.DefinitionAC, Inside.Core.Formula",
        "ID": 2951,
        "Results": [
          [
            2.5
          ]
        ],
        "Statistics": {
          "CreationDate": "2023-03-20T10:43:48.5096319+01:00",
          "LastRefreshDate": "2022-01-19T16:18:17.1739945+01:00",
          "TotalRefreshCount": 2,
          "CustomInfo": {}
        }
      },
      "2952": {
        "$type": "Inside.Core.Formula.Definition.DefinitionAC, Inside.Core.Formula",
        "ID": 2952,
        "Results": [
          [
            2.5
          ]
        ],
        "Statistics": {
          "CreationDate": "2023-03-20T10:43:48.5096319+01:00",
          "LastRefreshDate": "2022-01-19T16:18:17.1852972+01:00",
          "TotalRefreshCount": 2,
          "CustomInfo": {}
        }
      },
      "2953": {
        "$type": "Inside.Core.Formula.Definition.DefinitionAC, Inside.Core.Formula",
        "ID": 2953,
        "Results": [
          [
            2.5
          ]
        ],
        "Statistics": {
          "CreationDate": "2023-03-20T10:43:48.5096319+01:00",
          "LastRefreshDate": "2022-01-19T16:18:17.1989763+01:00",
          "TotalRefreshCount": 2,
          "CustomInfo": {}
        }
      },
      "2954": {
        "$type": "Inside.Core.Formula.Definition.DefinitionAC, Inside.Core.Formula",
        "ID": 2954,
        "Results": [
          [
            2.5
          ]
        ],
        "Statistics": {
          "CreationDate": "2023-03-20T10:43:48.5096319+01:00",
          "LastRefreshDate": "2022-01-19T16:18:17.212423+01:00",
          "TotalRefreshCount": 2,
          "CustomInfo": {}
        }
      },
      "2955": {
        "$type": "Inside.Core.Formula.Definition.DefinitionAC, Inside.Core.Formula",
        "ID": 2955,
        "Results": [
          [
            2.5
          ]
        ],
        "Statistics": {
          "CreationDate": "2023-03-20T10:43:48.5096319+01:00",
          "LastRefreshDate": "2022-01-19T16:18:17.225699+01:00",
          "TotalRefreshCount": 2,
          "CustomInfo": {}
        }
      },
      "2956": {
        "$type": "Inside.Core.Formula.Definition.DefinitionAC, Inside.Core.Formula",
        "ID": 2956,
        "Results": [
          [
            2.5
          ]
        ],
        "Statistics": {
          "CreationDate": "2023-03-20T10:43:48.5096319+01:00",
          "LastRefreshDate": "2022-01-19T16:18:17.2384248+01:00",
          "TotalRefreshCount": 2,
          "CustomInfo": {}
        }
      },
      "2957": {
        "$type": "Inside.Core.Formula.Definition.DefinitionAC, Inside.Core.Formula",
        "ID": 2957,
        "Results": [
          [
            2.5
          ]
        ],
        "Statistics": {
          "CreationDate": "2023-03-20T10:43:48.5096319+01:00",
          "LastRefreshDate": "2022-01-19T16:18:17.2517193+01:00",
          "TotalRefreshCount": 2,
          "CustomInfo": {}
        }
      },
      "2958": {
        "$type": "Inside.Core.Formula.Definition.DefinitionAC, Inside.Core.Formula",
        "ID": 2958,
        "Results": [
          [
            2.5
          ]
        ],
        "Statistics": {
          "CreationDate": "2023-03-20T10:43:48.5096319+01:00",
          "LastRefreshDate": "2022-01-19T16:18:17.2640503+01:00",
          "TotalRefreshCount": 2,
          "CustomInfo": {}
        }
      },
      "2959": {
        "$type": "Inside.Core.Formula.Definition.DefinitionAC, Inside.Core.Formula",
        "ID": 2959,
        "Results": [
          [
            2.5
          ]
        ],
        "Statistics": {
          "CreationDate": "2023-03-20T10:43:48.5096319+01:00",
          "LastRefreshDate": "2022-01-19T16:18:17.1926129+01:00",
          "TotalRefreshCount": 2,
          "CustomInfo": {}
        }
      },
      "2960": {
        "$type": "Inside.Core.Formula.Definition.DefinitionAC, Inside.Core.Formula",
        "ID": 2960,
        "Results": [
          [
            2.5
          ]
        ],
        "Statistics": {
          "CreationDate": "2023-03-20T10:43:48.5096319+01:00",
          "LastRefreshDate": "2022-01-19T16:18:17.2186968+01:00",
          "TotalRefreshCount": 2,
          "CustomInfo": {}
        }
      },
      "2961": {
        "$type": "Inside.Core.Formula.Definition.DefinitionAC, Inside.Core.Formula",
        "ID": 2961,
        "Results": [
          [
            2.5
          ]
        ],
        "Statistics": {
          "CreationDate": "2023-03-20T10:43:48.5096319+01:00",
          "LastRefreshDate": "2022-01-19T16:18:17.2580509+01:00",
          "TotalRefreshCount": 2,
          "CustomInfo": {}
        }
      },
      "2962": {
        "$type": "Inside.Core.Formula.Definition.DefinitionAC, Inside.Core.Formula",
        "ID": 2962,
        "Results": [
          [
            2.5
          ]
        ],
        "Statistics": {
          "CreationDate": "2023-03-20T10:43:48.5096319+01:00",
          "LastRefreshDate": "2022-01-19T16:18:17.140941+01:00",
          "TotalRefreshCount": 2,
          "CustomInfo": {}
        }
      },
      "2963": {
        "$type": "Inside.Core.Formula.Definition.DefinitionAC, Inside.Core.Formula",
        "ID": 2963,
        "Results": [
          [
            2.5
          ]
        ],
        "Statistics": {
          "CreationDate": "2023-03-20T10:43:48.5096319+01:00",
          "LastRefreshDate": "2022-01-19T16:18:17.1532633+01:00",
          "TotalRefreshCount": 2,
          "CustomInfo": {}
        }
      },
      "2964": {
        "$type": "Inside.Core.Formula.Definition.DefinitionAC, Inside.Core.Formula",
        "ID": 2964,
        "Results": [
          [
            2.5
          ]
        ],
        "Statistics": {
          "CreationDate": "2023-03-20T10:43:48.5096319+01:00",
          "LastRefreshDate": "2022-01-19T16:18:17.1666236+01:00",
          "TotalRefreshCount": 2,
          "CustomInfo": {}
        }
      },
      "2965": {
        "$type": "Inside.Core.Formula.Definition.DefinitionAC, Inside.Core.Formula",
        "ID": 2965,
        "Results": [
          [
            2.5
          ]
        ],
        "Statistics": {
          "CreationDate": "2023-03-20T10:43:48.5096319+01:00",
          "LastRefreshDate": "2022-01-19T16:18:17.1793005+01:00",
          "TotalRefreshCount": 2,
          "CustomInfo": {}
        }
      },
      "2966": {
        "$type": "Inside.Core.Formula.Definition.DefinitionAC, Inside.Core.Formula",
        "ID": 2966,
        "Results": [
          [
            2.5
          ]
        ],
        "Statistics": {
          "CreationDate": "2023-03-20T10:43:48.5096319+01:00",
          "LastRefreshDate": "2022-01-19T16:18:17.2049758+01:00",
          "TotalRefreshCount": 2,
          "CustomInfo": {}
        }
      },
      "2967": {
        "$type": "Inside.Core.Formula.Definition.DefinitionAC, Inside.Core.Formula",
        "ID": 2967,
        "Results": [
          [
            2.5
          ]
        ],
        "Statistics": {
          "CreationDate": "2023-03-20T10:43:48.5096319+01:00",
          "LastRefreshDate": "2022-01-19T16:18:17.2320789+01:00",
          "TotalRefreshCount": 2,
          "CustomInfo": {}
        }
      },
      "2968": {
        "$type": "Inside.Core.Formula.Definition.DefinitionAC, Inside.Core.Formula",
        "ID": 2968,
        "Results": [
          [
            2.5
          ]
        ],
        "Statistics": {
          "CreationDate": "2023-03-20T10:43:48.5106314+01:00",
          "LastRefreshDate": "2022-01-19T16:18:17.2444349+01:00",
          "TotalRefreshCount": 2,
          "CustomInfo": {}
        }
      },
      "2969": {
        "$type": "Inside.Core.Formula.Definition.DefinitionAC, Inside.Core.Formula",
        "ID": 2969,
        "Results": [
          [
            2.5
          ]
        ],
        "Statistics": {
          "CreationDate": "2023-03-20T10:43:48.5106314+01:00",
          "LastRefreshDate": "2022-01-19T16:18:17.2713819+01:00",
          "TotalRefreshCount": 2,
          "CustomInfo": {}
        }
      },
      "2970": {
        "$type": "Inside.Core.Formula.Definition.DefinitionAC, Inside.Core.Formula",
        "ID": 2970,
        "Results": [
          [
            2.5
          ]
        ],
        "Statistics": {
          "CreationDate": "2023-03-20T10:43:48.5106314+01:00",
          "LastRefreshDate": "2022-01-19T16:18:17.2776264+01:00",
          "TotalRefreshCount": 2,
          "CustomInfo": {}
        }
      },
      "2971": {
        "$type": "Inside.Core.Formula.Definition.DefinitionAC, Inside.Core.Formula",
        "ID": 2971,
        "Results": [
          [
            2.5
          ]
        ],
        "Statistics": {
          "CreationDate": "2023-03-20T10:43:48.5106314+01:00",
          "LastRefreshDate": "2022-01-19T16:18:17.2826363+01:00",
          "TotalRefreshCount": 2,
          "CustomInfo": {}
        }
      },
      "2972": {
        "$type": "Inside.Core.Formula.Definition.DefinitionAC, Inside.Core.Formula",
        "ID": 2972,
        "Results": [
          [
            2.5
          ]
        ],
        "Statistics": {
          "CreationDate": "2023-03-20T10:43:48.5106314+01:00",
          "LastRefreshDate": "2022-01-19T16:18:17.2899106+01:00",
          "TotalRefreshCount": 2,
          "CustomInfo": {}
        }
      },
      "2973": {
        "$type": "Inside.Core.Formula.Definition.DefinitionAC, Inside.Core.Formula",
        "ID": 2973,
        "Results": [
          [
            2.5
          ]
        ],
        "Statistics": {
          "CreationDate": "2023-03-20T10:43:48.5106314+01:00",
          "LastRefreshDate": "2022-01-19T16:18:17.2969179+01:00",
          "TotalRefreshCount": 2,
          "CustomInfo": {}
        }
      },
      "2974": {
        "$type": "Inside.Core.Formula.Definition.DefinitionAC, Inside.Core.Formula",
        "ID": 2974,
        "Results": [
          [
            2.5
          ]
        ],
        "Statistics": {
          "CreationDate": "2023-03-20T10:43:48.5106314+01:00",
          "LastRefreshDate": "2022-01-19T16:18:17.3031824+01:00",
          "TotalRefreshCount": 2,
          "CustomInfo": {}
        }
      },
      "2975": {
        "$type": "Inside.Core.Formula.Definition.DefinitionAC, Inside.Core.Formula",
        "ID": 2975,
        "Results": [
          [
            2.5
          ]
        ],
        "Statistics": {
          "CreationDate": "2023-03-20T10:43:48.5106314+01:00",
          "LastRefreshDate": "2022-01-19T16:18:17.2929306+01:00",
          "TotalRefreshCount": 2,
          "CustomInfo": {}
        }
      },
      "2976": {
        "$type": "Inside.Core.Formula.Definition.DefinitionAC, Inside.Core.Formula",
        "ID": 2976,
        "Results": [
          [
            2.5
          ]
        ],
        "Statistics": {
          "CreationDate": "2023-03-20T10:43:48.5106314+01:00",
          "LastRefreshDate": "2022-01-19T16:18:17.3001833+01:00",
          "TotalRefreshCount": 2,
          "CustomInfo": {}
        }
      },
      "2977": {
        "$type": "Inside.Core.Formula.Definition.DefinitionAC, Inside.Core.Formula",
        "ID": 2977,
        "Results": [
          [
            2.5
          ]
        ],
        "Statistics": {
          "CreationDate": "2023-03-20T10:43:48.5106314+01:00",
          "LastRefreshDate": "2022-01-19T16:18:17.2866715+01:00",
          "TotalRefreshCount": 2,
          "CustomInfo": {}
        }
      },
      "2978": {
        "$type": "Inside.Core.Formula.Definition.DefinitionAC, Inside.Core.Formula",
        "ID": 2978,
        "Results": [
          [
            4.0
          ]
        ],
        "Statistics": {
          "CreationDate": "2023-03-20T10:43:48.5106314+01:00",
          "LastRefreshDate": "2022-01-19T16:18:17.3061817+01:00",
          "TotalRefreshCount": 2,
          "CustomInfo": {}
        }
      },
      "2979": {
        "$type": "Inside.Core.Formula.Definition.DefinitionAC, Inside.Core.Formula",
        "ID": 2979,
        "Results": [
          [
            4.0
          ]
        ],
        "Statistics": {
          "CreationDate": "2023-03-20T10:43:48.5106314+01:00",
          "LastRefreshDate": "2022-01-19T16:18:17.3094279+01:00",
          "TotalRefreshCount": 2,
          "CustomInfo": {}
        }
      },
      "2980": {
        "$type": "Inside.Core.Formula.Definition.DefinitionAC, Inside.Core.Formula",
        "ID": 2980,
        "Results": [
          [
            3.0
          ]
        ],
        "Statistics": {
          "CreationDate": "2023-03-20T10:43:48.5106314+01:00",
          "LastRefreshDate": "2022-01-19T16:18:17.3154505+01:00",
          "TotalRefreshCount": 2,
          "CustomInfo": {}
        }
      },
      "2981": {
        "$type": "Inside.Core.Formula.Definition.DefinitionAC, Inside.Core.Formula",
        "ID": 2981,
        "Results": [
          [
            2.0
          ]
        ],
        "Statistics": {
          "CreationDate": "2023-03-20T10:43:48.5106314+01:00",
          "LastRefreshDate": "2022-01-19T16:18:17.3217424+01:00",
          "TotalRefreshCount": 2,
          "CustomInfo": {}
        }
      },
      "2982": {
        "$type": "Inside.Core.Formula.Definition.DefinitionAC, Inside.Core.Formula",
        "ID": 2982,
        "Results": [
          [
            2.0
          ]
        ],
        "Statistics": {
          "CreationDate": "2023-03-20T10:43:48.5106314+01:00",
          "LastRefreshDate": "2022-01-19T16:18:17.3280253+01:00",
          "TotalRefreshCount": 2,
          "CustomInfo": {}
        }
      },
      "2983": {
        "$type": "Inside.Core.Formula.Definition.DefinitionAC, Inside.Core.Formula",
        "ID": 2983,
        "Results": [
          [
            2.0
          ]
        ],
        "Statistics": {
          "CreationDate": "2023-03-20T10:43:48.5106314+01:00",
          "LastRefreshDate": "2022-01-19T16:18:17.3351135+01:00",
          "TotalRefreshCount": 2,
          "CustomInfo": {}
        }
      },
      "2984": {
        "$type": "Inside.Core.Formula.Definition.DefinitionAC, Inside.Core.Formula",
        "ID": 2984,
        "Results": [
          [
            2.0
          ]
        ],
        "Statistics": {
          "CreationDate": "2023-03-20T10:43:48.5106314+01:00",
          "LastRefreshDate": "2022-01-19T16:18:17.340356+01:00",
          "TotalRefreshCount": 2,
          "CustomInfo": {}
        }
      },
      "2985": {
        "$type": "Inside.Core.Formula.Definition.DefinitionAC, Inside.Core.Formula",
        "ID": 2985,
        "Results": [
          [
            2.0
          ]
        ],
        "Statistics": {
          "CreationDate": "2023-03-20T10:43:48.5106314+01:00",
          "LastRefreshDate": "2022-01-19T16:18:17.3177354+01:00",
          "TotalRefreshCount": 2,
          "CustomInfo": {}
        }
      },
      "2986": {
        "$type": "Inside.Core.Formula.Definition.DefinitionAC, Inside.Core.Formula",
        "ID": 2986,
        "Results": [
          [
            2.0
          ]
        ],
        "Statistics": {
          "CreationDate": "2023-03-20T10:43:48.5106314+01:00",
          "LastRefreshDate": "2022-01-19T16:18:17.3247562+01:00",
          "TotalRefreshCount": 2,
          "CustomInfo": {}
        }
      },
      "2987": {
        "$type": "Inside.Core.Formula.Definition.DefinitionAC, Inside.Core.Formula",
        "ID": 2987,
        "Results": [
          [
            2.0
          ]
        ],
        "Statistics": {
          "CreationDate": "2023-03-20T10:43:48.5106314+01:00",
          "LastRefreshDate": "2022-01-19T16:18:17.3310432+01:00",
          "TotalRefreshCount": 2,
          "CustomInfo": {}
        }
      },
      "2988": {
        "$type": "Inside.Core.Formula.Definition.DefinitionAC, Inside.Core.Formula",
        "ID": 2988,
        "Results": [
          [
            2.0
          ]
        ],
        "Statistics": {
          "CreationDate": "2023-03-20T10:43:48.5116398+01:00",
          "LastRefreshDate": "2022-01-19T16:18:17.3382267+01:00",
          "TotalRefreshCount": 2,
          "CustomInfo": {}
        }
      },
      "2989": {
        "$type": "Inside.Core.Formula.Definition.DefinitionAC, Inside.Core.Formula",
        "ID": 2989,
        "Results": [
          [
            4.0
          ]
        ],
        "Statistics": {
          "CreationDate": "2023-03-20T10:43:48.5116398+01:00",
          "LastRefreshDate": "2022-01-19T16:18:17.3114428+01:00",
          "TotalRefreshCount": 2,
          "CustomInfo": {}
        }
      },
      "2990": {
        "$type": "Inside.Core.Formula.Definition.DefinitionAC, Inside.Core.Formula",
        "ID": 2990,
        "Results": [
          [
            3.0
          ]
        ],
        "Statistics": {
          "CreationDate": "2023-03-20T10:43:48.5116398+01:00",
          "LastRefreshDate": "2022-01-19T16:18:17.3443513+01:00",
          "TotalRefreshCount": 2,
          "CustomInfo": {}
        }
      },
      "2991": {
        "$type": "Inside.Core.Formula.Definition.DefinitionAC, Inside.Core.Formula",
        "ID": 2991,
        "Results": [
          [
            3.0
          ]
        ],
        "Statistics": {
          "CreationDate": "2023-03-20T10:43:48.5116398+01:00",
          "LastRefreshDate": "2022-01-19T16:18:17.3473429+01:00",
          "TotalRefreshCount": 2,
          "CustomInfo": {}
        }
      },
      "2992": {
        "$type": "Inside.Core.Formula.Definition.DefinitionAC, Inside.Core.Formula",
        "ID": 2992,
        "Results": [
          [
            3.0
          ]
        ],
        "Statistics": {
          "CreationDate": "2023-03-20T10:43:48.5116398+01:00",
          "LastRefreshDate": "2022-01-19T16:18:17.3506219+01:00",
          "TotalRefreshCount": 2,
          "CustomInfo": {}
        }
      },
      "2993": {
        "$type": "Inside.Core.Formula.Definition.DefinitionAC, Inside.Core.Formula",
        "ID": 2993,
        "Results": [
          [
            3.0
          ]
        ],
        "Statistics": {
          "CreationDate": "2023-03-20T10:43:48.5116398+01:00",
          "LastRefreshDate": "2022-01-19T16:18:17.3536082+01:00",
          "TotalRefreshCount": 2,
          "CustomInfo": {}
        }
      },
      "2994": {
        "$type": "Inside.Core.Formula.Definition.DefinitionAC, Inside.Core.Formula",
        "ID": 2994,
        "Results": [
          [
            3.0
          ]
        ],
        "Statistics": {
          "CreationDate": "2023-03-20T10:43:48.5116398+01:00",
          "LastRefreshDate": "2022-01-19T16:18:17.3566345+01:00",
          "TotalRefreshCount": 2,
          "CustomInfo": {}
        }
      },
      "2995": {
        "$type": "Inside.Core.Formula.Definition.DefinitionAC, Inside.Core.Formula",
        "ID": 2995,
        "Results": [
          [
            2.5
          ]
        ],
        "Statistics": {
          "CreationDate": "2023-03-20T10:43:48.5116398+01:00",
          "LastRefreshDate": "2022-01-19T16:18:17.3629139+01:00",
          "TotalRefreshCount": 2,
          "CustomInfo": {}
        }
      },
      "2996": {
        "$type": "Inside.Core.Formula.Definition.DefinitionAC, Inside.Core.Formula",
        "ID": 2996,
        "Results": [
          [
            2.5
          ]
        ],
        "Statistics": {
          "CreationDate": "2023-03-20T10:43:48.5116398+01:00",
          "LastRefreshDate": "2022-01-19T16:18:17.3721747+01:00",
          "TotalRefreshCount": 2,
          "CustomInfo": {}
        }
      },
      "2997": {
        "$type": "Inside.Core.Formula.Definition.DefinitionAC, Inside.Core.Formula",
        "ID": 2997,
        "Results": [
          [
            2.5
          ]
        ],
        "Statistics": {
          "CreationDate": "2023-03-20T10:43:48.5116398+01:00",
          "LastRefreshDate": "2022-01-19T16:18:17.3835212+01:00",
          "TotalRefreshCount": 2,
          "CustomInfo": {}
        }
      },
      "2998": {
        "$type": "Inside.Core.Formula.Definition.DefinitionAC, Inside.Core.Formula",
        "ID": 2998,
        "Results": [
          [
            2.5
          ]
        ],
        "Statistics": {
          "CreationDate": "2023-03-20T10:43:48.5116398+01:00",
          "LastRefreshDate": "2022-01-19T16:18:17.3968997+01:00",
          "TotalRefreshCount": 2,
          "CustomInfo": {}
        }
      },
      "2999": {
        "$type": "Inside.Core.Formula.Definition.DefinitionAC, Inside.Core.Formula",
        "ID": 2999,
        "Results": [
          [
            2.5
          ]
        ],
        "Statistics": {
          "CreationDate": "2023-03-20T10:43:48.5116398+01:00",
          "LastRefreshDate": "2022-01-19T16:18:17.4105346+01:00",
          "TotalRefreshCount": 2,
          "CustomInfo": {}
        }
      },
      "3000": {
        "$type": "Inside.Core.Formula.Definition.DefinitionAC, Inside.Core.Formula",
        "ID": 3000,
        "Results": [
          [
            2.5
          ]
        ],
        "Statistics": {
          "CreationDate": "2023-03-20T10:43:48.5116398+01:00",
          "LastRefreshDate": "2022-01-19T16:18:17.426843+01:00",
          "TotalRefreshCount": 2,
          "CustomInfo": {}
        }
      },
      "3001": {
        "$type": "Inside.Core.Formula.Definition.DefinitionAC, Inside.Core.Formula",
        "ID": 3001,
        "Results": [
          [
            2.5
          ]
        ],
        "Statistics": {
          "CreationDate": "2023-03-20T10:43:48.5116398+01:00",
          "LastRefreshDate": "2022-01-19T16:18:17.4371353+01:00",
          "TotalRefreshCount": 2,
          "CustomInfo": {}
        }
      },
      "3002": {
        "$type": "Inside.Core.Formula.Definition.DefinitionAC, Inside.Core.Formula",
        "ID": 3002,
        "Results": [
          [
            2.5
          ]
        ],
        "Statistics": {
          "CreationDate": "2023-03-20T10:43:48.5116398+01:00",
          "LastRefreshDate": "2022-01-19T16:18:17.446128+01:00",
          "TotalRefreshCount": 2,
          "CustomInfo": {}
        }
      },
      "3003": {
        "$type": "Inside.Core.Formula.Definition.DefinitionAC, Inside.Core.Formula",
        "ID": 3003,
        "Results": [
          [
            2.0
          ]
        ],
        "Statistics": {
          "CreationDate": "2023-03-20T10:43:48.5116398+01:00",
          "LastRefreshDate": "2022-01-19T16:18:17.4571961+01:00",
          "TotalRefreshCount": 2,
          "CustomInfo": {}
        }
      },
      "3004": {
        "$type": "Inside.Core.Formula.Definition.DefinitionAC, Inside.Core.Formula",
        "ID": 3004,
        "Results": [
          [
            2.0
          ]
        ],
        "Statistics": {
          "CreationDate": "2023-03-20T10:43:48.5116398+01:00",
          "LastRefreshDate": "2022-01-19T16:18:17.4661405+01:00",
          "TotalRefreshCount": 2,
          "CustomInfo": {}
        }
      },
      "3005": {
        "$type": "Inside.Core.Formula.Definition.DefinitionAC, Inside.Core.Formula",
        "ID": 3005,
        "Results": [
          [
            2.0
          ]
        ],
        "Statistics": {
          "CreationDate": "2023-03-20T10:43:48.5116398+01:00",
          "LastRefreshDate": "2022-01-19T16:18:17.4811616+01:00",
          "TotalRefreshCount": 2,
          "CustomInfo": {}
        }
      },
      "3006": {
        "$type": "Inside.Core.Formula.Definition.DefinitionAC, Inside.Core.Formula",
        "ID": 3006,
        "Results": [
          [
            2.0
          ]
        ],
        "Statistics": {
          "CreationDate": "2023-03-20T10:43:48.5116398+01:00",
          "LastRefreshDate": "2022-01-19T16:18:17.4945694+01:00",
          "TotalRefreshCount": 2,
          "CustomInfo": {}
        }
      },
      "3007": {
        "$type": "Inside.Core.Formula.Definition.DefinitionAC, Inside.Core.Formula",
        "ID": 3007,
        "Results": [
          [
            2.0
          ]
        ],
        "Statistics": {
          "CreationDate": "2023-03-20T10:43:48.5116398+01:00",
          "LastRefreshDate": "2022-01-19T16:18:17.5132889+01:00",
          "TotalRefreshCount": 2,
          "CustomInfo": {}
        }
      },
      "3008": {
        "$type": "Inside.Core.Formula.Definition.DefinitionAC, Inside.Core.Formula",
        "ID": 3008,
        "Results": [
          [
            1.8
          ]
        ],
        "Statistics": {
          "CreationDate": "2023-03-20T10:43:48.5116398+01:00",
          "LastRefreshDate": "2022-01-19T16:18:17.5435009+01:00",
          "TotalRefreshCount": 2,
          "CustomInfo": {}
        }
      },
      "3009": {
        "$type": "Inside.Core.Formula.Definition.DefinitionAC, Inside.Core.Formula",
        "ID": 3009,
        "Results": [
          [
            1.8
          ]
        ],
        "Statistics": {
          "CreationDate": "2023-03-20T10:43:48.5126296+01:00",
          "LastRefreshDate": "2022-01-19T16:18:17.5611862+01:00",
          "TotalRefreshCount": 2,
          "CustomInfo": {}
        }
   </t>
  </si>
  <si>
    <t xml:space="preserve">   },
      "3010": {
        "$type": "Inside.Core.Formula.Definition.DefinitionAC, Inside.Core.Formula",
        "ID": 3010,
        "Results": [
          [
            1.8
          ]
        ],
        "Statistics": {
          "CreationDate": "2023-03-20T10:43:48.5126296+01:00",
          "LastRefreshDate": "2022-01-19T16:18:17.5799455+01:00",
          "TotalRefreshCount": 5,
          "CustomInfo": {}
        }
      },
      "3011": {
        "$type": "Inside.Core.Formula.Definition.DefinitionAC, Inside.Core.Formula",
        "ID": 3011,
        "Results": [
          [
            1.8
          ]
        ],
        "Statistics": {
          "CreationDate": "2023-03-20T10:43:48.5126296+01:00",
          "LastRefreshDate": "2022-01-19T16:18:17.5952946+01:00",
          "TotalRefreshCount": 3,
          "CustomInfo": {}
        }
      },
      "3012": {
        "$type": "Inside.Core.Formula.Definition.DefinitionAC, Inside.Core.Formula",
        "ID": 3012,
        "Results": [
          [
            2.0
          ]
        ],
        "Statistics": {
          "CreationDate": "2023-03-20T10:43:48.5126296+01:00",
          "LastRefreshDate": "2022-01-19T16:18:17.606608+01:00",
          "TotalRefreshCount": 2,
          "CustomInfo": {}
        }
      },
      "3013": {
        "$type": "Inside.Core.Formula.Definition.DefinitionAC, Inside.Core.Formula",
        "ID": 3013,
        "Results": [
          [
            1.8
          ]
        ],
        "Statistics": {
          "CreationDate": "2023-03-20T10:43:48.5126296+01:00",
          "LastRefreshDate": "2022-01-19T16:18:17.6193253+01:00",
          "TotalRefreshCount": 2,
          "CustomInfo": {}
        }
      },
      "3014": {
        "$type": "Inside.Core.Formula.Definition.DefinitionAC, Inside.Core.Formula",
        "ID": 3014,
        "Results": [
          [
            1.8
          ]
        ],
        "Statistics": {
          "CreationDate": "2023-03-20T10:43:48.5126296+01:00",
          "LastRefreshDate": "2022-01-19T16:18:17.6326454+01:00",
          "TotalRefreshCount": 2,
          "CustomInfo": {}
        }
      },
      "3015": {
        "$type": "Inside.Core.Formula.Definition.DefinitionAC, Inside.Core.Formula",
        "ID": 3015,
        "Results": [
          [
            1.8
          ]
        ],
        "Statistics": {
          "CreationDate": "2023-03-20T10:43:48.5126296+01:00",
          "LastRefreshDate": "2022-01-19T16:18:17.6449649+01:00",
          "TotalRefreshCount": 2,
          "CustomInfo": {}
        }
      },
      "3016": {
        "$type": "Inside.Core.Formula.Definition.DefinitionAC, Inside.Core.Formula",
        "ID": 3016,
        "Results": [
          [
            1.8
          ]
        ],
        "Statistics": {
          "CreationDate": "2023-03-20T10:43:48.5126296+01:00",
          "LastRefreshDate": "2022-01-19T16:18:17.6598732+01:00",
          "TotalRefreshCount": 2,
          "CustomInfo": {}
        }
      },
      "3017": {
        "$type": "Inside.Core.Formula.Definition.DefinitionAC, Inside.Core.Formula",
        "ID": 3017,
        "Results": [
          [
            1.8
          ]
        ],
        "Statistics": {
          "CreationDate": "2023-03-20T10:43:48.5126296+01:00",
          "LastRefreshDate": "2022-01-19T16:18:17.6727124+01:00",
          "TotalRefreshCount": 2,
          "CustomInfo": {}
        }
      },
      "3018": {
        "$type": "Inside.Core.Formula.Definition.DefinitionAC, Inside.Core.Formula",
        "ID": 3018,
        "Results": [
          [
            1.8
          ]
        ],
        "Statistics": {
          "CreationDate": "2023-03-20T10:43:48.5126296+01:00",
          "LastRefreshDate": "2022-01-19T16:18:17.6827162+01:00",
          "TotalRefreshCount": 2,
          "CustomInfo": {}
        }
      },
      "3019": {
        "$type": "Inside.Core.Formula.Definition.DefinitionAC, Inside.Core.Formula",
        "ID": 3019,
        "Results": [
          [
            1.8
          ]
        ],
        "Statistics": {
          "CreationDate": "2023-03-20T10:43:48.5126296+01:00",
          "LastRefreshDate": "2022-01-19T16:18:17.6941063+01:00",
          "TotalRefreshCount": 2,
          "CustomInfo": {}
        }
      },
      "3020": {
        "$type": "Inside.Core.Formula.Definition.DefinitionAC, Inside.Core.Formula",
        "ID": 3020,
        "Results": [
          [
            1.8
          ]
        ],
        "Statistics": {
          "CreationDate": "2023-03-20T10:43:48.5126296+01:00",
          "LastRefreshDate": "2022-01-19T16:18:17.7078096+01:00",
          "TotalRefreshCount": 2,
          "CustomInfo": {}
        }
      },
      "3021": {
        "$type": "Inside.Core.Formula.Definition.DefinitionAC, Inside.Core.Formula",
        "ID": 3021,
        "Results": [
          [
            1.8
          ]
        ],
        "Statistics": {
          "CreationDate": "2023-03-20T10:43:48.5126296+01:00",
          "LastRefreshDate": "2022-01-19T16:18:17.7202187+01:00",
          "TotalRefreshCount": 2,
          "CustomInfo": {}
        }
      },
      "3022": {
        "$type": "Inside.Core.Formula.Definition.DefinitionAC, Inside.Core.Formula",
        "ID": 3022,
        "Results": [
          [
            1.8
          ]
        ],
        "Statistics": {
          "CreationDate": "2023-03-20T10:43:48.5126296+01:00",
          "LastRefreshDate": "2022-01-19T16:18:17.7305597+01:00",
          "TotalRefreshCount": 2,
          "CustomInfo": {}
        }
      },
      "3023": {
        "$type": "Inside.Core.Formula.Definition.DefinitionAC, Inside.Core.Formula",
        "ID": 3023,
        "Results": [
          [
            1.8
          ]
        ],
        "Statistics": {
          "CreationDate": "2023-03-20T10:43:48.5126296+01:00",
          "LastRefreshDate": "2022-01-19T16:18:17.7439368+01:00",
          "TotalRefreshCount": 2,
          "CustomInfo": {}
        }
      },
      "3024": {
        "$type": "Inside.Core.Formula.Definition.DefinitionAC, Inside.Core.Formula",
        "ID": 3024,
        "Results": [
          [
            1.8
          ]
        ],
        "Statistics": {
          "CreationDate": "2023-03-20T10:43:48.5126296+01:00",
          "LastRefreshDate": "2022-01-19T16:18:17.7542725+01:00",
          "TotalRefreshCount": 2,
          "CustomInfo": {}
        }
      },
      "3025": {
        "$type": "Inside.Core.Formula.Definition.DefinitionAC, Inside.Core.Formula",
        "ID": 3025,
        "Results": [
          [
            1.8
          ]
        ],
        "Statistics": {
          "CreationDate": "2023-03-20T10:43:48.5126296+01:00",
          "LastRefreshDate": "2022-01-19T16:18:17.7700089+01:00",
          "TotalRefreshCount": 2,
          "CustomInfo": {}
        }
      },
      "3026": {
        "$type": "Inside.Core.Formula.Definition.DefinitionAC, Inside.Core.Formula",
        "ID": 3026,
        "Results": [
          [
            1.8
          ]
        ],
        "Statistics": {
          "CreationDate": "2023-03-20T10:43:48.5126296+01:00",
          "LastRefreshDate": "2022-01-19T16:18:17.7886904+01:00",
          "TotalRefreshCount": 2,
          "CustomInfo": {}
        }
      },
      "3027": {
        "$type": "Inside.Core.Formula.Definition.DefinitionAC, Inside.Core.Formula",
        "ID": 3027,
        "Results": [
          [
            1.8
          ]
        ],
        "Statistics": {
          "CreationDate": "2023-03-20T10:43:48.5126296+01:00",
          "LastRefreshDate": "2022-01-19T16:18:17.807076+01:00",
          "TotalRefreshCount": 2,
          "CustomInfo": {}
        }
      },
      "3028": {
        "$type": "Inside.Core.Formula.Definition.DefinitionAC, Inside.Core.Formula",
        "ID": 3028,
        "Results": [
          [
            1.8
          ]
        ],
        "Statistics": {
          "CreationDate": "2023-03-20T10:43:48.5136272+01:00",
          "LastRefreshDate": "2022-01-19T16:18:17.8237329+01:00",
          "TotalRefreshCount": 2,
          "CustomInfo": {}
        }
      },
      "3029": {
        "$type": "Inside.Core.Formula.Definition.DefinitionAC, Inside.Core.Formula",
        "ID": 3029,
        "Results": [
          [
            1.8
          ]
        ],
        "Statistics": {
          "CreationDate": "2023-03-20T10:43:48.5136272+01:00",
          "LastRefreshDate": "2022-01-19T16:18:17.841449+01:00",
          "TotalRefreshCount": 2,
          "CustomInfo": {}
        }
      },
      "3030": {
        "$type": "Inside.Core.Formula.Definition.DefinitionAC, Inside.Core.Formula",
        "ID": 3030,
        "Results": [
          [
            1.8
          ]
        ],
        "Statistics": {
          "CreationDate": "2023-03-20T10:43:48.5136272+01:00",
          "LastRefreshDate": "2022-01-19T16:18:17.855769+01:00",
          "TotalRefreshCount": 2,
          "CustomInfo": {}
        }
      },
      "3031": {
        "$type": "Inside.Core.Formula.Definition.DefinitionAC, Inside.Core.Formula",
        "ID": 3031,
        "Results": [
          [
            1.8
          ]
        ],
        "Statistics": {
          "CreationDate": "2023-03-20T10:43:48.5136272+01:00",
          "LastRefreshDate": "2022-01-19T16:18:17.8724907+01:00",
          "TotalRefreshCount": 2,
          "CustomInfo": {}
        }
      },
      "3032": {
        "$type": "Inside.Core.Formula.Definition.DefinitionAC, Inside.Core.Formula",
        "ID": 3032,
        "Results": [
          [
            1.8
          ]
        ],
        "Statistics": {
          "CreationDate": "2023-03-20T10:43:48.5136272+01:00",
          "LastRefreshDate": "2022-01-19T16:18:17.8881175+01:00",
          "TotalRefreshCount": 2,
          "CustomInfo": {}
        }
      },
      "3033": {
        "$type": "Inside.Core.Formula.Definition.DefinitionAC, Inside.Core.Formula",
        "ID": 3033,
        "Results": [
          [
            1.8
          ]
        ],
        "Statistics": {
          "CreationDate": "2023-03-20T10:43:48.5136272+01:00",
          "LastRefreshDate": "2022-01-19T16:18:17.9055804+01:00",
          "TotalRefreshCount": 2,
          "CustomInfo": {}
        }
      },
      "3034": {
        "$type": "Inside.Core.Formula.Definition.DefinitionAC, Inside.Core.Formula",
        "ID": 3034,
        "Results": [
          [
            1.8
          ]
        ],
        "Statistics": {
          "CreationDate": "2023-03-20T10:43:48.5136272+01:00",
          "LastRefreshDate": "2022-01-19T16:18:17.9223714+01:00",
          "TotalRefreshCount": 2,
          "CustomInfo": {}
        }
      },
      "3035": {
        "$type": "Inside.Core.Formula.Definition.DefinitionAC, Inside.Core.Formula",
        "ID": 3035,
        "Results": [
          [
            1.8
          ]
        ],
        "Statistics": {
          "CreationDate": "2023-03-20T10:43:48.5136272+01:00",
          "LastRefreshDate": "2022-01-19T16:18:17.9381336+01:00",
          "TotalRefreshCount": 2,
          "CustomInfo": {}
        }
      },
      "3036": {
        "$type": "Inside.Core.Formula.Definition.DefinitionAC, Inside.Core.Formula",
        "ID": 3036,
        "Results": [
          [
            1.8
          ]
        ],
        "Statistics": {
          "CreationDate": "2023-03-20T10:43:48.5136272+01:00",
          "LastRefreshDate": "2022-01-19T16:18:17.9525536+01:00",
          "TotalRefreshCount": 2,
          "CustomInfo": {}
        }
      },
      "3037": {
        "$type": "Inside.Core.Formula.Definition.DefinitionAC, Inside.Core.Formula",
        "ID": 3037,
        "Results": [
          [
            1.8
          ]
        ],
        "Statistics": {
          "CreationDate": "2023-03-20T10:43:48.5136272+01:00",
          "LastRefreshDate": "2022-01-19T16:18:17.9648142+01:00",
          "TotalRefreshCount": 2,
          "CustomInfo": {}
        }
      },
      "3038": {
        "$type": "Inside.Core.Formula.Definition.DefinitionAC, Inside.Core.Formula",
        "ID": 3038,
        "Results": [
          [
            1.8
          ]
        ],
        "Statistics": {
          "CreationDate": "2023-03-20T10:43:48.5136272+01:00",
          "LastRefreshDate": "2022-01-19T16:18:17.9838188+01:00",
          "TotalRefreshCount": 2,
          "CustomInfo": {}
        }
      },
      "3039": {
        "$type": "Inside.Core.Formula.Definition.DefinitionAC, Inside.Core.Formula",
        "ID": 3039,
        "Results": [
          [
            1.8
          ]
        ],
        "Statistics": {
          "CreationDate": "2023-03-20T10:43:48.5136272+01:00",
          "LastRefreshDate": "2022-01-19T16:18:18.0038109+01:00",
          "TotalRefreshCount": 2,
          "CustomInfo": {}
        }
      },
      "3040": {
        "$type": "Inside.Core.Formula.Definition.DefinitionAC, Inside.Core.Formula",
        "ID": 3040,
        "Results": [
          [
            1.8
          ]
        ],
        "Statistics": {
          "CreationDate": "2023-03-20T10:43:48.5136272+01:00",
          "LastRefreshDate": "2022-01-19T16:18:18.02458+01:00",
          "TotalRefreshCount": 2,
          "CustomInfo": {}
        }
      },
      "3041": {
        "$type": "Inside.Core.Formula.Definition.DefinitionAC, Inside.Core.Formula",
        "ID": 3041,
        "Results": [
          [
            1.8
          ]
        ],
        "Statistics": {
          "CreationDate": "2023-03-20T10:43:48.5136272+01:00",
          "LastRefreshDate": "2022-01-19T16:18:18.0389456+01:00",
          "TotalRefreshCount": 2,
          "CustomInfo": {}
        }
      },
      "3042": {
        "$type": "Inside.Core.Formula.Definition.DefinitionAC, Inside.Core.Formula",
        "ID": 3042,
        "Results": [
          [
            1.8
          ]
        ],
        "Statistics": {
          "CreationDate": "2023-03-20T10:43:48.5136272+01:00",
          "LastRefreshDate": "2022-01-19T16:18:18.0513973+01:00",
          "TotalRefreshCount": 2,
          "CustomInfo": {}
        }
      },
      "3043": {
        "$type": "Inside.Core.Formula.Definition.DefinitionAC, Inside.Core.Formula",
        "ID": 3043,
        "Results": [
          [
            1.8
          ]
        ],
        "Statistics": {
          "CreationDate": "2023-03-20T10:43:48.5136272+01:00",
          "LastRefreshDate": "2022-01-19T16:18:18.0709793+01:00",
          "TotalRefreshCount": 2,
          "CustomInfo": {}
        }
      },
      "3044": {
        "$type": "Inside.Core.Formula.Definition.DefinitionAC, Inside.Core.Formula",
        "ID": 3044,
        "Results": [
          [
            1.8
          ]
        ],
        "Statistics": {
          "CreationDate": "2023-03-20T10:43:48.5136272+01:00",
          "LastRefreshDate": "2022-01-19T16:18:18.0897183+01:00",
          "TotalRefreshCount": 2,
          "CustomInfo": {}
        }
      },
      "3045": {
        "$type": "Inside.Core.Formula.Definition.DefinitionAC, Inside.Core.Formula",
        "ID": 3045,
        "Results": [
          [
            1.8
          ]
        ],
        "Statistics": {
          "CreationDate": "2023-03-20T10:43:48.5136272+01:00",
          "LastRefreshDate": "2022-01-19T16:18:18.1049263+01:00",
          "TotalRefreshCount": 2,
          "CustomInfo": {}
        }
      },
      "3046": {
        "$type": "Inside.Core.Formula.Definition.DefinitionAC, Inside.Core.Formula",
        "ID": 3046,
        "Results": [
          [
            1.8
          ]
        ],
        "Statistics": {
          "CreationDate": "2023-03-20T10:43:48.5146617+01:00",
          "LastRefreshDate": "2022-01-19T16:18:18.1216075+01:00",
          "TotalRefreshCount": 2,
          "CustomInfo": {}
        }
      },
      "3047": {
        "$type": "Inside.Core.Formula.Definition.DefinitionAC, Inside.Core.Formula",
        "ID": 3047,
        "Results": [
          [
            1.8
          ]
        ],
        "Statistics": {
          "CreationDate": "2023-03-20T10:43:48.5146617+01:00",
          "LastRefreshDate": "2022-01-19T16:18:18.1423506+01:00",
          "TotalRefreshCount": 2,
          "CustomInfo": {}
        }
      },
      "3048": {
        "$type": "Inside.Core.Formula.Definition.DefinitionAC, Inside.Core.Formula",
        "ID": 3048,
        "Results": [
          [
            1.8
          ]
        ],
        "Statistics": {
          "CreationDate": "2023-03-20T10:43:48.5146617+01:00",
          "LastRefreshDate": "2022-01-19T16:18:18.1578133+01:00",
          "TotalRefreshCount": 2,
          "CustomInfo": {}
        }
      },
      "3049": {
        "$type": "Inside.Core.Formula.Definition.DefinitionAC, Inside.Core.Formula",
        "ID": 3049,
        "Results": [
          [
            1.8
          ]
        ],
        "Statistics": {
          "CreationDate": "2023-03-20T10:43:48.5146617+01:00",
          "LastRefreshDate": "2022-01-19T16:18:18.1703736+01:00",
          "TotalRefreshCount": 2,
          "CustomInfo": {}
        }
      },
      "3050": {
        "$type": "Inside.Core.Formula.Definition.DefinitionAC, Inside.Core.Formula",
        "ID": 3050,
        "Results": [
          [
            1.8
          ]
        ],
        "Statistics": {
          "CreationDate": "2023-03-20T10:43:48.5146617+01:00",
          "LastRefreshDate": "2022-01-19T16:18:18.1827336+01:00",
          "TotalRefreshCount": 2,
          "CustomInfo": {}
        }
      },
      "3051": {
        "$type": "Inside.Core.Formula.Definition.DefinitionAC, Inside.Core.Formula",
        "ID": 3051,
        "Results": [
          [
            1.8
          ]
        ],
        "Statistics": {
          "CreationDate": "2023-03-20T10:43:48.5146617+01:00",
          "LastRefreshDate": "2022-01-19T16:18:18.1951146+01:00",
          "TotalRefreshCount": 2,
          "CustomInfo": {}
        }
      },
      "3052": {
        "$type": "Inside.Core.Formula.Definition.DefinitionAC, Inside.Core.Formula",
        "ID": 3052,
        "Results": [
          [
            1.8
          ]
        ],
        "Statistics": {
          "CreationDate": "2023-03-20T10:43:48.5146617+01:00",
          "LastRefreshDate": "2022-01-19T16:18:18.2077827+01:00",
          "TotalRefreshCount": 2,
          "CustomInfo": {}
        }
      },
      "3053": {
        "$type": "Inside.Core.Formula.Definition.DefinitionAC, Inside.Core.Formula",
        "ID": 3053,
        "Results": [
          [
            1.8
          ]
        ],
        "Statistics": {
          "CreationDate": "2023-03-20T10:43:48.5146617+01:00",
          "LastRefreshDate": "2022-01-19T16:18:18.2211772+01:00",
          "TotalRefreshCount": 2,
          "CustomInfo": {}
        }
      },
      "3054": {
        "$type": "Inside.Core.Formula.Definition.DefinitionAC, Inside.Core.Formula",
        "ID": 3054,
        "Results": [
          [
            1.8
          ]
        ],
        "Statistics": {
          "CreationDate": "2023-03-20T10:43:48.5146617+01:00",
          "LastRefreshDate": "2022-01-19T16:18:18.236846+01:00",
          "TotalRefreshCount": 2,
          "CustomInfo": {}
        }
      },
      "3055": {
        "$type": "Inside.Core.Formula.Definition.DefinitionAC, Inside.Core.Formula",
        "ID": 3055,
        "Results": [
          [
            1.8
          ]
        ],
        "Statistics": {
          "CreationDate": "2023-03-20T10:43:48.5146617+01:00",
          "LastRefreshDate": "2022-01-19T16:18:18.2516795+01:00",
          "TotalRefreshCount": 2,
          "CustomInfo": {}
        }
      },
      "3056": {
        "$type": "Inside.Core.Formula.Definition.DefinitionAC, Inside.Core.Formula",
        "ID": 3056,
        "Results": [
          [
            1.8
          ]
        ],
        "Statistics": {
          "CreationDate": "2023-03-20T10:43:48.5146617+01:00",
          "LastRefreshDate": "2022-01-19T16:18:18.2713567+01:00",
          "TotalRefreshCount": 2,
          "CustomInfo": {}
        }
      },
      "3057": {
        "$type": "Inside.Core.Formula.Definition.DefinitionAC, Inside.Core.Formula",
        "ID": 3057,
        "Results": [
          [
            1.8
          ]
        ],
        "Statistics": {
          "CreationDate": "2023-03-20T10:43:48.5146617+01:00",
          "LastRefreshDate": "2022-01-19T16:18:18.2856923+01:00",
          "TotalRefreshCount": 2,
          "CustomInfo": {}
        }
      },
      "3058": {
        "$type": "Inside.Core.Formula.Definition.DefinitionAC, Inside.Core.Formula",
        "ID": 3058,
        "Results": [
          [
            2.0
          ]
        ],
        "Statistics": {
          "CreationDate": "2023-03-20T10:43:48.5146617+01:00",
          "LastRefreshDate": "2022-01-19T16:18:18.2994647+01:00",
          "TotalRefreshCount": 2,
          "CustomInfo": {}
        }
      },
      "3059": {
        "$type": "Inside.Core.Formula.Definition.DefinitionAC, Inside.Core.Formula",
        "ID": 3059,
        "Results": [
          [
            2.0
          ]
        ],
        "Statistics": {
          "CreationDate": "2023-03-20T10:43:48.5146617+01:00",
          "LastRefreshDate": "2022-01-19T16:18:18.3127663+01:00",
          "TotalRefreshCount": 2,
          "CustomInfo": {}
        }
      },
      "3060": {
        "$type": "Inside.Core.Formula.Definition.DefinitionAC, Inside.Core.Formula",
        "ID": 3060,
        "Results": [
          [
            2.0
          ]
        ],
        "Statistics": {
          "CreationDate": "2023-03-20T10:43:48.5146617+01:00",
          "LastRefreshDate": "2022-01-19T16:18:18.3260929+01:00",
          "TotalRefreshCount": 2,
          "CustomInfo": {}
        }
      },
      "3061": {
        "$type": "Inside.Core.Formula.Definition.DefinitionAC, Inside.Core.Formula",
        "ID": 3061,
        "Results": [
          [
            2.0
          ]
        ],
        "Statistics": {
          "CreationDate": "2023-03-20T10:43:48.5146617+01:00",
          "LastRefreshDate": "2022-01-19T16:18:18.3397426+01:00",
          "TotalRefreshCount": 2,
          "CustomInfo": {}
        }
      },
      "3062": {
        "$type": "Inside.Core.Formula.Definition.DefinitionAC, Inside.Core.Formula",
        "ID": 3062,
        "Results": [
          [
            2.0
          ]
        ],
        "Statistics": {
          "CreationDate": "2023-03-20T10:43:48.5146617+01:00",
          "LastRefreshDate": "2022-01-19T16:18:18.3521348+01:00",
          "TotalRefreshCount": 2,
          "CustomInfo": {}
        }
      },
      "3063": {
        "$type": "Inside.Core.Formula.Definition.DefinitionAC, Inside.Core.Formula",
        "ID": 3063,
        "Results": [
          [
            2.0
          ]
        ],
        "Statistics": {
          "CreationDate": "2023-03-20T10:43:48.5146617+01:00",
          "LastRefreshDate": "2022-01-19T16:18:18.3678967+01:00",
          "TotalRefreshCount": 2,
          "CustomInfo": {}
        }
      },
      "3064": {
        "$type": "Inside.Core.Formula.Definition.DefinitionAC, Inside.Core.Formula",
        "ID": 3064,
        "Results": [
          [
            2.0
          ]
        ],
        "Statistics": {
          "CreationDate": "2023-03-20T10:43:48.5146617+01:00",
          "LastRefreshDate": "2022-01-19T16:18:18.3844516+01:00",
          "TotalRefreshCount": 2,
          "CustomInfo": {}
        }
      },
      "3065": {
        "$type": "Inside.Core.Formula.Definition.DefinitionAC, Inside.Core.Formula",
        "ID": 3065,
        "Results": [
          [
            2.0
          ]
        ],
        "Statistics": {
          "CreationDate": "2023-03-20T10:43:48.515666+01:00",
          "LastRefreshDate": "2022-01-19T16:18:18.3981643+01:00",
          "TotalRefreshCount": 2,
          "CustomInfo": {}
        }
      },
      "3066": {
        "$type": "Inside.Core.Formula.Definition.DefinitionAC, Inside.Core.Formula",
        "ID": 3066,
        "Results": [
          [
            2.0
          ]
        ],
        "Statistics": {
          "CreationDate": "2023-03-20T10:43:48.515666+01:00",
          "LastRefreshDate": "2022-01-19T16:18:18.4098784+01:00",
          "TotalRefreshCount": 2,
          "CustomInfo": {}
        }
      },
      "3067": {
        "$type": "Inside.Core.Formula.Definition.DefinitionAC, Inside.Core.Formula",
        "ID": 3067,
        "Results": [
          [
            2.0
          ]
        ],
        "Statistics": {
          "CreationDate": "2023-03-20T10:43:48.515666+01:00",
          "LastRefreshDate": "2022-01-19T16:18:18.4250158+01:00",
          "TotalRefreshCount": 2,
          "CustomInfo": {}
        }
      },
      "3068": {
        "$type": "Inside.Core.Formula.Definition.DefinitionAC, Inside.Core.Formula",
        "ID": 3068,
        "Results": [
          [
            2.0
          ]
        ],
        "Statistics": {
          "CreationDate": "2023-03-20T10:43:48.515666+01:00",
          "LastRefreshDate": "2022-01-19T16:18:18.4388563+01:00",
          "TotalRefreshCount": 2,
          "CustomInfo": {}
        }
      },
      "3069": {
        "$type": "Inside.Core.Formula.Definition.DefinitionAC, Inside.Core.Formula",
        "ID": 3069,
        "Results": [
          [
            2.0
          ]
        ],
        "Statistics": {
          "CreationDate": "2023-03-20T10:43:48.515666+01:00",
          "LastRefreshDate": "2022-01-19T16:18:18.4538392+01:00",
          "TotalRefreshCount": 2,
          "CustomInfo": {}
        }
      },
      "3070": {
        "$type": "Inside.Core.Formula.Definition.DefinitionAC, Inside.Core.Formula",
        "ID": 3070,
        "Results": [
          [
            2.0
          ]
        ],
        "Statistics": {
          "CreationDate": "2023-03-20T10:43:48.515666+01:00",
          "LastRefreshDate": "2022-01-19T16:18:18.4661677+01:00",
          "TotalRefreshCount": 2,
          "CustomInfo": {}
        }
      },
      "3071": {
        "$type": "Inside.Core.Formula.Definition.DefinitionAC, Inside.Core.Formula",
        "ID": 3071,
        "Results": [
          [
            2.0
          ]
        ],
        "Statistics": {
          "CreationDate": "2023-03-20T10:43:48.515666+01:00",
          "LastRefreshDate": "2022-01-19T16:18:18.4788615+01:00",
          "TotalRefreshCount": 2,
          "CustomInfo": {}
        }
      },
      "3072": {
        "$type": "Inside.Core.Formula.Definition.DefinitionAC, Inside.Core.Formula",
        "ID": 3072,
        "Results": [
          [
            1.8
          ]
        ],
        "Statistics": {
          "CreationDate": "2023-03-20T10:43:48.515666+01:00",
          "LastRefreshDate": "2022-01-19T16:18:18.4912339+01:00",
          "TotalRefreshCount": 2,
          "CustomInfo": {}
        }
      },
      "3073": {
        "$type": "Inside.Core.Formula.Definition.DefinitionAC, Inside.Core.Formula",
        "ID": 3073,
        "Results": [
          [
            1.8
          ]
        ],
        "Statistics": {
          "CreationDate": "2023-03-20T10:43:48.515666+01:00",
          "LastRefreshDate": "2022-01-19T16:18:18.5022341+01:00",
          "TotalRefreshCount": 2,
          "CustomInfo": {}
        }
      },
      "3074": {
        "$type": "Inside.Core.Formula.Definition.DefinitionAC, Inside.Core.Formula",
        "ID": 3074,
        "Results": [
          [
            1.8
          ]
        ],
        "Statistics": {
          "CreationDate": "2023-03-20T10:43:48.515666+01:00",
          "LastRefreshDate": "2022-01-19T16:18:18.516236+01:00",
          "TotalRefreshCount": 2,
          "CustomInfo": {}
        }
      },
      "3075": {
        "$type": "Inside.Core.Formula.Definition.DefinitionAC, Inside.Core.Formula",
        "ID": 3075,
        "Results": [
          [
            1.8
          ]
        ],
        "Statistics": {
          "CreationDate": "2023-03-20T10:43:48.515666+01:00",
          "LastRefreshDate": "2022-01-19T16:18:18.5292469+01:00",
          "TotalRefreshCount": 2,
          "CustomInfo": {}
        }
      },
      "3076": {
        "$type": "Inside.Core.Formula.Definition.DefinitionAC, Inside.Core.Formula",
        "ID": 3076,
        "Results": [
          [
            2.0
          ]
        ],
        "Statistics": {
          "CreationDate": "2023-03-20T10:43:48.515666+01:00",
          "LastRefreshDate": "2022-01-19T16:18:18.539561+01:00",
          "TotalRefreshCount": 2,
          "CustomInfo": {}
        }
      },
      "3077": {
        "$type": "Inside.Core.Formula.Definition.DefinitionAC, Inside.Core.Formula",
        "ID": 3077,
        "Results": [
          [
            2.0
          ]
        ],
        "Statistics": {
          "CreationDate": "2023-03-20T10:43:48.515666+01:00",
          "LastRefreshDate": "2022-01-19T16:18:18.5510458+01:00",
          "TotalRefreshCount": 2,
          "CustomInfo": {}
        }
      },
      "3078": {
        "$type": "Inside.Core.Formula.Definition.DefinitionAC, Inside.Core.Formula",
        "ID": 3078,
        "Results": [
          [
            1.8
          ]
        ],
        "Statistics": {
          "CreationDate": "2023-03-20T10:43:48.515666+01:00",
          "LastRefreshDate": "2022-01-19T16:18:18.5644349+01:00",
          "TotalRefreshCount": 2,
          "CustomInfo": {}
        }
      },
      "3079": {
        "$type": "Inside.Core.Formula.Definition.DefinitionAC, Inside.Core.Formula",
        "ID": 3079,
        "Results": [
          [
            1.8
          ]
        ],
        "Statistics": {
          "CreationDate": "2023-03-20T10:43:48.515666+01:00",
          "LastRefreshDate": "2022-01-19T16:18:18.5777436+01:00",
          "TotalRefreshCount": 2,
          "CustomInfo": {}
        }
      },
      "3080": {
        "$type": "Inside.Core.Formula.Definition.DefinitionAC, Inside.Core.Formula",
        "ID": 3080,
        "Results": [
          [
            1.5
          ]
        ],
        "Statistics": {
          "CreationDate": "2023-03-20T10:43:48.515666+01:00",
          "LastRefreshDate": "2022-01-19T16:18:18.5884745+01:00",
          "TotalRefreshCount": 2,
          "CustomInfo": {}
        }
      },
      "3081": {
        "$type": "Inside.Core.Formula.Definition.DefinitionAC, Inside.Core.Formula",
        "ID": 3081,
        "Results": [
          [
            1.5
          ]
        ],
        "Statistics": {
          "CreationDate": "2023-03-20T10:43:48.515666+01:00",
          "LastRefreshDate": "2022-01-19T16:18:18.6007978+01:00",
          "TotalRefreshCount": 2,
          "CustomInfo": {}
        }
      },
      "3082": {
        "$type": "Inside.Core.Formula.Definition.DefinitionAC, Inside.Core.Formula",
        "ID": 3082,
        "Results": [
          [
            1.8
          ]
        ],
        "Statistics": {
          "CreationDate": "2023-03-20T10:43:48.5166628+01:00",
          "LastRefreshDate": "2022-01-19T16:18:18.5352459+01:00",
          "TotalRefreshCount": 2,
          "CustomInfo": {}
        }
      },
      "3083": {
        "$type": "Inside.Core.Formula.Definition.DefinitionAC, Inside.Core.Formula",
        "ID": 3083,
        "Results": [
          [
            1.8
          ]
        ],
        "Statistics": {
          "CreationDate": "2023-03-20T10:43:48.5166628+01:00",
          "LastRefreshDate": "2022-01-19T16:18:18.5570295+01:00",
          "TotalRefreshCount": 2,
          "CustomInfo": {}
        }
      },
      "3084": {
        "$type": "Inside.Core.Formula.Definition.DefinitionAC, Inside.Core.Formula",
        "ID": 3084,
        "Results": [
      </t>
  </si>
  <si>
    <t xml:space="preserve">    [
            1.5
          ]
        ],
        "Statistics": {
          "CreationDate": "2023-03-20T10:43:48.5166628+01:00",
          "LastRefreshDate": "2022-01-19T16:18:18.5944339+01:00",
          "TotalRefreshCount": 2,
          "CustomInfo": {}
        }
      },
      "3085": {
        "$type": "Inside.Core.Formula.Definition.DefinitionAC, Inside.Core.Formula",
        "ID": 3085,
        "Results": [
          [
            2.5
          ]
        ],
        "Statistics": {
          "CreationDate": "2023-03-20T10:43:48.5166628+01:00",
          "LastRefreshDate": "2022-01-19T16:18:17.3599019+01:00",
          "TotalRefreshCount": 2,
          "CustomInfo": {}
        }
      },
      "3086": {
        "$type": "Inside.Core.Formula.Definition.DefinitionAC, Inside.Core.Formula",
        "ID": 3086,
        "Results": [
          [
            2.5
          ]
        ],
        "Statistics": {
          "CreationDate": "2023-03-20T10:43:48.5166628+01:00",
          "LastRefreshDate": "2022-01-19T16:18:17.3659887+01:00",
          "TotalRefreshCount": 2,
          "CustomInfo": {}
        }
      },
      "3087": {
        "$type": "Inside.Core.Formula.Definition.DefinitionAC, Inside.Core.Formula",
        "ID": 3087,
        "Results": [
          [
            2.5
          ]
        ],
        "Statistics": {
          "CreationDate": "2023-03-20T10:43:48.5166628+01:00",
          "LastRefreshDate": "2022-01-19T16:18:17.3775014+01:00",
          "TotalRefreshCount": 2,
          "CustomInfo": {}
        }
      },
      "3088": {
        "$type": "Inside.Core.Formula.Definition.DefinitionAC, Inside.Core.Formula",
        "ID": 3088,
        "Results": [
          [
            2.5
          ]
        ],
        "Statistics": {
          "CreationDate": "2023-03-20T10:43:48.5166628+01:00",
          "LastRefreshDate": "2022-01-19T16:18:17.3909027+01:00",
          "TotalRefreshCount": 2,
          "CustomInfo": {}
        }
      },
      "3089": {
        "$type": "Inside.Core.Formula.Definition.DefinitionAC, Inside.Core.Formula",
        "ID": 3089,
        "Results": [
          [
            2.5
          ]
        ],
        "Statistics": {
          "CreationDate": "2023-03-20T10:43:48.5166628+01:00",
          "LastRefreshDate": "2022-01-19T16:18:17.4052254+01:00",
          "TotalRefreshCount": 2,
          "CustomInfo": {}
        }
      },
      "3090": {
        "$type": "Inside.Core.Formula.Definition.DefinitionAC, Inside.Core.Formula",
        "ID": 3090,
        "Results": [
          [
            2.5
          ]
        ],
        "Statistics": {
          "CreationDate": "2023-03-20T10:43:48.5166628+01:00",
          "LastRefreshDate": "2022-01-19T16:18:17.415517+01:00",
          "TotalRefreshCount": 2,
          "CustomInfo": {}
        }
      },
      "3091": {
        "$type": "Inside.Core.Formula.Definition.DefinitionAC, Inside.Core.Formula",
        "ID": 3091,
        "Results": [
          [
            2.5
          ]
        ],
        "Statistics": {
          "CreationDate": "2023-03-20T10:43:48.5166628+01:00",
          "LastRefreshDate": "2022-01-19T16:18:17.4321365+01:00",
          "TotalRefreshCount": 2,
          "CustomInfo": {}
        }
      },
      "3092": {
        "$type": "Inside.Core.Formula.Definition.DefinitionAC, Inside.Core.Formula",
        "ID": 3092,
        "Results": [
          [
            2.5
          ]
        ],
        "Statistics": {
          "CreationDate": "2023-03-20T10:43:48.5166628+01:00",
          "LastRefreshDate": "2022-01-19T16:18:17.4411354+01:00",
          "TotalRefreshCount": 2,
          "CustomInfo": {}
        }
      },
      "3093": {
        "$type": "Inside.Core.Formula.Definition.DefinitionAC, Inside.Core.Formula",
        "ID": 3093,
        "Results": [
          [
            2.5
          ]
        ],
        "Statistics": {
          "CreationDate": "2023-03-20T10:43:48.5176627+01:00",
          "LastRefreshDate": "2022-01-19T16:18:17.4511374+01:00",
          "TotalRefreshCount": 2,
          "CustomInfo": {}
        }
      },
      "3094": {
        "$type": "Inside.Core.Formula.Definition.DefinitionAC, Inside.Core.Formula",
        "ID": 3094,
        "Results": [
          [
            2.0
          ]
        ],
        "Statistics": {
          "CreationDate": "2023-03-20T10:43:48.5176627+01:00",
          "LastRefreshDate": "2022-01-19T16:18:17.461159+01:00",
          "TotalRefreshCount": 2,
          "CustomInfo": {}
        }
      },
      "3095": {
        "$type": "Inside.Core.Formula.Definition.DefinitionAC, Inside.Core.Formula",
        "ID": 3095,
        "Results": [
          [
            2.0
          ]
        ],
        "Statistics": {
          "CreationDate": "2023-03-20T10:43:48.5176627+01:00",
          "LastRefreshDate": "2022-01-19T16:18:17.4731577+01:00",
          "TotalRefreshCount": 2,
          "CustomInfo": {}
        }
      },
      "3096": {
        "$type": "Inside.Core.Formula.Definition.DefinitionAC, Inside.Core.Formula",
        "ID": 3096,
        "Results": [
          [
            2.0
          ]
        ],
        "Statistics": {
          "CreationDate": "2023-03-20T10:43:48.5176627+01:00",
          "LastRefreshDate": "2022-01-19T16:18:17.4875468+01:00",
          "TotalRefreshCount": 2,
          "CustomInfo": {}
        }
      },
      "3097": {
        "$type": "Inside.Core.Formula.Definition.DefinitionAC, Inside.Core.Formula",
        "ID": 3097,
        "Results": [
          [
            2.0
          ]
        ],
        "Statistics": {
          "CreationDate": "2023-03-20T10:43:48.5176627+01:00",
          "LastRefreshDate": "2022-01-19T16:18:17.5039003+01:00",
          "TotalRefreshCount": 2,
          "CustomInfo": {}
        }
      },
      "3098": {
        "$type": "Inside.Core.Formula.Definition.DefinitionAC, Inside.Core.Formula",
        "ID": 3098,
        "Results": [
          [
            2.0
          ]
        ],
        "Statistics": {
          "CreationDate": "2023-03-20T10:43:48.5176627+01:00",
          "LastRefreshDate": "2022-01-19T16:18:17.5216978+01:00",
          "TotalRefreshCount": 2,
          "CustomInfo": {}
        }
      },
      "3099": {
        "$type": "Inside.Core.Formula.Definition.DefinitionAC, Inside.Core.Formula",
        "ID": 3099,
        "Results": [
          [
            1.8
          ]
        ],
        "Statistics": {
          "CreationDate": "2023-03-20T10:43:48.5176627+01:00",
          "LastRefreshDate": "2022-01-19T16:18:17.5518522+01:00",
          "TotalRefreshCount": 2,
          "CustomInfo": {}
        }
      },
      "3100": {
        "$type": "Inside.Core.Formula.Definition.DefinitionAC, Inside.Core.Formula",
        "ID": 3100,
        "Results": [
          [
            1.8
          ]
        ],
        "Statistics": {
          "CreationDate": "2023-03-20T10:43:48.5176627+01:00",
          "LastRefreshDate": "2022-01-19T16:18:17.5695279+01:00",
          "TotalRefreshCount": 2,
          "CustomInfo": {}
        }
      },
      "3101": {
        "$type": "Inside.Core.Formula.Definition.DefinitionAC, Inside.Core.Formula",
        "ID": 3101,
        "Results": [
          [
            1.8
          ]
        ],
        "Statistics": {
          "CreationDate": "2023-03-20T10:43:48.5176627+01:00",
          "LastRefreshDate": "2022-01-19T16:18:17.5882727+01:00",
          "TotalRefreshCount": 3,
          "CustomInfo": {}
        }
      },
      "3102": {
        "$type": "Inside.Core.Formula.Definition.DefinitionAC, Inside.Core.Formula",
        "ID": 3102,
        "Results": [
          [
            2.0
          ]
        ],
        "Statistics": {
          "CreationDate": "2023-03-20T10:43:48.5176627+01:00",
          "LastRefreshDate": "2022-01-19T16:18:17.5996065+01:00",
          "TotalRefreshCount": 2,
          "CustomInfo": {}
        }
      },
      "3103": {
        "$type": "Inside.Core.Formula.Definition.DefinitionAC, Inside.Core.Formula",
        "ID": 3103,
        "Results": [
          [
            2.0
          ]
        ],
        "Statistics": {
          "CreationDate": "2023-03-20T10:43:48.5176627+01:00",
          "LastRefreshDate": "2022-01-19T16:18:17.6139917+01:00",
          "TotalRefreshCount": 2,
          "CustomInfo": {}
        }
      },
      "3104": {
        "$type": "Inside.Core.Formula.Definition.DefinitionAC, Inside.Core.Formula",
        "ID": 3104,
        "Results": [
          [
            1.8
          ]
        ],
        "Statistics": {
          "CreationDate": "2023-03-20T10:43:48.5176627+01:00",
          "LastRefreshDate": "2022-01-19T16:18:17.6253294+01:00",
          "TotalRefreshCount": 2,
          "CustomInfo": {}
        }
      },
      "3105": {
        "$type": "Inside.Core.Formula.Definition.DefinitionAC, Inside.Core.Formula",
        "ID": 3105,
        "Results": [
          [
            1.8
          ]
        ],
        "Statistics": {
          "CreationDate": "2023-03-20T10:43:48.5176627+01:00",
          "LastRefreshDate": "2022-01-19T16:18:17.6379578+01:00",
          "TotalRefreshCount": 2,
          "CustomInfo": {}
        }
      },
      "3106": {
        "$type": "Inside.Core.Formula.Definition.DefinitionAC, Inside.Core.Formula",
        "ID": 3106,
        "Results": [
          [
            1.8
          ]
        ],
        "Statistics": {
          "CreationDate": "2023-03-20T10:43:48.5176627+01:00",
          "LastRefreshDate": "2022-01-19T16:18:17.6524085+01:00",
          "TotalRefreshCount": 2,
          "CustomInfo": {}
        }
      },
      "3107": {
        "$type": "Inside.Core.Formula.Definition.DefinitionAC, Inside.Core.Formula",
        "ID": 3107,
        "Results": [
          [
            1.8
          ]
        ],
        "Statistics": {
          "CreationDate": "2023-03-20T10:43:48.5176627+01:00",
          "LastRefreshDate": "2022-01-19T16:18:17.6657109+01:00",
          "TotalRefreshCount": 2,
          "CustomInfo": {}
        }
      },
      "3108": {
        "$type": "Inside.Core.Formula.Definition.DefinitionAC, Inside.Core.Formula",
        "ID": 3108,
        "Results": [
          [
            1.8
          ]
        ],
        "Statistics": {
          "CreationDate": "2023-03-20T10:43:48.5176627+01:00",
          "LastRefreshDate": "2022-01-19T16:18:17.6777584+01:00",
          "TotalRefreshCount": 2,
          "CustomInfo": {}
        }
      },
      "3109": {
        "$type": "Inside.Core.Formula.Definition.DefinitionAC, Inside.Core.Formula",
        "ID": 3109,
        "Results": [
          [
            1.8
          ]
        ],
        "Statistics": {
          "CreationDate": "2023-03-20T10:43:48.5176627+01:00",
          "LastRefreshDate": "2022-01-19T16:18:17.6891086+01:00",
          "TotalRefreshCount": 2,
          "CustomInfo": {}
        }
      },
      "3110": {
        "$type": "Inside.Core.Formula.Definition.DefinitionAC, Inside.Core.Formula",
        "ID": 3110,
        "Results": [
          [
            1.8
          ]
        ],
        "Statistics": {
          "CreationDate": "2023-03-20T10:43:48.5176627+01:00",
          "LastRefreshDate": "2022-01-19T16:18:17.7004234+01:00",
          "TotalRefreshCount": 2,
          "CustomInfo": {}
        }
      },
      "3111": {
        "$type": "Inside.Core.Formula.Definition.DefinitionAC, Inside.Core.Formula",
        "ID": 3111,
        "Results": [
          [
            1.8
          ]
        ],
        "Statistics": {
          "CreationDate": "2023-03-20T10:43:48.5176627+01:00",
          "LastRefreshDate": "2022-01-19T16:18:17.7148321+01:00",
          "TotalRefreshCount": 2,
          "CustomInfo": {}
        }
      },
      "3112": {
        "$type": "Inside.Core.Formula.Definition.DefinitionAC, Inside.Core.Formula",
        "ID": 3112,
        "Results": [
          [
            1.8
          ]
        ],
        "Statistics": {
          "CreationDate": "2023-03-20T10:43:48.5186664+01:00",
          "LastRefreshDate": "2022-01-19T16:18:17.7252196+01:00",
          "TotalRefreshCount": 2,
          "CustomInfo": {}
        }
      },
      "3113": {
        "$type": "Inside.Core.Formula.Definition.DefinitionAC, Inside.Core.Formula",
        "ID": 3113,
        "Results": [
          [
            1.8
          ]
        ],
        "Statistics": {
          "CreationDate": "2023-03-20T10:43:48.5186664+01:00",
          "LastRefreshDate": "2022-01-19T16:18:17.7379235+01:00",
          "TotalRefreshCount": 2,
          "CustomInfo": {}
        }
      },
      "3114": {
        "$type": "Inside.Core.Formula.Definition.DefinitionAC, Inside.Core.Formula",
        "ID": 3114,
        "Results": [
          [
            1.8
          ]
        ],
        "Statistics": {
          "CreationDate": "2023-03-20T10:43:48.5186664+01:00",
          "LastRefreshDate": "2022-01-19T16:18:17.7492748+01:00",
          "TotalRefreshCount": 2,
          "CustomInfo": {}
        }
      },
      "3115": {
        "$type": "Inside.Core.Formula.Definition.DefinitionAC, Inside.Core.Formula",
        "ID": 3115,
        "Results": [
          [
            1.8
          ]
        ],
        "Statistics": {
          "CreationDate": "2023-03-20T10:43:48.5186664+01:00",
          "LastRefreshDate": "2022-01-19T16:18:17.7626068+01:00",
          "TotalRefreshCount": 2,
          "CustomInfo": {}
        }
      },
      "3116": {
        "$type": "Inside.Core.Formula.Definition.DefinitionAC, Inside.Core.Formula",
        "ID": 3116,
        "Results": [
          [
            1.8
          ]
        ],
        "Statistics": {
          "CreationDate": "2023-03-20T10:43:48.5186664+01:00",
          "LastRefreshDate": "2022-01-19T16:18:17.7782977+01:00",
          "TotalRefreshCount": 2,
          "CustomInfo": {}
        }
      },
      "3117": {
        "$type": "Inside.Core.Formula.Definition.DefinitionAC, Inside.Core.Formula",
        "ID": 3117,
        "Results": [
          [
            1.8
          ]
        ],
        "Statistics": {
          "CreationDate": "2023-03-20T10:43:48.5186664+01:00",
          "LastRefreshDate": "2022-01-19T16:18:17.7980553+01:00",
          "TotalRefreshCount": 2,
          "CustomInfo": {}
        }
      },
      "3118": {
        "$type": "Inside.Core.Formula.Definition.DefinitionAC, Inside.Core.Formula",
        "ID": 3118,
        "Results": [
          [
            1.8
          ]
        ],
        "Statistics": {
          "CreationDate": "2023-03-20T10:43:48.5186664+01:00",
          "LastRefreshDate": "2022-01-19T16:18:17.8177059+01:00",
          "TotalRefreshCount": 2,
          "CustomInfo": {}
        }
      },
      "3119": {
        "$type": "Inside.Core.Formula.Definition.DefinitionAC, Inside.Core.Formula",
        "ID": 3119,
        "Results": [
          [
            1.8
          ]
        ],
        "Statistics": {
          "CreationDate": "2023-03-20T10:43:48.5186664+01:00",
          "LastRefreshDate": "2022-01-19T16:18:17.8321098+01:00",
          "TotalRefreshCount": 2,
          "CustomInfo": {}
        }
      },
      "3120": {
        "$type": "Inside.Core.Formula.Definition.DefinitionAC, Inside.Core.Formula",
        "ID": 3120,
        "Results": [
          [
            1.8
          ]
        ],
        "Statistics": {
          "CreationDate": "2023-03-20T10:43:48.5186664+01:00",
          "LastRefreshDate": "2022-01-19T16:18:17.8487748+01:00",
          "TotalRefreshCount": 2,
          "CustomInfo": {}
        }
      },
      "3121": {
        "$type": "Inside.Core.Formula.Definition.DefinitionAC, Inside.Core.Formula",
        "ID": 3121,
        "Results": [
          [
            1.8
          ]
        ],
        "Statistics": {
          "CreationDate": "2023-03-20T10:43:48.5186664+01:00",
          "LastRefreshDate": "2022-01-19T16:18:17.8641966+01:00",
          "TotalRefreshCount": 2,
          "CustomInfo": {}
        }
      },
      "3122": {
        "$type": "Inside.Core.Formula.Definition.DefinitionAC, Inside.Core.Formula",
        "ID": 3122,
        "Results": [
          [
            1.8
          ]
        ],
        "Statistics": {
          "CreationDate": "2023-03-20T10:43:48.5186664+01:00",
          "LastRefreshDate": "2022-01-19T16:18:17.8798081+01:00",
          "TotalRefreshCount": 2,
          "CustomInfo": {}
        }
      },
      "3123": {
        "$type": "Inside.Core.Formula.Definition.DefinitionAC, Inside.Core.Formula",
        "ID": 3123,
        "Results": [
          [
            1.8
          ]
        ],
        "Statistics": {
          "CreationDate": "2023-03-20T10:43:48.5186664+01:00",
          "LastRefreshDate": "2022-01-19T16:18:17.8985782+01:00",
          "TotalRefreshCount": 2,
          "CustomInfo": {}
        }
      },
      "3124": {
        "$type": "Inside.Core.Formula.Definition.DefinitionAC, Inside.Core.Formula",
        "ID": 3124,
        "Results": [
          [
            1.8
          ]
        ],
        "Statistics": {
          "CreationDate": "2023-03-20T10:43:48.5186664+01:00",
          "LastRefreshDate": "2022-01-19T16:18:17.9138333+01:00",
          "TotalRefreshCount": 2,
          "CustomInfo": {}
        }
      },
      "3125": {
        "$type": "Inside.Core.Formula.Definition.DefinitionAC, Inside.Core.Formula",
        "ID": 3125,
        "Results": [
          [
            1.8
          ]
        ],
        "Statistics": {
          "CreationDate": "2023-03-20T10:43:48.5186664+01:00",
          "LastRefreshDate": "2022-01-19T16:18:17.9296815+01:00",
          "TotalRefreshCount": 2,
          "CustomInfo": {}
        }
      },
      "3126": {
        "$type": "Inside.Core.Formula.Definition.DefinitionAC, Inside.Core.Formula",
        "ID": 3126,
        "Results": [
          [
            1.8
          ]
        ],
        "Statistics": {
          "CreationDate": "2023-03-20T10:43:48.5186664+01:00",
          "LastRefreshDate": "2022-01-19T16:18:17.9451525+01:00",
          "TotalRefreshCount": 2,
          "CustomInfo": {}
        }
      },
      "3127": {
        "$type": "Inside.Core.Formula.Definition.DefinitionAC, Inside.Core.Formula",
        "ID": 3127,
        "Results": [
          [
            1.8
          ]
        ],
        "Statistics": {
          "CreationDate": "2023-03-20T10:43:48.5186664+01:00",
          "LastRefreshDate": "2022-01-19T16:18:17.959823+01:00",
          "TotalRefreshCount": 2,
          "CustomInfo": {}
        }
      },
      "3128": {
        "$type": "Inside.Core.Formula.Definition.DefinitionAC, Inside.Core.Formula",
        "ID": 3128,
        "Results": [
          [
            1.8
          ]
        ],
        "Statistics": {
          "CreationDate": "2023-03-20T10:43:48.5186664+01:00",
          "LastRefreshDate": "2022-01-19T16:18:17.97282+01:00",
          "TotalRefreshCount": 2,
          "CustomInfo": {}
        }
      },
      "3129": {
        "$type": "Inside.Core.Formula.Definition.DefinitionAC, Inside.Core.Formula",
        "ID": 3129,
        "Results": [
          [
            1.8
          ]
        ],
        "Statistics": {
          "CreationDate": "2023-03-20T10:43:48.5186664+01:00",
          "LastRefreshDate": "2022-01-19T16:18:17.9938222+01:00",
          "TotalRefreshCount": 2,
          "CustomInfo": {}
        }
      },
      "3130": {
        "$type": "Inside.Core.Formula.Definition.DefinitionAC, Inside.Core.Formula",
        "ID": 3130,
        "Results": [
          [
            1.8
          ]
        ],
        "Statistics": {
          "CreationDate": "2023-03-20T10:43:48.5186664+01:00",
          "LastRefreshDate": "2022-01-19T16:18:18.0152286+01:00",
          "TotalRefreshCount": 2,
          "CustomInfo": {}
        }
      },
      "3131": {
        "$type": "Inside.Core.Formula.Definition.DefinitionAC, Inside.Core.Formula",
        "ID": 3131,
        "Results": [
          [
            1.8
          ]
        ],
        "Statistics": {
          "CreationDate": "2023-03-20T10:43:48.5186664+01:00",
          "LastRefreshDate": "2022-01-19T16:18:18.0309004+01:00",
          "TotalRefreshCount": 2,
          "CustomInfo": {}
        }
      },
      "3132": {
        "$type": "Inside.Core.Formula.Definition.DefinitionAC, Inside.Core.Formula",
        "ID": 3132,
        "Results": [
          [
            1.8
          ]
        ],
        "Statistics": {
          "CreationDate": "2023-03-20T10:43:48.5186664+01:00",
          "LastRefreshDate": "2022-01-19T16:18:18.0450982+01:00",
          "TotalRefreshCount": 2,
          "CustomInfo": {}
        }
      },
      "3133": {
        "$type": "Inside.Core.Formula.Definition.DefinitionAC, Inside.Core.Formula",
        "ID": 3133,
        "Results": [
          [
            1.8
          ]
        ],
        "Statistics": {
          "CreationDate": "2023-03-20T10:43:48.5196654+01:00",
          "LastRefreshDate": "2022-01-19T16:18:18.0596936+01:00",
          "TotalRefreshCount": 2,
          "CustomInfo": {}
        }
      },
      "3134": {
        "$type": "Inside.Core.Formula.Definition.DefinitionAC, Inside.Core.Formula",
        "ID": 3134,
        "Results": [
          [
            1.8
          ]
        ],
        "Statistics": {
          "CreationDate": "2023-03-20T10:43:48.5196654+01:00",
          "LastRefreshDate": "2022-01-19T16:18:18.082329+01:00",
          "TotalRefreshCount": 2,
          "CustomInfo": {}
        }
      },
      "3135": {
        "$type": "Inside.Core.Formula.Definition.DefinitionAC, Inside.Core.Formula",
        "ID": 3135,
        "Results": [
          [
            1.8
          ]
        ],
        "Statistics": {
          "CreationDate": "2023-03-20T10:43:48.5196654+01:00",
          "LastRefreshDate": "2022-01-19T16:18:18.0976974+01:00",
          "TotalRefreshCount": 2,
          "CustomInfo": {}
        }
      },
      "3136": {
        "$type": "Inside.Core.Formula.Definition.DefinitionAC, Inside.Core.Formula",
        "ID": 3136,
        "Results": [
          [
            1.8
          ]
        ],
        "Statistics": {
          "CreationDate": "2023-03-20T10:43:48.5196654+01:00",
          "LastRefreshDate": "2022-01-19T16:18:18.1142376+01:00",
          "TotalRefreshCount": 2,
          "CustomInfo": {}
        }
      },
      "3137": {
        "$type": "Inside.Core.Formula.Definition.DefinitionAC, Inside.Core.Formula",
        "ID": 3137,
        "Results": [
          [
            1.8
          ]
        ],
        "Statistics": {
          "CreationDate": "2023-03-20T10:43:48.5196654+01:00",
          "LastRefreshDate": "2022-01-19T16:18:18.1329409+01:00",
          "TotalRefreshCount": 2,
          "CustomInfo": {}
        }
      },
      "3138": {
        "$type": "Inside.Core.Formula.Definition.DefinitionAC, Inside.Core.Formula",
        "ID": 3138,
        "Results": [
          [
            1.8
          ]
        ],
        "Statistics": {
          "CreationDate": "2023-03-20T10:43:48.5196654+01:00",
          "LastRefreshDate": "2022-01-19T16:18:18.14966+01:00",
          "TotalRefreshCount": 2,
          "CustomInfo": {}
        }
      },
      "3139": {
        "$type": "Inside.Core.Formula.Definition.DefinitionAC, Inside.Core.Formula",
        "ID": 3139,
        "Results": [
          [
            1.8
          ]
        ],
        "Statistics": {
          "CreationDate": "2023-03-20T10:43:48.5196654+01:00",
          "LastRefreshDate": "2022-01-19T16:18:18.1639339+01:00",
          "TotalRefreshCount": 2,
          "CustomInfo": {}
        }
      },
      "3140": {
        "$type": "Inside.Core.Formula.Definition.DefinitionAC, Inside.Core.Formula",
        "ID": 3140,
        "Results": [
          [
            1.8
          ]
        ],
        "Statistics": {
          "CreationDate": "2023-03-20T10:43:48.5196654+01:00",
          "LastRefreshDate": "2022-01-19T16:18:18.1764081+01:00",
          "TotalRefreshCount": 2,
          "CustomInfo": {}
        }
      },
      "3141": {
        "$type": "Inside.Core.Formula.Definition.DefinitionAC, Inside.Core.Formula",
        "ID": 3141,
        "Results": [
          [
            1.8
          ]
        ],
        "Statistics": {
          "CreationDate": "2023-03-20T10:43:48.5196654+01:00",
          "LastRefreshDate": "2022-01-19T16:18:18.1891533+01:00",
          "TotalRefreshCount": 2,
          "CustomInfo": {}
        }
      },
      "3142": {
        "$type": "Inside.Core.Formula.Definition.DefinitionAC, Inside.Core.Formula",
        "ID": 3142,
        "Results": [
          [
            1.8
          ]
        ],
        "Statistics": {
          "CreationDate": "2023-03-20T10:43:48.5196654+01:00",
          "LastRefreshDate": "2022-01-19T16:18:18.2015113+01:00",
          "TotalRefreshCount": 2,
          "CustomInfo": {}
        }
      },
      "3143": {
        "$type": "Inside.Core.Formula.Definition.DefinitionAC, Inside.Core.Formula",
        "ID": 3143,
        "Results": [
          [
            1.8
          ]
        ],
        "Statistics": {
          "CreationDate": "2023-03-20T10:43:48.5196654+01:00",
          "LastRefreshDate": "2022-01-19T16:18:18.214805+01:00",
          "TotalRefreshCount": 2,
          "CustomInfo": {}
        }
      },
      "3144": {
        "$type": "Inside.Core.Formula.Definition.DefinitionAC, Inside.Core.Formula",
        "ID": 3144,
        "Results": [
          [
            1.8
          ]
        ],
        "Statistics": {
          "CreationDate": "2023-03-20T10:43:48.5196654+01:00",
          "LastRefreshDate": "2022-01-19T16:18:18.2271879+01:00",
          "TotalRefreshCount": 2,
          "CustomInfo": {}
        }
      },
      "3145": {
        "$type": "Inside.Core.Formula.Definition.DefinitionAC, Inside.Core.Formula",
        "ID": 3145,
        "Results": [
          [
            1.8
          ]
        ],
        "Statistics": {
          "CreationDate": "2023-03-20T10:43:48.5196654+01:00",
          "LastRefreshDate": "2022-01-19T16:18:18.244365+01:00",
          "TotalRefreshCount": 2,
          "CustomInfo": {}
        }
      },
      "3146": {
        "$type": "Inside.Core.Formula.Definition.DefinitionAC, Inside.Core.Formula",
        "ID": 3146,
        "Results": [
          [
            1.8
          ]
        ],
        "Statistics": {
          "CreationDate": "2023-03-20T10:43:48.5196654+01:00",
          "LastRefreshDate": "2022-01-19T16:18:18.2599974+01:00",
          "TotalRefreshCount": 2,
          "CustomInfo": {}
        }
      },
      "3147": {
        "$type": "Inside.Core.Formula.Definition.DefinitionAC, Inside.Core.Formula",
        "ID": 3147,
        "Results": [
          [
            1.8
          ]
        ],
        "Statistics": {
          "CreationDate": "2023-03-20T10:43:48.5196654+01:00",
          "LastRefreshDate": "2022-01-19T16:18:18.2786942+01:00",
          "TotalRefreshCount": 2,
          "CustomInfo": {}
        }
      },
      "3148": {
        "$type": "Inside.Core.Formula.Definition.DefinitionAC, Inside.Core.Formula",
        "ID": 3148,
        "Results": [
          [
            2.0
          ]
        ],
        "Statistics": {
          "CreationDate": "2023-03-20T10:43:48.5196654+01:00",
          "LastRefreshDate": "2022-01-19T16:18:18.2921103+01:00",
          "TotalRefreshCount": 2,
          "CustomInfo": {}
        }
      },
      "3149": {
        "$type": "Inside.Core.Formula.Definition.DefinitionAC, Inside.Core.Formula",
        "ID": 3149,
        "Results": [
          [
            2.0
          ]
        ],
        "Statistics": {
          "CreationDate": "2023-03-20T10:43:48.5196654+01:00",
          "LastRefreshDate": "2022-01-19T16:18:18.3064648+01:00",
          "TotalRefreshCount": 2,
          "CustomInfo": {}
        }
      },
      "3150": {
        "$type": "Inside.Core.Formula.Definition.DefinitionAC, Inside.Core.Formula",
        "ID": 3150,
        "Results": [
          [
            2.0
          ]
        ],
        "Statistics": {
          "CreationDate": "2023-03-20T10:43:48.5196654+01:00",
          "LastRefreshDate": "2022-01-19T16:18:18.3190952+01:00",
          "TotalRefreshCount": 2,
          "CustomInfo": {}
        }
      },
      "3151": {
        "$type": "Inside.Core.Formula.Definition.DefinitionAC, Inside.Core.Formula",
        "ID": 3151,
        "Results": [
          [
            2.0
          ]
        ],
        "Statistics": {
          "CreationDate": "2023-03-20T10:43:48.5196654+01:00",
          "LastRefreshDate": "2022-01-19T16:18:18.3324303+01:00",
          "TotalRefreshCount": 2,
          "CustomInfo": {}
        }
      },
      "3152": {
        "$type": "Inside.Core.Formula.Definition.DefinitionAC, Inside.Core.Formula",
        "ID": 3152,
        "Results": [
          [
            2.0
          ]
        ],
        "Statistics": {
          "CreationDate": "2023-03-20T10:43:48.5196654+01:00",
          "LastRefreshDate": "2022-01-19T16:18:18.345742+01:00",
          "TotalRefreshCount": 2,
          "CustomInfo": {}
        }
      },
      "3153": {
        "$type": "Inside.Core.Formula.Definition.DefinitionAC, Inside.Core.Formula",
        "ID": 3153,
        "Results": [
          [
            2.0
          ]
        ],
        "Statistics": {
          "CreationDate": "2023-03-20T10:43:48.5196654+01:00",
          "LastRefreshDate": "2022-01-19T16:18:18.3605498+01:00",
          "TotalRefreshCount": 2,
          "CustomInfo": {}
        }
      },
      "3154": {
        "$type": "Inside.Core.Formula.Definition.DefinitionAC, Inside.Core.Formula",
        "ID": 3154,
        "Results": [
          [
            2.0
          ]
        ],
        "Statistics": {
          "CreationDate": "2023-03-20T10:43:48.5206634+01:00",
          "LastRefreshDate": "2022-01-19T16:18:18.3729542+01:00",
          "TotalRefreshCount": 2,
          "CustomInfo": {}
        }
      },
      "3155": {
        "$type": "Inside.Core.Formula.Definition.DefinitionAC, Inside.Core.Formula",
        "ID": 3155,
        "Results": [
          [
            2.0
          ]
        ],
        "Statistics": {
          "CreationDate": "2023-03-20T10:43:48.5206634+01:00",
          "LastRefreshDate": "2022-01-19T16:18:18.3918443+01:00",
          "TotalRefreshCount": 2,
          "CustomInfo": {}
        }
      },
      "3156": {
        "$type": "Inside.Core.Formula.Definition.DefinitionAC, Inside.Core.Formula",
        "ID": 3156,
        "Results": [
          [
            2.0
          ]
        ],
        "Statistics": {
          "CreationDate": "2023-03-20T10:43:48.5206634+01:00",
          "LastRefreshDate": "2022-01-19T16:18:18.4032214+01:00",
          "TotalRefreshCount": 2,
          "CustomInfo": {}
        }
      },
      "3157": {
        "$type": "Inside.Core.Formula.Definition.DefinitionAC, Inside.Core.Formula",
        "ID": 3157,
        "Results": [
          [
            2.0
          ]
        ],
        "Statistics": {
          "CreationDate": "2023-03-20T10:43:48.5206634+01:00",
          "LastRefreshDate": "2022-01-19T16:18:18.4179574+01:00",
          "TotalRefreshCount": 2,
          "CustomInfo": {}
        }
      },
      "3158": {
        "$type": "Inside.Core.Formula.Definition.DefinitionAC, Inside.Core.Formula",
        "ID": 3158,
        "Results": [
          [
            2.0
          ]
        ],
        "Statistics": {
          "CreationDate": "2023-03-20T10:43:48.5206634+01:00",
      </t>
  </si>
  <si>
    <t xml:space="preserve">    "LastRefreshDate": "2022-01-19T16:18:18.4333875+01:00",
          "TotalRefreshCount": 2,
          "CustomInfo": {}
        }
      },
      "3159": {
        "$type": "Inside.Core.Formula.Definition.DefinitionAC, Inside.Core.Formula",
        "ID": 3159,
        "Results": [
          [
            2.0
          ]
        ],
        "Statistics": {
          "CreationDate": "2023-03-20T10:43:48.5206634+01:00",
          "LastRefreshDate": "2022-01-19T16:18:18.4468341+01:00",
          "TotalRefreshCount": 2,
          "CustomInfo": {}
        }
      },
      "3160": {
        "$type": "Inside.Core.Formula.Definition.DefinitionAC, Inside.Core.Formula",
        "ID": 3160,
        "Results": [
          [
            2.0
          ]
        ],
        "Statistics": {
          "CreationDate": "2023-03-20T10:43:48.5206634+01:00",
          "LastRefreshDate": "2022-01-19T16:18:18.4611685+01:00",
          "TotalRefreshCount": 2,
          "CustomInfo": {}
        }
      },
      "3161": {
        "$type": "Inside.Core.Formula.Definition.DefinitionAC, Inside.Core.Formula",
        "ID": 3161,
        "Results": [
          [
            2.0
          ]
        ],
        "Statistics": {
          "CreationDate": "2023-03-20T10:43:48.5206634+01:00",
          "LastRefreshDate": "2022-01-19T16:18:18.4725103+01:00",
          "TotalRefreshCount": 2,
          "CustomInfo": {}
        }
      },
      "3162": {
        "$type": "Inside.Core.Formula.Definition.DefinitionAC, Inside.Core.Formula",
        "ID": 3162,
        "Results": [
          [
            2.0
          ]
        ],
        "Statistics": {
          "CreationDate": "2023-03-20T10:43:48.5206634+01:00",
          "LastRefreshDate": "2022-01-19T16:18:18.4848461+01:00",
          "TotalRefreshCount": 2,
          "CustomInfo": {}
        }
      },
      "3163": {
        "$type": "Inside.Core.Formula.Definition.DefinitionAC, Inside.Core.Formula",
        "ID": 3163,
        "Results": [
          [
            1.8
          ]
        ],
        "Statistics": {
          "CreationDate": "2023-03-20T10:43:48.5206634+01:00",
          "LastRefreshDate": "2022-01-19T16:18:18.4972341+01:00",
          "TotalRefreshCount": 2,
          "CustomInfo": {}
        }
      },
      "3164": {
        "$type": "Inside.Core.Formula.Definition.DefinitionAC, Inside.Core.Formula",
        "ID": 3164,
        "Results": [
          [
            1.8
          ]
        ],
        "Statistics": {
          "CreationDate": "2023-03-20T10:43:48.5206634+01:00",
          "LastRefreshDate": "2022-01-19T16:18:18.509234+01:00",
          "TotalRefreshCount": 2,
          "CustomInfo": {}
        }
      },
      "3165": {
        "$type": "Inside.Core.Formula.Definition.DefinitionAC, Inside.Core.Formula",
        "ID": 3165,
        "Results": [
          [
            1.8
          ]
        ],
        "Statistics": {
          "CreationDate": "2023-03-20T10:43:48.5206634+01:00",
          "LastRefreshDate": "2022-01-19T16:18:18.5232615+01:00",
          "TotalRefreshCount": 2,
          "CustomInfo": {}
        }
      },
      "3166": {
        "$type": "Inside.Core.Formula.Definition.DefinitionAC, Inside.Core.Formula",
        "ID": 3166,
        "Results": [
          [
            2.0
          ]
        ],
        "Statistics": {
          "CreationDate": "2023-03-20T10:43:48.5206634+01:00",
          "LastRefreshDate": "2022-01-19T16:18:18.5435417+01:00",
          "TotalRefreshCount": 2,
          "CustomInfo": {}
        }
      },
      "3167": {
        "$type": "Inside.Core.Formula.Definition.DefinitionAC, Inside.Core.Formula",
        "ID": 3167,
        "Results": [
          [
            1.8
          ]
        ],
        "Statistics": {
          "CreationDate": "2023-03-20T10:43:48.5206634+01:00",
          "LastRefreshDate": "2022-01-19T16:18:18.5717601+01:00",
          "TotalRefreshCount": 2,
          "CustomInfo": {}
        }
      },
      "3168": {
        "$type": "Inside.Core.Formula.Definition.DefinitionAC, Inside.Core.Formula",
        "ID": 3168,
        "Results": [
          [
            1.8
          ]
        ],
        "Statistics": {
          "CreationDate": "2023-03-20T10:43:48.5206634+01:00",
          "LastRefreshDate": "2022-01-19T16:18:18.5830959+01:00",
          "TotalRefreshCount": 2,
          "CustomInfo": {}
        }
      },
      "3169": {
        "$type": "Inside.Core.Formula.Definition.DefinitionAC, Inside.Core.Formula",
        "ID": 3169,
        "Results": [
          [
            1.5
          ]
        ],
        "Statistics": {
          "CreationDate": "2023-03-20T10:43:48.5206634+01:00",
          "LastRefreshDate": "2022-01-19T16:18:18.6058035+01:00",
          "TotalRefreshCount": 2,
          "CustomInfo": {}
        }
      },
      "3170": {
        "$type": "Inside.Core.Formula.Definition.DefinitionAC, Inside.Core.Formula",
        "ID": 3170,
        "Results": [
          [
            1.5
          ]
        ],
        "Statistics": {
          "CreationDate": "2023-03-20T10:43:48.5206634+01:00",
          "LastRefreshDate": "2022-01-19T16:18:18.6100752+01:00",
          "TotalRefreshCount": 2,
          "CustomInfo": {}
        }
      },
      "3171": {
        "$type": "Inside.Core.Formula.Definition.DefinitionAC, Inside.Core.Formula",
        "ID": 3171,
        "Results": [
          [
            1.5
          ]
        ],
        "Statistics": {
          "CreationDate": "2023-03-20T10:43:48.5206634+01:00",
          "LastRefreshDate": "2022-01-19T16:18:18.6161263+01:00",
          "TotalRefreshCount": 2,
          "CustomInfo": {}
        }
      },
      "3172": {
        "$type": "Inside.Core.Formula.Definition.DefinitionAC, Inside.Core.Formula",
        "ID": 3172,
        "Results": [
          [
            1.5
          ]
        ],
        "Statistics": {
          "CreationDate": "2023-03-20T10:43:48.5206634+01:00",
          "LastRefreshDate": "2022-01-19T16:18:18.6223576+01:00",
          "TotalRefreshCount": 2,
          "CustomInfo": {}
        }
      },
      "3173": {
        "$type": "Inside.Core.Formula.Definition.DefinitionAC, Inside.Core.Formula",
        "ID": 3173,
        "Results": [
          [
            1.5
          ]
        ],
        "Statistics": {
          "CreationDate": "2023-03-20T10:43:48.5206634+01:00",
          "LastRefreshDate": "2022-01-19T16:18:18.6287213+01:00",
          "TotalRefreshCount": 2,
          "CustomInfo": {}
        }
      },
      "3174": {
        "$type": "Inside.Core.Formula.Definition.DefinitionAC, Inside.Core.Formula",
        "ID": 3174,
        "Results": [
          [
            1.5
          ]
        ],
        "Statistics": {
          "CreationDate": "2023-03-20T10:43:48.5206634+01:00",
          "LastRefreshDate": "2022-01-19T16:18:18.6367333+01:00",
          "TotalRefreshCount": 2,
          "CustomInfo": {}
        }
      },
      "3175": {
        "$type": "Inside.Core.Formula.Definition.DefinitionAC, Inside.Core.Formula",
        "ID": 3175,
        "Results": [
          [
            1.5
          ]
        ],
        "Statistics": {
          "CreationDate": "2023-03-20T10:43:48.5216619+01:00",
          "LastRefreshDate": "2022-01-19T16:18:18.6430586+01:00",
          "TotalRefreshCount": 2,
          "CustomInfo": {}
        }
      },
      "3176": {
        "$type": "Inside.Core.Formula.Definition.DefinitionAC, Inside.Core.Formula",
        "ID": 3176,
        "Results": [
          [
            1.5
          ]
        ],
        "Statistics": {
          "CreationDate": "2023-03-20T10:43:48.5216619+01:00",
          "LastRefreshDate": "2022-01-19T16:18:18.651399+01:00",
          "TotalRefreshCount": 2,
          "CustomInfo": {}
        }
      },
      "3177": {
        "$type": "Inside.Core.Formula.Definition.DefinitionAC, Inside.Core.Formula",
        "ID": 3177,
        "Results": [
          [
            1.5
          ]
        ],
        "Statistics": {
          "CreationDate": "2023-03-20T10:43:48.5216619+01:00",
          "LastRefreshDate": "2022-01-19T16:18:18.6626426+01:00",
          "TotalRefreshCount": 2,
          "CustomInfo": {}
        }
      },
      "3178": {
        "$type": "Inside.Core.Formula.Definition.DefinitionAC, Inside.Core.Formula",
        "ID": 3178,
        "Results": [
          [
            1.5
          ]
        ],
        "Statistics": {
          "CreationDate": "2023-03-20T10:43:48.5216619+01:00",
          "LastRefreshDate": "2022-01-19T16:18:18.6760141+01:00",
          "TotalRefreshCount": 2,
          "CustomInfo": {}
        }
      },
      "3179": {
        "$type": "Inside.Core.Formula.Definition.DefinitionAC, Inside.Core.Formula",
        "ID": 3179,
        "Results": [
          [
            1.5
          ]
        ],
        "Statistics": {
          "CreationDate": "2023-03-20T10:43:48.5216619+01:00",
          "LastRefreshDate": "2022-01-19T16:18:18.688703+01:00",
          "TotalRefreshCount": 2,
          "CustomInfo": {}
        }
      },
      "3180": {
        "$type": "Inside.Core.Formula.Definition.DefinitionAC, Inside.Core.Formula",
        "ID": 3180,
        "Results": [
          [
            1.5
          ]
        ],
        "Statistics": {
          "CreationDate": "2023-03-20T10:43:48.5216619+01:00",
          "LastRefreshDate": "2022-01-19T16:18:18.7011174+01:00",
          "TotalRefreshCount": 2,
          "CustomInfo": {}
        }
      },
      "3181": {
        "$type": "Inside.Core.Formula.Definition.DefinitionAC, Inside.Core.Formula",
        "ID": 3181,
        "Results": [
          [
            1.5
          ]
        ],
        "Statistics": {
          "CreationDate": "2023-03-20T10:43:48.5216619+01:00",
          "LastRefreshDate": "2022-01-19T16:18:18.7135343+01:00",
          "TotalRefreshCount": 2,
          "CustomInfo": {}
        }
      },
      "3182": {
        "$type": "Inside.Core.Formula.Definition.DefinitionAC, Inside.Core.Formula",
        "ID": 3182,
        "Results": [
          [
            2.5
          ]
        ],
        "Statistics": {
          "CreationDate": "2023-03-20T10:43:48.5216619+01:00",
          "LastRefreshDate": "2022-01-19T16:18:18.7258523+01:00",
          "TotalRefreshCount": 2,
          "CustomInfo": {}
        }
      },
      "3183": {
        "$type": "Inside.Core.Formula.Definition.DefinitionAC, Inside.Core.Formula",
        "ID": 3183,
        "Results": [
          [
            1.5
          ]
        ],
        "Statistics": {
          "CreationDate": "2023-03-20T10:43:48.5216619+01:00",
          "LastRefreshDate": "2022-01-19T16:18:18.7375195+01:00",
          "TotalRefreshCount": 2,
          "CustomInfo": {}
        }
      },
      "3184": {
        "$type": "Inside.Core.Formula.Definition.DefinitionAC, Inside.Core.Formula",
        "ID": 3184,
        "Results": [
          [
            1.5
          ]
        ],
        "Statistics": {
          "CreationDate": "2023-03-20T10:43:48.5216619+01:00",
          "LastRefreshDate": "2022-01-19T16:18:18.7473005+01:00",
          "TotalRefreshCount": 2,
          "CustomInfo": {}
        }
      },
      "3185": {
        "$type": "Inside.Core.Formula.Definition.DefinitionAC, Inside.Core.Formula",
        "ID": 3185,
        "Results": [
          [
            1.5
          ]
        ],
        "Statistics": {
          "CreationDate": "2023-03-20T10:43:48.5216619+01:00",
          "LastRefreshDate": "2022-01-19T16:18:18.7566801+01:00",
          "TotalRefreshCount": 2,
          "CustomInfo": {}
        }
      },
      "3186": {
        "$type": "Inside.Core.Formula.Definition.DefinitionAC, Inside.Core.Formula",
        "ID": 3186,
        "Results": [
          [
            1.5
          ]
        ],
        "Statistics": {
          "CreationDate": "2023-03-20T10:43:48.5216619+01:00",
          "LastRefreshDate": "2022-01-19T16:18:18.7676985+01:00",
          "TotalRefreshCount": 2,
          "CustomInfo": {}
        }
      },
      "3187": {
        "$type": "Inside.Core.Formula.Definition.DefinitionAC, Inside.Core.Formula",
        "ID": 3187,
        "Results": [
          [
            1.5
          ]
        ],
        "Statistics": {
          "CreationDate": "2023-03-20T10:43:48.5216619+01:00",
          "LastRefreshDate": "2022-01-19T16:18:18.7783828+01:00",
          "TotalRefreshCount": 2,
          "CustomInfo": {}
        }
      },
      "3188": {
        "$type": "Inside.Core.Formula.Definition.DefinitionAC, Inside.Core.Formula",
        "ID": 3188,
        "Results": [
          [
            1.5
          ]
        ],
        "Statistics": {
          "CreationDate": "2023-03-20T10:43:48.5216619+01:00",
          "LastRefreshDate": "2022-01-19T16:18:18.7904407+01:00",
          "TotalRefreshCount": 2,
          "CustomInfo": {}
        }
      },
      "3189": {
        "$type": "Inside.Core.Formula.Definition.DefinitionAC, Inside.Core.Formula",
        "ID": 3189,
        "Results": [
          [
            1.5
          ]
        ],
        "Statistics": {
          "CreationDate": "2023-03-20T10:43:48.5216619+01:00",
          "LastRefreshDate": "2022-01-19T16:18:18.803782+01:00",
          "TotalRefreshCount": 2,
          "CustomInfo": {}
        }
      },
      "3190": {
        "$type": "Inside.Core.Formula.Definition.DefinitionAC, Inside.Core.Formula",
        "ID": 3190,
        "Results": [
          [
            1.5
          ]
        ],
        "Statistics": {
          "CreationDate": "2023-03-20T10:43:48.5216619+01:00",
          "LastRefreshDate": "2022-01-19T16:18:18.8171359+01:00",
          "TotalRefreshCount": 2,
          "CustomInfo": {}
        }
      },
      "3191": {
        "$type": "Inside.Core.Formula.Definition.DefinitionAC, Inside.Core.Formula",
        "ID": 3191,
        "Results": [
          [
            1.5
          ]
        ],
        "Statistics": {
          "CreationDate": "2023-03-20T10:43:48.5216619+01:00",
          "LastRefreshDate": "2022-01-19T16:18:18.8335728+01:00",
          "TotalRefreshCount": 2,
          "CustomInfo": {}
        }
      },
      "3192": {
        "$type": "Inside.Core.Formula.Definition.DefinitionAC, Inside.Core.Formula",
        "ID": 3192,
        "Results": [
          [
            1.5
          ]
        ],
        "Statistics": {
          "CreationDate": "2023-03-20T10:43:48.5226392+01:00",
          "LastRefreshDate": "2022-01-19T16:18:18.84556+01:00",
          "TotalRefreshCount": 2,
          "CustomInfo": {}
        }
      },
      "3193": {
        "$type": "Inside.Core.Formula.Definition.DefinitionAC, Inside.Core.Formula",
        "ID": 3193,
        "Results": [
          [
            1.5
          ]
        ],
        "Statistics": {
          "CreationDate": "2023-03-20T10:43:48.5226392+01:00",
          "LastRefreshDate": "2022-01-19T16:18:18.8610663+01:00",
          "TotalRefreshCount": 2,
          "CustomInfo": {}
        }
      },
      "3194": {
        "$type": "Inside.Core.Formula.Definition.DefinitionAC, Inside.Core.Formula",
        "ID": 3194,
        "Results": [
          [
            1.5
          ]
        ],
        "Statistics": {
          "CreationDate": "2023-03-20T10:43:48.5226392+01:00",
          "LastRefreshDate": "2022-01-19T16:18:18.8740284+01:00",
          "TotalRefreshCount": 2,
          "CustomInfo": {}
        }
      },
      "3195": {
        "$type": "Inside.Core.Formula.Definition.DefinitionAC, Inside.Core.Formula",
        "ID": 3195,
        "Results": [
          [
            1.5
          ]
        ],
        "Statistics": {
          "CreationDate": "2023-03-20T10:43:48.5226392+01:00",
          "LastRefreshDate": "2022-01-19T16:18:18.8900396+01:00",
          "TotalRefreshCount": 2,
          "CustomInfo": {}
        }
      },
      "3196": {
        "$type": "Inside.Core.Formula.Definition.DefinitionAC, Inside.Core.Formula",
        "ID": 3196,
        "Results": [
          [
            1.5
          ]
        ],
        "Statistics": {
          "CreationDate": "2023-03-20T10:43:48.5226392+01:00",
          "LastRefreshDate": "2022-01-19T16:18:18.9030315+01:00",
          "TotalRefreshCount": 2,
          "CustomInfo": {}
        }
      },
      "3197": {
        "$type": "Inside.Core.Formula.Definition.DefinitionAC, Inside.Core.Formula",
        "ID": 3197,
        "Results": [
          [
            1.5
          ]
        ],
        "Statistics": {
          "CreationDate": "2023-03-20T10:43:48.5226392+01:00",
          "LastRefreshDate": "2022-01-19T16:18:18.9190336+01:00",
          "TotalRefreshCount": 2,
          "CustomInfo": {}
        }
      },
      "3198": {
        "$type": "Inside.Core.Formula.Definition.DefinitionAC, Inside.Core.Formula",
        "ID": 3198,
        "Results": [
          [
            1.5
          ]
        ],
        "Statistics": {
          "CreationDate": "2023-03-20T10:43:48.5226392+01:00",
          "LastRefreshDate": "2022-01-19T16:18:18.9330165+01:00",
          "TotalRefreshCount": 2,
          "CustomInfo": {}
        }
      },
      "3199": {
        "$type": "Inside.Core.Formula.Definition.DefinitionAC, Inside.Core.Formula",
        "ID": 3199,
        "Results": [
          [
            1.5
          ]
        ],
        "Statistics": {
          "CreationDate": "2023-03-20T10:43:48.5226392+01:00",
          "LastRefreshDate": "2022-01-19T16:18:18.9450266+01:00",
          "TotalRefreshCount": 2,
          "CustomInfo": {}
        }
      },
      "3200": {
        "$type": "Inside.Core.Formula.Definition.DefinitionAC, Inside.Core.Formula",
        "ID": 3200,
        "Results": [
          [
            1.5
          ]
        ],
        "Statistics": {
          "CreationDate": "2023-03-20T10:43:48.5226392+01:00",
          "LastRefreshDate": "2022-01-19T16:18:18.9572073+01:00",
          "TotalRefreshCount": 2,
          "CustomInfo": {}
        }
      },
      "3201": {
        "$type": "Inside.Core.Formula.Definition.DefinitionAC, Inside.Core.Formula",
        "ID": 3201,
        "Results": [
          [
            1.5
          ]
        ],
        "Statistics": {
          "CreationDate": "2023-03-20T10:43:48.5226392+01:00",
          "LastRefreshDate": "2022-01-19T16:18:18.9932057+01:00",
          "TotalRefreshCount": 2,
          "CustomInfo": {}
        }
      },
      "3202": {
        "$type": "Inside.Core.Formula.Definition.DefinitionAC, Inside.Core.Formula",
        "ID": 3202,
        "Results": [
          [
            1.5
          ]
        ],
        "Statistics": {
          "CreationDate": "2023-03-20T10:43:48.5226392+01:00",
          "LastRefreshDate": "2022-01-19T16:18:19.0072133+01:00",
          "TotalRefreshCount": 2,
          "CustomInfo": {}
        }
      },
      "3203": {
        "$type": "Inside.Core.Formula.Definition.DefinitionAC, Inside.Core.Formula",
        "ID": 3203,
        "Results": [
          [
            1.5
          ]
        ],
        "Statistics": {
          "CreationDate": "2023-03-20T10:43:48.5226392+01:00",
          "LastRefreshDate": "2022-01-19T16:18:18.613065+01:00",
          "TotalRefreshCount": 2,
          "CustomInfo": {}
        }
      },
      "3204": {
        "$type": "Inside.Core.Formula.Definition.DefinitionAC, Inside.Core.Formula",
        "ID": 3204,
        "Results": [
          [
            1.5
          ]
        ],
        "Statistics": {
          "CreationDate": "2023-03-20T10:43:48.5226392+01:00",
          "LastRefreshDate": "2022-01-19T16:18:18.6193798+01:00",
          "TotalRefreshCount": 2,
          "CustomInfo": {}
        }
      },
      "3205": {
        "$type": "Inside.Core.Formula.Definition.DefinitionAC, Inside.Core.Formula",
        "ID": 3205,
        "Results": [
          [
            1.5
          ]
        ],
        "Statistics": {
          "CreationDate": "2023-03-20T10:43:48.5226392+01:00",
          "LastRefreshDate": "2022-01-19T16:18:18.6253885+01:00",
          "TotalRefreshCount": 2,
          "CustomInfo": {}
        }
      },
      "3206": {
        "$type": "Inside.Core.Formula.Definition.DefinitionAC, Inside.Core.Formula",
        "ID": 3206,
        "Results": [
          [
            1.5
          ]
        ],
        "Statistics": {
          "CreationDate": "2023-03-20T10:43:48.5226392+01:00",
          "LastRefreshDate": "2022-01-19T16:18:18.6326993+01:00",
          "TotalRefreshCount": 2,
          "CustomInfo": {}
        }
      },
      "3207": {
        "$type": "Inside.Core.Formula.Definition.DefinitionAC, Inside.Core.Formula",
        "ID": 3207,
        "Results": [
          [
            1.5
          ]
        ],
        "Statistics": {
          "CreationDate": "2023-03-20T10:43:48.5226392+01:00",
          "LastRefreshDate": "2022-01-19T16:18:18.6400539+01:00",
          "TotalRefreshCount": 2,
          "CustomInfo": {}
        }
      },
      "3208": {
        "$type": "Inside.Core.Formula.Definition.DefinitionAC, Inside.Core.Formula",
        "ID": 3208,
        "Results": [
          [
            1.5
          ]
        ],
        "Statistics": {
          "CreationDate": "2023-03-20T10:43:48.5226392+01:00",
          "LastRefreshDate": "2022-01-19T16:18:18.6460729+01:00",
          "TotalRefreshCount": 2,
          "CustomInfo": {}
        }
      },
      "3209": {
        "$type": "Inside.Core.Formula.Definition.DefinitionAC, Inside.Core.Formula",
        "ID": 3209,
        "Results": [
          [
            1.5
          ]
        ],
        "Statistics": {
          "CreationDate": "2023-03-20T10:43:48.5226392+01:00",
          "LastRefreshDate": "2022-01-19T16:18:18.6563861+01:00",
          "TotalRefreshCount": 2,
          "CustomInfo": {}
        }
      },
      "3210": {
        "$type": "Inside.Core.Formula.Definition.DefinitionAC, Inside.Core.Formula",
        "ID": 3210,
        "Results": [
          [
            1.5
          ]
        ],
        "Statistics": {
          "CreationDate": "2023-03-20T10:43:48.5226392+01:00",
          "LastRefreshDate": "2022-01-19T16:18:18.6699798+01:00",
          "TotalRefreshCount": 2,
          "CustomInfo": {}
        }
      },
      "3211": {
        "$type": "Inside.Core.Formula.Definition.DefinitionAC, Inside.Core.Formula",
        "ID": 3211,
        "Results": [
          [
            1.5
          ]
        ],
        "Statistics": {
          "CreationDate": "2023-03-20T10:43:48.5236298+01:00",
          "LastRefreshDate": "2022-01-19T16:18:18.6823689+01:00",
          "TotalRefreshCount": 2,
          "CustomInfo": {}
        }
      },
      "3212": {
        "$type": "Inside.Core.Formula.Definition.DefinitionAC, Inside.Core.Formula",
        "ID": 3212,
        "Results": [
          [
            1.5
          ]
        ],
        "Statistics": {
          "CreationDate": "2023-03-20T10:43:48.5236298+01:00",
          "LastRefreshDate": "2022-01-19T16:18:18.6956853+01:00",
          "TotalRefreshCount": 2,
          "CustomInfo": {}
        }
      },
      "3213": {
        "$type": "Inside.Core.Formula.Definition.DefinitionAC, Inside.Core.Formula",
        "ID": 3213,
        "Results": [
          [
            1.5
          ]
        ],
        "Statistics": {
          "CreationDate": "2023-03-20T10:43:48.5236298+01:00",
          "LastRefreshDate": "2022-01-19T16:18:18.7071456+01:00",
          "TotalRefreshCount": 2,
          "CustomInfo": {}
        }
      },
      "3214": {
        "$type": "Inside.Core.Formula.Definition.DefinitionAC, Inside.Core.Formula",
        "ID": 3214,
        "Results": [
          [
            1.5
          ]
        ],
        "Statistics": {
          "CreationDate": "2023-03-20T10:43:48.5236298+01:00",
          "LastRefreshDate": "2022-01-19T16:18:18.7188677+01:00",
          "TotalRefreshCount": 2,
          "CustomInfo": {}
        }
      },
      "3215": {
        "$type": "Inside.Core.Formula.Definition.DefinitionAC, Inside.Core.Formula",
        "ID": 3215,
        "Results": [
          [
            1.5
          ]
        ],
        "Statistics": {
          "CreationDate": "2023-03-20T10:43:48.5236298+01:00",
          "LastRefreshDate": "2022-01-19T16:18:18.7312972+01:00",
          "TotalRefreshCount": 2,
          "CustomInfo": {}
        }
      },
      "3216": {
        "$type": "Inside.Core.Formula.Definition.DefinitionAC, Inside.Core.Formula",
        "ID": 3216,
        "Results": [
          [
            1.5
          ]
        ],
        "Statistics": {
          "CreationDate": "2023-03-20T10:43:48.5236298+01:00",
          "LastRefreshDate": "2022-01-19T16:18:18.7422656+01:00",
          "TotalRefreshCount": 2,
          "CustomInfo": {}
        }
      },
      "3217": {
        "$type": "Inside.Core.Formula.Definition.DefinitionAC, Inside.Core.Formula",
        "ID": 3217,
        "Results": [
          [
            1.5
          ]
        ],
        "Statistics": {
          "CreationDate": "2023-03-20T10:43:48.5236298+01:00",
          "LastRefreshDate": "2022-01-19T16:18:18.7516863+01:00",
          "TotalRefreshCount": 2,
          "CustomInfo": {}
        }
      },
      "3218": {
        "$type": "Inside.Core.Formula.Definition.DefinitionAC, Inside.Core.Formula",
        "ID": 3218,
        "Results": [
          [
            1.5
          ]
        ],
        "Statistics": {
          "CreationDate": "2023-03-20T10:43:48.5236298+01:00",
          "LastRefreshDate": "2022-01-19T16:18:18.7626547+01:00",
          "TotalRefreshCount": 2,
          "CustomInfo": {}
        }
      },
      "3219": {
        "$type": "Inside.Core.Formula.Definition.DefinitionAC, Inside.Core.Formula",
        "ID": 3219,
        "Results": [
          [
            1.5
          ]
        ],
        "Statistics": {
          "CreationDate": "2023-03-20T10:43:48.5236298+01:00",
          "LastRefreshDate": "2022-01-19T16:18:18.7730815+01:00",
          "TotalRefreshCount": 2,
          "CustomInfo": {}
        }
      },
      "3220": {
        "$type": "Inside.Core.Formula.Definition.DefinitionAC, Inside.Core.Formula",
        "ID": 3220,
        "Results": [
          [
            1.5
          ]
        ],
        "Statistics": {
          "CreationDate": "2023-03-20T10:43:48.5236298+01:00",
          "LastRefreshDate": "2022-01-19T16:18:18.7830629+01:00",
          "TotalRefreshCount": 2,
          "CustomInfo": {}
        }
      },
      "3221": {
        "$type": "Inside.Core.Formula.Definition.DefinitionAC, Inside.Core.Formula",
        "ID": 3221,
        "Results": [
          [
            1.5
          ]
        ],
        "Statistics": {
          "CreationDate": "2023-03-20T10:43:48.5236298+01:00",
          "LastRefreshDate": "2022-01-19T16:18:18.7977591+01:00",
          "TotalRefreshCount": 2,
          "CustomInfo": {}
        }
      },
      "3222": {
        "$type": "Inside.Core.Formula.Definition.DefinitionAC, Inside.Core.Formula",
        "ID": 3222,
        "Results": [
          [
            1.5
          ]
        ],
        "Statistics": {
          "CreationDate": "2023-03-20T10:43:48.5236298+01:00",
          "LastRefreshDate": "2022-01-19T16:18:18.8101276+01:00",
          "TotalRefreshCount": 2,
          "CustomInfo": {}
        }
      },
      "3223": {
        "$type": "Inside.Core.Formula.Definition.DefinitionAC, Inside.Core.Formula",
        "ID": 3223,
        "Results": [
          [
            1.5
          ]
        ],
        "Statistics": {
          "CreationDate": "2023-03-20T10:43:48.5236298+01:00",
          "LastRefreshDate": "2022-01-19T16:18:18.8251305+01:00",
          "TotalRefreshCount": 2,
          "CustomInfo": {}
        }
      },
      "3224": {
        "$type": "Inside.Core.Formula.Definition.DefinitionAC, Inside.Core.Formula",
        "ID": 3224,
        "Results": [
          [
            1.5
          ]
        ],
        "Statistics": {
          "CreationDate": "2023-03-20T10:43:48.5236298+01:00",
          "LastRefreshDate": "2022-01-19T16:18:18.8405595+01:00",
          "TotalRefreshCount": 2,
          "CustomInfo": {}
        }
      },
      "3225": {
        "$type": "Inside.Core.Formula.Definition.DefinitionAC, Inside.Core.Formula",
        "ID": 3225,
        "Results": [
          [
            1.5
          ]
        ],
        "Statistics": {
          "CreationDate": "2023-03-20T10:43:48.5236298+01:00",
          "LastRefreshDate": "2022-01-19T16:18:18.8540312+01:00",
          "TotalRefreshCount": 2,
          "CustomInfo": {}
        }
      },
      "3226": {
        "$type": "Inside.Core.Formula.Definition.DefinitionAC, Inside.Core.Formula",
        "ID": 3226,
        "Results": [
          [
            1.5
          ]
        ],
        "Statistics": {
          "CreationDate": "2023-03-20T10:43:48.5236298+01:00",
          "LastRefreshDate": "2022-01-19T16:18:18.8682756+01:00",
          "TotalRefreshCount": 2,
          "CustomInfo": {}
        }
      },
      "3227": {
        "$type": "Inside.Core.Formula.Definition.DefinitionAC, Inside.Core.Formula",
        "ID": 3227,
        "Results": [
          [
            1.5
          ]
        ],
        "Statistics": {
          "CreationDate": "2023-03-20T10:43:48.5246307+01:00",
          "LastRefreshDate": "2022-01-19T16:18:18.880034+01:00",
          "TotalRefreshCount": 2,
          "CustomInfo": {}
        }
      },
      "3228": {
        "$type": "Inside.Core.Formula.Definition.DefinitionAC, Inside.Core.Formula",
        "ID": 3228,
        "Results": [
          [
            1.5
          ]
        ],
        "Statistics": {
          "CreationDate": "2023-03-20T10:43:48.5246307+01:00",
          "LastRefreshDate": "2022-01-19T16:18:18.8970306+01:00",
          "TotalRefreshCount": 2,
          "CustomInfo": {}
        }
      },
      "3229": {
        "$type": "Inside.Core.Formula.Definition.DefinitionAC, Inside.Core.Formula",
        "ID": 3229,
        "Results": [
          [
            1.5
          ]
        ],
        "Statistics": {
          "CreationDate": "2023-03-20T10:43:48.5246307+01:00",
          "LastRefreshDate": "2022-01-19T16:18:18.9110165+01:00",
          "TotalRefreshCount": 2,
          "CustomInfo": {}
        }
      },
      "3230": {
        "$type": "Inside.Core.Formula.Definition.DefinitionAC, Inside.Core.Formula",
        "ID": 3230,
        "Results": [
          [
            1.5
          ]
        ],
        "Statistics": {
          "CreationDate": "2023-03-20T10:43:48.5246307+01:00",
          "LastRefreshDate": "2022-01-19T16:18:18.9260298+01:00",
          "TotalRefreshCount": 2,
          "CustomInfo": {}
        }
      },
      "3231": {
        "$type": "Inside.Core.Formula.Definition.DefinitionAC, Inside.Core.Formula",
        "ID": 3231,
        "Results": [
          [
            1.5
          ]
        ],
        "Statistics": {
          "CreationDate": "2023-03-20T10:43:48.5246307+01:00",
          "LastRefreshDate": "2022-01-19T16:18:18.9383161+01:00",
          "TotalRefreshCount": 2,
          "CustomInfo": {}
        }
      },
      "3232": {
        "$type": "Inside.Core.Formula.Definition.DefinitionAC, Inside.Core.Formula",
        "ID": 3232,
        "Results": [
          [
            1.5
          ]
        ],
        "Statistics": {
          "CreationDate": "2023-03-20T10:43:48.5246307+01:00",
          "LastRefreshDate": "2022-01-19T16:18:18.9512269+01:00",
          "TotalRefreshCount": 2,
          "CustomInfo": {}
        }
      </t>
  </si>
  <si>
    <t>},
      "3233": {
        "$type": "Inside.Core.Formula.Definition.DefinitionAC, Inside.Core.Formula",
        "ID": 3233,
        "Results": [
          [
            1.5
          ]
        ],
        "Statistics": {
          "CreationDate": "2023-03-20T10:43:48.5246307+01:00",
          "LastRefreshDate": "2022-01-19T16:18:18.9672367+01:00",
          "TotalRefreshCount": 2,
          "CustomInfo": {}
        }
      },
      "3234": {
        "$type": "Inside.Core.Formula.Definition.DefinitionAC, Inside.Core.Formula",
        "ID": 3234,
        "Results": [
          [
            1.5
          ]
        ],
        "Statistics": {
          "CreationDate": "2023-03-20T10:43:48.5246307+01:00",
          "LastRefreshDate": "2022-01-19T16:18:18.9841976+01:00",
          "TotalRefreshCount": 2,
          "CustomInfo": {}
        }
      },
      "3235": {
        "$type": "Inside.Core.Formula.Definition.DefinitionAC, Inside.Core.Formula",
        "ID": 3235,
        "Results": [
          [
            1.5
          ]
        ],
        "Statistics": {
          "CreationDate": "2023-03-20T10:43:48.5246307+01:00",
          "LastRefreshDate": "2022-01-19T16:18:19.0002123+01:00",
          "TotalRefreshCount": 2,
          "CustomInfo": {}
        }
      },
      "3236": {
        "$type": "Inside.Core.Formula.Definition.DefinitionAC, Inside.Core.Formula",
        "ID": 3236,
        "Results": [
          [
            1.5
          ]
        ],
        "Statistics": {
          "CreationDate": "2023-03-20T10:43:48.5246307+01:00",
          "LastRefreshDate": "2022-01-19T16:18:19.0162+01:00",
          "TotalRefreshCount": 2,
          "CustomInfo": {}
        }
      },
      "3237": {
        "$type": "Inside.Core.Formula.Definition.DefinitionAC, Inside.Core.Formula",
        "ID": 3237,
        "Results": [
          [
            1.5
          ]
        ],
        "Statistics": {
          "CreationDate": "2023-03-20T10:43:48.5246307+01:00",
          "LastRefreshDate": "2022-01-19T16:18:18.978341+01:00",
          "TotalRefreshCount": 2,
          "CustomInfo": {}
        }
      },
      "3238": {
        "$type": "Inside.Core.Formula.Definition.DefinitionAC, Inside.Core.Formula",
        "ID": 3238,
        "Results": [
          [
            1.5
          ]
        ],
        "Statistics": {
          "CreationDate": "2023-03-20T10:43:48.5246307+01:00",
          "LastRefreshDate": "2022-01-19T16:18:19.024239+01:00",
          "TotalRefreshCount": 2,
          "CustomInfo": {}
        }
      },
      "3239": {
        "$type": "Inside.Core.Formula.Definition.DefinitionAC, Inside.Core.Formula",
        "ID": 3239,
        "Results": [
          [
            1.5
          ]
        ],
        "Statistics": {
          "CreationDate": "2023-03-20T10:43:48.5246307+01:00",
          "LastRefreshDate": "2022-01-19T16:18:19.0302096+01:00",
          "TotalRefreshCount": 2,
          "CustomInfo": {}
        }
      },
      "3240": {
        "$type": "Inside.Core.Formula.Definition.DefinitionAC, Inside.Core.Formula",
        "ID": 3240,
        "Results": [
          [
            1.5
          ]
        ],
        "Statistics": {
          "CreationDate": "2023-03-20T10:43:48.5246307+01:00",
          "LastRefreshDate": "2022-01-19T16:18:19.0442399+01:00",
          "TotalRefreshCount": 2,
          "CustomInfo": {}
        }
      },
      "3241": {
        "$type": "Inside.Core.Formula.Definition.DefinitionAC, Inside.Core.Formula",
        "ID": 3241,
        "Results": [
          [
            1.5
          ]
        ],
        "Statistics": {
          "CreationDate": "2023-03-20T10:43:48.5256614+01:00",
          "LastRefreshDate": "2022-01-19T16:18:19.0562367+01:00",
          "TotalRefreshCount": 2,
          "CustomInfo": {}
        }
      },
      "3242": {
        "$type": "Inside.Core.Formula.Definition.DefinitionAC, Inside.Core.Formula",
        "ID": 3242,
        "Results": [
          [
            1.5
          ]
        ],
        "Statistics": {
          "CreationDate": "2023-03-20T10:43:48.5256614+01:00",
          "LastRefreshDate": "2022-01-19T16:18:19.0692341+01:00",
          "TotalRefreshCount": 2,
          "CustomInfo": {}
        }
      },
      "3243": {
        "$type": "Inside.Core.Formula.Definition.DefinitionAC, Inside.Core.Formula",
        "ID": 3243,
        "Results": [
          [
            1.5
          ]
        ],
        "Statistics": {
          "CreationDate": "2023-03-20T10:43:48.5256614+01:00",
          "LastRefreshDate": "2022-01-19T16:18:19.0836462+01:00",
          "TotalRefreshCount": 2,
          "CustomInfo": {}
        }
      },
      "3244": {
        "$type": "Inside.Core.Formula.Definition.DefinitionAC, Inside.Core.Formula",
        "ID": 3244,
        "Results": [
          [
            1.8
          ]
        ],
        "Statistics": {
          "CreationDate": "2023-03-20T10:43:48.5256614+01:00",
          "LastRefreshDate": "2022-01-19T16:18:19.0950857+01:00",
          "TotalRefreshCount": 2,
          "CustomInfo": {}
        }
      },
      "3245": {
        "$type": "Inside.Core.Formula.Definition.DefinitionAC, Inside.Core.Formula",
        "ID": 3245,
        "Results": [
          [
            1.5
          ]
        ],
        "Statistics": {
          "CreationDate": "2023-03-20T10:43:48.5256614+01:00",
          "LastRefreshDate": "2022-01-19T16:18:19.108879+01:00",
          "TotalRefreshCount": 2,
          "CustomInfo": {}
        }
      },
      "3246": {
        "$type": "Inside.Core.Formula.Definition.DefinitionAC, Inside.Core.Formula",
        "ID": 3246,
        "Results": [
          [
            1.8
          ]
        ],
        "Statistics": {
          "CreationDate": "2023-03-20T10:43:48.5256614+01:00",
          "LastRefreshDate": "2022-01-19T16:18:19.1222192+01:00",
          "TotalRefreshCount": 2,
          "CustomInfo": {}
        }
      },
      "3247": {
        "$type": "Inside.Core.Formula.Definition.DefinitionAC, Inside.Core.Formula",
        "ID": 3247,
        "Results": [
          [
            1.5
          ]
        ],
        "Statistics": {
          "CreationDate": "2023-03-20T10:43:48.5256614+01:00",
          "LastRefreshDate": "2022-01-19T16:18:19.1345767+01:00",
          "TotalRefreshCount": 2,
          "CustomInfo": {}
        }
      },
      "3248": {
        "$type": "Inside.Core.Formula.Definition.DefinitionAC, Inside.Core.Formula",
        "ID": 3248,
        "Results": [
          [
            1.5
          ]
        ],
        "Statistics": {
          "CreationDate": "2023-03-20T10:43:48.5256614+01:00",
          "LastRefreshDate": "2022-01-19T16:18:19.1483996+01:00",
          "TotalRefreshCount": 2,
          "CustomInfo": {}
        }
      },
      "3249": {
        "$type": "Inside.Core.Formula.Definition.DefinitionAC, Inside.Core.Formula",
        "ID": 3249,
        "Results": [
          [
            1.5
          ]
        ],
        "Statistics": {
          "CreationDate": "2023-03-20T10:43:48.5256614+01:00",
          "LastRefreshDate": "2022-01-19T16:18:19.1627938+01:00",
          "TotalRefreshCount": 2,
          "CustomInfo": {}
        }
      },
      "3250": {
        "$type": "Inside.Core.Formula.Definition.DefinitionAC, Inside.Core.Formula",
        "ID": 3250,
        "Results": [
          [
            1.5
          ]
        ],
        "Statistics": {
          "CreationDate": "2023-03-20T10:43:48.5256614+01:00",
          "LastRefreshDate": "2022-01-19T16:18:19.1804895+01:00",
          "TotalRefreshCount": 2,
          "CustomInfo": {}
        }
      },
      "3251": {
        "$type": "Inside.Core.Formula.Definition.DefinitionAC, Inside.Core.Formula",
        "ID": 3251,
        "Results": [
          [
            1.5
          ]
        ],
        "Statistics": {
          "CreationDate": "2023-03-20T10:43:48.5256614+01:00",
          "LastRefreshDate": "2022-01-19T16:18:19.1992302+01:00",
          "TotalRefreshCount": 2,
          "CustomInfo": {}
        }
      },
      "3252": {
        "$type": "Inside.Core.Formula.Definition.DefinitionAC, Inside.Core.Formula",
        "ID": 3252,
        "Results": [
          [
            1.5
          ]
        ],
        "Statistics": {
          "CreationDate": "2023-03-20T10:43:48.5256614+01:00",
          "LastRefreshDate": "2022-01-19T16:18:19.2116502+01:00",
          "TotalRefreshCount": 2,
          "CustomInfo": {}
        }
      },
      "3253": {
        "$type": "Inside.Core.Formula.Definition.DefinitionAC, Inside.Core.Formula",
        "ID": 3253,
        "Results": [
          [
            1.5
          ]
        ],
        "Statistics": {
          "CreationDate": "2023-03-20T10:43:48.5256614+01:00",
          "LastRefreshDate": "2022-01-19T16:18:19.2240336+01:00",
          "TotalRefreshCount": 2,
          "CustomInfo": {}
        }
      },
      "3254": {
        "$type": "Inside.Core.Formula.Definition.DefinitionAC, Inside.Core.Formula",
        "ID": 3254,
        "Results": [
          [
            1.5
          ]
        ],
        "Statistics": {
          "CreationDate": "2023-03-20T10:43:48.5256614+01:00",
          "LastRefreshDate": "2022-01-19T16:18:19.0371997+01:00",
          "TotalRefreshCount": 2,
          "CustomInfo": {}
        }
      },
      "3255": {
        "$type": "Inside.Core.Formula.Definition.DefinitionAC, Inside.Core.Formula",
        "ID": 3255,
        "Results": [
          [
            1.5
          ]
        ],
        "Statistics": {
          "CreationDate": "2023-03-20T10:43:48.5256614+01:00",
          "LastRefreshDate": "2022-01-19T16:18:19.0502405+01:00",
          "TotalRefreshCount": 2,
          "CustomInfo": {}
        }
      },
      "3256": {
        "$type": "Inside.Core.Formula.Definition.DefinitionAC, Inside.Core.Formula",
        "ID": 3256,
        "Results": [
          [
            1.5
          ]
        ],
        "Statistics": {
          "CreationDate": "2023-03-20T10:43:48.5256614+01:00",
          "LastRefreshDate": "2022-01-19T16:18:19.0632337+01:00",
          "TotalRefreshCount": 2,
          "CustomInfo": {}
        }
      },
      "3257": {
        "$type": "Inside.Core.Formula.Definition.DefinitionAC, Inside.Core.Formula",
        "ID": 3257,
        "Results": [
          [
            1.5
          ]
        ],
        "Statistics": {
          "CreationDate": "2023-03-20T10:43:48.5256614+01:00",
          "LastRefreshDate": "2022-01-19T16:18:19.0752362+01:00",
          "TotalRefreshCount": 2,
          "CustomInfo": {}
        }
      },
      "3258": {
        "$type": "Inside.Core.Formula.Definition.DefinitionAC, Inside.Core.Formula",
        "ID": 3258,
        "Results": [
          [
            1.8
          ]
        ],
        "Statistics": {
          "CreationDate": "2023-03-20T10:43:48.5256614+01:00",
          "LastRefreshDate": "2022-01-19T16:18:19.0890867+01:00",
          "TotalRefreshCount": 2,
          "CustomInfo": {}
        }
      },
      "3259": {
        "$type": "Inside.Core.Formula.Definition.DefinitionAC, Inside.Core.Formula",
        "ID": 3259,
        "Results": [
          [
            1.8
          ]
        ],
        "Statistics": {
          "CreationDate": "2023-03-20T10:43:48.5256614+01:00",
          "LastRefreshDate": "2022-01-19T16:18:19.1024295+01:00",
          "TotalRefreshCount": 2,
          "CustomInfo": {}
        }
      },
      "3260": {
        "$type": "Inside.Core.Formula.Definition.DefinitionAC, Inside.Core.Formula",
        "ID": 3260,
        "Results": [
          [
            1.8
          ]
        ],
        "Statistics": {
          "CreationDate": "2023-03-20T10:43:48.5266622+01:00",
          "LastRefreshDate": "2022-01-19T16:18:19.1148526+01:00",
          "TotalRefreshCount": 2,
          "CustomInfo": {}
        }
      },
      "3261": {
        "$type": "Inside.Core.Formula.Definition.DefinitionAC, Inside.Core.Formula",
        "ID": 3261,
        "Results": [
          [
            1.5
          ]
        ],
        "Statistics": {
          "CreationDate": "2023-03-20T10:43:48.5266622+01:00",
          "LastRefreshDate": "2022-01-19T16:18:19.128575+01:00",
          "TotalRefreshCount": 2,
          "CustomInfo": {}
        }
      },
      "3262": {
        "$type": "Inside.Core.Formula.Definition.DefinitionAC, Inside.Core.Formula",
        "ID": 3262,
        "Results": [
          [
            1.5
          ]
        ],
        "Statistics": {
          "CreationDate": "2023-03-20T10:43:48.5266622+01:00",
          "LastRefreshDate": "2022-01-19T16:18:19.1411114+01:00",
          "TotalRefreshCount": 2,
          "CustomInfo": {}
        }
      },
      "3263": {
        "$type": "Inside.Core.Formula.Definition.DefinitionAC, Inside.Core.Formula",
        "ID": 3263,
        "Results": [
          [
            1.5
          ]
        ],
        "Statistics": {
          "CreationDate": "2023-03-20T10:43:48.5266622+01:00",
          "LastRefreshDate": "2022-01-19T16:18:19.1544083+01:00",
          "TotalRefreshCount": 2,
          "CustomInfo": {}
        }
      },
      "3264": {
        "$type": "Inside.Core.Formula.Definition.DefinitionAC, Inside.Core.Formula",
        "ID": 3264,
        "Results": [
          [
            1.5
          ]
        ],
        "Statistics": {
          "CreationDate": "2023-03-20T10:43:48.5266622+01:00",
          "LastRefreshDate": "2022-01-19T16:18:19.171059+01:00",
          "TotalRefreshCount": 2,
          "CustomInfo": {}
        }
      },
      "3265": {
        "$type": "Inside.Core.Formula.Definition.DefinitionAC, Inside.Core.Formula",
        "ID": 3265,
        "Results": [
          [
            1.5
          ]
        ],
        "Statistics": {
          "CreationDate": "2023-03-20T10:43:48.5266622+01:00",
          "LastRefreshDate": "2022-01-19T16:18:19.1938979+01:00",
          "TotalRefreshCount": 2,
          "CustomInfo": {}
        }
      },
      "3266": {
        "$type": "Inside.Core.Formula.Definition.DefinitionAC, Inside.Core.Formula",
        "ID": 3266,
        "Results": [
          [
            1.5
          ]
        ],
        "Statistics": {
          "CreationDate": "2023-03-20T10:43:48.5266622+01:00",
          "LastRefreshDate": "2022-01-19T16:18:19.2062227+01:00",
          "TotalRefreshCount": 2,
          "CustomInfo": {}
        }
      },
      "3267": {
        "$type": "Inside.Core.Formula.Definition.DefinitionAC, Inside.Core.Formula",
        "ID": 3267,
        "Results": [
          [
            1.5
          ]
        ],
        "Statistics": {
          "CreationDate": "2023-03-20T10:43:48.5266622+01:00",
          "LastRefreshDate": "2022-01-19T16:18:19.2180123+01:00",
          "TotalRefreshCount": 2,
          "CustomInfo": {}
        }
      },
      "3268": {
        "$type": "Inside.Core.Formula.Definition.DefinitionAC, Inside.Core.Formula",
        "ID": 3268,
        "Results": [
          [
            1.5
          ]
        ],
        "Statistics": {
          "CreationDate": "2023-03-20T10:43:48.5266622+01:00",
          "LastRefreshDate": "2022-01-19T16:18:19.2304152+01:00",
          "TotalRefreshCount": 2,
          "CustomInfo": {}
        }
      },
      "3269": {
        "$type": "Inside.Core.Formula.Definition.DefinitionAC, Inside.Core.Formula",
        "ID": 3269,
        "Results": [
          [
            1.5
          ]
        ],
        "Statistics": {
          "CreationDate": "2023-03-20T10:43:48.5266622+01:00",
          "LastRefreshDate": "2022-01-19T16:18:19.2373852+01:00",
          "TotalRefreshCount": 2,
          "CustomInfo": {}
        }
      },
      "3270": {
        "$type": "Inside.Core.Formula.Definition.DefinitionAC, Inside.Core.Formula",
        "ID": 3270,
        "Results": [
          [
            1.5
          ]
        ],
        "Statistics": {
          "CreationDate": "2023-03-20T10:43:48.5266622+01:00",
          "LastRefreshDate": "2022-01-19T16:18:19.2437624+01:00",
          "TotalRefreshCount": 2,
          "CustomInfo": {}
        }
      },
      "3271": {
        "$type": "Inside.Core.Formula.Definition.DefinitionAC, Inside.Core.Formula",
        "ID": 3271,
        "Results": [
          [
            1.5
          ]
        ],
        "Statistics": {
          "CreationDate": "2023-03-20T10:43:48.5266622+01:00",
          "LastRefreshDate": "2022-01-19T16:18:19.2561307+01:00",
          "TotalRefreshCount": 2,
          "CustomInfo": {}
        }
      },
      "3272": {
        "$type": "Inside.Core.Formula.Definition.DefinitionAC, Inside.Core.Formula",
        "ID": 3272,
        "Results": [
          [
            1.5
          ]
        ],
        "Statistics": {
          "CreationDate": "2023-03-20T10:43:48.5266622+01:00",
          "LastRefreshDate": "2022-01-19T16:18:19.2707084+01:00",
          "TotalRefreshCount": 2,
          "CustomInfo": {}
        }
      },
      "3273": {
        "$type": "Inside.Core.Formula.Definition.DefinitionAC, Inside.Core.Formula",
        "ID": 3273,
        "Results": [
          [
            1.5
          ]
        ],
        "Statistics": {
          "CreationDate": "2023-03-20T10:43:48.5266622+01:00",
          "LastRefreshDate": "2022-01-19T16:18:19.2848913+01:00",
          "TotalRefreshCount": 2,
          "CustomInfo": {}
        }
      },
      "3274": {
        "$type": "Inside.Core.Formula.Definition.DefinitionAC, Inside.Core.Formula",
        "ID": 3274,
        "Results": [
          [
            1.5
          ]
        ],
        "Statistics": {
          "CreationDate": "2023-03-20T10:43:48.5266622+01:00",
          "LastRefreshDate": "2022-01-19T16:18:19.2643488+01:00",
          "TotalRefreshCount": 2,
          "CustomInfo": {}
        }
      },
      "3275": {
        "$type": "Inside.Core.Formula.Definition.DefinitionAC, Inside.Core.Formula",
        "ID": 3275,
        "Results": [
          [
            1.5
          ]
        ],
        "Statistics": {
          "CreationDate": "2023-03-20T10:43:48.5266622+01:00",
          "LastRefreshDate": "2022-01-19T16:18:19.2781731+01:00",
          "TotalRefreshCount": 2,
          "CustomInfo": {}
        }
      },
      "3276": {
        "$type": "Inside.Core.Formula.Definition.DefinitionAC, Inside.Core.Formula",
        "ID": 3276,
        "Results": [
          [
            1.5
          ]
        ],
        "Statistics": {
          "CreationDate": "2023-03-20T10:43:48.5266622+01:00",
          "LastRefreshDate": "2022-01-19T16:18:19.2938688+01:00",
          "TotalRefreshCount": 2,
          "CustomInfo": {}
        }
      },
      "3277": {
        "$type": "Inside.Core.Formula.Definition.DefinitionAC, Inside.Core.Formula",
        "ID": 3277,
        "Results": [
          [
            1.5
          ]
        ],
        "Statistics": {
          "CreationDate": "2023-03-20T10:43:48.5266622+01:00",
          "LastRefreshDate": "2022-01-19T16:18:19.25013+01:00",
          "TotalRefreshCount": 2,
          "CustomInfo": {}
        }
      },
      "3278": {
        "$type": "Inside.Core.Formula.Definition.DefinitionAC, Inside.Core.Formula",
        "ID": 3278,
        "Results": [
          [
            2.0
          ]
        ],
        "Statistics": {
          "CreationDate": "2023-03-20T10:43:48.5266622+01:00",
          "LastRefreshDate": "2022-02-07T19:17:48.0891748+01:00",
          "TotalRefreshCount": 1,
          "CustomInfo": {}
        }
      },
      "3279": {
        "$type": "Inside.Core.Formula.Definition.DefinitionAC, Inside.Core.Formula",
        "ID": 3279,
        "Results": [
          [
            1.0
          ]
        ],
        "Statistics": {
          "CreationDate": "2023-03-20T10:43:48.5266622+01:00",
          "LastRefreshDate": "2022-02-14T17:32:02.7030552+01:00",
          "TotalRefreshCount": 2,
          "CustomInfo": {}
        }
      },
      "3280": {
        "$type": "Inside.Core.Formula.Definition.DefinitionAC, Inside.Core.Formula",
        "ID": 3280,
        "Results": [
          [
            2.5
          ]
        ],
        "Statistics": {
          "CreationDate": "2023-03-20T10:43:48.5266622+01:00",
          "LastRefreshDate": "2022-02-14T17:32:02.732057+01:00",
          "TotalRefreshCount": 2,
          "CustomInfo": {}
        }
      },
      "3281": {
        "$type": "Inside.Core.Formula.Definition.DefinitionAC, Inside.Core.Formula",
        "ID": 3281,
        "Results": [
          [
            3.5
          ]
        ],
        "Statistics": {
          "CreationDate": "2023-03-20T10:43:48.5276622+01:00",
          "LastRefreshDate": "2022-02-07T19:18:06.5694173+01:00",
          "TotalRefreshCount": 1,
          "CustomInfo": {}
        }
      },
      "3282": {
        "$type": "Inside.Core.Formula.Definition.DefinitionAC, Inside.Core.Formula",
        "ID": 3282,
        "Results": [
          [
            3.5
          ]
        ],
        "Statistics": {
          "CreationDate": "2023-03-20T10:43:48.5276622+01:00",
          "LastRefreshDate": "2022-02-07T19:18:06.5760069+01:00",
          "TotalRefreshCount": 1,
          "CustomInfo": {}
        }
      },
      "3283": {
        "$type": "Inside.Core.Formula.Definition.DefinitionAC, Inside.Core.Formula",
        "ID": 3283,
        "Results": [
          [
            1.5
          ]
        ],
        "Statistics": {
          "CreationDate": "2023-03-20T10:43:48.5276622+01:00",
          "LastRefreshDate": "2022-02-14T17:33:39.0773892+01:00",
          "TotalRefreshCount": 2,
          "CustomInfo": {}
        }
      },
      "3284": {
        "$type": "Inside.Core.Formula.Definition.DefinitionAC, Inside.Core.Formula",
        "ID": 3284,
        "Results": [
          [
            1.5
          ]
        ],
        "Statistics": {
          "CreationDate": "2023-03-20T10:43:48.5276622+01:00",
          "LastRefreshDate": "2022-02-14T17:33:42.2151645+01:00",
          "TotalRefreshCount": 2,
          "CustomInfo": {}
        }
      },
      "3285": {
        "$type": "Inside.Core.Formula.Definition.DefinitionAC, Inside.Core.Formula",
        "ID": 3285,
        "Results": [
          [
            1.5
          ]
        ],
        "Statistics": {
          "CreationDate": "2023-03-20T10:43:48.5276622+01:00",
          "LastRefreshDate": "2022-02-14T17:33:42.2235542+01:00",
          "TotalRefreshCount": 2,
          "CustomInfo": {}
        }
      },
      "3286": {
        "$type": "Inside.Core.Formula.Definition.DefinitionAC, Inside.Core.Formula",
        "ID": 3286,
        "Results": [
          [
            1.5
          ]
        ],
        "Statistics": {
          "CreationDate": "2023-03-20T10:43:48.5276622+01:00",
          "LastRefreshDate": "2022-02-14T17:33:42.2329429+01:00",
          "TotalRefreshCount": 2,
          "CustomInfo": {}
        }
      },
      "3287": {
        "$type": "Inside.Core.Formula.Definition.DefinitionAC, Inside.Core.Formula",
        "ID": 3287,
        "Results": [
          [
            1.5
          ]
        ],
        "Statistics": {
          "CreationDate": "2023-03-20T10:43:48.5276622+01:00",
          "LastRefreshDate": "2022-02-14T17:33:42.2432833+01:00",
          "TotalRefreshCount": 2,
          "CustomInfo": {}
        }
      },
      "3288": {
        "$type": "Inside.Core.Formula.Definition.DefinitionAC, Inside.Core.Formula",
        "ID": 3288,
        "Results": [
          [
            1.5
          ]
        ],
        "Statistics": {
          "CreationDate": "2023-03-20T10:43:48.5276622+01:00",
          "LastRefreshDate": "2022-02-14T17:33:39.0970776+01:00",
          "TotalRefreshCount": 2,
          "CustomInfo": {}
        }
      },
      "3289": {
        "$type": "Inside.Core.Formula.Definition.DefinitionAC, Inside.Core.Formula",
        "ID": 3289,
        "Results": [
          [
            1.5
          ]
        ],
        "Statistics": {
          "CreationDate": "2023-03-20T10:43:48.5276622+01:00",
          "LastRefreshDate": "2022-02-14T17:33:39.1080738+01:00",
          "TotalRefreshCount": 2,
          "CustomInfo": {}
        }
      },
      "3290": {
        "$type": "Inside.Core.Formula.Definition.DefinitionAC, Inside.Core.Formula",
        "ID": 3290,
        "Results": [
          [
            1.5
          ]
        ],
        "Statistics": {
          "CreationDate": "2023-03-20T10:43:48.5276622+01:00",
          "LastRefreshDate": "2022-02-14T17:33:39.0876789+01:00",
          "TotalRefreshCount": 2,
          "CustomInfo": {}
        }
      },
      "3291": {
        "$type": "Inside.Core.Formula.Definition.DefinitionAC, Inside.Core.Formula",
        "ID": 3291,
        "Results": [
          [
            1.5
          ]
        ],
        "Statistics": {
          "CreationDate": "2023-03-20T10:43:48.5276622+01:00",
          "LastRefreshDate": "2022-02-14T17:33:39.1173865+01:00",
          "TotalRefreshCount": 2,
          "CustomInfo": {}
        }
      },
      "3292": {
        "$type": "Inside.Core.Formula.Definition.DefinitionAC, Inside.Core.Formula",
        "ID": 3292,
        "Results": [
          [
            1.5
          ]
        ],
        "Statistics": {
          "CreationDate": "2023-03-20T10:43:48.5276622+01:00",
          "LastRefreshDate": "2022-02-14T17:33:39.4363408+01:00",
          "TotalRefreshCount": 2,
          "CustomInfo": {}
        }
      },
      "3293": {
        "$type": "Inside.Core.Formula.Definition.DefinitionAC, Inside.Core.Formula",
        "ID": 3293,
        "Results": [
          [
            1.5
          ]
        ],
        "Statistics": {
          "CreationDate": "2023-03-20T10:43:48.5276622+01:00",
          "LastRefreshDate": "2022-02-14T17:33:42.4618322+01:00",
          "TotalRefreshCount": 2,
          "CustomInfo": {}
        }
      },
      "3294": {
        "$type": "Inside.Core.Formula.Definition.DefinitionAC, Inside.Core.Formula",
        "ID": 3294,
        "Results": [
          [
            1.5
          ]
        ],
        "Statistics": {
          "CreationDate": "2023-03-20T10:43:48.5276622+01:00",
          "LastRefreshDate": "2022-02-14T17:33:39.4457276+01:00",
          "TotalRefreshCount": 2,
          "CustomInfo": {}
        }
      },
      "3295": {
        "$type": "Inside.Core.Formula.Definition.DefinitionAC, Inside.Core.Formula",
        "ID": 3295,
        "Results": [
          [
            1.5
          ]
        ],
        "Statistics": {
          "CreationDate": "2023-03-20T10:43:48.5276622+01:00",
          "LastRefreshDate": "2022-02-14T17:34:54.0325412+01:00",
          "TotalRefreshCount": 2,
          "CustomInfo": {}
        }
      },
      "3296": {
        "$type": "Inside.Core.Formula.Definition.DefinitionAC, Inside.Core.Formula",
        "ID": 3296,
        "Results": [
          [
            1.5
          ]
        ],
        "Statistics": {
          "CreationDate": "2023-03-20T10:43:48.5276622+01:00",
          "LastRefreshDate": "2022-02-14T17:34:53.6716625+01:00",
          "TotalRefreshCount": 2,
          "CustomInfo": {}
        }
      },
      "3297": {
        "$type": "Inside.Core.Formula.Definition.DefinitionAC, Inside.Core.Formula",
        "ID": 3297,
        "Results": [
          [
            1.5
          ]
        ],
        "Statistics": {
          "CreationDate": "2023-03-20T10:43:48.5276622+01:00",
          "LastRefreshDate": "2022-02-14T17:34:54.0542728+01:00",
          "TotalRefreshCount": 2,
          "CustomInfo": {}
        }
      },
      "3298": {
        "$type": "Inside.Core.Formula.Definition.DefinitionAC, Inside.Core.Formula",
        "ID": 3298,
        "Results": [
          [
            1.5
          ]
        ],
        "Statistics": {
          "CreationDate": "2023-03-20T10:43:48.5276622+01:00",
          "LastRefreshDate": "2022-02-14T17:34:53.706308+01:00",
          "TotalRefreshCount": 2,
          "CustomInfo": {}
        }
      },
      "3299": {
        "$type": "Inside.Core.Formula.Definition.DefinitionAC, Inside.Core.Formula",
        "ID": 3299,
        "Results": [
          [
            1.5
          ]
        ],
        "Statistics": {
          "CreationDate": "2023-03-20T10:43:48.5276622+01:00",
          "LastRefreshDate": "2022-02-14T17:34:54.0781655+01:00",
          "TotalRefreshCount": 2,
          "CustomInfo": {}
        }
      },
      "3300": {
        "$type": "Inside.Core.Formula.Definition.DefinitionAC, Inside.Core.Formula",
        "ID": 3300,
        "Results": [
          [
            1.35
          ]
        ],
        "Statistics": {
          "CreationDate": "2023-03-20T10:43:48.5286401+01:00",
          "LastRefreshDate": "2022-02-14T17:34:53.9498227+01:00",
          "TotalRefreshCount": 2,
          "CustomInfo": {}
        }
      },
      "3301": {
        "$type": "Inside.Core.Formula.Definition.DefinitionAC, Inside.Core.Formula",
        "ID": 3301,
        "Results": [
          [
            2.5
          ]
        ],
        "Statistics": {
          "CreationDate": "2023-03-20T10:43:48.5286401+01:00",
          "LastRefreshDate": "2022-02-07T19:20:33.0729058+01:00",
          "TotalRefreshCount": 1,
          "CustomInfo": {}
        }
      },
      "3302": {
        "$type": "Inside.Core.Formula.Definition.DefinitionAC, Inside.Core.Formula",
        "ID": 3302,
        "Results": [
          [
            1.5
          ]
        ],
        "Statistics": {
          "CreationDate": "2023-03-20T10:43:48.5286401+01:00",
          "LastRefreshDate": "2022-02-07T19:20:33.7426212+01:00",
          "TotalRefreshCount": 1,
          "CustomInfo": {}
        }
      },
      "3303": {
        "$type": "Inside.Core.Formula.Definition.DefinitionAC, Inside.Core.Formula",
        "ID": 3303,
        "Results": [
          [
            1.5
          ]
        ],
        "Statistics": {
          "CreationDate": "2023-03-20T10:43:48.5286401+01:00",
          "LastRefreshDate": "2022-02-07T19:20:50.4781836+01:00",
          "TotalRefreshCount": 1,
          "CustomInfo": {}
        }
      },
      "3304": {
        "$type": "Inside.Core.Formula.Definition.DefinitionAC, Inside.Core.Formula",
        "ID": 3304,
        "Results": [
          [
            0.75
          ]
        ],
        "Statistics": {
          "CreationDate": "2023-03-20T10:43:48.5286401+01:00",
          "LastRefreshDate": "2022-02-07T19:20:56.7712039+01:00",
          "TotalRefreshCount": 1,
          "CustomInfo": {}
        }
      },
      "3305": {
        "$type": "Inside.Core.Formula.Definition.DefinitionAC, Inside.Core.Formula",
        "ID": 3305,
        "Results": [
          [
            0.75
          ]
        ],
        "Statistics": {
          "CreationDate": "2023-03-20T10:43:48.5286401+01:00",
          "LastRefreshDate": "2022-02-07T19:20:57.3735841+01:00",
          "TotalRefreshCount": 1,
          "CustomInfo": {}
        }
      },
      "3306": {
        "$type": "Inside.Core.Formula.Definition.DefinitionAC, Inside.Core.Formula",
        "ID": 3306,
        "Results": [
          [
            0.75
          ]
        ],
        "Statistics": {
          "CreationDate": "2023-03-20T10:43:48.5286401+01:00",
          "LastRefreshDate": "2022-02-07T19:21:01.2288549+01:00",
          "TotalRefreshCount": 1,
          "CustomInfo": {}
        }
      },
      "3307": {
        "$type": "Inside.Core.Formula.Definition.DefinitionAC, Inside.Core.Formula",
        "ID": 3307,
        "Resu</t>
  </si>
  <si>
    <t>lts": [
          [
            3.5
          ]
        ],
        "Statistics": {
          "CreationDate": "2023-03-20T10:43:48.5286401+01:00",
          "LastRefreshDate": "2022-02-14T17:24:05.84256+01:00",
          "TotalRefreshCount": 1,
          "CustomInfo": {}
        }
      },
      "3308": {
        "$type": "Inside.Core.Formula.Definition.DefinitionAC, Inside.Core.Formula",
        "ID": 3308,
        "Results": [
          [
            3.5
          ]
        ],
        "Statistics": {
          "CreationDate": "2023-03-20T10:43:48.5286401+01:00",
          "LastRefreshDate": "2022-02-14T17:24:07.6244409+01:00",
          "TotalRefreshCount": 1,
          "CustomInfo": {}
        }
      },
      "3309": {
        "$type": "Inside.Core.Formula.Definition.DefinitionAC, Inside.Core.Formula",
        "ID": 3309,
        "Results": [
          [
            3.5
          ]
        ],
        "Statistics": {
          "CreationDate": "2023-03-20T10:43:48.5296202+01:00",
          "LastRefreshDate": "2022-02-14T17:24:07.634732+01:00",
          "TotalRefreshCount": 1,
          "CustomInfo": {}
        }
      },
      "3310": {
        "$type": "Inside.Core.Formula.Definition.DefinitionAC, Inside.Core.Formula",
        "ID": 3310,
        "Results": [
          [
            3.5
          ]
        ],
        "Statistics": {
          "CreationDate": "2023-03-20T10:43:48.5296202+01:00",
          "LastRefreshDate": "2022-02-14T17:24:07.6430146+01:00",
          "TotalRefreshCount": 1,
          "CustomInfo": {}
        }
      },
      "3311": {
        "$type": "Inside.Core.Formula.Definition.DefinitionAC, Inside.Core.Formula",
        "ID": 3311,
        "Results": [
          [
            3.5
          ]
        ],
        "Statistics": {
          "CreationDate": "2023-03-20T10:43:48.5296202+01:00",
          "LastRefreshDate": "2022-02-14T17:24:07.6523423+01:00",
          "TotalRefreshCount": 1,
          "CustomInfo": {}
        }
      },
      "3312": {
        "$type": "Inside.Core.Formula.Definition.DefinitionAC, Inside.Core.Formula",
        "ID": 3312,
        "Results": [
          [
            2.5
          ]
        ],
        "Statistics": {
          "CreationDate": "2023-03-20T10:43:48.5296202+01:00",
          "LastRefreshDate": "2022-02-14T17:24:10.9883653+01:00",
          "TotalRefreshCount": 1,
          "CustomInfo": {}
        }
      },
      "3313": {
        "$type": "Inside.Core.Formula.Definition.DefinitionAC, Inside.Core.Formula",
        "ID": 3313,
        "Results": [
          [
            2.2
          ]
        ],
        "Statistics": {
          "CreationDate": "2023-03-20T10:43:48.5296202+01:00",
          "LastRefreshDate": "2022-02-14T17:24:12.1883888+01:00",
          "TotalRefreshCount": 1,
          "CustomInfo": {}
        }
      },
      "3314": {
        "$type": "Inside.Core.Formula.Definition.DefinitionAC, Inside.Core.Formula",
        "ID": 3314,
        "Results": [
          [
            2.2
          ]
        ],
        "Statistics": {
          "CreationDate": "2023-03-20T10:43:48.5296202+01:00",
          "LastRefreshDate": "2022-02-14T17:24:12.1975447+01:00",
          "TotalRefreshCount": 1,
          "CustomInfo": {}
        }
      },
      "3315": {
        "$type": "Inside.Core.Formula.Definition.DefinitionAC, Inside.Core.Formula",
        "ID": 3315,
        "Results": [
          [
            2.0
          ]
        ],
        "Statistics": {
          "CreationDate": "2023-03-20T10:43:48.5296202+01:00",
          "LastRefreshDate": "2022-02-14T17:24:12.2057573+01:00",
          "TotalRefreshCount": 1,
          "CustomInfo": {}
        }
      },
      "3316": {
        "$type": "Inside.Core.Formula.Definition.DefinitionAC, Inside.Core.Formula",
        "ID": 3316,
        "Results": [
          [
            2.2
          ]
        ],
        "Statistics": {
          "CreationDate": "2023-03-20T10:43:48.5296202+01:00",
          "LastRefreshDate": "2022-02-14T17:24:12.2150866+01:00",
          "TotalRefreshCount": 1,
          "CustomInfo": {}
        }
      },
      "3317": {
        "$type": "Inside.Core.Formula.Definition.DefinitionAC, Inside.Core.Formula",
        "ID": 3317,
        "Results": [
          [
            2.0
          ]
        ],
        "Statistics": {
          "CreationDate": "2023-03-20T10:43:48.5296202+01:00",
          "LastRefreshDate": "2022-02-14T17:24:12.2243785+01:00",
          "TotalRefreshCount": 1,
          "CustomInfo": {}
        }
      },
      "3318": {
        "$type": "Inside.Core.Formula.Definition.DefinitionAC, Inside.Core.Formula",
        "ID": 3318,
        "Results": [
          [
            2.0
          ]
        ],
        "Statistics": {
          "CreationDate": "2023-03-20T10:43:48.5296202+01:00",
          "LastRefreshDate": "2022-02-14T17:24:12.2327244+01:00",
          "TotalRefreshCount": 1,
          "CustomInfo": {}
        }
      },
      "3319": {
        "$type": "Inside.Core.Formula.Definition.DefinitionAC, Inside.Core.Formula",
        "ID": 3319,
        "Results": [
          [
            2.0
          ]
        ],
        "Statistics": {
          "CreationDate": "2023-03-20T10:43:48.5296202+01:00",
          "LastRefreshDate": "2022-02-14T17:24:14.850839+01:00",
          "TotalRefreshCount": 1,
          "CustomInfo": {}
        }
      },
      "3320": {
        "$type": "Inside.Core.Formula.Definition.DefinitionAC, Inside.Core.Formula",
        "ID": 3320,
        "Results": [
          [
            2.0
          ]
        ],
        "Statistics": {
          "CreationDate": "2023-03-20T10:43:48.5296202+01:00",
          "LastRefreshDate": "2022-02-14T17:24:16.0285479+01:00",
          "TotalRefreshCount": 1,
          "CustomInfo": {}
        }
      },
      "3321": {
        "$type": "Inside.Core.Formula.Definition.DefinitionAC, Inside.Core.Formula",
        "ID": 3321,
        "Results": [
          [
            2.0
          ]
        ],
        "Statistics": {
          "CreationDate": "2023-03-20T10:43:48.5296202+01:00",
          "LastRefreshDate": "2022-02-14T17:24:16.0405658+01:00",
          "TotalRefreshCount": 1,
          "CustomInfo": {}
        }
      },
      "3322": {
        "$type": "Inside.Core.Formula.Definition.DefinitionAC, Inside.Core.Formula",
        "ID": 3322,
        "Results": [
          [
            1.5
          ]
        ],
        "Statistics": {
          "CreationDate": "2023-03-20T10:43:48.5296202+01:00",
          "LastRefreshDate": "2022-02-14T17:24:16.0515654+01:00",
          "TotalRefreshCount": 1,
          "CustomInfo": {}
        }
      },
      "3323": {
        "$type": "Inside.Core.Formula.Definition.DefinitionAC, Inside.Core.Formula",
        "ID": 3323,
        "Results": [
          [
            2.0
          ]
        ],
        "Statistics": {
          "CreationDate": "2023-03-20T10:43:48.5296202+01:00",
          "LastRefreshDate": "2022-02-14T17:24:16.061565+01:00",
          "TotalRefreshCount": 1,
          "CustomInfo": {}
        }
      },
      "3324": {
        "$type": "Inside.Core.Formula.Definition.DefinitionAC, Inside.Core.Formula",
        "ID": 3324,
        "Results": [
          [
            2.0
          ]
        ],
        "Statistics": {
          "CreationDate": "2023-03-20T10:43:48.5296202+01:00",
          "LastRefreshDate": "2022-02-14T17:24:16.0685574+01:00",
          "TotalRefreshCount": 1,
          "CustomInfo": {}
        }
      },
      "3325": {
        "$type": "Inside.Core.Formula.Definition.DefinitionAC, Inside.Core.Formula",
        "ID": 3325,
        "Results": [
          [
            1.5
          ]
        ],
        "Statistics": {
          "CreationDate": "2023-03-20T10:43:48.5296202+01:00",
          "LastRefreshDate": "2022-02-14T17:24:18.8677265+01:00",
          "TotalRefreshCount": 1,
          "CustomInfo": {}
        }
      },
      "3326": {
        "$type": "Inside.Core.Formula.Definition.DefinitionAC, Inside.Core.Formula",
        "ID": 3326,
        "Results": [
          [
            1.5
          ]
        ],
        "Statistics": {
          "CreationDate": "2023-03-20T10:43:48.5296202+01:00",
          "LastRefreshDate": "2022-02-14T17:24:20.2164218+01:00",
          "TotalRefreshCount": 1,
          "CustomInfo": {}
        }
      },
      "3327": {
        "$type": "Inside.Core.Formula.Definition.DefinitionAC, Inside.Core.Formula",
        "ID": 3327,
        "Results": [
          [
            3.3
          ]
        ],
        "Statistics": {
          "CreationDate": "2023-03-20T10:43:48.5306572+01:00",
          "LastRefreshDate": "2022-02-14T17:24:20.2257747+01:00",
          "TotalRefreshCount": 1,
          "CustomInfo": {}
        }
      },
      "3328": {
        "$type": "Inside.Core.Formula.Definition.DefinitionAC, Inside.Core.Formula",
        "ID": 3328,
        "Results": [
          [
            3.5
          ]
        ],
        "Statistics": {
          "CreationDate": "2023-03-20T10:43:48.5306572+01:00",
          "LastRefreshDate": "2022-02-14T17:24:23.3564116+01:00",
          "TotalRefreshCount": 1,
          "CustomInfo": {}
        }
      },
      "3329": {
        "$type": "Inside.Core.Formula.Definition.DefinitionAC, Inside.Core.Formula",
        "ID": 3329,
        "Results": [
          [
            3.5
          ]
        ],
        "Statistics": {
          "CreationDate": "2023-03-20T10:43:48.5306572+01:00",
          "LastRefreshDate": "2022-02-14T17:24:25.633205+01:00",
          "TotalRefreshCount": 1,
          "CustomInfo": {}
        }
      },
      "3330": {
        "$type": "Inside.Core.Formula.Definition.DefinitionAC, Inside.Core.Formula",
        "ID": 3330,
        "Results": [
          [
            3.5
          ]
        ],
        "Statistics": {
          "CreationDate": "2023-03-20T10:43:48.5306572+01:00",
          "LastRefreshDate": "2022-02-14T17:24:25.6431836+01:00",
          "TotalRefreshCount": 1,
          "CustomInfo": {}
        }
      },
      "3331": {
        "$type": "Inside.Core.Formula.Definition.DefinitionAC, Inside.Core.Formula",
        "ID": 3331,
        "Results": [
          [
            3.5
          ]
        ],
        "Statistics": {
          "CreationDate": "2023-03-20T10:43:48.5306572+01:00",
          "LastRefreshDate": "2022-02-14T17:24:25.651183+01:00",
          "TotalRefreshCount": 1,
          "CustomInfo": {}
        }
      },
      "3332": {
        "$type": "Inside.Core.Formula.Definition.DefinitionAC, Inside.Core.Formula",
        "ID": 3332,
        "Results": [
          [
            3.5
          ]
        ],
        "Statistics": {
          "CreationDate": "2023-03-20T10:43:48.5306572+01:00",
          "LastRefreshDate": "2022-02-14T17:24:25.6621899+01:00",
          "TotalRefreshCount": 1,
          "CustomInfo": {}
        }
      },
      "3333": {
        "$type": "Inside.Core.Formula.Definition.DefinitionAC, Inside.Core.Formula",
        "ID": 3333,
        "Results": [
          [
            1.5
          ]
        ],
        "Statistics": {
          "CreationDate": "2023-03-20T10:43:48.5306572+01:00",
          "LastRefreshDate": "2022-02-14T17:24:25.7831925+01:00",
          "TotalRefreshCount": 1,
          "CustomInfo": {}
        }
      },
      "3334": {
        "$type": "Inside.Core.Formula.Definition.DefinitionAC, Inside.Core.Formula",
        "ID": 3334,
        "Results": [
          [
            3.5
          ]
        ],
        "Statistics": {
          "CreationDate": "2023-03-20T10:43:48.5306572+01:00",
          "LastRefreshDate": "2022-02-14T17:24:25.8732014+01:00",
          "TotalRefreshCount": 1,
          "CustomInfo": {}
        }
      },
      "3335": {
        "$type": "Inside.Core.Formula.Definition.DefinitionAC, Inside.Core.Formula",
        "ID": 3335,
        "Results": [
          [
            3.5
          ]
        ],
        "Statistics": {
          "CreationDate": "2023-03-20T10:43:48.5306572+01:00",
          "LastRefreshDate": "2022-02-14T17:24:25.8822049+01:00",
          "TotalRefreshCount": 1,
          "CustomInfo": {}
        }
      },
      "3336": {
        "$type": "Inside.Core.Formula.Definition.DefinitionAC, Inside.Core.Formula",
        "ID": 3336,
        "Results": [
          [
            3.5
          ]
        ],
        "Statistics": {
          "CreationDate": "2023-03-20T10:43:48.5306572+01:00",
          "LastRefreshDate": "2022-02-14T17:24:25.8902018+01:00",
          "TotalRefreshCount": 1,
          "CustomInfo": {}
        }
      },
      "3337": {
        "$type": "Inside.Core.Formula.Definition.DefinitionAC, Inside.Core.Formula",
        "ID": 3337,
        "Results": [
          [
            3.5
          ]
        ],
        "Statistics": {
          "CreationDate": "2023-03-20T10:43:48.5306572+01:00",
          "LastRefreshDate": "2022-02-14T17:24:25.8982076+01:00",
          "TotalRefreshCount": 1,
          "CustomInfo": {}
        }
      },
      "3338": {
        "$type": "Inside.Core.Formula.Definition.DefinitionAC, Inside.Core.Formula",
        "ID": 3338,
        "Results": [
          [
            2.5
          ]
        ],
        "Statistics": {
          "CreationDate": "2023-03-20T10:43:48.5306572+01:00",
          "LastRefreshDate": "2022-02-14T17:24:30.6974375+01:00",
          "TotalRefreshCount": 1,
          "CustomInfo": {}
        }
      },
      "3339": {
        "$type": "Inside.Core.Formula.Definition.DefinitionAC, Inside.Core.Formula",
        "ID": 3339,
        "Results": [
          [
            2.5
          ]
        ],
        "Statistics": {
          "CreationDate": "2023-03-20T10:43:48.5306572+01:00",
          "LastRefreshDate": "2022-02-14T17:24:32.3623869+01:00",
          "TotalRefreshCount": 1,
          "CustomInfo": {}
        }
      },
      "3340": {
        "$type": "Inside.Core.Formula.Definition.DefinitionAC, Inside.Core.Formula",
        "ID": 3340,
        "Results": [
          [
            2.5
          ]
        ],
        "Statistics": {
          "CreationDate": "2023-03-20T10:43:48.5306572+01:00",
          "LastRefreshDate": "2022-02-14T17:24:32.3716743+01:00",
          "TotalRefreshCount": 1,
          "CustomInfo": {}
        }
      },
      "3341": {
        "$type": "Inside.Core.Formula.Definition.DefinitionAC, Inside.Core.Formula",
        "ID": 3341,
        "Results": [
          [
            2.5
          ]
        ],
        "Statistics": {
          "CreationDate": "2023-03-20T10:43:48.5306572+01:00",
          "LastRefreshDate": "2022-02-14T17:24:32.3799956+01:00",
          "TotalRefreshCount": 1,
          "CustomInfo": {}
        }
      },
      "3342": {
        "$type": "Inside.Core.Formula.Definition.DefinitionAC, Inside.Core.Formula",
        "ID": 3342,
        "Results": [
          [
            2.5
          ]
        ],
        "Statistics": {
          "CreationDate": "2023-03-20T10:43:48.5306572+01:00",
          "LastRefreshDate": "2022-02-14T17:24:34.7823062+01:00",
          "TotalRefreshCount": 1,
          "CustomInfo": {}
        }
      },
      "3343": {
        "$type": "Inside.Core.Formula.Definition.DefinitionAC, Inside.Core.Formula",
        "ID": 3343,
        "Results": [
          [
            2.0
          ]
        ],
        "Statistics": {
          "CreationDate": "2023-03-20T10:43:48.5306572+01:00",
          "LastRefreshDate": "2022-02-14T17:24:36.8392662+01:00",
          "TotalRefreshCount": 1,
          "CustomInfo": {}
        }
      },
      "3344": {
        "$type": "Inside.Core.Formula.Definition.DefinitionAC, Inside.Core.Formula",
        "ID": 3344,
        "Results": [
          [
            2.0
          ]
        ],
        "Statistics": {
          "CreationDate": "2023-03-20T10:43:48.5306572+01:00",
          "LastRefreshDate": "2022-02-14T17:24:37.995635+01:00",
          "TotalRefreshCount": 1,
          "CustomInfo": {}
        }
      },
      "3345": {
        "$type": "Inside.Core.Formula.Definition.DefinitionAC, Inside.Core.Formula",
        "ID": 3345,
        "Results": [
          [
            2.0
          ]
        ],
        "Statistics": {
          "CreationDate": "2023-03-20T10:43:48.5306572+01:00",
          "LastRefreshDate": "2022-02-14T17:24:38.003628+01:00",
          "TotalRefreshCount": 1,
          "CustomInfo": {}
        }
      },
      "3346": {
        "$type": "Inside.Core.Formula.Definition.DefinitionAC, Inside.Core.Formula",
        "ID": 3346,
        "Results": [
          [
            2.0
          ]
        ],
        "Statistics": {
          "CreationDate": "2023-03-20T10:43:48.5316336+01:00",
          "LastRefreshDate": "2022-02-14T17:24:38.0126357+01:00",
          "TotalRefreshCount": 1,
          "CustomInfo": {}
        }
      },
      "3347": {
        "$type": "Inside.Core.Formula.Definition.DefinitionAC, Inside.Core.Formula",
        "ID": 3347,
        "Results": [
          [
            2.0
          ]
        ],
        "Statistics": {
          "CreationDate": "2023-03-20T10:43:48.5316336+01:00",
          "LastRefreshDate": "2022-02-14T17:24:38.0196362+01:00",
          "TotalRefreshCount": 1,
          "CustomInfo": {}
        }
      },
      "3348": {
        "$type": "Inside.Core.Formula.Definition.DefinitionAC, Inside.Core.Formula",
        "ID": 3348,
        "Results": [
          [
            3.0
          ]
        ],
        "Statistics": {
          "CreationDate": "2023-03-20T10:43:48.5316336+01:00",
          "LastRefreshDate": "2022-02-14T17:24:40.7309047+01:00",
          "TotalRefreshCount": 1,
          "CustomInfo": {}
        }
      },
      "3349": {
        "$type": "Inside.Core.Formula.Definition.DefinitionAC, Inside.Core.Formula",
        "ID": 3349,
        "Results": [
          [
            2.5
          ]
        ],
        "Statistics": {
          "CreationDate": "2023-03-20T10:43:48.5316336+01:00",
          "LastRefreshDate": "2022-02-14T17:24:42.2287594+01:00",
          "TotalRefreshCount": 1,
          "CustomInfo": {}
        }
      },
      "3350": {
        "$type": "Inside.Core.Formula.Definition.DefinitionAC, Inside.Core.Formula",
        "ID": 3350,
        "Results": [
          [
            2.5
          ]
        ],
        "Statistics": {
          "CreationDate": "2023-03-20T10:43:48.5316336+01:00",
          "LastRefreshDate": "2022-02-14T17:24:42.2338267+01:00",
          "TotalRefreshCount": 1,
          "CustomInfo": {}
        }
      },
      "3351": {
        "$type": "Inside.Core.Formula.Definition.DefinitionAC, Inside.Core.Formula",
        "ID": 3351,
        "Results": [
          [
            2.0
          ]
        ],
        "Statistics": {
          "CreationDate": "2023-03-20T10:43:48.5316336+01:00",
          "LastRefreshDate": "2022-02-14T17:24:42.2411893+01:00",
          "TotalRefreshCount": 1,
          "CustomInfo": {}
        }
      },
      "3352": {
        "$type": "Inside.Core.Formula.Definition.DefinitionAC, Inside.Core.Formula",
        "ID": 3352,
        "Results": [
          [
            2.0
          ]
        ],
        "Statistics": {
          "CreationDate": "2023-03-20T10:43:48.5316336+01:00",
          "LastRefreshDate": "2022-02-14T17:24:42.2472111+01:00",
          "TotalRefreshCount": 1,
          "CustomInfo": {}
        }
      },
      "3353": {
        "$type": "Inside.Core.Formula.Definition.DefinitionAC, Inside.Core.Formula",
        "ID": 3353,
        "Results": [
          [
            2.0
          ]
        ],
        "Statistics": {
          "CreationDate": "2023-03-20T10:43:48.5316336+01:00",
          "LastRefreshDate": "2022-02-14T17:24:42.2534824+01:00",
          "TotalRefreshCount": 1,
          "CustomInfo": {}
        }
      },
      "3354": {
        "$type": "Inside.Core.Formula.Definition.DefinitionAC, Inside.Core.Formula",
        "ID": 3354,
        "Results": [
          [
            2.0
          ]
        ],
        "Statistics": {
          "CreationDate": "2023-03-20T10:43:48.5316336+01:00",
          "LastRefreshDate": "2022-02-14T17:24:42.259807+01:00",
          "TotalRefreshCount": 1,
          "CustomInfo": {}
        }
      },
      "3355": {
        "$type": "Inside.Core.Formula.Definition.DefinitionAC, Inside.Core.Formula",
        "ID": 3355,
        "Results": [
          [
            2.0
          ]
        ],
        "Statistics": {
          "CreationDate": "2023-03-20T10:43:48.5316336+01:00",
          "LastRefreshDate": "2022-02-14T17:24:42.2668068+01:00",
          "TotalRefreshCount": 1,
          "CustomInfo": {}
        }
      },
      "3356": {
        "$type": "Inside.Core.Formula.Definition.DefinitionAC, Inside.Core.Formula",
        "ID": 3356,
        "Results": [
          [
            2.0
          ]
        ],
        "Statistics": {
          "CreationDate": "2023-03-20T10:43:48.5316336+01:00",
          "LastRefreshDate": "2022-02-14T17:24:42.2741407+01:00",
          "TotalRefreshCount": 1,
          "CustomInfo": {}
        }
      },
      "3357": {
        "$type": "Inside.Core.Formula.Definition.DefinitionAC, Inside.Core.Formula",
        "ID": 3357,
        "Results": [
          [
            1.8
          ]
        ],
        "Statistics": {
          "CreationDate": "2023-03-20T10:43:48.5316336+01:00",
          "LastRefreshDate": "2022-02-14T17:24:42.2804344+01:00",
          "TotalRefreshCount": 1,
          "CustomInfo": {}
        }
      },
      "3358": {
        "$type": "Inside.Core.Formula.Definition.DefinitionAC, Inside.Core.Formula",
        "ID": 3358,
        "Results": [
          [
            1.8
          ]
        ],
        "Statistics": {
          "CreationDate": "2023-03-20T10:43:48.5316336+01:00",
          "LastRefreshDate": "2022-02-14T17:24:42.2874535+01:00",
          "TotalRefreshCount": 1,
          "CustomInfo": {}
        }
      },
      "3359": {
        "$type": "Inside.Core.Formula.Definition.DefinitionAC, Inside.Core.Formula",
        "ID": 3359,
        "Results": [
          [
            1.8
          ]
        ],
        "Statistics": {
          "CreationDate": "2023-03-20T10:43:48.5316336+01:00",
          "LastRefreshDate": "2022-02-14T17:24:42.2928134+01:00",
          "TotalRefreshCount": 1,
          "CustomInfo": {}
        }
      },
      "3360": {
        "$type": "Inside.Core.Formula.Definition.DefinitionAC, Inside.Core.Formula",
        "ID": 3360,
        "Results": [
          [
            1.8
          ]
        ],
        "Statistics": {
          "CreationDate": "2023-03-20T10:43:48.5316336+01:00",
          "LastRefreshDate": "2022-02-14T17:24:42.299123+01:00",
          "TotalRefreshCount": 1,
          "CustomInfo": {}
        }
      },
      "3361": {
        "$type": "Inside.Core.Formula.Definition.DefinitionAC, Inside.Core.Formula",
        "ID": 3361,
        "Results": [
          [
            1.8
          ]
        ],
        "Statistics": {
          "CreationDate": "2023-03-20T10:43:48.5316336+01:00",
          "LastRefreshDate": "2022-02-14T17:24:42.3061585+01:00",
          "TotalRefreshCount": 1,
          "CustomInfo": {}
        }
      },
      "3362": {
        "$type": "Inside.Core.Formula.Definition.DefinitionAC, Inside.Core.Formula",
        "ID": 3362,
        "Results": [
          [
            1.8
          ]
        ],
        "Statistics": {
          "CreationDate": "2023-03-20T10:43:48.5316336+01:00",
          "LastRefreshDate": "2022-02-14T17:24:42.3124922+01:00",
          "TotalRefreshCount": 1,
          "CustomInfo": {}
        }
      },
      "3363": {
        "$type": "Inside.Core.Formula.Definition.DefinitionAC, Inside.Core.Formula",
        "ID": 3363,
        "Results": [
          [
            1.8
          ]
        ],
        "Statistics": {
          "CreationDate": "2023-03-20T10:43:48.5316336+01:00",
          "LastRefreshDate": "2022-02-14T17:24:42.3187143+01:00",
          "TotalRefreshCount": 1,
          "CustomInfo": {}
        }
      },
      "3364": {
        "$type": "Inside.Core.Formula.Definition.DefinitionAC, Inside.Core.Formula",
        "ID": 3364,
        "Results": [
          [
            1.8
          ]
        ],
        "Statistics": {
          "CreationDate": "2023-03-20T10:43:48.5316336+01:00",
          "LastRefreshDate": "2022-02-14T17:24:42.3257371+01:00",
          "TotalRefreshCount": 1,
          "CustomInfo": {}
        }
      },
      "3365": {
        "$type": "Inside.Core.Formula.Definition.DefinitionAC, Inside.Core.Formula",
        "ID": 3365,
        "Results": [
          [
            1.8
          ]
        ],
        "Statistics": {
          "CreationDate": "2023-03-20T10:43:48.5326273+01:00",
          "LastRefreshDate": "2022-02-14T17:24:42.3330744+01:00",
          "TotalRefreshCount": 1,
          "CustomInfo": {}
        }
      },
      "3366": {
        "$type": "Inside.Core.Formula.Definition.DefinitionAC, Inside.Core.Formula",
        "ID": 3366,
        "Results": [
          [
            1.8
          ]
        ],
        "Statistics": {
          "CreationDate": "2023-03-20T10:43:48.5326273+01:00",
          "LastRefreshDate": "2022-02-14T17:24:42.3403566+01:00",
          "TotalRefreshCount": 1,
          "CustomInfo": {}
        }
      },
      "3367": {
        "$type": "Inside.Core.Formula.Definition.DefinitionAC, Inside.Core.Formula",
        "ID": 3367,
        "Results": [
          [
            1.8
          ]
        ],
        "Statistics": {
          "CreationDate": "2023-03-20T10:43:48.5326273+01:00",
          "LastRefreshDate": "2022-02-14T17:24:42.3473498+01:00",
          "TotalRefreshCount": 1,
          "CustomInfo": {}
        }
      },
      "3368": {
        "$type": "Inside.Core.Formula.Definition.DefinitionAC, Inside.Core.Formula",
        "ID": 3368,
        "Results": [
          [
            1.8
          ]
        ],
        "Statistics": {
          "CreationDate": "2023-03-20T10:43:48.5326273+01:00",
          "LastRefreshDate": "2022-02-14T17:24:42.3547586+01:00",
          "TotalRefreshCount": 1,
          "CustomInfo": {}
        }
      },
      "3369": {
        "$type": "Inside.Core.Formula.Definition.DefinitionAC, Inside.Core.Formula",
        "ID": 3369,
        "Results": [
          [
            1.8
          ]
        ],
        "Statistics": {
          "CreationDate": "2023-03-20T10:43:48.5326273+01:00",
          "LastRefreshDate": "2022-02-14T17:24:42.3610692+01:00",
          "TotalRefreshCount": 1,
          "CustomInfo": {}
        }
      },
      "3370": {
        "$type": "Inside.Core.Formula.Definition.DefinitionAC, Inside.Core.Formula",
        "ID": 3370,
        "Results": [
          [
            1.8
          ]
        ],
        "Statistics": {
          "CreationDate": "2023-03-20T10:43:48.5326273+01:00",
          "LastRefreshDate": "2022-02-14T17:24:42.3660738+01:00",
          "TotalRefreshCount": 1,
          "CustomInfo": {}
        }
      },
      "3371": {
        "$type": "Inside.Core.Formula.Definition.DefinitionAC, Inside.Core.Formula",
        "ID": 3371,
        "Results": [
          [
            1.8
          ]
        ],
        "Statistics": {
          "CreationDate": "2023-03-20T10:43:48.5326273+01:00",
          "LastRefreshDate": "2022-02-14T17:24:42.3703968+01:00",
          "TotalRefreshCount": 1,
          "CustomInfo": {}
        }
      },
      "3372": {
        "$type": "Inside.Core.Formula.Definition.DefinitionAC, Inside.Core.Formula",
        "ID": 3372,
        "Results": [
          [
            1.8
          ]
        ],
        "Statistics": {
          "CreationDate": "2023-03-20T10:43:48.5326273+01:00",
          "LastRefreshDate": "2022-02-14T17:24:42.3744041+01:00",
          "TotalRefreshCount": 1,
          "CustomInfo": {}
        }
      },
      "3373": {
        "$type": "Inside.Core.Formula.Definition.DefinitionAC, Inside.Core.Formula",
        "ID": 3373,
        "Results": [
          [
            1.8
          ]
        ],
        "Statistics": {
          "CreationDate": "2023-03-20T10:43:48.5326273+01:00",
          "LastRefreshDate": "2022-02-14T17:24:42.3786136+01:00",
          "TotalRefreshCount": 1,
          "CustomInfo": {}
        }
      },
      "3374": {
        "$type": "Inside.Core.Formula.Definition.DefinitionAC, Inside.Core.Formula",
        "ID": 3374,
        "Results": [
          [
            1.8
          ]
        ],
        "Statistics": {
          "CreationDate": "2023-03-20T10:43:48.5326273+01:00",
          "LastRefreshDate": "2022-02-14T17:24:42.3826399+01:00",
          "TotalRefreshCount": 1,
          "CustomInfo": {}
        }
      },
      "3375": {
        "$type": "Inside.Core.Formula.Definition.DefinitionAC, Inside.Core.Formula",
        "ID": 3375,
        "Results": [
          [
            1.8
          ]
        ],
        "Statistics": {
          "CreationDate": "2023-03-20T10:43:48.5326273+01:00",
          "LastRefreshDate": "2022-02-14T17:24:42.3866239+01:00",
          "TotalRefreshCount": 1,
          "CustomInfo": {}
        }
      },
      "3376": {
        "$type": "Inside.Core.Formula.Definition.DefinitionAC, Inside.Core.Formula",
        "ID": 3376,
        "Results": [
          [
            1.8
          ]
        ],
        "Statistics": {
          "CreationDate": "2023-03-20T10:43:48.5326273+01:00",
          "LastRefreshDate": "2022-02-14T17:24:42.3910118+01:00",
          "TotalRefreshCount": 1,
          "CustomInfo": {}
        }
      },
      "3377": {
        "$type": "Inside.Core.Formula.Definition.DefinitionAC, Inside.Core.Formula",
        "ID": 3377,
        "Results": [
          [
            1.8
          ]
        ],
        "Statistics": {
          "CreationDate": "2023-03-20T10:43:48.5326273+01:00",
          "LastRefreshDate": "2022-02-14T17:24:42.3990098+01:00",
          "TotalRefreshCount": 1,
          "CustomInfo": {}
        }
      },
      "3378": {
        "$type": "Inside.Core.Formula.Definition.DefinitionAC, Inside.Core.Formula",
        "ID": 3378,
        "Results": [
          [
            1.8
          ]
        ],
        "Statistics": {
          "CreationDate": "2023-03-20T10:43:48.5326273+01:00",
          "LastRefreshDate": "2022-02-14T17:24:42.4280151+01:00",
          "TotalRefreshCount": 1,
          "CustomInfo": {}
        }
      },
      "3379": {
        "$type": "Inside.Core.Formula.Definition.DefinitionAC, Inside.Core.Formula",
        "ID": 3379,
        "Results": [
          [
            1.8
          ]
        ],
        "Statistics": {
          "CreationDate": "2023-03-20T10:43:48.5326273+01:00",
          "LastRefreshDate": "2022-02-14T17:24:42.4330109+01:00",
          "TotalRefreshCount": 1,
          "CustomInfo": {}
        }
      },
      "3380": {
        "$type": "Inside.Core.Formula.Definition.DefinitionAC, Inside.Core.Formula",
        "ID": 3380,
        "Results": [
          [
            1.8
          ]
        ],
        "Statistics": {
          "CreationDate": "2023-03-20T10:43:48.5326273+01:00",
          "LastRefreshDate": "2022-02-14T17:24:45.0273838+01:00",
          "TotalRefreshCount": 1,
          "CustomInfo": {}
        }
      },
      "3381": {
        "$type": "Inside.Core.Formula.Definition.DefinitionAC, Inside.Core.Formula",
        "ID": 3381,
        "Results": [
          [
            1.8
          ]
        ],
        "Statistics": {
          "CreationDate": "2023-03-20T10:43:48.5326273+</t>
  </si>
  <si>
    <t>01:00",
          "LastRefreshDate": "2022-02-14T17:24:45.0358228+01:00",
          "TotalRefreshCount": 1,
          "CustomInfo": {}
        }
      },
      "3382": {
        "$type": "Inside.Core.Formula.Definition.DefinitionAC, Inside.Core.Formula",
        "ID": 3382,
        "Results": [
          [
            1.8
          ]
        ],
        "Statistics": {
          "CreationDate": "2023-03-20T10:43:48.5326273+01:00",
          "LastRefreshDate": "2022-02-14T17:24:45.0456187+01:00",
          "TotalRefreshCount": 1,
          "CustomInfo": {}
        }
      },
      "3383": {
        "$type": "Inside.Core.Formula.Definition.DefinitionAC, Inside.Core.Formula",
        "ID": 3383,
        "Results": [
          [
            1.8
          ]
        ],
        "Statistics": {
          "CreationDate": "2023-03-20T10:43:48.5326273+01:00",
          "LastRefreshDate": "2022-02-14T17:24:45.0536155+01:00",
          "TotalRefreshCount": 1,
          "CustomInfo": {}
        }
      },
      "3384": {
        "$type": "Inside.Core.Formula.Definition.DefinitionAC, Inside.Core.Formula",
        "ID": 3384,
        "Results": [
          [
            1.8
          ]
        ],
        "Statistics": {
          "CreationDate": "2023-03-20T10:43:48.5326273+01:00",
          "LastRefreshDate": "2022-02-14T17:24:45.0625723+01:00",
          "TotalRefreshCount": 1,
          "CustomInfo": {}
        }
      },
      "3385": {
        "$type": "Inside.Core.Formula.Definition.DefinitionAC, Inside.Core.Formula",
        "ID": 3385,
        "Results": [
          [
            1.8
          ]
        ],
        "Statistics": {
          "CreationDate": "2023-03-20T10:43:48.5326273+01:00",
          "LastRefreshDate": "2022-02-14T17:24:45.0715697+01:00",
          "TotalRefreshCount": 1,
          "CustomInfo": {}
        }
      },
      "3386": {
        "$type": "Inside.Core.Formula.Definition.DefinitionAC, Inside.Core.Formula",
        "ID": 3386,
        "Results": [
          [
            1.8
          ]
        ],
        "Statistics": {
          "CreationDate": "2023-03-20T10:43:48.5336594+01:00",
          "LastRefreshDate": "2022-02-14T17:24:45.0815677+01:00",
          "TotalRefreshCount": 1,
          "CustomInfo": {}
        }
      },
      "3387": {
        "$type": "Inside.Core.Formula.Definition.DefinitionAC, Inside.Core.Formula",
        "ID": 3387,
        "Results": [
          [
            1.8
          ]
        ],
        "Statistics": {
          "CreationDate": "2023-03-20T10:43:48.5336594+01:00",
          "LastRefreshDate": "2022-02-14T17:24:45.0920736+01:00",
          "TotalRefreshCount": 1,
          "CustomInfo": {}
        }
      },
      "3388": {
        "$type": "Inside.Core.Formula.Definition.DefinitionAC, Inside.Core.Formula",
        "ID": 3388,
        "Results": [
          [
            1.8
          ]
        ],
        "Statistics": {
          "CreationDate": "2023-03-20T10:43:48.5336594+01:00",
          "LastRefreshDate": "2022-02-14T17:24:45.101435+01:00",
          "TotalRefreshCount": 1,
          "CustomInfo": {}
        }
      },
      "3389": {
        "$type": "Inside.Core.Formula.Definition.DefinitionAC, Inside.Core.Formula",
        "ID": 3389,
        "Results": [
          [
            1.8
          ]
        ],
        "Statistics": {
          "CreationDate": "2023-03-20T10:43:48.5336594+01:00",
          "LastRefreshDate": "2022-02-14T17:24:45.1109205+01:00",
          "TotalRefreshCount": 1,
          "CustomInfo": {}
        }
      },
      "3390": {
        "$type": "Inside.Core.Formula.Definition.DefinitionAC, Inside.Core.Formula",
        "ID": 3390,
        "Results": [
          [
            1.8
          ]
        ],
        "Statistics": {
          "CreationDate": "2023-03-20T10:43:48.5336594+01:00",
          "LastRefreshDate": "2022-02-14T17:24:45.1203006+01:00",
          "TotalRefreshCount": 1,
          "CustomInfo": {}
        }
      },
      "3391": {
        "$type": "Inside.Core.Formula.Definition.DefinitionAC, Inside.Core.Formula",
        "ID": 3391,
        "Results": [
          [
            1.8
          ]
        ],
        "Statistics": {
          "CreationDate": "2023-03-20T10:43:48.5336594+01:00",
          "LastRefreshDate": "2022-02-14T17:24:45.1286319+01:00",
          "TotalRefreshCount": 1,
          "CustomInfo": {}
        }
      },
      "3392": {
        "$type": "Inside.Core.Formula.Definition.DefinitionAC, Inside.Core.Formula",
        "ID": 3392,
        "Results": [
          [
            1.8
          ]
        ],
        "Statistics": {
          "CreationDate": "2023-03-20T10:43:48.5336594+01:00",
          "LastRefreshDate": "2022-02-14T17:24:45.136647+01:00",
          "TotalRefreshCount": 1,
          "CustomInfo": {}
        }
      },
      "3393": {
        "$type": "Inside.Core.Formula.Definition.DefinitionAC, Inside.Core.Formula",
        "ID": 3393,
        "Results": [
          [
            1.8
          ]
        ],
        "Statistics": {
          "CreationDate": "2023-03-20T10:43:48.5336594+01:00",
          "LastRefreshDate": "2022-02-14T17:24:45.1460253+01:00",
          "TotalRefreshCount": 1,
          "CustomInfo": {}
        }
      },
      "3394": {
        "$type": "Inside.Core.Formula.Definition.DefinitionAC, Inside.Core.Formula",
        "ID": 3394,
        "Results": [
          [
            1.8
          ]
        ],
        "Statistics": {
          "CreationDate": "2023-03-20T10:43:48.5336594+01:00",
          "LastRefreshDate": "2022-02-14T17:24:45.1544852+01:00",
          "TotalRefreshCount": 1,
          "CustomInfo": {}
        }
      },
      "3395": {
        "$type": "Inside.Core.Formula.Definition.DefinitionAC, Inside.Core.Formula",
        "ID": 3395,
        "Results": [
          [
            1.8
          ]
        ],
        "Statistics": {
          "CreationDate": "2023-03-20T10:43:48.5336594+01:00",
          "LastRefreshDate": "2022-02-14T17:24:45.1648234+01:00",
          "TotalRefreshCount": 1,
          "CustomInfo": {}
        }
      },
      "3396": {
        "$type": "Inside.Core.Formula.Definition.DefinitionAC, Inside.Core.Formula",
        "ID": 3396,
        "Results": [
          [
            1.8
          ]
        ],
        "Statistics": {
          "CreationDate": "2023-03-20T10:43:48.5336594+01:00",
          "LastRefreshDate": "2022-02-14T17:24:45.1732456+01:00",
          "TotalRefreshCount": 1,
          "CustomInfo": {}
        }
      },
      "3397": {
        "$type": "Inside.Core.Formula.Definition.DefinitionAC, Inside.Core.Formula",
        "ID": 3397,
        "Results": [
          [
            1.8
          ]
        ],
        "Statistics": {
          "CreationDate": "2023-03-20T10:43:48.5336594+01:00",
          "LastRefreshDate": "2022-02-14T17:24:45.1826238+01:00",
          "TotalRefreshCount": 1,
          "CustomInfo": {}
        }
      },
      "3398": {
        "$type": "Inside.Core.Formula.Definition.DefinitionAC, Inside.Core.Formula",
        "ID": 3398,
        "Results": [
          [
            1.8
          ]
        ],
        "Statistics": {
          "CreationDate": "2023-03-20T10:43:48.5336594+01:00",
          "LastRefreshDate": "2022-02-14T17:24:45.1929122+01:00",
          "TotalRefreshCount": 1,
          "CustomInfo": {}
        }
      },
      "3399": {
        "$type": "Inside.Core.Formula.Definition.DefinitionAC, Inside.Core.Formula",
        "ID": 3399,
        "Results": [
          [
            1.8
          ]
        ],
        "Statistics": {
          "CreationDate": "2023-03-20T10:43:48.5336594+01:00",
          "LastRefreshDate": "2022-02-14T17:24:45.2063625+01:00",
          "TotalRefreshCount": 1,
          "CustomInfo": {}
        }
      },
      "3400": {
        "$type": "Inside.Core.Formula.Definition.DefinitionAC, Inside.Core.Formula",
        "ID": 3400,
        "Results": [
          [
            1.8
          ]
        ],
        "Statistics": {
          "CreationDate": "2023-03-20T10:43:48.5336594+01:00",
          "LastRefreshDate": "2022-02-14T17:24:45.2156989+01:00",
          "TotalRefreshCount": 1,
          "CustomInfo": {}
        }
      },
      "3401": {
        "$type": "Inside.Core.Formula.Definition.DefinitionAC, Inside.Core.Formula",
        "ID": 3401,
        "Results": [
          [
            1.8
          ]
        ],
        "Statistics": {
          "CreationDate": "2023-03-20T10:43:48.5346365+01:00",
          "LastRefreshDate": "2022-02-14T17:24:45.2250807+01:00",
          "TotalRefreshCount": 1,
          "CustomInfo": {}
        }
      },
      "3402": {
        "$type": "Inside.Core.Formula.Definition.DefinitionAC, Inside.Core.Formula",
        "ID": 3402,
        "Results": [
          [
            1.8
          ]
        ],
        "Statistics": {
          "CreationDate": "2023-03-20T10:43:48.5346365+01:00",
          "LastRefreshDate": "2022-02-14T17:24:45.2334014+01:00",
          "TotalRefreshCount": 1,
          "CustomInfo": {}
        }
      },
      "3403": {
        "$type": "Inside.Core.Formula.Definition.DefinitionAC, Inside.Core.Formula",
        "ID": 3403,
        "Results": [
          [
            1.8
          ]
        ],
        "Statistics": {
          "CreationDate": "2023-03-20T10:43:48.5346365+01:00",
          "LastRefreshDate": "2022-02-14T17:24:45.2428214+01:00",
          "TotalRefreshCount": 1,
          "CustomInfo": {}
        }
      },
      "3404": {
        "$type": "Inside.Core.Formula.Definition.DefinitionAC, Inside.Core.Formula",
        "ID": 3404,
        "Results": [
          [
            1.8
          ]
        ],
        "Statistics": {
          "CreationDate": "2023-03-20T10:43:48.5346365+01:00",
          "LastRefreshDate": "2022-02-14T17:24:45.2520931+01:00",
          "TotalRefreshCount": 1,
          "CustomInfo": {}
        }
      },
      "3405": {
        "$type": "Inside.Core.Formula.Definition.DefinitionAC, Inside.Core.Formula",
        "ID": 3405,
        "Results": [
          [
            1.8
          ]
        ],
        "Statistics": {
          "CreationDate": "2023-03-20T10:43:48.5346365+01:00",
          "LastRefreshDate": "2022-02-14T17:24:45.2604812+01:00",
          "TotalRefreshCount": 1,
          "CustomInfo": {}
        }
      },
      "3406": {
        "$type": "Inside.Core.Formula.Definition.DefinitionAC, Inside.Core.Formula",
        "ID": 3406,
        "Results": [
          [
            1.8
          ]
        ],
        "Statistics": {
          "CreationDate": "2023-03-20T10:43:48.5346365+01:00",
          "LastRefreshDate": "2022-02-14T17:24:45.2698672+01:00",
          "TotalRefreshCount": 1,
          "CustomInfo": {}
        }
      },
      "3407": {
        "$type": "Inside.Core.Formula.Definition.DefinitionAC, Inside.Core.Formula",
        "ID": 3407,
        "Results": [
          [
            1.8
          ]
        ],
        "Statistics": {
          "CreationDate": "2023-03-20T10:43:48.5346365+01:00",
          "LastRefreshDate": "2022-02-14T17:24:45.2779008+01:00",
          "TotalRefreshCount": 1,
          "CustomInfo": {}
        }
      },
      "3408": {
        "$type": "Inside.Core.Formula.Definition.DefinitionAC, Inside.Core.Formula",
        "ID": 3408,
        "Results": [
          [
            2.0
          ]
        ],
        "Statistics": {
          "CreationDate": "2023-03-20T10:43:48.5346365+01:00",
          "LastRefreshDate": "2022-02-14T17:24:45.2872921+01:00",
          "TotalRefreshCount": 1,
          "CustomInfo": {}
        }
      },
      "3409": {
        "$type": "Inside.Core.Formula.Definition.DefinitionAC, Inside.Core.Formula",
        "ID": 3409,
        "Results": [
          [
            2.0
          ]
        ],
        "Statistics": {
          "CreationDate": "2023-03-20T10:43:48.5346365+01:00",
          "LastRefreshDate": "2022-02-14T17:24:45.2966589+01:00",
          "TotalRefreshCount": 1,
          "CustomInfo": {}
        }
      },
      "3410": {
        "$type": "Inside.Core.Formula.Definition.DefinitionAC, Inside.Core.Formula",
        "ID": 3410,
        "Results": [
          [
            2.0
          ]
        ],
        "Statistics": {
          "CreationDate": "2023-03-20T10:43:48.5346365+01:00",
          "LastRefreshDate": "2022-02-14T17:24:45.3070581+01:00",
          "TotalRefreshCount": 1,
          "CustomInfo": {}
        }
      },
      "3411": {
        "$type": "Inside.Core.Formula.Definition.DefinitionAC, Inside.Core.Formula",
        "ID": 3411,
        "Results": [
          [
            2.0
          ]
        ],
        "Statistics": {
          "CreationDate": "2023-03-20T10:43:48.5346365+01:00",
          "LastRefreshDate": "2022-02-14T17:24:45.3209228+01:00",
          "TotalRefreshCount": 1,
          "CustomInfo": {}
        }
      },
      "3412": {
        "$type": "Inside.Core.Formula.Definition.DefinitionAC, Inside.Core.Formula",
        "ID": 3412,
        "Results": [
          [
            2.0
          ]
        ],
        "Statistics": {
          "CreationDate": "2023-03-20T10:43:48.5346365+01:00",
          "LastRefreshDate": "2022-02-14T17:24:45.3313151+01:00",
          "TotalRefreshCount": 1,
          "CustomInfo": {}
        }
      },
      "3413": {
        "$type": "Inside.Core.Formula.Definition.DefinitionAC, Inside.Core.Formula",
        "ID": 3413,
        "Results": [
          [
            2.0
          ]
        ],
        "Statistics": {
          "CreationDate": "2023-03-20T10:43:48.5346365+01:00",
          "LastRefreshDate": "2022-02-14T17:24:45.3416803+01:00",
          "TotalRefreshCount": 1,
          "CustomInfo": {}
        }
      },
      "3414": {
        "$type": "Inside.Core.Formula.Definition.DefinitionAC, Inside.Core.Formula",
        "ID": 3414,
        "Results": [
          [
            2.0
          ]
        ],
        "Statistics": {
          "CreationDate": "2023-03-20T10:43:48.5346365+01:00",
          "LastRefreshDate": "2022-02-14T17:24:45.3511092+01:00",
          "TotalRefreshCount": 1,
          "CustomInfo": {}
        }
      },
      "3415": {
        "$type": "Inside.Core.Formula.Definition.DefinitionAC, Inside.Core.Formula",
        "ID": 3415,
        "Results": [
          [
            2.0
          ]
        ],
        "Statistics": {
          "CreationDate": "2023-03-20T10:43:48.5346365+01:00",
          "LastRefreshDate": "2022-02-14T17:24:45.3645458+01:00",
          "TotalRefreshCount": 1,
          "CustomInfo": {}
        }
      },
      "3416": {
        "$type": "Inside.Core.Formula.Definition.DefinitionAC, Inside.Core.Formula",
        "ID": 3416,
        "Results": [
          [
            2.0
          ]
        ],
        "Statistics": {
          "CreationDate": "2023-03-20T10:43:48.5346365+01:00",
          "LastRefreshDate": "2022-02-14T17:24:45.3739203+01:00",
          "TotalRefreshCount": 1,
          "CustomInfo": {}
        }
      },
      "3417": {
        "$type": "Inside.Core.Formula.Definition.DefinitionAC, Inside.Core.Formula",
        "ID": 3417,
        "Results": [
          [
            2.0
          ]
        ],
        "Statistics": {
          "CreationDate": "2023-03-20T10:43:48.5346365+01:00",
          "LastRefreshDate": "2022-02-14T17:24:45.3855507+01:00",
          "TotalRefreshCount": 1,
          "CustomInfo": {}
        }
      },
      "3418": {
        "$type": "Inside.Core.Formula.Definition.DefinitionAC, Inside.Core.Formula",
        "ID": 3418,
        "Results": [
          [
            2.0
          ]
        ],
        "Statistics": {
          "CreationDate": "2023-03-20T10:43:48.5346365+01:00",
          "LastRefreshDate": "2022-02-14T17:24:45.3959412+01:00",
          "TotalRefreshCount": 1,
          "CustomInfo": {}
        }
      },
      "3419": {
        "$type": "Inside.Core.Formula.Definition.DefinitionAC, Inside.Core.Formula",
        "ID": 3419,
        "Results": [
          [
            2.0
          ]
        ],
        "Statistics": {
          "CreationDate": "2023-03-20T10:43:48.5346365+01:00",
          "LastRefreshDate": "2022-02-14T17:24:45.4064432+01:00",
          "TotalRefreshCount": 1,
          "CustomInfo": {}
        }
      },
      "3420": {
        "$type": "Inside.Core.Formula.Definition.DefinitionAC, Inside.Core.Formula",
        "ID": 3420,
        "Results": [
          [
            2.0
          ]
        ],
        "Statistics": {
          "CreationDate": "2023-03-20T10:43:48.5356632+01:00",
          "LastRefreshDate": "2022-02-14T17:24:45.4159204+01:00",
          "TotalRefreshCount": 1,
          "CustomInfo": {}
        }
      },
      "3421": {
        "$type": "Inside.Core.Formula.Definition.DefinitionAC, Inside.Core.Formula",
        "ID": 3421,
        "Results": [
          [
            2.0
          ]
        ],
        "Statistics": {
          "CreationDate": "2023-03-20T10:43:48.5356632+01:00",
          "LastRefreshDate": "2022-02-14T17:24:45.4254123+01:00",
          "TotalRefreshCount": 1,
          "CustomInfo": {}
        }
      },
      "3422": {
        "$type": "Inside.Core.Formula.Definition.DefinitionAC, Inside.Core.Formula",
        "ID": 3422,
        "Results": [
          [
            2.0
          ]
        ],
        "Statistics": {
          "CreationDate": "2023-03-20T10:43:48.5356632+01:00",
          "LastRefreshDate": "2022-02-14T17:24:45.4347731+01:00",
          "TotalRefreshCount": 1,
          "CustomInfo": {}
        }
      },
      "3423": {
        "$type": "Inside.Core.Formula.Definition.DefinitionAC, Inside.Core.Formula",
        "ID": 3423,
        "Results": [
          [
            1.8
          ]
        ],
        "Statistics": {
          "CreationDate": "2023-03-20T10:43:48.5356632+01:00",
          "LastRefreshDate": "2022-02-14T17:24:45.4626589+01:00",
          "TotalRefreshCount": 1,
          "CustomInfo": {}
        }
      },
      "3424": {
        "$type": "Inside.Core.Formula.Definition.DefinitionAC, Inside.Core.Formula",
        "ID": 3424,
        "Results": [
          [
            1.8
          ]
        ],
        "Statistics": {
          "CreationDate": "2023-03-20T10:43:48.5356632+01:00",
          "LastRefreshDate": "2022-02-14T17:24:45.4864741+01:00",
          "TotalRefreshCount": 1,
          "CustomInfo": {}
        }
      },
      "3425": {
        "$type": "Inside.Core.Formula.Definition.DefinitionAC, Inside.Core.Formula",
        "ID": 3425,
        "Results": [
          [
            1.8
          ]
        ],
        "Statistics": {
          "CreationDate": "2023-03-20T10:43:48.5356632+01:00",
          "LastRefreshDate": "2022-02-14T17:24:45.4958357+01:00",
          "TotalRefreshCount": 1,
          "CustomInfo": {}
        }
      },
      "3426": {
        "$type": "Inside.Core.Formula.Definition.DefinitionAC, Inside.Core.Formula",
        "ID": 3426,
        "Results": [
          [
            1.8
          ]
        ],
        "Statistics": {
          "CreationDate": "2023-03-20T10:43:48.5356632+01:00",
          "LastRefreshDate": "2022-02-14T17:24:45.5052682+01:00",
          "TotalRefreshCount": 1,
          "CustomInfo": {}
        }
      },
      "3427": {
        "$type": "Inside.Core.Formula.Definition.DefinitionAC, Inside.Core.Formula",
        "ID": 3427,
        "Results": [
          [
            2.0
          ]
        ],
        "Statistics": {
          "CreationDate": "2023-03-20T10:43:48.5356632+01:00",
          "LastRefreshDate": "2022-02-14T17:24:47.6944181+01:00",
          "TotalRefreshCount": 1,
          "CustomInfo": {}
        }
      },
      "3428": {
        "$type": "Inside.Core.Formula.Definition.DefinitionAC, Inside.Core.Formula",
        "ID": 3428,
        "Results": [
          [
            1.8
          ]
        ],
        "Statistics": {
          "CreationDate": "2023-03-20T10:43:48.5356632+01:00",
          "LastRefreshDate": "2022-02-14T17:24:47.7063702+01:00",
          "TotalRefreshCount": 1,
          "CustomInfo": {}
        }
      },
      "3429": {
        "$type": "Inside.Core.Formula.Definition.DefinitionAC, Inside.Core.Formula",
        "ID": 3429,
        "Results": [
          [
            1.8
          ]
        ],
        "Statistics": {
          "CreationDate": "2023-03-20T10:43:48.5356632+01:00",
          "LastRefreshDate": "2022-02-14T17:24:47.7163695+01:00",
          "TotalRefreshCount": 1,
          "CustomInfo": {}
        }
      },
      "3430": {
        "$type": "Inside.Core.Formula.Definition.DefinitionAC, Inside.Core.Formula",
        "ID": 3430,
        "Results": [
          [
            1.8
          ]
        ],
        "Statistics": {
          "CreationDate": "2023-03-20T10:43:48.5356632+01:00",
          "LastRefreshDate": "2022-02-14T17:24:47.7263706+01:00",
          "TotalRefreshCount": 1,
          "CustomInfo": {}
        }
      },
      "3431": {
        "$type": "Inside.Core.Formula.Definition.DefinitionAC, Inside.Core.Formula",
        "ID": 3431,
        "Results": [
          [
            1.8
          ]
        ],
        "Statistics": {
          "CreationDate": "2023-03-20T10:43:48.5356632+01:00",
          "LastRefreshDate": "2022-02-14T17:24:47.735382+01:00",
          "TotalRefreshCount": 1,
          "CustomInfo": {}
        }
      },
      "3432": {
        "$type": "Inside.Core.Formula.Definition.DefinitionAC, Inside.Core.Formula",
        "ID": 3432,
        "Results": [
          [
            2.0
          ]
        ],
        "Statistics": {
          "CreationDate": "2023-03-20T10:43:48.5356632+01:00",
          "LastRefreshDate": "2022-02-14T17:24:47.7443812+01:00",
          "TotalRefreshCount": 1,
          "CustomInfo": {}
        }
      },
      "3433": {
        "$type": "Inside.Core.Formula.Definition.DefinitionAC, Inside.Core.Formula",
        "ID": 3433,
        "Results": [
          [
            1.5
          ]
        ],
        "Statistics": {
          "CreationDate": "2023-03-20T10:43:48.5356632+01:00",
          "LastRefreshDate": "2022-02-14T17:24:47.7543784+01:00",
          "TotalRefreshCount": 1,
          "CustomInfo": {}
        }
      },
      "3434": {
        "$type": "Inside.Core.Formula.Definition.DefinitionAC, Inside.Core.Formula",
        "ID": 3434,
        "Results": [
          [
            1.5
          ]
        ],
        "Statistics": {
          "CreationDate": "2023-03-20T10:43:48.5356632+01:00",
          "LastRefreshDate": "2022-02-14T17:24:47.7643738+01:00",
          "TotalRefreshCount": 1,
          "CustomInfo": {}
        }
      },
      "3435": {
        "$type": "Inside.Core.Formula.Definition.DefinitionAC, Inside.Core.Formula",
        "ID": 3435,
        "Results": [
          [
            2.5
          ]
        ],
        "Statistics": {
          "CreationDate": "2023-03-20T10:43:48.5356632+01:00",
          "LastRefreshDate": "2022-02-14T17:24:47.7738181+01:00",
          "TotalRefreshCount": 1,
          "CustomInfo": {}
        }
      },
      "3436": {
        "$type": "Inside.Core.Formula.Definition.DefinitionAC, Inside.Core.Formula",
        "ID": 3436,
        "Results": [
          [
            2.0
          ]
        ],
        "Statistics": {
          "CreationDate": "2023-03-20T10:43:48.5356632+01:00",
          "LastRefreshDate": "2022-02-14T17:24:47.784145+01:00",
          "TotalRefreshCount": 1,
          "CustomInfo": {}
        }
      },
      "3437": {
        "$type": "Inside.Core.Formula.Definition.DefinitionAC, Inside.Core.Formula",
        "ID": 3437,
        "Results": [
          [
            2.0
          ]
        ],
        "Statistics": {
          "CreationDate": "2023-03-20T10:43:48.5356632+01:00",
          "LastRefreshDate": "2022-02-14T17:24:47.7951069+01:00",
          "TotalRefreshCount": 1,
          "CustomInfo": {}
        }
      },
      "3438": {
        "$type": "Inside.Core.Formula.Definition.DefinitionAC, Inside.Core.Formula",
        "ID": 3438,
        "Results": [
          [
            2.0
          ]
        ],
        "Statistics": {
          "CreationDate": "2023-03-20T10:43:48.5356632+01:00",
          "LastRefreshDate": "2022-02-14T17:24:47.8071045+01:00",
          "TotalRefreshCount": 1,
          "CustomInfo": {}
        }
      },
      "3439": {
        "$type": "Inside.Core.Formula.Definition.DefinitionAC, Inside.Core.Formula",
        "ID": 3439,
        "Results": [
          [
            2.0
          ]
        ],
        "Statistics": {
          "CreationDate": "2023-03-20T10:43:48.5356632+01:00",
          "LastRefreshDate": "2022-02-14T17:24:47.8195098+01:00",
          "TotalRefreshCount": 1,
          "CustomInfo": {}
        }
      },
      "3440": {
        "$type": "Inside.Core.Formula.Definition.DefinitionAC, Inside.Core.Formula",
        "ID": 3440,
        "Results": [
          [
            2.0
          ]
        ],
        "Statistics": {
          "CreationDate": "2023-03-20T10:43:48.5356632+01:00",
          "LastRefreshDate": "2022-02-14T17:24:47.8300986+01:00",
          "TotalRefreshCount": 1,
          "CustomInfo": {}
        }
      },
      "3441": {
        "$type": "Inside.Core.Formula.Definition.DefinitionAC, Inside.Core.Formula",
        "ID": 3441,
        "Results": [
          [
            2.0
          ]
        ],
        "Statistics": {
          "CreationDate": "2023-03-20T10:43:48.5366641+01:00",
          "LastRefreshDate": "2022-02-14T17:24:47.8405099+01:00",
          "TotalRefreshCount": 1,
          "CustomInfo": {}
        }
      },
      "3442": {
        "$type": "Inside.Core.Formula.Definition.DefinitionAC, Inside.Core.Formula",
        "ID": 3442,
        "Results": [
          [
            2.0
          ]
        ],
        "Statistics": {
          "CreationDate": "2023-03-20T10:43:48.5366641+01:00",
          "LastRefreshDate": "2022-02-14T17:24:49.9804553+01:00",
          "TotalRefreshCount": 1,
          "CustomInfo": {}
        }
      },
      "3443": {
        "$type": "Inside.Core.Formula.Definition.DefinitionAC, Inside.Core.Formula",
        "ID": 3443,
        "Results": [
          [
            1.8
          ]
        ],
        "Statistics": {
          "CreationDate": "2023-03-20T10:43:48.5366641+01:00",
          "LastRefreshDate": "2022-02-14T17:24:49.9864702+01:00",
          "TotalRefreshCount": 1,
          "CustomInfo": {}
        }
      },
      "3444": {
        "$type": "Inside.Core.Formula.Definition.DefinitionAC, Inside.Core.Formula",
        "ID": 3444,
        "Results": [
          [
            1.8
          ]
        ],
        "Statistics": {
          "CreationDate": "2023-03-20T10:43:48.5366641+01:00",
          "LastRefreshDate": "2022-02-14T17:24:49.9906633+01:00",
          "TotalRefreshCount": 1,
          "CustomInfo": {}
        }
      },
      "3445": {
        "$type": "Inside.Core.Formula.Definition.DefinitionAC, Inside.Core.Formula",
        "ID": 3445,
        "Results": [
          [
            1.8
          ]
        ],
        "Statistics": {
          "CreationDate": "2023-03-20T10:43:48.5366641+01:00",
          "LastRefreshDate": "2022-02-14T17:24:49.9946592+01:00",
          "TotalRefreshCount": 1,
          "CustomInfo": {}
        }
      },
      "3446": {
        "$type": "Inside.Core.Formula.Definition.DefinitionAC, Inside.Core.Formula",
        "ID": 3446,
        "Results": [
          [
            1.8
          ]
        ],
        "Statistics": {
          "CreationDate": "2023-03-20T10:43:48.5366641+01:00",
          "LastRefreshDate": "2022-02-14T17:24:49.9998845+01:00",
          "TotalRefreshCount": 1,
          "CustomInfo": {}
        }
      },
      "3447": {
        "$type": "Inside.Core.Formula.Definition.DefinitionAC, Inside.Core.Formula",
        "ID": 3447,
        "Results": [
          [
            1.8
          ]
        ],
        "Statistics": {
          "CreationDate": "2023-03-20T10:43:48.5366641+01:00",
          "LastRefreshDate": "2022-02-14T17:24:50.0038752+01:00",
          "TotalRefreshCount": 1,
          "CustomInfo": {}
        }
      },
      "3448": {
        "$type": "Inside.Core.Formula.Definition.DefinitionAC, Inside.Core.Formula",
        "ID": 3448,
        "Results": [
          [
            1.8
          ]
        ],
        "Statistics": {
          "CreationDate": "2023-03-20T10:43:48.5366641+01:00",
          "LastRefreshDate": "2022-02-14T17:24:50.0090782+01:00",
          "TotalRefreshCount": 1,
          "CustomInfo": {}
        }
      },
      "3449": {
        "$type": "Inside.Core.Formula.Definition.DefinitionAC, Inside.Core.Formula",
        "ID": 3449,
        "Results": [
          [
            1.8
          ]
        ],
        "Statistics": {
          "CreationDate": "2023-03-20T10:43:48.5366641+01:00",
          "LastRefreshDate": "2022-02-14T17:24:50.0130854+01:00",
          "TotalRefreshCount": 1,
          "CustomInfo": {}
        }
      },
      "3450": {
        "$type": "Inside.Core.Formula.Definition.DefinitionAC, Inside.Core.Formula",
        "ID": 3450,
        "Results": [
          [
            1.8
          ]
        ],
        "Statistics": {
          "CreationDate": "2023-03-20T10:43:48.5366641+01:00",
          "LastRefreshDate": "2022-02-14T17:24:50.0170858+01:00",
          "TotalRefreshCount": 1,
          "CustomInfo": {}
        }
      },
      "3451": {
        "$type": "Inside.Core.Formula.Definition.DefinitionAC, Inside.Core.Formula",
        "ID": 3451,
        "Results": [
          [
            1.8
          ]
        ],
        "Statistics": {
          "CreationDate": "2023-03-20T10:43:48.5366641+01:00",
          "LastRefreshDate": "2022-02-14T17:24:50.0213389+01:00",
          "TotalRefreshCount": 1,
          "CustomInfo": {}
        }
      },
      "3452": {
        "$type": "Inside.Core.Formula.Definition.DefinitionAC, Inside.Core.Formula",
        "ID": 3452,
        "Results": [
          [
            1.8
          ]
        ],
        "Statistics": {
          "CreationDate": "2023-03-20T10:43:48.5366641+01:00",
          "LastRefreshDate": "2022-02-14T17:24:50.0263382+01:00",
          "TotalRefreshCount": 1,
          "CustomInfo": {}
        }
      },
      "3453": {
        "$type": "Inside.Core.Formula.Definition.DefinitionAC, Inside.Core.Formula",
        "ID": 3453,
        "Results": [
          [
            1.8
          ]
        ],
        "Statistics": {
          "CreationDate": "2023-03-20T10:43:48.5376623+01:00",
          "LastRefreshDate": "2022-02-14T17:24:50.0315972+01:00",
          "TotalRefreshCount": 1,
          "CustomInfo": {}
        }
      },
      "3454": {
        "$type": "Inside.Core.Formula.Definition.DefinitionAC, Inside.Core.Formula",
        "ID": 3454,
        "Results": [
          [
            1.8
          ]
        ],
        "Statistics": {
          "CreationDate": "2023-03-20T10:43:48.5376623+01:00",
          "LastRefreshDate": "2022-02-14T17:24:50.0375964+01:00",
          "TotalRefreshCount": 1,
          "CustomInfo": {}
        }
      },
      "3455": {
        "$type": "Inside.Core.Formula.Definition.DefinitionAC, Inside.Core.Formula",
        "ID": 3455,
        "Results": [
          [
            1.8
          ]
        ],
        "Statistics": {
          "CreationDate": "2023-03-20T10:43:48.5376623+01:00",
          "LastRefreshDate": "2022-02-14T17:24:50.0444216+01:00",
          "TotalRefreshCount": 1,
          "CustomInfo": {}</t>
  </si>
  <si>
    <t xml:space="preserve">
        }
      },
      "3456": {
        "$type": "Inside.Core.Formula.Definition.DefinitionAC, Inside.Core.Formula",
        "ID": 3456,
        "Results": [
          [
            1.8
          ]
        ],
        "Statistics": {
          "CreationDate": "2023-03-20T10:43:48.5376623+01:00",
          "LastRefreshDate": "2022-02-14T17:24:50.0497024+01:00",
          "TotalRefreshCount": 1,
          "CustomInfo": {}
        }
      },
      "3457": {
        "$type": "Inside.Core.Formula.Definition.DefinitionAC, Inside.Core.Formula",
        "ID": 3457,
        "Results": [
          [
            1.8
          ]
        ],
        "Statistics": {
          "CreationDate": "2023-03-20T10:43:48.5376623+01:00",
          "LastRefreshDate": "2022-02-14T17:24:50.0557156+01:00",
          "TotalRefreshCount": 1,
          "CustomInfo": {}
        }
      },
      "3458": {
        "$type": "Inside.Core.Formula.Definition.DefinitionAC, Inside.Core.Formula",
        "ID": 3458,
        "Results": [
          [
            1.8
          ]
        ],
        "Statistics": {
          "CreationDate": "2023-03-20T10:43:48.5376623+01:00",
          "LastRefreshDate": "2022-02-14T17:24:50.0619273+01:00",
          "TotalRefreshCount": 1,
          "CustomInfo": {}
        }
      },
      "3459": {
        "$type": "Inside.Core.Formula.Definition.DefinitionAC, Inside.Core.Formula",
        "ID": 3459,
        "Results": [
          [
            1.8
          ]
        ],
        "Statistics": {
          "CreationDate": "2023-03-20T10:43:48.5376623+01:00",
          "LastRefreshDate": "2022-02-14T17:24:50.0679277+01:00",
          "TotalRefreshCount": 1,
          "CustomInfo": {}
        }
      },
      "3460": {
        "$type": "Inside.Core.Formula.Definition.DefinitionAC, Inside.Core.Formula",
        "ID": 3460,
        "Results": [
          [
            1.8
          ]
        ],
        "Statistics": {
          "CreationDate": "2023-03-20T10:43:48.5376623+01:00",
          "LastRefreshDate": "2022-02-14T17:24:50.0731982+01:00",
          "TotalRefreshCount": 1,
          "CustomInfo": {}
        }
      },
      "3461": {
        "$type": "Inside.Core.Formula.Definition.DefinitionAC, Inside.Core.Formula",
        "ID": 3461,
        "Results": [
          [
            1.8
          ]
        ],
        "Statistics": {
          "CreationDate": "2023-03-20T10:43:48.538663+01:00",
          "LastRefreshDate": "2022-02-14T17:24:50.0795727+01:00",
          "TotalRefreshCount": 1,
          "CustomInfo": {}
        }
      },
      "3462": {
        "$type": "Inside.Core.Formula.Definition.DefinitionAC, Inside.Core.Formula",
        "ID": 3462,
        "Results": [
          [
            1.8
          ]
        ],
        "Statistics": {
          "CreationDate": "2023-03-20T10:43:48.538663+01:00",
          "LastRefreshDate": "2022-02-14T17:24:50.0855956+01:00",
          "TotalRefreshCount": 1,
          "CustomInfo": {}
        }
      },
      "3463": {
        "$type": "Inside.Core.Formula.Definition.DefinitionAC, Inside.Core.Formula",
        "ID": 3463,
        "Results": [
          [
            1.8
          ]
        ],
        "Statistics": {
          "CreationDate": "2023-03-20T10:43:48.538663+01:00",
          "LastRefreshDate": "2022-02-14T17:24:50.0915915+01:00",
          "TotalRefreshCount": 1,
          "CustomInfo": {}
        }
      },
      "3464": {
        "$type": "Inside.Core.Formula.Definition.DefinitionAC, Inside.Core.Formula",
        "ID": 3464,
        "Results": [
          [
            1.8
          ]
        ],
        "Statistics": {
          "CreationDate": "2023-03-20T10:43:48.538663+01:00",
          "LastRefreshDate": "2022-02-14T17:24:50.0975696+01:00",
          "TotalRefreshCount": 1,
          "CustomInfo": {}
        }
      },
      "3465": {
        "$type": "Inside.Core.Formula.Definition.DefinitionAC, Inside.Core.Formula",
        "ID": 3465,
        "Results": [
          [
            1.8
          ]
        ],
        "Statistics": {
          "CreationDate": "2023-03-20T10:43:48.538663+01:00",
          "LastRefreshDate": "2022-02-14T17:24:50.1035687+01:00",
          "TotalRefreshCount": 1,
          "CustomInfo": {}
        }
      },
      "3466": {
        "$type": "Inside.Core.Formula.Definition.DefinitionAC, Inside.Core.Formula",
        "ID": 3466,
        "Results": [
          [
            1.8
          ]
        ],
        "Statistics": {
          "CreationDate": "2023-03-20T10:43:48.538663+01:00",
          "LastRefreshDate": "2022-02-14T17:24:50.1085691+01:00",
          "TotalRefreshCount": 1,
          "CustomInfo": {}
        }
      },
      "3467": {
        "$type": "Inside.Core.Formula.Definition.DefinitionAC, Inside.Core.Formula",
        "ID": 3467,
        "Results": [
          [
            1.8
          ]
        ],
        "Statistics": {
          "CreationDate": "2023-03-20T10:43:48.538663+01:00",
          "LastRefreshDate": "2022-02-14T17:24:50.1155782+01:00",
          "TotalRefreshCount": 1,
          "CustomInfo": {}
        }
      },
      "3468": {
        "$type": "Inside.Core.Formula.Definition.DefinitionAC, Inside.Core.Formula",
        "ID": 3468,
        "Results": [
          [
            1.8
          ]
        ],
        "Statistics": {
          "CreationDate": "2023-03-20T10:43:48.538663+01:00",
          "LastRefreshDate": "2022-02-14T17:24:50.123589+01:00",
          "TotalRefreshCount": 1,
          "CustomInfo": {}
        }
      },
      "3469": {
        "$type": "Inside.Core.Formula.Definition.DefinitionAC, Inside.Core.Formula",
        "ID": 3469,
        "Results": [
          [
            1.8
          ]
        ],
        "Statistics": {
          "CreationDate": "2023-03-20T10:43:48.538663+01:00",
          "LastRefreshDate": "2022-02-14T17:24:50.1345851+01:00",
          "TotalRefreshCount": 1,
          "CustomInfo": {}
        }
      },
      "3470": {
        "$type": "Inside.Core.Formula.Definition.DefinitionAC, Inside.Core.Formula",
        "ID": 3470,
        "Results": [
          [
            1.8
          ]
        ],
        "Statistics": {
          "CreationDate": "2023-03-20T10:43:48.538663+01:00",
          "LastRefreshDate": "2022-02-14T17:24:50.1545828+01:00",
          "TotalRefreshCount": 1,
          "CustomInfo": {}
        }
      },
      "3471": {
        "$type": "Inside.Core.Formula.Definition.DefinitionAC, Inside.Core.Formula",
        "ID": 3471,
        "Results": [
          [
            1.8
          ]
        ],
        "Statistics": {
          "CreationDate": "2023-03-20T10:43:48.538663+01:00",
          "LastRefreshDate": "2022-02-14T17:24:50.1605853+01:00",
          "TotalRefreshCount": 1,
          "CustomInfo": {}
        }
      },
      "3472": {
        "$type": "Inside.Core.Formula.Definition.DefinitionAC, Inside.Core.Formula",
        "ID": 3472,
        "Results": [
          [
            1.5
          ]
        ],
        "Statistics": {
          "CreationDate": "2023-03-20T10:43:48.538663+01:00",
          "LastRefreshDate": "2022-02-14T17:24:50.1655843+01:00",
          "TotalRefreshCount": 1,
          "CustomInfo": {}
        }
      },
      "3473": {
        "$type": "Inside.Core.Formula.Definition.DefinitionAC, Inside.Core.Formula",
        "ID": 3473,
        "Results": [
          [
            1.8
          ]
        ],
        "Statistics": {
          "CreationDate": "2023-03-20T10:43:48.538663+01:00",
          "LastRefreshDate": "2022-02-14T17:24:50.1718431+01:00",
          "TotalRefreshCount": 1,
          "CustomInfo": {}
        }
      },
      "3474": {
        "$type": "Inside.Core.Formula.Definition.DefinitionAC, Inside.Core.Formula",
        "ID": 3474,
        "Results": [
          [
            1.8
          ]
        ],
        "Statistics": {
          "CreationDate": "2023-03-20T10:43:48.5396638+01:00",
          "LastRefreshDate": "2022-02-14T17:24:50.175835+01:00",
          "TotalRefreshCount": 1,
          "CustomInfo": {}
        }
      },
      "3475": {
        "$type": "Inside.Core.Formula.Definition.DefinitionAC, Inside.Core.Formula",
        "ID": 3475,
        "Results": [
          [
            1.8
          ]
        ],
        "Statistics": {
          "CreationDate": "2023-03-20T10:43:48.5396638+01:00",
          "LastRefreshDate": "2022-02-14T17:24:50.1810893+01:00",
          "TotalRefreshCount": 1,
          "CustomInfo": {}
        }
      },
      "3476": {
        "$type": "Inside.Core.Formula.Definition.DefinitionAC, Inside.Core.Formula",
        "ID": 3476,
        "Results": [
          [
            1.8
          ]
        ],
        "Statistics": {
          "CreationDate": "2023-03-20T10:43:48.5396638+01:00",
          "LastRefreshDate": "2022-02-14T17:24:50.1851073+01:00",
          "TotalRefreshCount": 1,
          "CustomInfo": {}
        }
      },
      "3477": {
        "$type": "Inside.Core.Formula.Definition.DefinitionAC, Inside.Core.Formula",
        "ID": 3477,
        "Results": [
          [
            1.8
          ]
        ],
        "Statistics": {
          "CreationDate": "2023-03-20T10:43:48.5396638+01:00",
          "LastRefreshDate": "2022-02-14T17:24:50.1903356+01:00",
          "TotalRefreshCount": 1,
          "CustomInfo": {}
        }
      },
      "3478": {
        "$type": "Inside.Core.Formula.Definition.DefinitionAC, Inside.Core.Formula",
        "ID": 3478,
        "Results": [
          [
            1.8
          ]
        ],
        "Statistics": {
          "CreationDate": "2023-03-20T10:43:48.5396638+01:00",
          "LastRefreshDate": "2022-02-14T17:24:50.1933547+01:00",
          "TotalRefreshCount": 1,
          "CustomInfo": {}
        }
      },
      "3479": {
        "$type": "Inside.Core.Formula.Definition.DefinitionAC, Inside.Core.Formula",
        "ID": 3479,
        "Results": [
          [
            1.8
          ]
        ],
        "Statistics": {
          "CreationDate": "2023-03-20T10:43:48.5396638+01:00",
          "LastRefreshDate": "2022-02-14T17:24:50.198582+01:00",
          "TotalRefreshCount": 1,
          "CustomInfo": {}
        }
      },
      "3480": {
        "$type": "Inside.Core.Formula.Definition.DefinitionAC, Inside.Core.Formula",
        "ID": 3480,
        "Results": [
          [
            1.8
          ]
        ],
        "Statistics": {
          "CreationDate": "2023-03-20T10:43:48.5396638+01:00",
          "LastRefreshDate": "2022-02-14T17:24:50.2026155+01:00",
          "TotalRefreshCount": 1,
          "CustomInfo": {}
        }
      },
      "3481": {
        "$type": "Inside.Core.Formula.Definition.DefinitionAC, Inside.Core.Formula",
        "ID": 3481,
        "Results": [
          [
            1.8
          ]
        ],
        "Statistics": {
          "CreationDate": "2023-03-20T10:43:48.5396638+01:00",
          "LastRefreshDate": "2022-02-14T17:24:50.2066109+01:00",
          "TotalRefreshCount": 1,
          "CustomInfo": {}
        }
      },
      "3482": {
        "$type": "Inside.Core.Formula.Definition.DefinitionAC, Inside.Core.Formula",
        "ID": 3482,
        "Results": [
          [
            1.8
          ]
        ],
        "Statistics": {
          "CreationDate": "2023-03-20T10:43:48.5396638+01:00",
          "LastRefreshDate": "2022-02-14T17:24:50.2108241+01:00",
          "TotalRefreshCount": 1,
          "CustomInfo": {}
        }
      },
      "3483": {
        "$type": "Inside.Core.Formula.Definition.DefinitionAC, Inside.Core.Formula",
        "ID": 3483,
        "Results": [
          [
            1.8
          ]
        ],
        "Statistics": {
          "CreationDate": "2023-03-20T10:43:48.5396638+01:00",
          "LastRefreshDate": "2022-02-14T17:24:50.2158433+01:00",
          "TotalRefreshCount": 1,
          "CustomInfo": {}
        }
      },
      "3484": {
        "$type": "Inside.Core.Formula.Definition.DefinitionAC, Inside.Core.Formula",
        "ID": 3484,
        "Results": [
          [
            1.8
          ]
        ],
        "Statistics": {
          "CreationDate": "2023-03-20T10:43:48.5396638+01:00",
          "LastRefreshDate": "2022-02-14T17:24:50.220062+01:00",
          "TotalRefreshCount": 1,
          "CustomInfo": {}
        }
      },
      "3485": {
        "$type": "Inside.Core.Formula.Definition.DefinitionAC, Inside.Core.Formula",
        "ID": 3485,
        "Results": [
          [
            1.8
          ]
        ],
        "Statistics": {
          "CreationDate": "2023-03-20T10:43:48.5396638+01:00",
          "LastRefreshDate": "2022-02-14T17:24:50.2240771+01:00",
          "TotalRefreshCount": 1,
          "CustomInfo": {}
        }
      },
      "3486": {
        "$type": "Inside.Core.Formula.Definition.DefinitionAC, Inside.Core.Formula",
        "ID": 3486,
        "Results": [
          [
            1.8
          ]
        ],
        "Statistics": {
          "CreationDate": "2023-03-20T10:43:48.5396638+01:00",
          "LastRefreshDate": "2022-02-14T17:24:50.2282709+01:00",
          "TotalRefreshCount": 1,
          "CustomInfo": {}
        }
      },
      "3487": {
        "$type": "Inside.Core.Formula.Definition.DefinitionAC, Inside.Core.Formula",
        "ID": 3487,
        "Results": [
          [
            1.8
          ]
        ],
        "Statistics": {
          "CreationDate": "2023-03-20T10:43:48.5396638+01:00",
          "LastRefreshDate": "2022-02-14T17:24:50.2323002+01:00",
          "TotalRefreshCount": 1,
          "CustomInfo": {}
        }
      },
      "3488": {
        "$type": "Inside.Core.Formula.Definition.DefinitionAC, Inside.Core.Formula",
        "ID": 3488,
        "Results": [
          [
            1.8
          ]
        ],
        "Statistics": {
          "CreationDate": "2023-03-20T10:43:48.5396638+01:00",
          "LastRefreshDate": "2022-02-14T17:24:50.2373072+01:00",
          "TotalRefreshCount": 1,
          "CustomInfo": {}
        }
      },
      "3489": {
        "$type": "Inside.Core.Formula.Definition.DefinitionAC, Inside.Core.Formula",
        "ID": 3489,
        "Results": [
          [
            1.8
          ]
        ],
        "Statistics": {
          "CreationDate": "2023-03-20T10:43:48.5396638+01:00",
          "LastRefreshDate": "2022-02-14T17:24:50.2414636+01:00",
          "TotalRefreshCount": 1,
          "CustomInfo": {}
        }
      },
      "3490": {
        "$type": "Inside.Core.Formula.Definition.DefinitionAC, Inside.Core.Formula",
        "ID": 3490,
        "Results": [
          [
            1.8
          ]
        ],
        "Statistics": {
          "CreationDate": "2023-03-20T10:43:48.5396638+01:00",
          "LastRefreshDate": "2022-02-14T17:24:50.2454823+01:00",
          "TotalRefreshCount": 1,
          "CustomInfo": {}
        }
      },
      "3491": {
        "$type": "Inside.Core.Formula.Definition.DefinitionAC, Inside.Core.Formula",
        "ID": 3491,
        "Results": [
          [
            1.8
          ]
        ],
        "Statistics": {
          "CreationDate": "2023-03-20T10:43:48.5396638+01:00",
          "LastRefreshDate": "2022-02-14T17:24:50.2507275+01:00",
          "TotalRefreshCount": 1,
          "CustomInfo": {}
        }
      },
      "3492": {
        "$type": "Inside.Core.Formula.Definition.DefinitionAC, Inside.Core.Formula",
        "ID": 3492,
        "Results": [
          [
            1.8
          ]
        ],
        "Statistics": {
          "CreationDate": "2023-03-20T10:43:48.5396638+01:00",
          "LastRefreshDate": "2022-02-14T17:24:50.2547396+01:00",
          "TotalRefreshCount": 1,
          "CustomInfo": {}
        }
      },
      "3493": {
        "$type": "Inside.Core.Formula.Definition.DefinitionAC, Inside.Core.Formula",
        "ID": 3493,
        "Results": [
          [
            1.8
          ]
        ],
        "Statistics": {
          "CreationDate": "2023-03-20T10:43:48.5396638+01:00",
          "LastRefreshDate": "2022-02-14T17:24:50.2589639+01:00",
          "TotalRefreshCount": 1,
          "CustomInfo": {}
        }
      },
      "3494": {
        "$type": "Inside.Core.Formula.Definition.DefinitionAC, Inside.Core.Formula",
        "ID": 3494,
        "Results": [
          [
            2.0
          ]
        ],
        "Statistics": {
          "CreationDate": "2023-03-20T10:43:48.5406647+01:00",
          "LastRefreshDate": "2022-02-14T17:24:50.2639748+01:00",
          "TotalRefreshCount": 1,
          "CustomInfo": {}
        }
      },
      "3495": {
        "$type": "Inside.Core.Formula.Definition.DefinitionAC, Inside.Core.Formula",
        "ID": 3495,
        "Results": [
          [
            2.0
          ]
        ],
        "Statistics": {
          "CreationDate": "2023-03-20T10:43:48.5406647+01:00",
          "LastRefreshDate": "2022-02-14T17:24:50.2682068+01:00",
          "TotalRefreshCount": 1,
          "CustomInfo": {}
        }
      },
      "3496": {
        "$type": "Inside.Core.Formula.Definition.DefinitionAC, Inside.Core.Formula",
        "ID": 3496,
        "Results": [
          [
            1.8
          ]
        ],
        "Statistics": {
          "CreationDate": "2023-03-20T10:43:48.5406647+01:00",
          "LastRefreshDate": "2022-02-14T17:24:50.2722167+01:00",
          "TotalRefreshCount": 1,
          "CustomInfo": {}
        }
      },
      "3497": {
        "$type": "Inside.Core.Formula.Definition.DefinitionAC, Inside.Core.Formula",
        "ID": 3497,
        "Results": [
          [
            2.0
          ]
        ],
        "Statistics": {
          "CreationDate": "2023-03-20T10:43:48.5406647+01:00",
          "LastRefreshDate": "2022-02-14T17:24:50.2772186+01:00",
          "TotalRefreshCount": 1,
          "CustomInfo": {}
        }
      },
      "3498": {
        "$type": "Inside.Core.Formula.Definition.DefinitionAC, Inside.Core.Formula",
        "ID": 3498,
        "Results": [
          [
            2.0
          ]
        ],
        "Statistics": {
          "CreationDate": "2023-03-20T10:43:48.5406647+01:00",
          "LastRefreshDate": "2022-02-14T17:24:50.2814822+01:00",
          "TotalRefreshCount": 1,
          "CustomInfo": {}
        }
      },
      "3499": {
        "$type": "Inside.Core.Formula.Definition.DefinitionAC, Inside.Core.Formula",
        "ID": 3499,
        "Results": [
          [
            2.0
          ]
        ],
        "Statistics": {
          "CreationDate": "2023-03-20T10:43:48.5406647+01:00",
          "LastRefreshDate": "2022-02-14T17:24:50.287492+01:00",
          "TotalRefreshCount": 1,
          "CustomInfo": {}
        }
      },
      "3500": {
        "$type": "Inside.Core.Formula.Definition.DefinitionAC, Inside.Core.Formula",
        "ID": 3500,
        "Results": [
          [
            2.0
          ]
        ],
        "Statistics": {
          "CreationDate": "2023-03-20T10:43:48.5406647+01:00",
          "LastRefreshDate": "2022-02-14T17:24:50.2929228+01:00",
          "TotalRefreshCount": 1,
          "CustomInfo": {}
        }
      },
      "3501": {
        "$type": "Inside.Core.Formula.Definition.DefinitionAC, Inside.Core.Formula",
        "ID": 3501,
        "Results": [
          [
            2.0
          ]
        ],
        "Statistics": {
          "CreationDate": "2023-03-20T10:43:48.5406647+01:00",
          "LastRefreshDate": "2022-02-14T17:24:50.2991358+01:00",
          "TotalRefreshCount": 1,
          "CustomInfo": {}
        }
      },
      "3502": {
        "$type": "Inside.Core.Formula.Definition.DefinitionAC, Inside.Core.Formula",
        "ID": 3502,
        "Results": [
          [
            2.0
          ]
        ],
        "Statistics": {
          "CreationDate": "2023-03-20T10:43:48.5406647+01:00",
          "LastRefreshDate": "2022-02-14T17:24:50.3052111+01:00",
          "TotalRefreshCount": 1,
          "CustomInfo": {}
        }
      },
      "3503": {
        "$type": "Inside.Core.Formula.Definition.DefinitionAC, Inside.Core.Formula",
        "ID": 3503,
        "Results": [
          [
            2.0
          ]
        ],
        "Statistics": {
          "CreationDate": "2023-03-20T10:43:48.5406647+01:00",
          "LastRefreshDate": "2022-02-14T17:24:50.3104059+01:00",
          "TotalRefreshCount": 1,
          "CustomInfo": {}
        }
      },
      "3504": {
        "$type": "Inside.Core.Formula.Definition.DefinitionAC, Inside.Core.Formula",
        "ID": 3504,
        "Results": [
          [
            2.0
          ]
        ],
        "Statistics": {
          "CreationDate": "2023-03-20T10:43:48.5406647+01:00",
          "LastRefreshDate": "2022-02-14T17:24:50.3163932+01:00",
          "TotalRefreshCount": 1,
          "CustomInfo": {}
        }
      },
      "3505": {
        "$type": "Inside.Core.Formula.Definition.DefinitionAC, Inside.Core.Formula",
        "ID": 3505,
        "Results": [
          [
            2.0
          ]
        ],
        "Statistics": {
          "CreationDate": "2023-03-20T10:43:48.5406647+01:00",
          "LastRefreshDate": "2022-02-14T17:24:50.3229334+01:00",
          "TotalRefreshCount": 1,
          "CustomInfo": {}
        }
      },
      "3506": {
        "$type": "Inside.Core.Formula.Definition.DefinitionAC, Inside.Core.Formula",
        "ID": 3506,
        "Results": [
          [
            2.0
          ]
        ],
        "Statistics": {
          "CreationDate": "2023-03-20T10:43:48.5406647+01:00",
          "LastRefreshDate": "2022-02-14T17:24:50.3281538+01:00",
          "TotalRefreshCount": 1,
          "CustomInfo": {}
        }
      },
      "3507": {
        "$type": "Inside.Core.Formula.Definition.DefinitionAC, Inside.Core.Formula",
        "ID": 3507,
        "Results": [
          [
            2.0
          ]
        ],
        "Statistics": {
          "CreationDate": "2023-03-20T10:43:48.5406647+01:00",
          "LastRefreshDate": "2022-02-14T17:24:50.3341682+01:00",
          "TotalRefreshCount": 1,
          "CustomInfo": {}
        }
      },
      "3508": {
        "$type": "Inside.Core.Formula.Definition.DefinitionAC, Inside.Core.Formula",
        "ID": 3508,
        "Results": [
          [
            2.0
          ]
        ],
        "Statistics": {
          "CreationDate": "2023-03-20T10:43:48.5406647+01:00",
          "LastRefreshDate": "2022-02-14T17:24:50.3404882+01:00",
          "TotalRefreshCount": 1,
          "CustomInfo": {}
        }
      },
      "3509": {
        "$type": "Inside.Core.Formula.Definition.DefinitionAC, Inside.Core.Formula",
        "ID": 3509,
        "Results": [
          [
            1.8
          ]
        ],
        "Statistics": {
          "CreationDate": "2023-03-20T10:43:48.5406647+01:00",
          "LastRefreshDate": "2022-02-14T17:24:50.3455072+01:00",
          "TotalRefreshCount": 1,
          "CustomInfo": {}
        }
      },
      "3510": {
        "$type": "Inside.Core.Formula.Definition.DefinitionAC, Inside.Core.Formula",
        "ID": 3510,
        "Results": [
          [
            1.8
          ]
        ],
        "Statistics": {
          "CreationDate": "2023-03-20T10:43:48.5406647+01:00",
          "LastRefreshDate": "2022-02-14T17:24:50.3515135+01:00",
          "TotalRefreshCount": 1,
          "CustomInfo": {}
        }
      },
      "3511": {
        "$type": "Inside.Core.Formula.Definition.DefinitionAC, Inside.Core.Formula",
        "ID": 3511,
        "Results": [
          [
            1.8
          ]
        ],
        "Statistics": {
          "CreationDate": "2023-03-20T10:43:48.5406647+01:00",
          "LastRefreshDate": "2022-02-14T17:24:50.3584873+01:00",
          "TotalRefreshCount": 1,
          "CustomInfo": {}
        }
      },
      "3512": {
        "$type": "Inside.Core.Formula.Definition.DefinitionAC, Inside.Core.Formula",
        "ID": 3512,
        "Results": [
          [
            2.0
          ]
        ],
        "Statistics": {
          "CreationDate": "2023-03-20T10:43:48.5406647+01:00",
          "LastRefreshDate": "2022-02-14T17:24:50.3645043+01:00",
          "TotalRefreshCount": 1,
          "CustomInfo": {}
        }
      },
      "3513": {
        "$type": "Inside.Core.Formula.Definition.DefinitionAC, Inside.Core.Formula",
        "ID": 3513,
        "Results": [
          [
            1.8
          ]
        ],
        "Statistics": {
          "CreationDate": "2023-03-20T10:43:48.5406647+01:00",
          "LastRefreshDate": "2022-02-14T17:24:50.369509+01:00",
          "TotalRefreshCount": 1,
          "CustomInfo": {}
        }
      },
      "3514": {
        "$type": "Inside.Core.Formula.Definition.DefinitionAC, Inside.Core.Formula",
        "ID": 3514,
        "Results": [
          [
            1.8
          ]
        ],
        "Statistics": {
          "CreationDate": "2023-03-20T10:43:48.5406647+01:00",
          "LastRefreshDate": "2022-02-14T17:24:50.3744898+01:00",
          "TotalRefreshCount": 1,
          "CustomInfo": {}
        }
      },
      "3515": {
        "$type": "Inside.Core.Formula.Definition.DefinitionAC, Inside.Core.Formula",
        "ID": 3515,
        "Results": [
          [
            1.8
          ]
        ],
        "Statistics": {
          "CreationDate": "2023-03-20T10:43:48.5416631+01:00",
          "LastRefreshDate": "2022-02-14T17:24:50.3787468+01:00",
          "TotalRefreshCount": 1,
          "CustomInfo": {}
        }
      },
      "3516": {
        "$type": "Inside.Core.Formula.Definition.DefinitionAC, Inside.Core.Formula",
        "ID": 3516,
        "Results": [
          [
            1.8
          ]
        ],
        "Statistics": {
          "CreationDate": "2023-03-20T10:43:48.5416631+01:00",
          "LastRefreshDate": "2022-02-14T17:24:50.3827764+01:00",
          "TotalRefreshCount": 1,
          "CustomInfo": {}
        }
      },
      "3517": {
        "$type": "Inside.Core.Formula.Definition.DefinitionAC, Inside.Core.Formula",
        "ID": 3517,
        "Results": [
          [
            2.5
          ]
        ],
        "Statistics": {
          "CreationDate": "2023-03-20T10:43:48.5416631+01:00",
          "LastRefreshDate": "2022-02-14T17:24:50.3877788+01:00",
          "TotalRefreshCount": 1,
          "CustomInfo": {}
        }
      },
      "3518": {
        "$type": "Inside.Core.Formula.Definition.DefinitionAC, Inside.Core.Formula",
        "ID": 3518,
        "Results": [
          [
            1.5
          ]
        ],
        "Statistics": {
          "CreationDate": "2023-03-20T10:43:48.5416631+01:00",
          "LastRefreshDate": "2022-02-14T17:24:50.3920172+01:00",
          "TotalRefreshCount": 1,
          "CustomInfo": {}
        }
      },
      "3519": {
        "$type": "Inside.Core.Formula.Definition.DefinitionAC, Inside.Core.Formula",
        "ID": 3519,
        "Results": [
          [
            1.5
          ]
        ],
        "Statistics": {
          "CreationDate": "2023-03-20T10:43:48.5416631+01:00",
          "LastRefreshDate": "2022-02-14T17:24:50.3970168+01:00",
          "TotalRefreshCount": 1,
          "CustomInfo": {}
        }
      },
      "3520": {
        "$type": "Inside.Core.Formula.Definition.DefinitionAC, Inside.Core.Formula",
        "ID": 3520,
        "Results": [
          [
            1.5
          ]
        ],
        "Statistics": {
          "CreationDate": "2023-03-20T10:43:48.5416631+01:00",
          "LastRefreshDate": "2022-02-14T17:24:50.4013234+01:00",
          "TotalRefreshCount": 1,
          "CustomInfo": {}
        }
      },
      "3521": {
        "$type": "Inside.Core.Formula.Definition.DefinitionAC, Inside.Core.Formula",
        "ID": 3521,
        "Results": [
          [
            1.5
          ]
        ],
        "Statistics": {
          "CreationDate": "2023-03-20T10:43:48.5416631+01:00",
          "LastRefreshDate": "2022-02-14T17:25:42.8998492+01:00",
          "TotalRefreshCount": 1,
          "CustomInfo": {}
        }
      },
      "3522": {
        "$type": "Inside.Core.Formula.Definition.DefinitionAC, Inside.Core.Formula",
        "ID": 3522,
        "Results": [
          [
            1.5
          ]
        ],
        "Statistics": {
          "CreationDate": "2023-03-20T10:43:48.5416631+01:00",
          "LastRefreshDate": "2022-02-14T17:25:44.0634057+01:00",
          "TotalRefreshCount": 1,
          "CustomInfo": {}
        }
      },
      "3523": {
        "$type": "Inside.Core.Formula.Definition.DefinitionAC, Inside.Core.Formula",
        "ID": 3523,
        "Results": [
          [
            1.5
          ]
        ],
        "Statistics": {
          "CreationDate": "2023-03-20T10:43:48.5416631+01:00",
          "LastRefreshDate": "2022-02-14T17:25:44.0707344+01:00",
          "TotalRefreshCount": 1,
          "CustomInfo": {}
        }
      },
      "3524": {
        "$type": "Inside.Core.Formula.Definition.DefinitionAC, Inside.Core.Formula",
        "ID": 3524,
        "Results": [
          [
            1.5
          ]
        ],
        "Statistics": {
          "CreationDate": "2023-03-20T10:43:48.5416631+01:00",
          "LastRefreshDate": "2022-02-14T17:25:44.0790904+01:00",
          "TotalRefreshCount": 1,
          "CustomInfo": {}
        }
      },
      "3525": {
        "$type": "Inside.Core.Formula.Definition.DefinitionAC, Inside.Core.Formula",
        "ID": 3525,
        "Results": [
          [
            1.5
          ]
        ],
        "Statistics": {
          "CreationDate": "2023-03-20T10:43:48.5416631+01:00",
          "LastRefreshDate": "2022-02-14T17:25:44.0861145+01:00",
          "TotalRefreshCount": 1,
          "CustomInfo": {}
        }
      },
      "3526": {
        "$type": "Inside.Core.Formula.Definition.DefinitionAC, Inside.Core.Formula",
        "ID": 3526,
        "Results": [
          [
            1.5
          ]
        ],
        "Statistics": {
          "CreationDate": "2023-03-20T10:43:48.5416631+01:00",
          "LastRefreshDate": "2022-02-14T17:25:44.0944473+01:00",
          "TotalRefreshCount": 1,
          "CustomInfo": {}
        }
      },
      "3527": {
        "$type": "Inside.Core.Formula.Definition.DefinitionAC, Inside.Core.Formula",
        "ID": 3527,
        "Results": [
          [
            1.5
          ]
        ],
        "Statistics": {
          "CreationDate": "2023-03-20T10:43:48.5416631+01:00",
          "LastRefreshDate": "2022-02-14T17:25:44.1018163+01:00",
          "TotalRefreshCount": 1,
          "CustomInfo": {}
        }
      },
      "3528": {
        "$type": "Inside.Core.Formula.Definition.DefinitionAC, Inside.Core.Formula",
        "ID": 3528,
        "Results": [
          [
            1.5
          ]
        ],
        "Statistics": {
          "CreationDate": "2023-03-20T10:43:48.5416631+01:00",
          "LastRefreshDate": "2022-02-14T17:25:44.1091661+01:00",
          "TotalRefreshCount": 1,
          "CustomInfo": {}
        }
      },
      "3529": {
        "$type": "Inside.Core.Formula.Definition.DefinitionAC, Inside.Core.Formula",
        "ID": 3529,
        "Results": [
          [
            1.5
          ]
        ],
        "Statistics": {
          "CreationDate": "2023-03-20T10:43:48.5416631+01:00",
          "LastRefreshDate": "2022-02-14T17:25:44.1171808+01:00",
          "TotalRefreshCount": 1,
          "CustomInfo": {}
        }
      },
      "3530": {
        "$type": "Inside.Core.Formula.Definition.DefinitionAC, Inside.Core.Formula",
        "ID": 3530,
     </t>
  </si>
  <si>
    <t xml:space="preserve">   "Results": [
          [
            1.5
          ]
        ],
        "Statistics": {
          "CreationDate": "2023-03-20T10:43:48.5416631+01:00",
          "LastRefreshDate": "2022-02-14T17:25:44.1245004+01:00",
          "TotalRefreshCount": 1,
          "CustomInfo": {}
        }
      },
      "3531": {
        "$type": "Inside.Core.Formula.Definition.DefinitionAC, Inside.Core.Formula",
        "ID": 3531,
        "Results": [
          [
            1.5
          ]
        ],
        "Statistics": {
          "CreationDate": "2023-03-20T10:43:48.5416631+01:00",
          "LastRefreshDate": "2022-02-14T17:25:44.1334835+01:00",
          "TotalRefreshCount": 1,
          "CustomInfo": {}
        }
      },
      "3532": {
        "$type": "Inside.Core.Formula.Definition.DefinitionAC, Inside.Core.Formula",
        "ID": 3532,
        "Results": [
          [
            1.5
          ]
        ],
        "Statistics": {
          "CreationDate": "2023-03-20T10:43:48.5416631+01:00",
          "LastRefreshDate": "2022-02-14T17:25:44.1414948+01:00",
          "TotalRefreshCount": 1,
          "CustomInfo": {}
        }
      },
      "3533": {
        "$type": "Inside.Core.Formula.Definition.DefinitionAC, Inside.Core.Formula",
        "ID": 3533,
        "Results": [
          [
            1.5
          ]
        ],
        "Statistics": {
          "CreationDate": "2023-03-20T10:43:48.5416631+01:00",
          "LastRefreshDate": "2022-02-14T17:25:44.1484914+01:00",
          "TotalRefreshCount": 1,
          "CustomInfo": {}
        }
      },
      "3534": {
        "$type": "Inside.Core.Formula.Definition.DefinitionAC, Inside.Core.Formula",
        "ID": 3534,
        "Results": [
          [
            1.5
          ]
        ],
        "Statistics": {
          "CreationDate": "2023-03-20T10:43:48.5416631+01:00",
          "LastRefreshDate": "2022-02-14T17:25:44.1564949+01:00",
          "TotalRefreshCount": 1,
          "CustomInfo": {}
        }
      },
      "3535": {
        "$type": "Inside.Core.Formula.Definition.DefinitionAC, Inside.Core.Formula",
        "ID": 3535,
        "Results": [
          [
            1.5
          ]
        ],
        "Statistics": {
          "CreationDate": "2023-03-20T10:43:48.5416631+01:00",
          "LastRefreshDate": "2022-02-14T17:25:44.1644811+01:00",
          "TotalRefreshCount": 1,
          "CustomInfo": {}
        }
      },
      "3536": {
        "$type": "Inside.Core.Formula.Definition.DefinitionAC, Inside.Core.Formula",
        "ID": 3536,
        "Results": [
          [
            1.5
          ]
        ],
        "Statistics": {
          "CreationDate": "2023-03-20T10:43:48.542663+01:00",
          "LastRefreshDate": "2022-02-14T17:25:44.1727878+01:00",
          "TotalRefreshCount": 1,
          "CustomInfo": {}
        }
      },
      "3537": {
        "$type": "Inside.Core.Formula.Definition.DefinitionAC, Inside.Core.Formula",
        "ID": 3537,
        "Results": [
          [
            1.5
          ]
        ],
        "Statistics": {
          "CreationDate": "2023-03-20T10:43:48.542663+01:00",
          "LastRefreshDate": "2022-02-14T17:25:44.1923971+01:00",
          "TotalRefreshCount": 1,
          "CustomInfo": {}
        }
      },
      "3538": {
        "$type": "Inside.Core.Formula.Definition.DefinitionAC, Inside.Core.Formula",
        "ID": 3538,
        "Results": [
          [
            1.5
          ]
        ],
        "Statistics": {
          "CreationDate": "2023-03-20T10:43:48.542663+01:00",
          "LastRefreshDate": "2022-02-14T17:25:44.2006958+01:00",
          "TotalRefreshCount": 1,
          "CustomInfo": {}
        }
      },
      "3539": {
        "$type": "Inside.Core.Formula.Definition.DefinitionAC, Inside.Core.Formula",
        "ID": 3539,
        "Results": [
          [
            1.5
          ]
        ],
        "Statistics": {
          "CreationDate": "2023-03-20T10:43:48.542663+01:00",
          "LastRefreshDate": "2022-02-14T17:25:44.208946+01:00",
          "TotalRefreshCount": 1,
          "CustomInfo": {}
        }
      },
      "3540": {
        "$type": "Inside.Core.Formula.Definition.DefinitionAC, Inside.Core.Formula",
        "ID": 3540,
        "Results": [
          [
            1.5
          ]
        ],
        "Statistics": {
          "CreationDate": "2023-03-20T10:43:48.542663+01:00",
          "LastRefreshDate": "2022-02-14T17:25:44.2169553+01:00",
          "TotalRefreshCount": 1,
          "CustomInfo": {}
        }
      },
      "3541": {
        "$type": "Inside.Core.Formula.Definition.DefinitionAC, Inside.Core.Formula",
        "ID": 3541,
        "Results": [
          [
            1.5
          ]
        ],
        "Statistics": {
          "CreationDate": "2023-03-20T10:43:48.542663+01:00",
          "LastRefreshDate": "2022-02-14T17:25:44.2232716+01:00",
          "TotalRefreshCount": 1,
          "CustomInfo": {}
        }
      },
      "3542": {
        "$type": "Inside.Core.Formula.Definition.DefinitionAC, Inside.Core.Formula",
        "ID": 3542,
        "Results": [
          [
            1.5
          ]
        ],
        "Statistics": {
          "CreationDate": "2023-03-20T10:43:48.542663+01:00",
          "LastRefreshDate": "2022-02-14T17:25:44.2305699+01:00",
          "TotalRefreshCount": 1,
          "CustomInfo": {}
        }
      },
      "3543": {
        "$type": "Inside.Core.Formula.Definition.DefinitionAC, Inside.Core.Formula",
        "ID": 3543,
        "Results": [
          [
            1.5
          ]
        ],
        "Statistics": {
          "CreationDate": "2023-03-20T10:43:48.542663+01:00",
          "LastRefreshDate": "2022-02-14T17:25:44.238805+01:00",
          "TotalRefreshCount": 1,
          "CustomInfo": {}
        }
      },
      "3544": {
        "$type": "Inside.Core.Formula.Definition.DefinitionAC, Inside.Core.Formula",
        "ID": 3544,
        "Results": [
          [
            1.5
          ]
        ],
        "Statistics": {
          "CreationDate": "2023-03-20T10:43:48.542663+01:00",
          "LastRefreshDate": "2022-02-14T17:25:44.2468189+01:00",
          "TotalRefreshCount": 1,
          "CustomInfo": {}
        }
      },
      "3545": {
        "$type": "Inside.Core.Formula.Definition.DefinitionAC, Inside.Core.Formula",
        "ID": 3545,
        "Results": [
          [
            1.5
          ]
        ],
        "Statistics": {
          "CreationDate": "2023-03-20T10:43:48.542663+01:00",
          "LastRefreshDate": "2022-02-14T17:25:44.2561692+01:00",
          "TotalRefreshCount": 1,
          "CustomInfo": {}
        }
      },
      "3546": {
        "$type": "Inside.Core.Formula.Definition.DefinitionAC, Inside.Core.Formula",
        "ID": 3546,
        "Results": [
          [
            1.5
          ]
        ],
        "Statistics": {
          "CreationDate": "2023-03-20T10:43:48.542663+01:00",
          "LastRefreshDate": "2022-02-14T17:25:44.2644841+01:00",
          "TotalRefreshCount": 1,
          "CustomInfo": {}
        }
      },
      "3547": {
        "$type": "Inside.Core.Formula.Definition.DefinitionAC, Inside.Core.Formula",
        "ID": 3547,
        "Results": [
          [
            1.5
          ]
        ],
        "Statistics": {
          "CreationDate": "2023-03-20T10:43:48.542663+01:00",
          "LastRefreshDate": "2022-02-14T17:25:44.2747614+01:00",
          "TotalRefreshCount": 1,
          "CustomInfo": {}
        }
      },
      "3548": {
        "$type": "Inside.Core.Formula.Definition.DefinitionAC, Inside.Core.Formula",
        "ID": 3548,
        "Results": [
          [
            1.5
          ]
        ],
        "Statistics": {
          "CreationDate": "2023-03-20T10:43:48.542663+01:00",
          "LastRefreshDate": "2022-02-14T17:25:44.2837658+01:00",
          "TotalRefreshCount": 1,
          "CustomInfo": {}
        }
      },
      "3549": {
        "$type": "Inside.Core.Formula.Definition.DefinitionAC, Inside.Core.Formula",
        "ID": 3549,
        "Results": [
          [
            1.5
          ]
        ],
        "Statistics": {
          "CreationDate": "2023-03-20T10:43:48.542663+01:00",
          "LastRefreshDate": "2022-02-14T17:25:44.3106347+01:00",
          "TotalRefreshCount": 1,
          "CustomInfo": {}
        }
      },
      "3550": {
        "$type": "Inside.Core.Formula.Definition.DefinitionAC, Inside.Core.Formula",
        "ID": 3550,
        "Results": [
          [
            1.5
          ]
        ],
        "Statistics": {
          "CreationDate": "2023-03-20T10:43:48.542663+01:00",
          "LastRefreshDate": "2022-02-14T17:25:44.3519928+01:00",
          "TotalRefreshCount": 1,
          "CustomInfo": {}
        }
      },
      "3551": {
        "$type": "Inside.Core.Formula.Definition.DefinitionAC, Inside.Core.Formula",
        "ID": 3551,
        "Results": [
          [
            1.5
          ]
        ],
        "Statistics": {
          "CreationDate": "2023-03-20T10:43:48.542663+01:00",
          "LastRefreshDate": "2022-02-14T17:25:44.3582368+01:00",
          "TotalRefreshCount": 1,
          "CustomInfo": {}
        }
      },
      "3552": {
        "$type": "Inside.Core.Formula.Definition.DefinitionAC, Inside.Core.Formula",
        "ID": 3552,
        "Results": [
          [
            1.5
          ]
        ],
        "Statistics": {
          "CreationDate": "2023-03-20T10:43:48.542663+01:00",
          "LastRefreshDate": "2022-02-14T17:25:44.3662564+01:00",
          "TotalRefreshCount": 1,
          "CustomInfo": {}
        }
      },
      "3553": {
        "$type": "Inside.Core.Formula.Definition.DefinitionAC, Inside.Core.Formula",
        "ID": 3553,
        "Results": [
          [
            1.5
          ]
        ],
        "Statistics": {
          "CreationDate": "2023-03-20T10:43:48.542663+01:00",
          "LastRefreshDate": "2022-02-14T17:25:44.3775948+01:00",
          "TotalRefreshCount": 1,
          "CustomInfo": {}
        }
      },
      "3554": {
        "$type": "Inside.Core.Formula.Definition.DefinitionAC, Inside.Core.Formula",
        "ID": 3554,
        "Results": [
          [
            1.5
          ]
        ],
        "Statistics": {
          "CreationDate": "2023-03-20T10:43:48.542663+01:00",
          "LastRefreshDate": "2022-02-14T17:25:44.3859335+01:00",
          "TotalRefreshCount": 1,
          "CustomInfo": {}
        }
      },
      "3555": {
        "$type": "Inside.Core.Formula.Definition.DefinitionAC, Inside.Core.Formula",
        "ID": 3555,
        "Results": [
          [
            1.5
          ]
        ],
        "Statistics": {
          "CreationDate": "2023-03-20T10:43:48.542663+01:00",
          "LastRefreshDate": "2022-02-14T17:25:44.3943177+01:00",
          "TotalRefreshCount": 1,
          "CustomInfo": {}
        }
      },
      "3556": {
        "$type": "Inside.Core.Formula.Definition.DefinitionAC, Inside.Core.Formula",
        "ID": 3556,
        "Results": [
          [
            1.5
          ]
        ],
        "Statistics": {
          "CreationDate": "2023-03-20T10:43:48.5436625+01:00",
          "LastRefreshDate": "2022-02-14T17:25:44.4036796+01:00",
          "TotalRefreshCount": 1,
          "CustomInfo": {}
        }
      },
      "3557": {
        "$type": "Inside.Core.Formula.Definition.DefinitionAC, Inside.Core.Formula",
        "ID": 3557,
        "Results": [
          [
            1.5
          ]
        ],
        "Statistics": {
          "CreationDate": "2023-03-20T10:43:48.5436625+01:00",
          "LastRefreshDate": "2022-02-14T17:25:44.4136815+01:00",
          "TotalRefreshCount": 1,
          "CustomInfo": {}
        }
      },
      "3558": {
        "$type": "Inside.Core.Formula.Definition.DefinitionAC, Inside.Core.Formula",
        "ID": 3558,
        "Results": [
          [
            1.5
          ]
        ],
        "Statistics": {
          "CreationDate": "2023-03-20T10:43:48.5436625+01:00",
          "LastRefreshDate": "2022-02-14T17:25:44.4236998+01:00",
          "TotalRefreshCount": 1,
          "CustomInfo": {}
        }
      },
      "3559": {
        "$type": "Inside.Core.Formula.Definition.DefinitionAC, Inside.Core.Formula",
        "ID": 3559,
        "Results": [
          [
            1.5
          ]
        ],
        "Statistics": {
          "CreationDate": "2023-03-20T10:43:48.5436625+01:00",
          "LastRefreshDate": "2022-02-14T17:25:44.4336979+01:00",
          "TotalRefreshCount": 1,
          "CustomInfo": {}
        }
      },
      "3560": {
        "$type": "Inside.Core.Formula.Definition.DefinitionAC, Inside.Core.Formula",
        "ID": 3560,
        "Results": [
          [
            1.5
          ]
        ],
        "Statistics": {
          "CreationDate": "2023-03-20T10:43:48.5436625+01:00",
          "LastRefreshDate": "2022-02-14T17:25:44.4421047+01:00",
          "TotalRefreshCount": 1,
          "CustomInfo": {}
        }
      },
      "3561": {
        "$type": "Inside.Core.Formula.Definition.DefinitionAC, Inside.Core.Formula",
        "ID": 3561,
        "Results": [
          [
            1.5
          ]
        ],
        "Statistics": {
          "CreationDate": "2023-03-20T10:43:48.5436625+01:00",
          "LastRefreshDate": "2022-02-14T17:25:44.4515665+01:00",
          "TotalRefreshCount": 1,
          "CustomInfo": {}
        }
      },
      "3562": {
        "$type": "Inside.Core.Formula.Definition.DefinitionAC, Inside.Core.Formula",
        "ID": 3562,
        "Results": [
          [
            1.5
          ]
        ],
        "Statistics": {
          "CreationDate": "2023-03-20T10:43:48.5436625+01:00",
          "LastRefreshDate": "2022-02-14T17:25:44.460825+01:00",
          "TotalRefreshCount": 1,
          "CustomInfo": {}
        }
      },
      "3563": {
        "$type": "Inside.Core.Formula.Definition.DefinitionAC, Inside.Core.Formula",
        "ID": 3563,
        "Results": [
          [
            1.5
          ]
        ],
        "Statistics": {
          "CreationDate": "2023-03-20T10:43:48.5436625+01:00",
          "LastRefreshDate": "2022-02-14T17:25:44.4701488+01:00",
          "TotalRefreshCount": 1,
          "CustomInfo": {}
        }
      },
      "3564": {
        "$type": "Inside.Core.Formula.Definition.DefinitionAC, Inside.Core.Formula",
        "ID": 3564,
        "Results": [
          [
            1.5
          ]
        ],
        "Statistics": {
          "CreationDate": "2023-03-20T10:43:48.5436625+01:00",
          "LastRefreshDate": "2022-02-14T17:25:44.4797127+01:00",
          "TotalRefreshCount": 1,
          "CustomInfo": {}
        }
      },
      "3565": {
        "$type": "Inside.Core.Formula.Definition.DefinitionAC, Inside.Core.Formula",
        "ID": 3565,
        "Results": [
          [
            1.5
          ]
        ],
        "Statistics": {
          "CreationDate": "2023-03-20T10:43:48.5436625+01:00",
          "LastRefreshDate": "2022-02-14T17:25:44.4900444+01:00",
          "TotalRefreshCount": 1,
          "CustomInfo": {}
        }
      },
      "3566": {
        "$type": "Inside.Core.Formula.Definition.DefinitionAC, Inside.Core.Formula",
        "ID": 3566,
        "Results": [
          [
            1.5
          ]
        ],
        "Statistics": {
          "CreationDate": "2023-03-20T10:43:48.5436625+01:00",
          "LastRefreshDate": "2022-02-14T17:25:44.4983789+01:00",
          "TotalRefreshCount": 1,
          "CustomInfo": {}
        }
      },
      "3567": {
        "$type": "Inside.Core.Formula.Definition.DefinitionAC, Inside.Core.Formula",
        "ID": 3567,
        "Results": [
          [
            1.35
          ]
        ],
        "Statistics": {
          "CreationDate": "2023-03-20T10:43:48.5436625+01:00",
          "LastRefreshDate": "2022-02-14T17:25:44.5073968+01:00",
          "TotalRefreshCount": 1,
          "CustomInfo": {}
        }
      },
      "3568": {
        "$type": "Inside.Core.Formula.Definition.DefinitionAC, Inside.Core.Formula",
        "ID": 3568,
        "Results": [
          [
            1.5
          ]
        ],
        "Statistics": {
          "CreationDate": "2023-03-20T10:43:48.5436625+01:00",
          "LastRefreshDate": "2022-02-14T17:25:44.514765+01:00",
          "TotalRefreshCount": 1,
          "CustomInfo": {}
        }
      },
      "3569": {
        "$type": "Inside.Core.Formula.Definition.DefinitionAC, Inside.Core.Formula",
        "ID": 3569,
        "Results": [
          [
            1.5
          ]
        ],
        "Statistics": {
          "CreationDate": "2023-03-20T10:43:48.5436625+01:00",
          "LastRefreshDate": "2022-02-14T17:25:47.1118195+01:00",
          "TotalRefreshCount": 1,
          "CustomInfo": {}
        }
      },
      "3570": {
        "$type": "Inside.Core.Formula.Definition.DefinitionAC, Inside.Core.Formula",
        "ID": 3570,
        "Results": [
          [
            1.5
          ]
        ],
        "Statistics": {
          "CreationDate": "2023-03-20T10:43:48.5436625+01:00",
          "LastRefreshDate": "2022-02-14T17:25:47.1228173+01:00",
          "TotalRefreshCount": 1,
          "CustomInfo": {}
        }
      },
      "3571": {
        "$type": "Inside.Core.Formula.Definition.DefinitionAC, Inside.Core.Formula",
        "ID": 3571,
        "Results": [
          [
            1.5
          ]
        ],
        "Statistics": {
          "CreationDate": "2023-03-20T10:43:48.5436625+01:00",
          "LastRefreshDate": "2022-02-14T17:25:47.1332357+01:00",
          "TotalRefreshCount": 1,
          "CustomInfo": {}
        }
      },
      "3572": {
        "$type": "Inside.Core.Formula.Definition.DefinitionAC, Inside.Core.Formula",
        "ID": 3572,
        "Results": [
          [
            1.5
          ]
        ],
        "Statistics": {
          "CreationDate": "2023-03-20T10:43:48.5436625+01:00",
          "LastRefreshDate": "2022-02-14T17:25:47.1437185+01:00",
          "TotalRefreshCount": 1,
          "CustomInfo": {}
        }
      },
      "3573": {
        "$type": "Inside.Core.Formula.Definition.DefinitionAC, Inside.Core.Formula",
        "ID": 3573,
        "Results": [
          [
            1.5
          ]
        ],
        "Statistics": {
          "CreationDate": "2023-03-20T10:43:48.5436625+01:00",
          "LastRefreshDate": "2022-02-14T17:25:47.1551859+01:00",
          "TotalRefreshCount": 1,
          "CustomInfo": {}
        }
      },
      "3574": {
        "$type": "Inside.Core.Formula.Definition.DefinitionAC, Inside.Core.Formula",
        "ID": 3574,
        "Results": [
          [
            1.5
          ]
        ],
        "Statistics": {
          "CreationDate": "2023-03-20T10:43:48.5436625+01:00",
          "LastRefreshDate": "2022-02-14T17:25:47.1645631+01:00",
          "TotalRefreshCount": 1,
          "CustomInfo": {}
        }
      },
      "3575": {
        "$type": "Inside.Core.Formula.Definition.DefinitionAC, Inside.Core.Formula",
        "ID": 3575,
        "Results": [
          [
            1.5
          ]
        ],
        "Statistics": {
          "CreationDate": "2023-03-20T10:43:48.5436625+01:00",
          "LastRefreshDate": "2022-02-14T17:25:47.1739162+01:00",
          "TotalRefreshCount": 1,
          "CustomInfo": {}
        }
      },
      "3576": {
        "$type": "Inside.Core.Formula.Definition.DefinitionAC, Inside.Core.Formula",
        "ID": 3576,
        "Results": [
          [
            1.5
          ]
        ],
        "Statistics": {
          "CreationDate": "2023-03-20T10:43:48.5436625+01:00",
          "LastRefreshDate": "2022-02-14T17:25:47.1832879+01:00",
          "TotalRefreshCount": 1,
          "CustomInfo": {}
        }
      },
      "3577": {
        "$type": "Inside.Core.Formula.Definition.DefinitionAC, Inside.Core.Formula",
        "ID": 3577,
        "Results": [
          [
            1.5
          ]
        ],
        "Statistics": {
          "CreationDate": "2023-03-20T10:43:48.5446621+01:00",
          "LastRefreshDate": "2022-02-14T17:25:47.1926644+01:00",
          "TotalRefreshCount": 1,
          "CustomInfo": {}
        }
      },
      "3578": {
        "$type": "Inside.Core.Formula.Definition.DefinitionAC, Inside.Core.Formula",
        "ID": 3578,
        "Results": [
          [
            1.5
          ]
        ],
        "Statistics": {
          "CreationDate": "2023-03-20T10:43:48.5446621+01:00",
          "LastRefreshDate": "2022-02-14T17:25:47.201018+01:00",
          "TotalRefreshCount": 1,
          "CustomInfo": {}
        }
      },
      "3579": {
        "$type": "Inside.Core.Formula.Definition.DefinitionAC, Inside.Core.Formula",
        "ID": 3579,
        "Results": [
          [
            1.5
          ]
        ],
        "Statistics": {
          "CreationDate": "2023-03-20T10:43:48.5446621+01:00",
          "LastRefreshDate": "2022-02-14T17:25:47.2096245+01:00",
          "TotalRefreshCount": 1,
          "CustomInfo": {}
        }
      },
      "3580": {
        "$type": "Inside.Core.Formula.Definition.DefinitionAC, Inside.Core.Formula",
        "ID": 3580,
        "Results": [
          [
            1.5
          ]
        ],
        "Statistics": {
          "CreationDate": "2023-03-20T10:43:48.5446621+01:00",
          "LastRefreshDate": "2022-02-14T17:25:47.2189163+01:00",
          "TotalRefreshCount": 1,
          "CustomInfo": {}
        }
      },
      "3581": {
        "$type": "Inside.Core.Formula.Definition.DefinitionAC, Inside.Core.Formula",
        "ID": 3581,
        "Results": [
          [
            1.5
          ]
        ],
        "Statistics": {
          "CreationDate": "2023-03-20T10:43:48.5446621+01:00",
          "LastRefreshDate": "2022-02-14T17:25:47.2283268+01:00",
          "TotalRefreshCount": 1,
          "CustomInfo": {}
        }
      },
      "3582": {
        "$type": "Inside.Core.Formula.Definition.DefinitionAC, Inside.Core.Formula",
        "ID": 3582,
        "Results": [
          [
            1.5
          ]
        ],
        "Statistics": {
          "CreationDate": "2023-03-20T10:43:48.5446621+01:00",
          "LastRefreshDate": "2022-02-14T17:25:47.2403367+01:00",
          "TotalRefreshCount": 1,
          "CustomInfo": {}
        }
      },
      "3583": {
        "$type": "Inside.Core.Formula.Definition.DefinitionAC, Inside.Core.Formula",
        "ID": 3583,
        "Results": [
          [
            1.5
          ]
        ],
        "Statistics": {
          "CreationDate": "2023-03-20T10:43:48.5446621+01:00",
          "LastRefreshDate": "2022-02-14T17:25:49.355703+01:00",
          "TotalRefreshCount": 1,
          "CustomInfo": {}
        }
      },
      "3584": {
        "$type": "Inside.Core.Formula.Definition.DefinitionAC, Inside.Core.Formula",
        "ID": 3584,
        "Results": [
          [
            1.5
          ]
        ],
        "Statistics": {
          "CreationDate": "2023-03-20T10:43:48.5446621+01:00",
          "LastRefreshDate": "2022-02-14T17:25:50.6778061+01:00",
          "TotalRefreshCount": 1,
          "CustomInfo": {}
        }
      },
      "3585": {
        "$type": "Inside.Core.Formula.Definition.DefinitionAC, Inside.Core.Formula",
        "ID": 3585,
        "Results": [
          [
            1.5
          ]
        ],
        "Statistics": {
          "CreationDate": "2023-03-20T10:43:48.5446621+01:00",
          "LastRefreshDate": "2022-02-14T17:25:50.6868+01:00",
          "TotalRefreshCount": 1,
          "CustomInfo": {}
        }
      },
      "3586": {
        "$type": "Inside.Core.Formula.Definition.DefinitionAC, Inside.Core.Formula",
        "ID": 3586,
        "Results": [
          [
            1.5
          ]
        ],
        "Statistics": {
          "CreationDate": "2023-03-20T10:43:48.5446621+01:00",
          "LastRefreshDate": "2022-02-14T17:25:50.695168+01:00",
          "TotalRefreshCount": 1,
          "CustomInfo": {}
        }
      },
      "3587": {
        "$type": "Inside.Core.Formula.Definition.DefinitionAC, Inside.Core.Formula",
        "ID": 3587,
        "Results": [
          [
            1.5
          ]
        ],
        "Statistics": {
          "CreationDate": "2023-03-20T10:43:48.5446621+01:00",
          "LastRefreshDate": "2022-02-14T17:25:50.705174+01:00",
          "TotalRefreshCount": 1,
          "CustomInfo": {}
        }
      },
      "3588": {
        "$type": "Inside.Core.Formula.Definition.DefinitionAC, Inside.Core.Formula",
        "ID": 3588,
        "Results": [
          [
            1.8
          ]
        ],
        "Statistics": {
          "CreationDate": "2023-03-20T10:43:48.5446621+01:00",
          "LastRefreshDate": "2022-02-14T17:25:50.7125377+01:00",
          "TotalRefreshCount": 1,
          "CustomInfo": {}
        }
      },
      "3589": {
        "$type": "Inside.Core.Formula.Definition.DefinitionAC, Inside.Core.Formula",
        "ID": 3589,
        "Results": [
          [
            1.8
          ]
        ],
        "Statistics": {
          "CreationDate": "2023-03-20T10:43:48.5446621+01:00",
          "LastRefreshDate": "2022-02-14T17:25:50.7228209+01:00",
          "TotalRefreshCount": 1,
          "CustomInfo": {}
        }
      },
      "3590": {
        "$type": "Inside.Core.Formula.Definition.DefinitionAC, Inside.Core.Formula",
        "ID": 3590,
        "Results": [
          [
            1.5
          ]
        ],
        "Statistics": {
          "CreationDate": "2023-03-20T10:43:48.5446621+01:00",
          "LastRefreshDate": "2022-02-14T17:25:50.7311512+01:00",
          "TotalRefreshCount": 1,
          "CustomInfo": {}
        }
      },
      "3591": {
        "$type": "Inside.Core.Formula.Definition.DefinitionAC, Inside.Core.Formula",
        "ID": 3591,
        "Results": [
          [
            1.5
          ]
        ],
        "Statistics": {
          "CreationDate": "2023-03-20T10:43:48.5446621+01:00",
          "LastRefreshDate": "2022-02-14T17:25:50.7395952+01:00",
          "TotalRefreshCount": 1,
          "CustomInfo": {}
        }
      },
      "3592": {
        "$type": "Inside.Core.Formula.Definition.DefinitionAC, Inside.Core.Formula",
        "ID": 3592,
        "Results": [
          [
            1.5
          ]
        ],
        "Statistics": {
          "CreationDate": "2023-03-20T10:43:48.5446621+01:00",
          "LastRefreshDate": "2022-02-14T17:25:50.7490316+01:00",
          "TotalRefreshCount": 1,
          "CustomInfo": {}
        }
      },
      "3593": {
        "$type": "Inside.Core.Formula.Definition.DefinitionAC, Inside.Core.Formula",
        "ID": 3593,
        "Results": [
          [
            1.5
          ]
        ],
        "Statistics": {
          "CreationDate": "2023-03-20T10:43:48.5446621+01:00",
          "LastRefreshDate": "2022-02-14T17:25:50.7580313+01:00",
          "TotalRefreshCount": 1,
          "CustomInfo": {}
        }
      },
      "3594": {
        "$type": "Inside.Core.Formula.Definition.DefinitionAC, Inside.Core.Formula",
        "ID": 3594,
        "Results": [
          [
            1.5
          ]
        ],
        "Statistics": {
          "CreationDate": "2023-03-20T10:43:48.5446621+01:00",
          "LastRefreshDate": "2022-02-14T17:25:50.8023933+01:00",
          "TotalRefreshCount": 1,
          "CustomInfo": {}
        }
      },
      "3595": {
        "$type": "Inside.Core.Formula.Definition.DefinitionAC, Inside.Core.Formula",
        "ID": 3595,
        "Results": [
          [
            1.5
          ]
        ],
        "Statistics": {
          "CreationDate": "2023-03-20T10:43:48.5446621+01:00",
          "LastRefreshDate": "2022-02-14T17:25:50.9678629+01:00",
          "TotalRefreshCount": 1,
          "CustomInfo": {}
        }
      },
      "3596": {
        "$type": "Inside.Core.Formula.Definition.DefinitionAC, Inside.Core.Formula",
        "ID": 3596,
        "Results": [
          [
            1.5
          ]
        ],
        "Statistics": {
          "CreationDate": "2023-03-20T10:43:48.5446621+01:00",
          "LastRefreshDate": "2022-02-14T17:25:50.9782178+01:00",
          "TotalRefreshCount": 1,
          "CustomInfo": {}
        }
      },
      "3597": {
        "$type": "Inside.Core.Formula.Definition.DefinitionAC, Inside.Core.Formula",
        "ID": 3597,
        "Results": [
          [
            1.5
          ]
        ],
        "Statistics": {
          "CreationDate": "2023-03-20T10:43:48.5456666+01:00",
          "LastRefreshDate": "2022-02-14T17:25:50.9875546+01:00",
          "TotalRefreshCount": 1,
          "CustomInfo": {}
        }
      },
      "3598": {
        "$type": "Inside.Core.Formula.Definition.DefinitionAC, Inside.Core.Formula",
        "ID": 3598,
        "Results": [
          [
            1.5
          ]
        ],
        "Statistics": {
          "CreationDate": "2023-03-20T10:43:48.5456666+01:00",
          "LastRefreshDate": "2022-02-14T17:25:50.9968819+01:00",
          "TotalRefreshCount": 1,
          "CustomInfo": {}
        }
      },
      "3599": {
        "$type": "Inside.Core.Formula.Definition.DefinitionAC, Inside.Core.Formula",
        "ID": 3599,
        "Results": [
          [
            1.5
          ]
        ],
        "Statistics": {
          "CreationDate": "2023-03-20T10:43:48.5456666+01:00",
          "LastRefreshDate": "2022-02-14T17:25:51.0125138+01:00",
          "TotalRefreshCount": 1,
          "CustomInfo": {}
        }
      },
      "3600": {
        "$type": "Inside.Core.Formula.Definition.DefinitionAC, Inside.Core.Formula",
        "ID": 3600,
        "Results": [
          [
            1.5
          ]
        ],
        "Statistics": {
          "CreationDate": "2023-03-20T10:43:48.5456666+01:00",
          "LastRefreshDate": "2022-02-14T17:25:51.0218137+01:00",
          "TotalRefreshCount": 1,
          "CustomInfo": {}
        }
      },
      "3601": {
        "$type": "Inside.Core.Formula.Definition.DefinitionAC, Inside.Core.Formula",
        "ID": 3601,
        "Results": [
          [
            1.8
          ]
        ],
        "Statistics": {
          "CreationDate": "2023-03-20T10:43:48.5456666+01:00",
          "LastRefreshDate": "2022-02-14T17:25:51.030089+01:00",
          "TotalRefreshCount": 1,
          "CustomInfo": {}
        }
      },
      "3602": {
        "$type": "Inside.Core.Formula.Definition.DefinitionAC, Inside.Core.Formula",
        "ID": 3602,
        "Results": [
          [
            1.5
          ]
        ],
        "Statistics": {
          "CreationDate": "2023-03-20T10:43:48.5456666+01:00",
          "LastRefreshDate": "2022-02-14T17:25:51.0383682+01:00",
          "TotalRefreshCount": 1,
          "CustomInfo": {}
        }
      },
      "3603": {
        "$type": "Inside.Core.Formula.Definition.DefinitionAC, Inside.Core.Formula",
        "ID": 3603,
        "Results": [
          [
            1.5
          ]
        ],
        "Statistics": {
          "CreationDate": "2023-03-20T10:43:48.5456666+01:00",
          "LastRefreshDate": "2022-02-14T17:25:51.0464394+01:00",
          "TotalRefreshCount": 1,
          "CustomInfo": {}
        }
      },
      "3604": {
        "$type": "Inside.Core.Formula.Definition.DefinitionAC, Inside.Core.Formula",
        "ID": 3604,
        "Results": [
          [
            1.5
          ]
        ],
        "Statistics": {
          "CreationDate": "2023-03-20T10:43:48.5456666+01:00",
   </t>
  </si>
  <si>
    <t xml:space="preserve">       "LastRefreshDate": "2022-02-14T17:25:51.0547662+01:00",
          "TotalRefreshCount": 1,
          "CustomInfo": {}
        }
      },
      "3605": {
        "$type": "Inside.Core.Formula.Definition.DefinitionAC, Inside.Core.Formula",
        "ID": 3605,
        "Results": [
          [
            1.5
          ]
        ],
        "Statistics": {
          "CreationDate": "2023-03-20T10:43:48.5456666+01:00",
          "LastRefreshDate": "2022-02-14T17:25:51.0640717+01:00",
          "TotalRefreshCount": 1,
          "CustomInfo": {}
        }
      },
      "3606": {
        "$type": "Inside.Core.Formula.Definition.DefinitionAC, Inside.Core.Formula",
        "ID": 3606,
        "Results": [
          [
            1.5
          ]
        ],
        "Statistics": {
          "CreationDate": "2023-03-20T10:43:48.5456666+01:00",
          "LastRefreshDate": "2022-02-14T17:25:51.0724637+01:00",
          "TotalRefreshCount": 1,
          "CustomInfo": {}
        }
      },
      "3607": {
        "$type": "Inside.Core.Formula.Definition.DefinitionAC, Inside.Core.Formula",
        "ID": 3607,
        "Results": [
          [
            1.5
          ]
        ],
        "Statistics": {
          "CreationDate": "2023-03-20T10:43:48.5456666+01:00",
          "LastRefreshDate": "2022-02-14T17:25:51.0808586+01:00",
          "TotalRefreshCount": 1,
          "CustomInfo": {}
        }
      },
      "3608": {
        "$type": "Inside.Core.Formula.Definition.DefinitionAC, Inside.Core.Formula",
        "ID": 3608,
        "Results": [
          [
            1.5
          ]
        ],
        "Statistics": {
          "CreationDate": "2023-03-20T10:43:48.5456666+01:00",
          "LastRefreshDate": "2022-02-14T17:25:51.089239+01:00",
          "TotalRefreshCount": 1,
          "CustomInfo": {}
        }
      },
      "3609": {
        "$type": "Inside.Core.Formula.Definition.DefinitionAC, Inside.Core.Formula",
        "ID": 3609,
        "Results": [
          [
            1.5
          ]
        ],
        "Statistics": {
          "CreationDate": "2023-03-20T10:43:48.5456666+01:00",
          "LastRefreshDate": "2022-02-14T17:25:55.1638912+01:00",
          "TotalRefreshCount": 1,
          "CustomInfo": {}
        }
      },
      "3610": {
        "$type": "Inside.Core.Formula.Definition.DefinitionAC, Inside.Core.Formula",
        "ID": 3610,
        "Results": [
          [
            1.5
          ]
        ],
        "Statistics": {
          "CreationDate": "2023-03-20T10:43:48.5456666+01:00",
          "LastRefreshDate": "2022-02-14T17:25:56.140516+01:00",
          "TotalRefreshCount": 1,
          "CustomInfo": {}
        }
      },
      "3611": {
        "$type": "Inside.Core.Formula.Definition.DefinitionAC, Inside.Core.Formula",
        "ID": 3611,
        "Results": [
          [
            1.5
          ]
        ],
        "Statistics": {
          "CreationDate": "2023-03-20T10:43:48.5456666+01:00",
          "LastRefreshDate": "2022-02-14T17:25:56.1465191+01:00",
          "TotalRefreshCount": 1,
          "CustomInfo": {}
        }
      },
      "3612": {
        "$type": "Inside.Core.Formula.Definition.DefinitionAC, Inside.Core.Formula",
        "ID": 3612,
        "Results": [
          [
            1.5
          ]
        ],
        "Statistics": {
          "CreationDate": "2023-03-20T10:43:48.5456666+01:00",
          "LastRefreshDate": "2022-02-14T17:25:56.1535172+01:00",
          "TotalRefreshCount": 1,
          "CustomInfo": {}
        }
      },
      "3613": {
        "$type": "Inside.Core.Formula.Definition.DefinitionAC, Inside.Core.Formula",
        "ID": 3613,
        "Results": [
          [
            1.5
          ]
        ],
        "Statistics": {
          "CreationDate": "2023-03-20T10:43:48.5456666+01:00",
          "LastRefreshDate": "2022-02-14T17:25:56.1605217+01:00",
          "TotalRefreshCount": 1,
          "CustomInfo": {}
        }
      },
      "3614": {
        "$type": "Inside.Core.Formula.Definition.DefinitionAC, Inside.Core.Formula",
        "ID": 3614,
        "Results": [
          [
            1.5
          ]
        ],
        "Statistics": {
          "CreationDate": "2023-03-20T10:43:48.5456666+01:00",
          "LastRefreshDate": "2022-02-14T17:25:56.167501+01:00",
          "TotalRefreshCount": 1,
          "CustomInfo": {}
        }
      },
      "3615": {
        "$type": "Inside.Core.Formula.Definition.DefinitionAC, Inside.Core.Formula",
        "ID": 3615,
        "Results": [
          [
            1.5
          ]
        ],
        "Statistics": {
          "CreationDate": "2023-03-20T10:43:48.5456666+01:00",
          "LastRefreshDate": "2022-02-14T17:25:56.1728522+01:00",
          "TotalRefreshCount": 1,
          "CustomInfo": {}
        }
      },
      "3616": {
        "$type": "Inside.Core.Formula.Definition.DefinitionAC, Inside.Core.Formula",
        "ID": 3616,
        "Results": [
          [
            0.75
          ]
        ],
        "Statistics": {
          "CreationDate": "2023-03-20T10:43:48.5466437+01:00",
          "LastRefreshDate": "2022-02-14T17:25:59.2534779+01:00",
          "TotalRefreshCount": 1,
          "CustomInfo": {}
        }
      },
      "3617": {
        "$type": "Inside.Core.Formula.Definition.DefinitionAC, Inside.Core.Formula",
        "ID": 3617,
        "Results": [
          [
            0.75
          ]
        ],
        "Statistics": {
          "CreationDate": "2023-03-20T10:43:48.5466437+01:00",
          "LastRefreshDate": "2022-02-14T17:26:01.0826946+01:00",
          "TotalRefreshCount": 1,
          "CustomInfo": {}
        }
      },
      "3618": {
        "$type": "Inside.Core.Formula.Definition.DefinitionAC, Inside.Core.Formula",
        "ID": 3618,
        "Results": [
          [
            0.75
          ]
        ],
        "Statistics": {
          "CreationDate": "2023-03-20T10:43:48.5466437+01:00",
          "LastRefreshDate": "2022-02-14T17:26:01.090997+01:00",
          "TotalRefreshCount": 1,
          "CustomInfo": {}
        }
      },
      "3619": {
        "$type": "Inside.Core.Formula.Definition.DefinitionAC, Inside.Core.Formula",
        "ID": 3619,
        "Results": [
          [
            0.75
          ]
        ],
        "Statistics": {
          "CreationDate": "2023-03-20T10:43:48.5466437+01:00",
          "LastRefreshDate": "2022-02-14T17:26:01.1022977+01:00",
          "TotalRefreshCount": 1,
          "CustomInfo": {}
        }
      },
      "3620": {
        "$type": "Inside.Core.Formula.Definition.DefinitionAC, Inside.Core.Formula",
        "ID": 3620,
        "Results": [
          [
            0.75
          ]
        ],
        "Statistics": {
          "CreationDate": "2023-03-20T10:43:48.5466437+01:00",
          "LastRefreshDate": "2022-02-14T17:26:01.1126452+01:00",
          "TotalRefreshCount": 1,
          "CustomInfo": {}
        }
      },
      "3621": {
        "$type": "Inside.Core.Formula.Definition.DefinitionAC, Inside.Core.Formula",
        "ID": 3621,
        "Results": [
          [
            0.75
          ]
        ],
        "Statistics": {
          "CreationDate": "2023-03-20T10:43:48.5466437+01:00",
          "LastRefreshDate": "2022-02-14T17:26:01.1220687+01:00",
          "TotalRefreshCount": 1,
          "CustomInfo": {}
        }
      },
      "3622": {
        "$type": "Inside.Core.Formula.Definition.DefinitionAC, Inside.Core.Formula",
        "ID": 3622,
        "Results": [
          [
            0.75
          ]
        ],
        "Statistics": {
          "CreationDate": "2023-03-20T10:43:48.5466437+01:00",
          "LastRefreshDate": "2022-02-14T17:26:01.1323766+01:00",
          "TotalRefreshCount": 1,
          "CustomInfo": {}
        }
      },
      "3623": {
        "$type": "Inside.Core.Formula.Definition.DefinitionAC, Inside.Core.Formula",
        "ID": 3623,
        "Results": [
          [
            0.75
          ]
        ],
        "Statistics": {
          "CreationDate": "2023-03-20T10:43:48.5466437+01:00",
          "LastRefreshDate": "2022-02-14T17:26:01.1428466+01:00",
          "TotalRefreshCount": 1,
          "CustomInfo": {}
        }
      },
      "3624": {
        "$type": "Inside.Core.Formula.Definition.DefinitionAC, Inside.Core.Formula",
        "ID": 3624,
        "Results": [
          [
            0.75
          ]
        ],
        "Statistics": {
          "CreationDate": "2023-03-20T10:43:48.5466437+01:00",
          "LastRefreshDate": "2022-02-14T17:26:01.1541864+01:00",
          "TotalRefreshCount": 1,
          "CustomInfo": {}
        }
      },
      "3625": {
        "$type": "Inside.Core.Formula.Definition.DefinitionAC, Inside.Core.Formula",
        "ID": 3625,
        "Results": [
          [
            0.75
          ]
        ],
        "Statistics": {
          "CreationDate": "2023-03-20T10:43:48.5466437+01:00",
          "LastRefreshDate": "2022-02-14T17:26:01.1664191+01:00",
          "TotalRefreshCount": 1,
          "CustomInfo": {}
        }
      },
      "3626": {
        "$type": "Inside.Core.Formula.Definition.DefinitionAC, Inside.Core.Formula",
        "ID": 3626,
        "Results": [
          [
            0.75
          ]
        ],
        "Statistics": {
          "CreationDate": "2023-03-20T10:43:48.5466437+01:00",
          "LastRefreshDate": "2022-02-14T17:26:01.1802237+01:00",
          "TotalRefreshCount": 1,
          "CustomInfo": {}
        }
      },
      "3627": {
        "$type": "Inside.Core.Formula.Definition.DefinitionAC, Inside.Core.Formula",
        "ID": 3627,
        "Results": [
          [
            0.75
          ]
        ],
        "Statistics": {
          "CreationDate": "2023-03-20T10:43:48.5466437+01:00",
          "LastRefreshDate": "2022-02-14T17:26:01.1905991+01:00",
          "TotalRefreshCount": 1,
          "CustomInfo": {}
        }
      },
      "3628": {
        "$type": "Inside.Core.Formula.Definition.DefinitionAC, Inside.Core.Formula",
        "ID": 3628,
        "Results": [
          [
            0.75
          ]
        ],
        "Statistics": {
          "CreationDate": "2023-03-20T10:43:48.5466437+01:00",
          "LastRefreshDate": "2022-02-14T17:26:01.199974+01:00",
          "TotalRefreshCount": 1,
          "CustomInfo": {}
        }
      },
      "3629": {
        "$type": "Inside.Core.Formula.Definition.DefinitionAC, Inside.Core.Formula",
        "ID": 3629,
        "Results": [
          [
            0.75
          ]
        ],
        "Statistics": {
          "CreationDate": "2023-03-20T10:43:48.5466437+01:00",
          "LastRefreshDate": "2022-02-14T17:26:01.2093473+01:00",
          "TotalRefreshCount": 1,
          "CustomInfo": {}
        }
      },
      "3630": {
        "$type": "Inside.Core.Formula.Definition.DefinitionAC, Inside.Core.Formula",
        "ID": 3630,
        "Results": [
          [
            0.75
          ]
        ],
        "Statistics": {
          "CreationDate": "2023-03-20T10:43:48.5466437+01:00",
          "LastRefreshDate": "2022-02-14T17:26:01.2198998+01:00",
          "TotalRefreshCount": 1,
          "CustomInfo": {}
        }
      },
      "3631": {
        "$type": "Inside.Core.Formula.Definition.DefinitionAC, Inside.Core.Formula",
        "ID": 3631,
        "Results": [
          [
            0.75
          ]
        ],
        "Statistics": {
          "CreationDate": "2023-03-20T10:43:48.5466437+01:00",
          "LastRefreshDate": "2022-02-14T17:26:01.2322846+01:00",
          "TotalRefreshCount": 1,
          "CustomInfo": {}
        }
      },
      "3632": {
        "$type": "Inside.Core.Formula.Definition.DefinitionAC, Inside.Core.Formula",
        "ID": 3632,
        "Results": [
          [
            0.75
          ]
        ],
        "Statistics": {
          "CreationDate": "2023-03-20T10:43:48.5466437+01:00",
          "LastRefreshDate": "2022-02-14T17:26:01.2688866+01:00",
          "TotalRefreshCount": 1,
          "CustomInfo": {}
        }
      },
      "3633": {
        "$type": "Inside.Core.Formula.Definition.DefinitionAC, Inside.Core.Formula",
        "ID": 3633,
        "Results": [
          [
            0.75
          ]
        ],
        "Statistics": {
          "CreationDate": "2023-03-20T10:43:48.5466437+01:00",
          "LastRefreshDate": "2022-02-14T17:26:01.2828957+01:00",
          "TotalRefreshCount": 1,
          "CustomInfo": {}
        }
      },
      "3634": {
        "$type": "Inside.Core.Formula.Definition.DefinitionAC, Inside.Core.Formula",
        "ID": 3634,
        "Results": [
          [
            0.75
          ]
        ],
        "Statistics": {
          "CreationDate": "2023-03-20T10:43:48.5466437+01:00",
          "LastRefreshDate": "2022-02-14T17:26:01.292897+01:00",
          "TotalRefreshCount": 1,
          "CustomInfo": {}
        }
      },
      "3635": {
        "$type": "Inside.Core.Formula.Definition.DefinitionAC, Inside.Core.Formula",
        "ID": 3635,
        "Results": [
          [
            0.75
          ]
        ],
        "Statistics": {
          "CreationDate": "2023-03-20T10:43:48.5466437+01:00",
          "LastRefreshDate": "2022-02-14T17:26:01.2978999+01:00",
          "TotalRefreshCount": 1,
          "CustomInfo": {}
        }
      },
      "3636": {
        "$type": "Inside.Core.Formula.Definition.DefinitionAC, Inside.Core.Formula",
        "ID": 3636,
        "Results": [
          [
            0.75
          ]
        ],
        "Statistics": {
          "CreationDate": "2023-03-20T10:43:48.5466437+01:00",
          "LastRefreshDate": "2022-02-14T17:26:01.3032028+01:00",
          "TotalRefreshCount": 1,
          "CustomInfo": {}
        }
      },
      "3637": {
        "$type": "Inside.Core.Formula.Definition.DefinitionAC, Inside.Core.Formula",
        "ID": 3637,
        "Results": [
          [
            0.75
          ]
        ],
        "Statistics": {
          "CreationDate": "2023-03-20T10:43:48.5476356+01:00",
          "LastRefreshDate": "2022-02-14T17:26:01.3081863+01:00",
          "TotalRefreshCount": 1,
          "CustomInfo": {}
        }
      },
      "3638": {
        "$type": "Inside.Core.Formula.Definition.DefinitionAC, Inside.Core.Formula",
        "ID": 3638,
        "Results": [
          [
            0.75
          ]
        ],
        "Statistics": {
          "CreationDate": "2023-03-20T10:43:48.5476356+01:00",
          "LastRefreshDate": "2022-02-14T17:26:01.3151888+01:00",
          "TotalRefreshCount": 1,
          "CustomInfo": {}
        }
      },
      "3639": {
        "$type": "Inside.Core.Formula.Definition.DefinitionAC, Inside.Core.Formula",
        "ID": 3639,
        "Results": [
          [
            0.75
          ]
        ],
        "Statistics": {
          "CreationDate": "2023-03-20T10:43:48.5476356+01:00",
          "LastRefreshDate": "2022-02-14T17:26:01.325488+01:00",
          "TotalRefreshCount": 1,
          "CustomInfo": {}
        }
      },
      "3640": {
        "$type": "Inside.Core.Formula.Definition.DefinitionAC, Inside.Core.Formula",
        "ID": 3640,
        "Results": [
          [
            0.75
          ]
        ],
        "Statistics": {
          "CreationDate": "2023-03-20T10:43:48.5476356+01:00",
          "LastRefreshDate": "2022-02-14T17:26:01.3604775+01:00",
          "TotalRefreshCount": 1,
          "CustomInfo": {}
        }
      },
      "3641": {
        "$type": "Inside.Core.Formula.Definition.DefinitionAC, Inside.Core.Formula",
        "ID": 3641,
        "Results": [
          [
            0.75
          ]
        ],
        "Statistics": {
          "CreationDate": "2023-03-20T10:43:48.5476356+01:00",
          "LastRefreshDate": "2022-02-14T17:26:01.3714642+01:00",
          "TotalRefreshCount": 1,
          "CustomInfo": {}
        }
      },
      "3642": {
        "$type": "Inside.Core.Formula.Definition.DefinitionAC, Inside.Core.Formula",
        "ID": 3642,
        "Results": [
          [
            0.75
          ]
        ],
        "Statistics": {
          "CreationDate": "2023-03-20T10:43:48.5476356+01:00",
          "LastRefreshDate": "2022-02-14T17:26:01.383483+01:00",
          "TotalRefreshCount": 1,
          "CustomInfo": {}
        }
      },
      "3643": {
        "$type": "Inside.Core.Formula.Definition.DefinitionAC, Inside.Core.Formula",
        "ID": 3643,
        "Results": [
          [
            0.75
          ]
        ],
        "Statistics": {
          "CreationDate": "2023-03-20T10:43:48.5476356+01:00",
          "LastRefreshDate": "2022-02-14T17:26:01.390462+01:00",
          "TotalRefreshCount": 1,
          "CustomInfo": {}
        }
      },
      "3644": {
        "$type": "Inside.Core.Formula.Definition.DefinitionAC, Inside.Core.Formula",
        "ID": 3644,
        "Results": [
          [
            0.75
          ]
        ],
        "Statistics": {
          "CreationDate": "2023-03-20T10:43:48.5476356+01:00",
          "LastRefreshDate": "2022-02-14T17:26:01.3974629+01:00",
          "TotalRefreshCount": 1,
          "CustomInfo": {}
        }
      },
      "3645": {
        "$type": "Inside.Core.Formula.Definition.DefinitionAC, Inside.Core.Formula",
        "ID": 3645,
        "Results": [
          [
            0.75
          ]
        ],
        "Statistics": {
          "CreationDate": "2023-03-20T10:43:48.5476356+01:00",
          "LastRefreshDate": "2022-02-14T17:26:01.4044869+01:00",
          "TotalRefreshCount": 1,
          "CustomInfo": {}
        }
      },
      "3646": {
        "$type": "Inside.Core.Formula.Definition.DefinitionAC, Inside.Core.Formula",
        "ID": 3646,
        "Results": [
          [
            0.75
          ]
        ],
        "Statistics": {
          "CreationDate": "2023-03-20T10:43:48.5476356+01:00",
          "LastRefreshDate": "2022-02-14T17:26:01.4118781+01:00",
          "TotalRefreshCount": 1,
          "CustomInfo": {}
        }
      },
      "3647": {
        "$type": "Inside.Core.Formula.Definition.DefinitionAC, Inside.Core.Formula",
        "ID": 3647,
        "Results": [
          [
            0.75
          ]
        ],
        "Statistics": {
          "CreationDate": "2023-03-20T10:43:48.5476356+01:00",
          "LastRefreshDate": "2022-02-14T17:26:01.4178683+01:00",
          "TotalRefreshCount": 1,
          "CustomInfo": {}
        }
      },
      "3648": {
        "$type": "Inside.Core.Formula.Definition.DefinitionAC, Inside.Core.Formula",
        "ID": 3648,
        "Results": [
          [
            0.75
          ]
        ],
        "Statistics": {
          "CreationDate": "2023-03-20T10:43:48.5476356+01:00",
          "LastRefreshDate": "2022-02-14T17:26:01.4268673+01:00",
          "TotalRefreshCount": 1,
          "CustomInfo": {}
        }
      },
      "3649": {
        "$type": "Inside.Core.Formula.Definition.DefinitionAC, Inside.Core.Formula",
        "ID": 3649,
        "Results": [
          [
            0.75
          ]
        ],
        "Statistics": {
          "CreationDate": "2023-03-20T10:43:48.5476356+01:00",
          "LastRefreshDate": "2022-02-14T17:26:01.4338665+01:00",
          "TotalRefreshCount": 1,
          "CustomInfo": {}
        }
      },
      "3650": {
        "$type": "Inside.Core.Formula.Definition.DefinitionAC, Inside.Core.Formula",
        "ID": 3650,
        "Results": [
          [
            0.75
          ]
        ],
        "Statistics": {
          "CreationDate": "2023-03-20T10:43:48.5476356+01:00",
          "LastRefreshDate": "2022-02-14T17:26:01.4398666+01:00",
          "TotalRefreshCount": 1,
          "CustomInfo": {}
        }
      },
      "3651": {
        "$type": "Inside.Core.Formula.Definition.DefinitionAC, Inside.Core.Formula",
        "ID": 3651,
        "Results": [
          [
            0.75
          ]
        ],
        "Statistics": {
          "CreationDate": "2023-03-20T10:43:48.5476356+01:00",
          "LastRefreshDate": "2022-02-14T17:26:01.4458837+01:00",
          "TotalRefreshCount": 1,
          "CustomInfo": {}
        }
      },
      "3652": {
        "$type": "Inside.Core.Formula.Definition.DefinitionAC, Inside.Core.Formula",
        "ID": 3652,
        "Results": [
          [
            0.75
          ]
        ],
        "Statistics": {
          "CreationDate": "2023-03-20T10:43:48.5476356+01:00",
          "LastRefreshDate": "2022-02-14T17:26:01.452353+01:00",
          "TotalRefreshCount": 1,
          "CustomInfo": {}
        }
      },
      "3653": {
        "$type": "Inside.Core.Formula.Definition.DefinitionAC, Inside.Core.Formula",
        "ID": 3653,
        "Results": [
          [
            0.75
          ]
        ],
        "Statistics": {
          "CreationDate": "2023-03-20T10:43:48.5476356+01:00",
          "LastRefreshDate": "2022-02-14T17:26:01.4588285+01:00",
          "TotalRefreshCount": 1,
          "CustomInfo": {}
        }
      },
      "3654": {
        "$type": "Inside.Core.Formula.Definition.DefinitionAC, Inside.Core.Formula",
        "ID": 3654,
        "Results": [
          [
            0.75
          ]
        ],
        "Statistics": {
          "CreationDate": "2023-03-20T10:43:48.5476356+01:00",
          "LastRefreshDate": "2022-02-14T17:26:01.4658801+01:00",
          "TotalRefreshCount": 1,
          "CustomInfo": {}
        }
      },
      "3655": {
        "$type": "Inside.Core.Formula.Definition.DefinitionAC, Inside.Core.Formula",
        "ID": 3655,
        "Results": [
          [
            0.75
          ]
        ],
        "Statistics": {
          "CreationDate": "2023-03-20T10:43:48.5476356+01:00",
          "LastRefreshDate": "2022-02-14T17:26:01.4733066+01:00",
          "TotalRefreshCount": 1,
          "CustomInfo": {}
        }
      },
      "3656": {
        "$type": "Inside.Core.Formula.Definition.DefinitionAC, Inside.Core.Formula",
        "ID": 3656,
        "Results": [
          [
            0.75
          ]
        ],
        "Statistics": {
          "CreationDate": "2023-03-20T10:43:48.5476356+01:00",
          "LastRefreshDate": "2022-02-14T17:26:01.4816956+01:00",
          "TotalRefreshCount": 1,
          "CustomInfo": {}
        }
      },
      "3657": {
        "$type": "Inside.Core.Formula.Definition.DefinitionAC, Inside.Core.Formula",
        "ID": 3657,
        "Results": [
          [
            0.75
          ]
        ],
        "Statistics": {
          "CreationDate": "2023-03-20T10:43:48.5476356+01:00",
          "LastRefreshDate": "2022-02-14T17:26:01.4889161+01:00",
          "TotalRefreshCount": 1,
          "CustomInfo": {}
        }
      },
      "3658": {
        "$type": "Inside.Core.Formula.Definition.DefinitionAC, Inside.Core.Formula",
        "ID": 3658,
        "Results": [
          [
            0.75
          ]
        ],
        "Statistics": {
          "CreationDate": "2023-03-20T10:43:48.5476356+01:00",
          "LastRefreshDate": "2022-02-14T17:26:01.4939347+01:00",
          "TotalRefreshCount": 1,
          "CustomInfo": {}
        }
      },
      "3659": {
        "$type": "Inside.Core.Formula.Definition.DefinitionAC, Inside.Core.Formula",
        "ID": 3659,
        "Results": [
          [
            0.75
          ]
        ],
        "Statistics": {
          "CreationDate": "2023-03-20T10:43:48.5486593+01:00",
          "LastRefreshDate": "2022-02-14T17:26:01.4981758+01:00",
          "TotalRefreshCount": 1,
          "CustomInfo": {}
        }
      },
      "3660": {
        "$type": "Inside.Core.Formula.Definition.DefinitionAC, Inside.Core.Formula",
        "ID": 3660,
        "Results": [
          [
            0.75
          ]
        ],
        "Statistics": {
          "CreationDate": "2023-03-20T10:43:48.5486593+01:00",
          "LastRefreshDate": "2022-02-14T17:26:01.5032701+01:00",
          "TotalRefreshCount": 1,
          "CustomInfo": {}
        }
      },
      "3661": {
        "$type": "Inside.Core.Formula.Definition.DefinitionAC, Inside.Core.Formula",
        "ID": 3661,
        "Results": [
          [
            0.75
          ]
        ],
        "Statistics": {
          "CreationDate": "2023-03-20T10:43:48.5486593+01:00",
          "LastRefreshDate": "2022-02-14T17:26:01.5071943+01:00",
          "TotalRefreshCount": 1,
          "CustomInfo": {}
        }
      },
      "3662": {
        "$type": "Inside.Core.Formula.Definition.DefinitionAC, Inside.Core.Formula",
        "ID": 3662,
        "Results": [
          [
            0.75
          ]
        ],
        "Statistics": {
          "CreationDate": "2023-03-20T10:43:48.5486593+01:00",
          "LastRefreshDate": "2022-02-14T17:26:01.511627+01:00",
          "TotalRefreshCount": 1,
          "CustomInfo": {}
        }
      },
      "3663": {
        "$type": "Inside.Core.Formula.Definition.DefinitionAC, Inside.Core.Formula",
        "ID": 3663,
        "Results": [
          [
            0.75
          ]
        ],
        "Statistics": {
          "CreationDate": "2023-03-20T10:43:48.5486593+01:00",
          "LastRefreshDate": "2022-02-14T17:26:01.516628+01:00",
          "TotalRefreshCount": 1,
          "CustomInfo": {}
        }
      },
      "3664": {
        "$type": "Inside.Core.Formula.Definition.DefinitionAC, Inside.Core.Formula",
        "ID": 3664,
        "Results": [
          [
            0.75
          ]
        ],
        "Statistics": {
          "CreationDate": "2023-03-20T10:43:48.5486593+01:00",
          "LastRefreshDate": "2022-02-14T17:26:01.520912+01:00",
          "TotalRefreshCount": 1,
          "CustomInfo": {}
        }
      },
      "3665": {
        "$type": "Inside.Core.Formula.Definition.DefinitionAC, Inside.Core.Formula",
        "ID": 3665,
        "Results": [
          [
            0.75
          ]
        ],
        "Statistics": {
          "CreationDate": "2023-03-20T10:43:48.5486593+01:00",
          "LastRefreshDate": "2022-02-14T17:26:01.5259232+01:00",
          "TotalRefreshCount": 1,
          "CustomInfo": {}
        }
      },
      "3666": {
        "$type": "Inside.Core.Formula.Definition.DefinitionAC, Inside.Core.Formula",
        "ID": 3666,
        "Results": [
          [
            0.75
          ]
        ],
        "Statistics": {
          "CreationDate": "2023-03-20T10:43:48.5486593+01:00",
          "LastRefreshDate": "2022-02-14T17:26:01.5309111+01:00",
          "TotalRefreshCount": 1,
          "CustomInfo": {}
        }
      },
      "3667": {
        "$type": "Inside.Core.Formula.Definition.DefinitionAC, Inside.Core.Formula",
        "ID": 3667,
        "Results": [
          [
            0.75
          ]
        ],
        "Statistics": {
          "CreationDate": "2023-03-20T10:43:48.5486593+01:00",
          "LastRefreshDate": "2022-02-14T17:26:01.5359154+01:00",
          "TotalRefreshCount": 1,
          "CustomInfo": {}
        }
      },
      "3668": {
        "$type": "Inside.Core.Formula.Definition.DefinitionAC, Inside.Core.Formula",
        "ID": 3668,
        "Results": [
          [
            0.75
          ]
        ],
        "Statistics": {
          "CreationDate": "2023-03-20T10:43:48.5486593+01:00",
          "LastRefreshDate": "2022-02-14T17:26:01.5413391+01:00",
          "TotalRefreshCount": 1,
          "CustomInfo": {}
        }
      },
      "3669": {
        "$type": "Inside.Core.Formula.Definition.DefinitionAC, Inside.Core.Formula",
        "ID": 3669,
        "Results": [
          [
            0.75
          ]
        ],
        "Statistics": {
          "CreationDate": "2023-03-20T10:43:48.5486593+01:00",
          "LastRefreshDate": "2022-02-14T17:26:01.5473426+01:00",
          "TotalRefreshCount": 1,
          "CustomInfo": {}
        }
      },
      "3670": {
        "$type": "Inside.Core.Formula.Definition.DefinitionAC, Inside.Core.Formula",
        "ID": 3670,
        "Results": [
          [
            0.75
          ]
        ],
        "Statistics": {
          "CreationDate": "2023-03-20T10:43:48.5486593+01:00",
          "LastRefreshDate": "2022-02-14T17:26:01.5523781+01:00",
          "TotalRefreshCount": 1,
          "CustomInfo": {}
        }
      },
      "3671": {
        "$type": "Inside.Core.Formula.Definition.DefinitionAC, Inside.Core.Formula",
        "ID": 3671,
        "Results": [
          [
            0.75
          ]
        ],
        "Statistics": {
          "CreationDate": "2023-03-20T10:43:48.5486593+01:00",
          "LastRefreshDate": "2022-02-14T17:26:01.5563387+01:00",
          "TotalRefreshCount": 1,
          "CustomInfo": {}
        }
      },
      "3672": {
        "$type": "Inside.Core.Formula.Definition.DefinitionAC, Inside.Core.Formula",
        "ID": 3672,
        "Results": [
          [
            0.75
          ]
        ],
        "Statistics": {
          "CreationDate": "2023-03-20T10:43:48.5486593+01:00",
          "LastRefreshDate": "2022-02-14T17:26:01.5616518+01:00",
          "TotalRefreshCount": 1,
          "CustomInfo": {}
        }
      },
      "3673": {
        "$type": "Inside.Core.Formula.Definition.DefinitionAC, Inside.Core.Formula",
        "ID": 3673,
        "Results": [
          [
            0.75
          ]
        ],
        "Statistics": {
          "CreationDate": "2023-03-20T10:43:48.5486593+01:00",
          "LastRefreshDate": "2022-02-14T17:26:01.5667421+01:00",
          "TotalRefreshCount": 1,
          "CustomInfo": {}
        }
      },
      "3674": {
        "$type": "Inside.Core.Formula.Definition.DefinitionAC, Inside.Core.Formula",
        "ID": 3674,
        "Results": [
          [
            0.75
          ]
        ],
        "Statistics": {
          "CreationDate": "2023-03-20T10:43:48.5486593+01:00",
          "LastRefreshDate": "2022-02-14T17:26:01.5729457+01:00",
          "TotalRefreshCount": 1,
          "CustomInfo": {}
        }
      },
      "3675": {
        "$type": "Inside.Core.Formula.Definition.DefinitionAC, Inside.Core.Formula",
        "ID": 3675,
        "Results": [
          [
            0.75
          ]
        ],
        "Statistics": {
          "CreationDate": "2023-03-20T10:43:48.5486593+01:00",
          "LastRefreshDate": "2022-02-14T17:26:01.5783035+01:00",
          "TotalRefreshCount": 1,
          "CustomInfo": {}
        }
      },
      "3676": {
        "$type": "Inside.Core.Formula.Definition.DefinitionAC, Inside.Core.Formula",
        "ID": 3676,
        "Results": [
          [
            0.75
          ]
        ],
        "Statistics": {
          "CreationDate": "2023-03-20T10:43:48.5486593+01:00",
          "LastRefreshDate": "2022-02-14T17:26:01.5843579+01:00",
          "TotalRefreshCount": 1,
          "CustomInfo": {}
        }
      },
      "3677": {
        "$type": "Inside.Core.Formula.Definition.DefinitionAC, Inside.Core.Formula",
        "ID": 3677,
        "Results": [
          [
            0.75
          ]
        ],
        "Statistics": {
          "CreationDate": "2023-03-20T10:43:48.5486593+01:00",
          "LastRefreshDate": "2022-02-14T17:26:01.5897763+01:00",
          "TotalRefreshCount": 1,
          "CustomInfo": {}
        }
      },
      "3678": {
        "$type": "Inside.Core.Formula.Definition.DefinitionAC, Inside.Core.Formula",
        "ID": 3678,
        "Results": [
          [
            0.75
          ]
        ],
        "Statistics": {
          "CreationDate": "2023-03-20T10:43:48.5486593+01:00",
          "LastRefreshDate": "2022-02-14T17:26:01.5957314+01:00",
          "TotalRef</t>
  </si>
  <si>
    <t xml:space="preserve">reshCount": 1,
          "CustomInfo": {}
        }
      },
      "3679": {
        "$type": "Inside.Core.Formula.Definition.DefinitionAC, Inside.Core.Formula",
        "ID": 3679,
        "Results": [
          [
            0.75
          ]
        ],
        "Statistics": {
          "CreationDate": "2023-03-20T10:43:48.5496686+01:00",
          "LastRefreshDate": "2022-02-14T17:26:01.6021459+01:00",
          "TotalRefreshCount": 1,
          "CustomInfo": {}
        }
      },
      "3680": {
        "$type": "Inside.Core.Formula.Definition.DefinitionAC, Inside.Core.Formula",
        "ID": 3680,
        "Results": [
          [
            0.75
          ]
        ],
        "Statistics": {
          "CreationDate": "2023-03-20T10:43:48.5496686+01:00",
          "LastRefreshDate": "2022-02-14T17:26:04.2201182+01:00",
          "TotalRefreshCount": 1,
          "CustomInfo": {}
        }
      },
      "3681": {
        "$type": "Inside.Core.Formula.Definition.DefinitionAC, Inside.Core.Formula",
        "ID": 3681,
        "Results": [
          [
            0.75
          ]
        ],
        "Statistics": {
          "CreationDate": "2023-03-20T10:43:48.5496686+01:00",
          "LastRefreshDate": "2022-02-14T17:26:04.2261144+01:00",
          "TotalRefreshCount": 1,
          "CustomInfo": {}
        }
      },
      "3682": {
        "$type": "Inside.Core.Formula.Definition.DefinitionAC, Inside.Core.Formula",
        "ID": 3682,
        "Results": [
          [
            0.75
          ]
        ],
        "Statistics": {
          "CreationDate": "2023-03-20T10:43:48.5496686+01:00",
          "LastRefreshDate": "2022-02-14T17:26:04.2346743+01:00",
          "TotalRefreshCount": 1,
          "CustomInfo": {}
        }
      },
      "3683": {
        "$type": "Inside.Core.Formula.Definition.DefinitionAC, Inside.Core.Formula",
        "ID": 3683,
        "Results": [
          [
            0.75
          ]
        ],
        "Statistics": {
          "CreationDate": "2023-03-20T10:43:48.5496686+01:00",
          "LastRefreshDate": "2022-02-14T17:26:04.2439565+01:00",
          "TotalRefreshCount": 1,
          "CustomInfo": {}
        }
      },
      "3684": {
        "$type": "Inside.Core.Formula.Definition.DefinitionAC, Inside.Core.Formula",
        "ID": 3684,
        "Results": [
          [
            0.75
          ]
        ],
        "Statistics": {
          "CreationDate": "2023-03-20T10:43:48.5496686+01:00",
          "LastRefreshDate": "2022-02-14T17:26:04.2529546+01:00",
          "TotalRefreshCount": 1,
          "CustomInfo": {}
        }
      },
      "3685": {
        "$type": "Inside.Core.Formula.Definition.DefinitionAC, Inside.Core.Formula",
        "ID": 3685,
        "Results": [
          [
            0.75
          ]
        ],
        "Statistics": {
          "CreationDate": "2023-03-20T10:43:48.5496686+01:00",
          "LastRefreshDate": "2022-02-14T17:26:04.2679555+01:00",
          "TotalRefreshCount": 1,
          "CustomInfo": {}
        }
      },
      "3686": {
        "$type": "Inside.Core.Formula.Definition.DefinitionAC, Inside.Core.Formula",
        "ID": 3686,
        "Results": [
          [
            0.75
          ]
        ],
        "Statistics": {
          "CreationDate": "2023-03-20T10:43:48.5496686+01:00",
          "LastRefreshDate": "2022-02-14T17:26:04.2770844+01:00",
          "TotalRefreshCount": 1,
          "CustomInfo": {}
        }
      },
      "3687": {
        "$type": "Inside.Core.Formula.Definition.DefinitionAC, Inside.Core.Formula",
        "ID": 3687,
        "Results": [
          [
            0.75
          ]
        ],
        "Statistics": {
          "CreationDate": "2023-03-20T10:43:48.5496686+01:00",
          "LastRefreshDate": "2022-02-14T17:26:04.2890328+01:00",
          "TotalRefreshCount": 1,
          "CustomInfo": {}
        }
      },
      "3688": {
        "$type": "Inside.Core.Formula.Definition.DefinitionAC, Inside.Core.Formula",
        "ID": 3688,
        "Results": [
          [
            0.75
          ]
        ],
        "Statistics": {
          "CreationDate": "2023-03-20T10:43:48.5496686+01:00",
          "LastRefreshDate": "2022-02-14T17:26:04.2984214+01:00",
          "TotalRefreshCount": 1,
          "CustomInfo": {}
        }
      },
      "3689": {
        "$type": "Inside.Core.Formula.Definition.DefinitionAC, Inside.Core.Formula",
        "ID": 3689,
        "Results": [
          [
            0.75
          ]
        ],
        "Statistics": {
          "CreationDate": "2023-03-20T10:43:48.5496686+01:00",
          "LastRefreshDate": "2022-02-14T17:26:04.3074392+01:00",
          "TotalRefreshCount": 1,
          "CustomInfo": {}
        }
      },
      "3690": {
        "$type": "Inside.Core.Formula.Definition.DefinitionAC, Inside.Core.Formula",
        "ID": 3690,
        "Results": [
          [
            0.75
          ]
        ],
        "Statistics": {
          "CreationDate": "2023-03-20T10:43:48.5496686+01:00",
          "LastRefreshDate": "2022-02-14T17:26:04.3167855+01:00",
          "TotalRefreshCount": 1,
          "CustomInfo": {}
        }
      },
      "3691": {
        "$type": "Inside.Core.Formula.Definition.DefinitionAC, Inside.Core.Formula",
        "ID": 3691,
        "Results": [
          [
            0.75
          ]
        ],
        "Statistics": {
          "CreationDate": "2023-03-20T10:43:48.5496686+01:00",
          "LastRefreshDate": "2022-02-14T17:26:04.3279403+01:00",
          "TotalRefreshCount": 1,
          "CustomInfo": {}
        }
      },
      "3692": {
        "$type": "Inside.Core.Formula.Definition.DefinitionAC, Inside.Core.Formula",
        "ID": 3692,
        "Results": [
          [
            0.75
          ]
        ],
        "Statistics": {
          "CreationDate": "2023-03-20T10:43:48.5496686+01:00",
          "LastRefreshDate": "2022-02-14T17:26:04.3363237+01:00",
          "TotalRefreshCount": 1,
          "CustomInfo": {}
        }
      },
      "3693": {
        "$type": "Inside.Core.Formula.Definition.DefinitionAC, Inside.Core.Formula",
        "ID": 3693,
        "Results": [
          [
            0.75
          ]
        ],
        "Statistics": {
          "CreationDate": "2023-03-20T10:43:48.5496686+01:00",
          "LastRefreshDate": "2022-02-14T17:26:04.3453257+01:00",
          "TotalRefreshCount": 1,
          "CustomInfo": {}
        }
      },
      "3694": {
        "$type": "Inside.Core.Formula.Definition.DefinitionAC, Inside.Core.Formula",
        "ID": 3694,
        "Results": [
          [
            0.75
          ]
        ],
        "Statistics": {
          "CreationDate": "2023-03-20T10:43:48.5496686+01:00",
          "LastRefreshDate": "2022-02-14T17:26:04.3526044+01:00",
          "TotalRefreshCount": 1,
          "CustomInfo": {}
        }
      },
      "3695": {
        "$type": "Inside.Core.Formula.Definition.DefinitionAC, Inside.Core.Formula",
        "ID": 3695,
        "Results": [
          [
            0.75
          ]
        ],
        "Statistics": {
          "CreationDate": "2023-03-20T10:43:48.5496686+01:00",
          "LastRefreshDate": "2022-02-14T17:26:04.3609019+01:00",
          "TotalRefreshCount": 1,
          "CustomInfo": {}
        }
      },
      "3696": {
        "$type": "Inside.Core.Formula.Definition.DefinitionAC, Inside.Core.Formula",
        "ID": 3696,
        "Results": [
          [
            0.75
          ]
        ],
        "Statistics": {
          "CreationDate": "2023-03-20T10:43:48.5496686+01:00",
          "LastRefreshDate": "2022-02-14T17:26:04.3692076+01:00",
          "TotalRefreshCount": 1,
          "CustomInfo": {}
        }
      },
      "3697": {
        "$type": "Inside.Core.Formula.Definition.DefinitionAC, Inside.Core.Formula",
        "ID": 3697,
        "Results": [
          [
            0.75
          ]
        ],
        "Statistics": {
          "CreationDate": "2023-03-20T10:43:48.5496686+01:00",
          "LastRefreshDate": "2022-02-14T17:26:04.3782177+01:00",
          "TotalRefreshCount": 1,
          "CustomInfo": {}
        }
      },
      "3698": {
        "$type": "Inside.Core.Formula.Definition.DefinitionAC, Inside.Core.Formula",
        "ID": 3698,
        "Results": [
          [
            0.75
          ]
        ],
        "Statistics": {
          "CreationDate": "2023-03-20T10:43:48.5496686+01:00",
          "LastRefreshDate": "2022-02-14T17:26:04.3870122+01:00",
          "TotalRefreshCount": 1,
          "CustomInfo": {}
        }
      },
      "3699": {
        "$type": "Inside.Core.Formula.Definition.DefinitionAC, Inside.Core.Formula",
        "ID": 3699,
        "Results": [
          [
            0.75
          ]
        ],
        "Statistics": {
          "CreationDate": "2023-03-20T10:43:48.5496686+01:00",
          "LastRefreshDate": "2022-02-14T17:26:04.3963611+01:00",
          "TotalRefreshCount": 1,
          "CustomInfo": {}
        }
      },
      "3700": {
        "$type": "Inside.Core.Formula.Definition.DefinitionAC, Inside.Core.Formula",
        "ID": 3700,
        "Results": [
          [
            0.75
          ]
        ],
        "Statistics": {
          "CreationDate": "2023-03-20T10:43:48.5506529+01:00",
          "LastRefreshDate": "2022-02-14T17:26:04.4066335+01:00",
          "TotalRefreshCount": 1,
          "CustomInfo": {}
        }
      },
      "3701": {
        "$type": "Inside.Core.Formula.Definition.DefinitionAC, Inside.Core.Formula",
        "ID": 3701,
        "Results": [
          [
            0.75
          ]
        ],
        "Statistics": {
          "CreationDate": "2023-03-20T10:43:48.5506529+01:00",
          "LastRefreshDate": "2022-02-14T17:26:04.4149643+01:00",
          "TotalRefreshCount": 1,
          "CustomInfo": {}
        }
      },
      "3702": {
        "$type": "Inside.Core.Formula.Definition.DefinitionAC, Inside.Core.Formula",
        "ID": 3702,
        "Results": [
          [
            0.75
          ]
        ],
        "Statistics": {
          "CreationDate": "2023-03-20T10:43:48.5506529+01:00",
          "LastRefreshDate": "2022-02-14T17:26:04.4243876+01:00",
          "TotalRefreshCount": 1,
          "CustomInfo": {}
        }
      },
      "3703": {
        "$type": "Inside.Core.Formula.Definition.DefinitionAC, Inside.Core.Formula",
        "ID": 3703,
        "Results": [
          [
            0.75
          ]
        ],
        "Statistics": {
          "CreationDate": "2023-03-20T10:43:48.5506529+01:00",
          "LastRefreshDate": "2022-02-14T17:26:04.4347402+01:00",
          "TotalRefreshCount": 1,
          "CustomInfo": {}
        }
      },
      "3704": {
        "$type": "Inside.Core.Formula.Definition.DefinitionAC, Inside.Core.Formula",
        "ID": 3704,
        "Results": [
          [
            0.75
          ]
        ],
        "Statistics": {
          "CreationDate": "2023-03-20T10:43:48.5506529+01:00",
          "LastRefreshDate": "2022-02-14T17:26:04.4440753+01:00",
          "TotalRefreshCount": 1,
          "CustomInfo": {}
        }
      },
      "3705": {
        "$type": "Inside.Core.Formula.Definition.DefinitionAC, Inside.Core.Formula",
        "ID": 3705,
        "Results": [
          [
            0.75
          ]
        ],
        "Statistics": {
          "CreationDate": "2023-03-20T10:43:48.5506529+01:00",
          "LastRefreshDate": "2022-02-14T17:26:04.4525562+01:00",
          "TotalRefreshCount": 1,
          "CustomInfo": {}
        }
      },
      "3706": {
        "$type": "Inside.Core.Formula.Definition.DefinitionAC, Inside.Core.Formula",
        "ID": 3706,
        "Results": [
          [
            0.75
          ]
        ],
        "Statistics": {
          "CreationDate": "2023-03-20T10:43:48.5506529+01:00",
          "LastRefreshDate": "2022-02-14T17:26:04.4620053+01:00",
          "TotalRefreshCount": 1,
          "CustomInfo": {}
        }
      },
      "3707": {
        "$type": "Inside.Core.Formula.Definition.DefinitionAC, Inside.Core.Formula",
        "ID": 3707,
        "Results": [
          [
            0.75
          ]
        ],
        "Statistics": {
          "CreationDate": "2023-03-20T10:43:48.5506529+01:00",
          "LastRefreshDate": "2022-02-14T17:26:04.4710046+01:00",
          "TotalRefreshCount": 1,
          "CustomInfo": {}
        }
      },
      "3708": {
        "$type": "Inside.Core.Formula.Definition.DefinitionAC, Inside.Core.Formula",
        "ID": 3708,
        "Results": [
          [
            0.75
          ]
        ],
        "Statistics": {
          "CreationDate": "2023-03-20T10:43:48.5506529+01:00",
          "LastRefreshDate": "2022-02-14T17:26:04.4793199+01:00",
          "TotalRefreshCount": 1,
          "CustomInfo": {}
        }
      },
      "3709": {
        "$type": "Inside.Core.Formula.Definition.DefinitionAC, Inside.Core.Formula",
        "ID": 3709,
        "Results": [
          [
            0.75
          ]
        ],
        "Statistics": {
          "CreationDate": "2023-03-20T10:43:48.5506529+01:00",
          "LastRefreshDate": "2022-02-14T17:26:04.4897605+01:00",
          "TotalRefreshCount": 1,
          "CustomInfo": {}
        }
      },
      "3710": {
        "$type": "Inside.Core.Formula.Definition.DefinitionAC, Inside.Core.Formula",
        "ID": 3710,
        "Results": [
          [
            0.75
          ]
        ],
        "Statistics": {
          "CreationDate": "2023-03-20T10:43:48.5506529+01:00",
          "LastRefreshDate": "2022-02-14T17:26:04.4987588+01:00",
          "TotalRefreshCount": 1,
          "CustomInfo": {}
        }
      },
      "3711": {
        "$type": "Inside.Core.Formula.Definition.DefinitionAC, Inside.Core.Formula",
        "ID": 3711,
        "Results": [
          [
            0.75
          ]
        ],
        "Statistics": {
          "CreationDate": "2023-03-20T10:43:48.5506529+01:00",
          "LastRefreshDate": "2022-02-14T17:26:07.7164469+01:00",
          "TotalRefreshCount": 1,
          "CustomInfo": {}
        }
      },
      "3712": {
        "$type": "Inside.Core.Formula.Definition.DefinitionAC, Inside.Core.Formula",
        "ID": 3712,
        "Results": [
          [
            0.75
          ]
        ],
        "Statistics": {
          "CreationDate": "2023-03-20T10:43:48.5506529+01:00",
          "LastRefreshDate": "2022-02-14T17:26:07.7268082+01:00",
          "TotalRefreshCount": 1,
          "CustomInfo": {}
        }
      },
      "3713": {
        "$type": "Inside.Core.Formula.Definition.DefinitionAC, Inside.Core.Formula",
        "ID": 3713,
        "Results": [
          [
            0.75
          ]
        ],
        "Statistics": {
          "CreationDate": "2023-03-20T10:43:48.5506529+01:00",
          "LastRefreshDate": "2022-02-14T17:26:07.7370388+01:00",
          "TotalRefreshCount": 1,
          "CustomInfo": {}
        }
      },
      "3714": {
        "$type": "Inside.Core.Formula.Definition.DefinitionAC, Inside.Core.Formula",
        "ID": 3714,
        "Results": [
          [
            0.75
          ]
        ],
        "Statistics": {
          "CreationDate": "2023-03-20T10:43:48.5506529+01:00",
          "LastRefreshDate": "2022-02-14T17:26:07.7478094+01:00",
          "TotalRefreshCount": 1,
          "CustomInfo": {}
        }
      },
      "3715": {
        "$type": "Inside.Core.Formula.Definition.DefinitionAC, Inside.Core.Formula",
        "ID": 3715,
        "Results": [
          [
            0.75
          ]
        ],
        "Statistics": {
          "CreationDate": "2023-03-20T10:43:48.5506529+01:00",
          "LastRefreshDate": "2022-02-14T17:26:07.7578049+01:00",
          "TotalRefreshCount": 1,
          "CustomInfo": {}
        }
      },
      "3716": {
        "$type": "Inside.Core.Formula.Definition.DefinitionAC, Inside.Core.Formula",
        "ID": 3716,
        "Results": [
          [
            0.75
          ]
        ],
        "Statistics": {
          "CreationDate": "2023-03-20T10:43:48.5506529+01:00",
          "LastRefreshDate": "2022-02-14T17:26:07.7678412+01:00",
          "TotalRefreshCount": 1,
          "CustomInfo": {}
        }
      },
      "3717": {
        "$type": "Inside.Core.Formula.Definition.DefinitionAC, Inside.Core.Formula",
        "ID": 3717,
        "Results": [
          [
            0.75
          ]
        ],
        "Statistics": {
          "CreationDate": "2023-03-20T10:43:48.5506529+01:00",
          "LastRefreshDate": "2022-02-14T17:26:07.7761817+01:00",
          "TotalRefreshCount": 1,
          "CustomInfo": {}
        }
      },
      "3718": {
        "$type": "Inside.Core.Formula.Definition.DefinitionAC, Inside.Core.Formula",
        "ID": 3718,
        "Results": [
          [
            0.75
          ]
        ],
        "Statistics": {
          "CreationDate": "2023-03-20T10:43:48.5506529+01:00",
          "LastRefreshDate": "2022-02-14T17:26:07.7866728+01:00",
          "TotalRefreshCount": 1,
          "CustomInfo": {}
        }
      },
      "3719": {
        "$type": "Inside.Core.Formula.Definition.DefinitionAC, Inside.Core.Formula",
        "ID": 3719,
        "Results": [
          [
            0.75
          ]
        ],
        "Statistics": {
          "CreationDate": "2023-03-20T10:43:48.5506529+01:00",
          "LastRefreshDate": "2022-02-14T17:26:07.7971185+01:00",
          "TotalRefreshCount": 1,
          "CustomInfo": {}
        }
      },
      "3720": {
        "$type": "Inside.Core.Formula.Definition.DefinitionAC, Inside.Core.Formula",
        "ID": 3720,
        "Results": [
          [
            0.75
          ]
        ],
        "Statistics": {
          "CreationDate": "2023-03-20T10:43:48.5516359+01:00",
          "LastRefreshDate": "2022-02-14T17:26:07.8075235+01:00",
          "TotalRefreshCount": 1,
          "CustomInfo": {}
        }
      },
      "3721": {
        "$type": "Inside.Core.Formula.Definition.DefinitionAC, Inside.Core.Formula",
        "ID": 3721,
        "Results": [
          [
            0.75
          ]
        ],
        "Statistics": {
          "CreationDate": "2023-03-20T10:43:48.5516359+01:00",
          "LastRefreshDate": "2022-02-14T17:26:07.8182581+01:00",
          "TotalRefreshCount": 1,
          "CustomInfo": {}
        }
      },
      "3722": {
        "$type": "Inside.Core.Formula.Definition.DefinitionAC, Inside.Core.Formula",
        "ID": 3722,
        "Results": [
          [
            0.75
          ]
        ],
        "Statistics": {
          "CreationDate": "2023-03-20T10:43:48.5516359+01:00",
          "LastRefreshDate": "2022-02-14T17:26:07.8287114+01:00",
          "TotalRefreshCount": 1,
          "CustomInfo": {}
        }
      },
      "3723": {
        "$type": "Inside.Core.Formula.Definition.DefinitionAC, Inside.Core.Formula",
        "ID": 3723,
        "Results": [
          [
            0.75
          ]
        ],
        "Statistics": {
          "CreationDate": "2023-03-20T10:43:48.5516359+01:00",
          "LastRefreshDate": "2022-02-14T17:26:07.8402017+01:00",
          "TotalRefreshCount": 1,
          "CustomInfo": {}
        }
      },
      "3724": {
        "$type": "Inside.Core.Formula.Definition.DefinitionAC, Inside.Core.Formula",
        "ID": 3724,
        "Results": [
          [
            0.75
          ]
        ],
        "Statistics": {
          "CreationDate": "2023-03-20T10:43:48.5516359+01:00",
          "LastRefreshDate": "2022-02-14T17:26:07.8505531+01:00",
          "TotalRefreshCount": 1,
          "CustomInfo": {}
        }
      },
      "3725": {
        "$type": "Inside.Core.Formula.Definition.DefinitionAC, Inside.Core.Formula",
        "ID": 3725,
        "Results": [
          [
            0.75
          ]
        ],
        "Statistics": {
          "CreationDate": "2023-03-20T10:43:48.5516359+01:00",
          "LastRefreshDate": "2022-02-14T17:26:07.8609773+01:00",
          "TotalRefreshCount": 1,
          "CustomInfo": {}
        }
      },
      "3726": {
        "$type": "Inside.Core.Formula.Definition.DefinitionAC, Inside.Core.Formula",
        "ID": 3726,
        "Results": [
          [
            0.75
          ]
        ],
        "Statistics": {
          "CreationDate": "2023-03-20T10:43:48.5516359+01:00",
          "LastRefreshDate": "2022-02-14T17:26:07.8734312+01:00",
          "TotalRefreshCount": 1,
          "CustomInfo": {}
        }
      },
      "3727": {
        "$type": "Inside.Core.Formula.Definition.DefinitionAC, Inside.Core.Formula",
        "ID": 3727,
        "Results": [
          [
            0.5
          ]
        ],
        "Statistics": {
          "CreationDate": "2023-03-20T10:43:48.5516359+01:00",
          "LastRefreshDate": "2022-02-14T17:26:09.2467761+01:00",
          "TotalRefreshCount": 1,
          "CustomInfo": {}
        }
      },
      "3728": {
        "$type": "Inside.Core.Formula.Definition.DefinitionAC, Inside.Core.Formula",
        "ID": 3728,
        "Results": [
          [
            2.8
          ]
        ],
        "Statistics": {
          "CreationDate": "2023-03-20T10:43:48.5516359+01:00",
          "LastRefreshDate": "2022-02-14T17:31:47.563174+01:00",
          "TotalRefreshCount": 1,
          "CustomInfo": {}
        }
      },
      "3729": {
        "$type": "Inside.Core.Formula.Definition.DefinitionAC, Inside.Core.Formula",
        "ID": 3729,
        "Results": [
          [
            2.8
          ]
        ],
        "Statistics": {
          "CreationDate": "2023-03-20T10:43:48.5516359+01:00",
          "LastRefreshDate": "2022-02-14T17:31:48.9870149+01:00",
          "TotalRefreshCount": 1,
          "CustomInfo": {}
        }
      },
      "3730": {
        "$type": "Inside.Core.Formula.Definition.DefinitionAC, Inside.Core.Formula",
        "ID": 3730,
        "Results": [
          [
            2.8
          ]
        ],
        "Statistics": {
          "CreationDate": "2023-03-20T10:43:48.5516359+01:00",
          "LastRefreshDate": "2022-02-14T17:31:48.9972528+01:00",
          "TotalRefreshCount": 1,
          "CustomInfo": {}
        }
      },
      "3731": {
        "$type": "Inside.Core.Formula.Definition.DefinitionAC, Inside.Core.Formula",
        "ID": 3731,
        "Results": [
          [
            2.8
          ]
        ],
        "Statistics": {
          "CreationDate": "2023-03-20T10:43:48.5516359+01:00",
          "LastRefreshDate": "2022-02-14T17:31:49.0054632+01:00",
          "TotalRefreshCount": 1,
          "CustomInfo": {}
        }
      },
      "3732": {
        "$type": "Inside.Core.Formula.Definition.DefinitionAC, Inside.Core.Formula",
        "ID": 3732,
        "Results": [
          [
            3.5
          ]
        ],
        "Statistics": {
          "CreationDate": "2023-03-20T10:43:48.5516359+01:00",
          "LastRefreshDate": "2022-02-14T17:31:49.0157671+01:00",
          "TotalRefreshCount": 1,
          "CustomInfo": {}
        }
      },
      "3733": {
        "$type": "Inside.Core.Formula.Definition.DefinitionAC, Inside.Core.Formula",
        "ID": 3733,
        "Results": [
          [
            1.8
          ]
        ],
        "Statistics": {
          "CreationDate": "2023-03-20T10:43:48.5516359+01:00",
          "LastRefreshDate": "2022-02-14T17:31:53.1582324+01:00",
          "TotalRefreshCount": 1,
          "CustomInfo": {}
        }
      },
      "3734": {
        "$type": "Inside.Core.Formula.Definition.DefinitionAC, Inside.Core.Formula",
        "ID": 3734,
        "Results": [
          [
            1.8
          ]
        ],
        "Statistics": {
          "CreationDate": "2023-03-20T10:43:48.5516359+01:00",
          "LastRefreshDate": "2022-02-14T17:31:54.6812216+01:00",
          "TotalRefreshCount": 1,
          "CustomInfo": {}
        }
      },
      "3735": {
        "$type": "Inside.Core.Formula.Definition.DefinitionAC, Inside.Core.Formula",
        "ID": 3735,
        "Results": [
          [
            1.8
          ]
        ],
        "Statistics": {
          "CreationDate": "2023-03-20T10:43:48.5516359+01:00",
          "LastRefreshDate": "2022-02-14T17:31:54.6892414+01:00",
          "TotalRefreshCount": 1,
          "CustomInfo": {}
        }
      },
      "3736": {
        "$type": "Inside.Core.Formula.Definition.DefinitionAC, Inside.Core.Formula",
        "ID": 3736,
        "Results": [
          [
            1.8
          ]
        ],
        "Statistics": {
          "CreationDate": "2023-03-20T10:43:48.5516359+01:00",
          "LastRefreshDate": "2022-02-14T17:31:54.6992429+01:00",
          "TotalRefreshCount": 1,
          "CustomInfo": {}
        }
      },
      "3737": {
        "$type": "Inside.Core.Formula.Definition.DefinitionAC, Inside.Core.Formula",
        "ID": 3737,
        "Results": [
          [
            1.8
          ]
        ],
        "Statistics": {
          "CreationDate": "2023-03-20T10:43:48.5516359+01:00",
          "LastRefreshDate": "2022-02-14T17:31:54.7072403+01:00",
          "TotalRefreshCount": 1,
          "CustomInfo": {}
        }
      },
      "3738": {
        "$type": "Inside.Core.Formula.Definition.DefinitionAC, Inside.Core.Formula",
        "ID": 3738,
        "Results": [
          [
            1.8
          ]
        ],
        "Statistics": {
          "CreationDate": "2023-03-20T10:43:48.5516359+01:00",
          "LastRefreshDate": "2022-02-14T17:31:54.7162353+01:00",
          "TotalRefreshCount": 1,
          "CustomInfo": {}
        }
      },
      "3739": {
        "$type": "Inside.Core.Formula.Definition.DefinitionAC, Inside.Core.Formula",
        "ID": 3739,
        "Results": [
          [
            1.8
          ]
        ],
        "Statistics": {
          "CreationDate": "2023-03-20T10:43:48.5526312+01:00",
          "LastRefreshDate": "2022-02-14T17:31:54.7242498+01:00",
          "TotalRefreshCount": 1,
          "CustomInfo": {}
        }
      },
      "3740": {
        "$type": "Inside.Core.Formula.Definition.DefinitionAC, Inside.Core.Formula",
        "ID": 3740,
        "Results": [
          [
            1.78
          ]
        ],
        "Statistics": {
          "CreationDate": "2023-03-20T10:43:48.5526312+01:00",
          "LastRefreshDate": "2022-02-14T17:31:58.3362228+01:00",
          "TotalRefreshCount": 1,
          "CustomInfo": {}
        }
      },
      "3741": {
        "$type": "Inside.Core.Formula.Definition.DefinitionAC, Inside.Core.Formula",
        "ID": 3741,
        "Results": [
          [
            1.78
          ]
        ],
        "Statistics": {
          "CreationDate": "2023-03-20T10:43:48.5526312+01:00",
          "LastRefreshDate": "2022-02-14T17:31:59.6670737+01:00",
          "TotalRefreshCount": 1,
          "CustomInfo": {}
        }
      },
      "3742": {
        "$type": "Inside.Core.Formula.Definition.DefinitionAC, Inside.Core.Formula",
        "ID": 3742,
        "Results": [
          [
            1.78
          ]
        ],
        "Statistics": {
          "CreationDate": "2023-03-20T10:43:48.5526312+01:00",
          "LastRefreshDate": "2022-02-14T17:31:59.6740738+01:00",
          "TotalRefreshCount": 1,
          "CustomInfo": {}
        }
      },
      "3743": {
        "$type": "Inside.Core.Formula.Definition.DefinitionAC, Inside.Core.Formula",
        "ID": 3743,
        "Results": [
          [
            1.5
          ]
        ],
        "Statistics": {
          "CreationDate": "2023-03-20T10:43:48.5526312+01:00",
          "LastRefreshDate": "2022-02-14T17:31:59.6810748+01:00",
          "TotalRefreshCount": 1,
          "CustomInfo": {}
        }
      },
      "3744": {
        "$type": "Inside.Core.Formula.Definition.DefinitionAC, Inside.Core.Formula",
        "ID": 3744,
        "Results": [
          [
            1.78
          ]
        ],
        "Statistics": {
          "CreationDate": "2023-03-20T10:43:48.5526312+01:00",
          "LastRefreshDate": "2022-02-14T17:31:59.6880707+01:00",
          "TotalRefreshCount": 1,
          "CustomInfo": {}
        }
      },
      "3745": {
        "$type": "Inside.Core.Formula.Definition.DefinitionAC, Inside.Core.Formula",
        "ID": 3745,
        "Results": [
          [
            1.78
          ]
        ],
        "Statistics": {
          "CreationDate": "2023-03-20T10:43:48.5526312+01:00",
          "LastRefreshDate": "2022-02-14T17:31:59.6950724+01:00",
          "TotalRefreshCount": 1,
          "CustomInfo": {}
        }
      },
      "3746": {
        "$type": "Inside.Core.Formula.Definition.DefinitionAC, Inside.Core.Formula",
        "ID": 3746,
        "Results": [
          [
            1.0
          ]
        ],
        "Statistics": {
          "CreationDate": "2023-03-20T10:43:48.5526312+01:00",
          "LastRefreshDate": "2022-02-14T17:32:01.5920604+01:00",
          "TotalRefreshCount": 1,
          "CustomInfo": {}
        }
      },
      "3747": {
        "$type": "Inside.Core.Formula.Definition.DefinitionAC, Inside.Core.Formula",
        "ID": 3747,
        "Results": [
          [
            3.0
          ]
        ],
        "Statistics": {
          "CreationDate": "2023-03-20T10:43:48.5526312+01:00",
          "LastRefreshDate": "2022-02-14T17:32:04.8296611+01:00",
          "TotalRefreshCount": 1,
          "CustomInfo": {}
        }
      },
      "3748": {
        "$type": "Inside.Core.Formula.Definition.DefinitionAC, Inside.Core.Formula",
        "ID": 3748,
        "Results": [
          [
            3.0
          ]
        ],
        "Statistics": {
          "CreationDate": "2023-03-20T10:43:48.5526312+01:00",
          "LastRefreshDate": "2022-02-14T17:32:06.1798682+01:00",
          "TotalRefreshCount": 1,
          "CustomInfo": {}
        }
      },
      "3749": {
        "$type": "Inside.Core.Formula.Definition.DefinitionAC, Inside.Core.Formula",
        "ID": 3749,
        "Results": [
          [
            3.0
          ]
        ],
        "Statistics": {
          "CreationDate": "2023-03-20T10:43:48.5526312+01:00",
          "LastRefreshDate": "2022-02-14T17:32:06.189869+01:00",
          "TotalRefreshCount": 1,
          "CustomInfo": {}
        }
      },
      "3750": {
        "$type": "Inside.Core.Formula.Definition.DefinitionAC, Inside.Core.Formula",
        "ID": 3750,
        "Results": [
          [
            3.0
          ]
        ],
        "Statistics": {
          "CreationDate": "2023-03-20T10:43:48.5526312+01:00",
          "LastRefreshDate": "2022-02-14T17:32:06.2018634+01:00",
          "TotalRefreshCount": 1,
          "CustomInfo": {}
        }
      },
      "3751": {
        "$type": "Inside.Core.Formula.Definition.DefinitionAC, Inside.Core.Formula",
        "ID": 3751,
        "Results": [
          [
            3.0
          ]
        ],
        "Statistics": {
          "CreationDate": "2023-03-20T10:43:48.5526312+01:00",
          "LastRefreshDate": "2022-02-14T17:32:06.2118766+01:00",
          "TotalRefreshCount": 1,
          "CustomInfo": {}
        }
      },
      "3752": {
        "$type": "Inside.Core.Formula.Definition.DefinitionAC, Inside.Core.Formula",
        "ID": 3752,
        "Results": [
          [
            3.0
          ]
        ],
        "Statistics": {
          "CreationDate": "2023-03-20T10:43:48.5526312+01:00",
          "LastRefreshDate": "2022-02-14T17:32:06.221872+01:00",
          "TotalRefreshCount": 1,
          "CustomInfo": {}
        }
      },
      "3753": {
 </t>
  </si>
  <si>
    <t xml:space="preserve">       "$type": "Inside.Core.Formula.Definition.DefinitionAC, Inside.Core.Formula",
        "ID": 3753,
        "Results": [
          [
            3.0
          ]
        ],
        "Statistics": {
          "CreationDate": "2023-03-20T10:43:48.5526312+01:00",
          "LastRefreshDate": "2022-02-14T17:32:06.2318546+01:00",
          "TotalRefreshCount": 1,
          "CustomInfo": {}
        }
      },
      "3754": {
        "$type": "Inside.Core.Formula.Definition.DefinitionAC, Inside.Core.Formula",
        "ID": 3754,
        "Results": [
          [
            3.0
          ]
        ],
        "Statistics": {
          "CreationDate": "2023-03-20T10:43:48.5526312+01:00",
          "LastRefreshDate": "2022-02-14T17:32:06.2398595+01:00",
          "TotalRefreshCount": 1,
          "CustomInfo": {}
        }
      },
      "3755": {
        "$type": "Inside.Core.Formula.Definition.DefinitionAC, Inside.Core.Formula",
        "ID": 3755,
        "Results": [
          [
            3.0
          ]
        ],
        "Statistics": {
          "CreationDate": "2023-03-20T10:43:48.5526312+01:00",
          "LastRefreshDate": "2022-02-14T17:32:06.2498564+01:00",
          "TotalRefreshCount": 1,
          "CustomInfo": {}
        }
      },
      "3756": {
        "$type": "Inside.Core.Formula.Definition.DefinitionAC, Inside.Core.Formula",
        "ID": 3756,
        "Results": [
          [
            3.0
          ]
        ],
        "Statistics": {
          "CreationDate": "2023-03-20T10:43:48.5526312+01:00",
          "LastRefreshDate": "2022-02-14T17:32:06.2588564+01:00",
          "TotalRefreshCount": 1,
          "CustomInfo": {}
        }
      },
      "3757": {
        "$type": "Inside.Core.Formula.Definition.DefinitionAC, Inside.Core.Formula",
        "ID": 3757,
        "Results": [
          [
            2.5
          ]
        ],
        "Statistics": {
          "CreationDate": "2023-03-20T10:43:48.5526312+01:00",
          "LastRefreshDate": "2022-02-14T17:32:10.0651655+01:00",
          "TotalRefreshCount": 1,
          "CustomInfo": {}
        }
      },
      "3758": {
        "$type": "Inside.Core.Formula.Definition.DefinitionAC, Inside.Core.Formula",
        "ID": 3758,
        "Results": [
          [
            1.8
          ]
        ],
        "Statistics": {
          "CreationDate": "2023-03-20T10:43:48.5526312+01:00",
          "LastRefreshDate": "2022-02-14T17:32:12.4778093+01:00",
          "TotalRefreshCount": 1,
          "CustomInfo": {}
        }
      },
      "3759": {
        "$type": "Inside.Core.Formula.Definition.DefinitionAC, Inside.Core.Formula",
        "ID": 3759,
        "Results": [
          [
            1.8
          ]
        ],
        "Statistics": {
          "CreationDate": "2023-03-20T10:43:48.5536375+01:00",
          "LastRefreshDate": "2022-02-14T17:32:12.4857849+01:00",
          "TotalRefreshCount": 1,
          "CustomInfo": {}
        }
      },
      "3760": {
        "$type": "Inside.Core.Formula.Definition.DefinitionAC, Inside.Core.Formula",
        "ID": 3760,
        "Results": [
          [
            1.8
          ]
        ],
        "Statistics": {
          "CreationDate": "2023-03-20T10:43:48.5536375+01:00",
          "LastRefreshDate": "2022-02-14T17:32:12.4967831+01:00",
          "TotalRefreshCount": 1,
          "CustomInfo": {}
        }
      },
      "3761": {
        "$type": "Inside.Core.Formula.Definition.DefinitionAC, Inside.Core.Formula",
        "ID": 3761,
        "Results": [
          [
            2.2
          ]
        ],
        "Statistics": {
          "CreationDate": "2023-03-20T10:43:48.5536375+01:00",
          "LastRefreshDate": "2022-02-14T17:32:15.8510903+01:00",
          "TotalRefreshCount": 1,
          "CustomInfo": {}
        }
      },
      "3762": {
        "$type": "Inside.Core.Formula.Definition.DefinitionAC, Inside.Core.Formula",
        "ID": 3762,
        "Results": [
          [
            2.0
          ]
        ],
        "Statistics": {
          "CreationDate": "2023-03-20T10:43:48.5536375+01:00",
          "LastRefreshDate": "2022-02-14T17:32:16.4470507+01:00",
          "TotalRefreshCount": 1,
          "CustomInfo": {}
        }
      },
      "3763": {
        "$type": "Inside.Core.Formula.Definition.DefinitionAC, Inside.Core.Formula",
        "ID": 3763,
        "Results": [
          [
            2.0
          ]
        ],
        "Statistics": {
          "CreationDate": "2023-03-20T10:43:48.5536375+01:00",
          "LastRefreshDate": "2022-02-14T17:32:18.0366858+01:00",
          "TotalRefreshCount": 1,
          "CustomInfo": {}
        }
      },
      "3764": {
        "$type": "Inside.Core.Formula.Definition.DefinitionAC, Inside.Core.Formula",
        "ID": 3764,
        "Results": [
          [
            3.0
          ]
        ],
        "Statistics": {
          "CreationDate": "2023-03-20T10:43:48.5536375+01:00",
          "LastRefreshDate": "2022-02-14T17:32:18.0406901+01:00",
          "TotalRefreshCount": 1,
          "CustomInfo": {}
        }
      },
      "3765": {
        "$type": "Inside.Core.Formula.Definition.DefinitionAC, Inside.Core.Formula",
        "ID": 3765,
        "Results": [
          [
            2.0
          ]
        ],
        "Statistics": {
          "CreationDate": "2023-03-20T10:43:48.5536375+01:00",
          "LastRefreshDate": "2022-02-14T17:32:18.0456884+01:00",
          "TotalRefreshCount": 1,
          "CustomInfo": {}
        }
      },
      "3766": {
        "$type": "Inside.Core.Formula.Definition.DefinitionAC, Inside.Core.Formula",
        "ID": 3766,
        "Results": [
          [
            2.0
          ]
        ],
        "Statistics": {
          "CreationDate": "2023-03-20T10:43:48.5536375+01:00",
          "LastRefreshDate": "2022-02-14T17:32:18.0506868+01:00",
          "TotalRefreshCount": 1,
          "CustomInfo": {}
        }
      },
      "3767": {
        "$type": "Inside.Core.Formula.Definition.DefinitionAC, Inside.Core.Formula",
        "ID": 3767,
        "Results": [
          [
            2.2
          ]
        ],
        "Statistics": {
          "CreationDate": "2023-03-20T10:43:48.5536375+01:00",
          "LastRefreshDate": "2022-02-14T17:33:37.849002+01:00",
          "TotalRefreshCount": 1,
          "CustomInfo": {}
        }
      },
      "3768": {
        "$type": "Inside.Core.Formula.Definition.DefinitionAC, Inside.Core.Formula",
        "ID": 3768,
        "Results": [
          [
            2.0
          ]
        ],
        "Statistics": {
          "CreationDate": "2023-03-20T10:43:48.5536375+01:00",
          "LastRefreshDate": "2022-02-14T17:33:38.8961238+01:00",
          "TotalRefreshCount": 1,
          "CustomInfo": {}
        }
      },
      "3769": {
        "$type": "Inside.Core.Formula.Definition.DefinitionAC, Inside.Core.Formula",
        "ID": 3769,
        "Results": [
          [
            2.0
          ]
        ],
        "Statistics": {
          "CreationDate": "2023-03-20T10:43:48.5536375+01:00",
          "LastRefreshDate": "2022-02-14T17:33:38.9074907+01:00",
          "TotalRefreshCount": 1,
          "CustomInfo": {}
        }
      },
      "3770": {
        "$type": "Inside.Core.Formula.Definition.DefinitionAC, Inside.Core.Formula",
        "ID": 3770,
        "Results": [
          [
            2.0
          ]
        ],
        "Statistics": {
          "CreationDate": "2023-03-20T10:43:48.5536375+01:00",
          "LastRefreshDate": "2022-02-14T17:33:38.9168249+01:00",
          "TotalRefreshCount": 1,
          "CustomInfo": {}
        }
      },
      "3771": {
        "$type": "Inside.Core.Formula.Definition.DefinitionAC, Inside.Core.Formula",
        "ID": 3771,
        "Results": [
          [
            2.0
          ]
        ],
        "Statistics": {
          "CreationDate": "2023-03-20T10:43:48.5536375+01:00",
          "LastRefreshDate": "2022-02-14T17:33:38.9251935+01:00",
          "TotalRefreshCount": 1,
          "CustomInfo": {}
        }
      },
      "3772": {
        "$type": "Inside.Core.Formula.Definition.DefinitionAC, Inside.Core.Formula",
        "ID": 3772,
        "Results": [
          [
            2.0
          ]
        ],
        "Statistics": {
          "CreationDate": "2023-03-20T10:43:48.5536375+01:00",
          "LastRefreshDate": "2022-02-14T17:33:38.9335834+01:00",
          "TotalRefreshCount": 1,
          "CustomInfo": {}
        }
      },
      "3773": {
        "$type": "Inside.Core.Formula.Definition.DefinitionAC, Inside.Core.Formula",
        "ID": 3773,
        "Results": [
          [
            2.0
          ]
        ],
        "Statistics": {
          "CreationDate": "2023-03-20T10:43:48.5536375+01:00",
          "LastRefreshDate": "2022-02-14T17:33:38.9429285+01:00",
          "TotalRefreshCount": 1,
          "CustomInfo": {}
        }
      },
      "3774": {
        "$type": "Inside.Core.Formula.Definition.DefinitionAC, Inside.Core.Formula",
        "ID": 3774,
        "Results": [
          [
            2.0
          ]
        ],
        "Statistics": {
          "CreationDate": "2023-03-20T10:43:48.5536375+01:00",
          "LastRefreshDate": "2022-02-14T17:33:38.9522419+01:00",
          "TotalRefreshCount": 1,
          "CustomInfo": {}
        }
      },
      "3775": {
        "$type": "Inside.Core.Formula.Definition.DefinitionAC, Inside.Core.Formula",
        "ID": 3775,
        "Results": [
          [
            2.0
          ]
        ],
        "Statistics": {
          "CreationDate": "2023-03-20T10:43:48.5536375+01:00",
          "LastRefreshDate": "2022-02-14T17:33:38.9616058+01:00",
          "TotalRefreshCount": 1,
          "CustomInfo": {}
        }
      },
      "3776": {
        "$type": "Inside.Core.Formula.Definition.DefinitionAC, Inside.Core.Formula",
        "ID": 3776,
        "Results": [
          [
            2.0
          ]
        ],
        "Statistics": {
          "CreationDate": "2023-03-20T10:43:48.5536375+01:00",
          "LastRefreshDate": "2022-02-14T17:33:38.9719879+01:00",
          "TotalRefreshCount": 1,
          "CustomInfo": {}
        }
      },
      "3777": {
        "$type": "Inside.Core.Formula.Definition.DefinitionAC, Inside.Core.Formula",
        "ID": 3777,
        "Results": [
          [
            1.8
          ]
        ],
        "Statistics": {
          "CreationDate": "2023-03-20T10:43:48.5536375+01:00",
          "LastRefreshDate": "2022-02-14T17:33:38.983499+01:00",
          "TotalRefreshCount": 1,
          "CustomInfo": {}
        }
      },
      "3778": {
        "$type": "Inside.Core.Formula.Definition.DefinitionAC, Inside.Core.Formula",
        "ID": 3778,
        "Results": [
          [
            2.0
          ]
        ],
        "Statistics": {
          "CreationDate": "2023-03-20T10:43:48.5536375+01:00",
          "LastRefreshDate": "2022-02-14T17:33:38.9939131+01:00",
          "TotalRefreshCount": 1,
          "CustomInfo": {}
        }
      },
      "3779": {
        "$type": "Inside.Core.Formula.Definition.DefinitionAC, Inside.Core.Formula",
        "ID": 3779,
        "Results": [
          [
            2.0
          ]
        ],
        "Statistics": {
          "CreationDate": "2023-03-20T10:43:48.5536375+01:00",
          "LastRefreshDate": "2022-02-14T17:33:38.9999127+01:00",
          "TotalRefreshCount": 1,
          "CustomInfo": {}
        }
      },
      "3780": {
        "$type": "Inside.Core.Formula.Definition.DefinitionAC, Inside.Core.Formula",
        "ID": 3780,
        "Results": [
          [
            2.0
          ]
        ],
        "Statistics": {
          "CreationDate": "2023-03-20T10:43:48.5546478+01:00",
          "LastRefreshDate": "2022-02-14T17:33:39.006231+01:00",
          "TotalRefreshCount": 1,
          "CustomInfo": {}
        }
      },
      "3781": {
        "$type": "Inside.Core.Formula.Definition.DefinitionAC, Inside.Core.Formula",
        "ID": 3781,
        "Results": [
          [
            2.0
          ]
        ],
        "Statistics": {
          "CreationDate": "2023-03-20T10:43:48.5546478+01:00",
          "LastRefreshDate": "2022-02-14T17:33:39.0125826+01:00",
          "TotalRefreshCount": 1,
          "CustomInfo": {}
        }
      },
      "3782": {
        "$type": "Inside.Core.Formula.Definition.DefinitionAC, Inside.Core.Formula",
        "ID": 3782,
        "Results": [
          [
            1.5
          ]
        ],
        "Statistics": {
          "CreationDate": "2023-03-20T10:43:48.5546478+01:00",
          "LastRefreshDate": "2022-02-14T17:33:39.0195594+01:00",
          "TotalRefreshCount": 1,
          "CustomInfo": {}
        }
      },
      "3783": {
        "$type": "Inside.Core.Formula.Definition.DefinitionAC, Inside.Core.Formula",
        "ID": 3783,
        "Results": [
          [
            1.5
          ]
        ],
        "Statistics": {
          "CreationDate": "2023-03-20T10:43:48.5546478+01:00",
          "LastRefreshDate": "2022-02-14T17:33:39.0391727+01:00",
          "TotalRefreshCount": 1,
          "CustomInfo": {}
        }
      },
      "3784": {
        "$type": "Inside.Core.Formula.Definition.DefinitionAC, Inside.Core.Formula",
        "ID": 3784,
        "Results": [
          [
            1.5
          ]
        ],
        "Statistics": {
          "CreationDate": "2023-03-20T10:43:48.5546478+01:00",
          "LastRefreshDate": "2022-02-14T17:33:39.0484462+01:00",
          "TotalRefreshCount": 1,
          "CustomInfo": {}
        }
      },
      "3785": {
        "$type": "Inside.Core.Formula.Definition.DefinitionAC, Inside.Core.Formula",
        "ID": 3785,
        "Results": [
          [
            1.5
          ]
        ],
        "Statistics": {
          "CreationDate": "2023-03-20T10:43:48.5546478+01:00",
          "LastRefreshDate": "2022-02-14T17:33:39.0577214+01:00",
          "TotalRefreshCount": 1,
          "CustomInfo": {}
        }
      },
      "3786": {
        "$type": "Inside.Core.Formula.Definition.DefinitionAC, Inside.Core.Formula",
        "ID": 3786,
        "Results": [
          [
            1.5
          ]
        ],
        "Statistics": {
          "CreationDate": "2023-03-20T10:43:48.5546478+01:00",
          "LastRefreshDate": "2022-02-14T17:33:39.0670251+01:00",
          "TotalRefreshCount": 1,
          "CustomInfo": {}
        }
      },
      "3787": {
        "$type": "Inside.Core.Formula.Definition.DefinitionAC, Inside.Core.Formula",
        "ID": 3787,
        "Results": [
          [
            1.5
          ]
        ],
        "Statistics": {
          "CreationDate": "2023-03-20T10:43:48.5546478+01:00",
          "LastRefreshDate": "2022-02-14T17:33:39.1225081+01:00",
          "TotalRefreshCount": 1,
          "CustomInfo": {}
        }
      },
      "3788": {
        "$type": "Inside.Core.Formula.Definition.DefinitionAC, Inside.Core.Formula",
        "ID": 3788,
        "Results": [
          [
            1.5
          ]
        ],
        "Statistics": {
          "CreationDate": "2023-03-20T10:43:48.5546478+01:00",
          "LastRefreshDate": "2022-02-14T17:33:39.1264997+01:00",
          "TotalRefreshCount": 1,
          "CustomInfo": {}
        }
      },
      "3789": {
        "$type": "Inside.Core.Formula.Definition.DefinitionAC, Inside.Core.Formula",
        "ID": 3789,
        "Results": [
          [
            1.5
          ]
        ],
        "Statistics": {
          "CreationDate": "2023-03-20T10:43:48.5546478+01:00",
          "LastRefreshDate": "2022-02-14T17:33:39.1307094+01:00",
          "TotalRefreshCount": 1,
          "CustomInfo": {}
        }
      },
      "3790": {
        "$type": "Inside.Core.Formula.Definition.DefinitionAC, Inside.Core.Formula",
        "ID": 3790,
        "Results": [
          [
            1.5
          ]
        ],
        "Statistics": {
          "CreationDate": "2023-03-20T10:43:48.5546478+01:00",
          "LastRefreshDate": "2022-02-14T17:33:39.1357152+01:00",
          "TotalRefreshCount": 1,
          "CustomInfo": {}
        }
      },
      "3791": {
        "$type": "Inside.Core.Formula.Definition.DefinitionAC, Inside.Core.Formula",
        "ID": 3791,
        "Results": [
          [
            1.5
          ]
        ],
        "Statistics": {
          "CreationDate": "2023-03-20T10:43:48.5546478+01:00",
          "LastRefreshDate": "2022-02-14T17:33:39.1407164+01:00",
          "TotalRefreshCount": 1,
          "CustomInfo": {}
        }
      },
      "3792": {
        "$type": "Inside.Core.Formula.Definition.DefinitionAC, Inside.Core.Formula",
        "ID": 3792,
        "Results": [
          [
            1.5
          ]
        ],
        "Statistics": {
          "CreationDate": "2023-03-20T10:43:48.5546478+01:00",
          "LastRefreshDate": "2022-02-14T17:33:39.1449106+01:00",
          "TotalRefreshCount": 1,
          "CustomInfo": {}
        }
      },
      "3793": {
        "$type": "Inside.Core.Formula.Definition.DefinitionAC, Inside.Core.Formula",
        "ID": 3793,
        "Results": [
          [
            1.5
          ]
        ],
        "Statistics": {
          "CreationDate": "2023-03-20T10:43:48.5546478+01:00",
          "LastRefreshDate": "2022-02-14T17:33:39.1499043+01:00",
          "TotalRefreshCount": 1,
          "CustomInfo": {}
        }
      },
      "3794": {
        "$type": "Inside.Core.Formula.Definition.DefinitionAC, Inside.Core.Formula",
        "ID": 3794,
        "Results": [
          [
            1.5
          ]
        ],
        "Statistics": {
          "CreationDate": "2023-03-20T10:43:48.5546478+01:00",
          "LastRefreshDate": "2022-02-14T17:33:39.1552244+01:00",
          "TotalRefreshCount": 1,
          "CustomInfo": {}
        }
      },
      "3795": {
        "$type": "Inside.Core.Formula.Definition.DefinitionAC, Inside.Core.Formula",
        "ID": 3795,
        "Results": [
          [
            1.5
          ]
        ],
        "Statistics": {
          "CreationDate": "2023-03-20T10:43:48.5546478+01:00",
          "LastRefreshDate": "2022-02-14T17:33:39.1637142+01:00",
          "TotalRefreshCount": 1,
          "CustomInfo": {}
        }
      },
      "3796": {
        "$type": "Inside.Core.Formula.Definition.DefinitionAC, Inside.Core.Formula",
        "ID": 3796,
        "Results": [
          [
            1.5
          ]
        ],
        "Statistics": {
          "CreationDate": "2023-03-20T10:43:48.5556345+01:00",
          "LastRefreshDate": "2022-02-14T17:33:39.1720786+01:00",
          "TotalRefreshCount": 1,
          "CustomInfo": {}
        }
      },
      "3797": {
        "$type": "Inside.Core.Formula.Definition.DefinitionAC, Inside.Core.Formula",
        "ID": 3797,
        "Results": [
          [
            1.5
          ]
        ],
        "Statistics": {
          "CreationDate": "2023-03-20T10:43:48.5556345+01:00",
          "LastRefreshDate": "2022-02-14T17:33:39.1800986+01:00",
          "TotalRefreshCount": 1,
          "CustomInfo": {}
        }
      },
      "3798": {
        "$type": "Inside.Core.Formula.Definition.DefinitionAC, Inside.Core.Formula",
        "ID": 3798,
        "Results": [
          [
            1.5
          ]
        ],
        "Statistics": {
          "CreationDate": "2023-03-20T10:43:48.5556345+01:00",
          "LastRefreshDate": "2022-02-14T17:33:39.1874683+01:00",
          "TotalRefreshCount": 1,
          "CustomInfo": {}
        }
      },
      "3799": {
        "$type": "Inside.Core.Formula.Definition.DefinitionAC, Inside.Core.Formula",
        "ID": 3799,
        "Results": [
          [
            1.5
          ]
        ],
        "Statistics": {
          "CreationDate": "2023-03-20T10:43:48.5556345+01:00",
          "LastRefreshDate": "2022-02-14T17:33:39.1958525+01:00",
          "TotalRefreshCount": 1,
          "CustomInfo": {}
        }
      },
      "3800": {
        "$type": "Inside.Core.Formula.Definition.DefinitionAC, Inside.Core.Formula",
        "ID": 3800,
        "Results": [
          [
            1.5
          ]
        ],
        "Statistics": {
          "CreationDate": "2023-03-20T10:43:48.5556345+01:00",
          "LastRefreshDate": "2022-02-14T17:33:39.2030277+01:00",
          "TotalRefreshCount": 1,
          "CustomInfo": {}
        }
      },
      "3801": {
        "$type": "Inside.Core.Formula.Definition.DefinitionAC, Inside.Core.Formula",
        "ID": 3801,
        "Results": [
          [
            1.5
          ]
        ],
        "Statistics": {
          "CreationDate": "2023-03-20T10:43:48.5556345+01:00",
          "LastRefreshDate": "2022-02-14T17:33:39.2547589+01:00",
          "TotalRefreshCount": 1,
          "CustomInfo": {}
        }
      },
      "3802": {
        "$type": "Inside.Core.Formula.Definition.DefinitionAC, Inside.Core.Formula",
        "ID": 3802,
        "Results": [
          [
            1.5
          ]
        ],
        "Statistics": {
          "CreationDate": "2023-03-20T10:43:48.5556345+01:00",
          "LastRefreshDate": "2022-02-14T17:33:39.2700557+01:00",
          "TotalRefreshCount": 1,
          "CustomInfo": {}
        }
      },
      "3803": {
        "$type": "Inside.Core.Formula.Definition.DefinitionAC, Inside.Core.Formula",
        "ID": 3803,
        "Results": [
          [
            1.5
          ]
        ],
        "Statistics": {
          "CreationDate": "2023-03-20T10:43:48.5556345+01:00",
          "LastRefreshDate": "2022-02-14T17:33:39.2793457+01:00",
          "TotalRefreshCount": 1,
          "CustomInfo": {}
        }
      },
      "3804": {
        "$type": "Inside.Core.Formula.Definition.DefinitionAC, Inside.Core.Formula",
        "ID": 3804,
        "Results": [
          [
            1.5
          ]
        ],
        "Statistics": {
          "CreationDate": "2023-03-20T10:43:48.5556345+01:00",
          "LastRefreshDate": "2022-02-14T17:33:39.2887214+01:00",
          "TotalRefreshCount": 1,
          "CustomInfo": {}
        }
      },
      "3805": {
        "$type": "Inside.Core.Formula.Definition.DefinitionAC, Inside.Core.Formula",
        "ID": 3805,
        "Results": [
          [
            1.5
          ]
        ],
        "Statistics": {
          "CreationDate": "2023-03-20T10:43:48.5556345+01:00",
          "LastRefreshDate": "2022-02-14T17:33:39.2970268+01:00",
          "TotalRefreshCount": 1,
          "CustomInfo": {}
        }
      },
      "3806": {
        "$type": "Inside.Core.Formula.Definition.DefinitionAC, Inside.Core.Formula",
        "ID": 3806,
        "Results": [
          [
            1.5
          ]
        ],
        "Statistics": {
          "CreationDate": "2023-03-20T10:43:48.5556345+01:00",
          "LastRefreshDate": "2022-02-14T17:33:39.3072651+01:00",
          "TotalRefreshCount": 1,
          "CustomInfo": {}
        }
      },
      "3807": {
        "$type": "Inside.Core.Formula.Definition.DefinitionAC, Inside.Core.Formula",
        "ID": 3807,
        "Results": [
          [
            1.5
          ]
        ],
        "Statistics": {
          "CreationDate": "2023-03-20T10:43:48.5556345+01:00",
          "LastRefreshDate": "2022-02-14T17:33:39.3165598+01:00",
          "TotalRefreshCount": 1,
          "CustomInfo": {}
        }
      },
      "3808": {
        "$type": "Inside.Core.Formula.Definition.DefinitionAC, Inside.Core.Formula",
        "ID": 3808,
        "Results": [
          [
            1.5
          ]
        ],
        "Statistics": {
          "CreationDate": "2023-03-20T10:43:48.5556345+01:00",
          "LastRefreshDate": "2022-02-14T17:33:39.3248602+01:00",
          "TotalRefreshCount": 1,
          "CustomInfo": {}
        }
      },
      "3809": {
        "$type": "Inside.Core.Formula.Definition.DefinitionAC, Inside.Core.Formula",
        "ID": 3809,
        "Results": [
          [
            1.5
          ]
        ],
        "Statistics": {
          "CreationDate": "2023-03-20T10:43:48.5556345+01:00",
          "LastRefreshDate": "2022-02-14T17:33:39.3341222+01:00",
          "TotalRefreshCount": 1,
          "CustomInfo": {}
        }
      },
      "3810": {
        "$type": "Inside.Core.Formula.Definition.DefinitionAC, Inside.Core.Formula",
        "ID": 3810,
        "Results": [
          [
            1.5
          ]
        ],
        "Statistics": {
          "CreationDate": "2023-03-20T10:43:48.5556345+01:00",
          "LastRefreshDate": "2022-02-14T17:33:39.3454942+01:00",
          "TotalRefreshCount": 1,
          "CustomInfo": {}
        }
      },
      "3811": {
        "$type": "Inside.Core.Formula.Definition.DefinitionAC, Inside.Core.Formula",
        "ID": 3811,
        "Results": [
          [
            1.5
          ]
        ],
        "Statistics": {
          "CreationDate": "2023-03-20T10:43:48.5556345+01:00",
          "LastRefreshDate": "2022-02-14T17:33:39.3538251+01:00",
          "TotalRefreshCount": 1,
          "CustomInfo": {}
        }
      },
      "3812": {
        "$type": "Inside.Core.Formula.Definition.DefinitionAC, Inside.Core.Formula",
        "ID": 3812,
        "Results": [
          [
            1.5
          ]
        ],
        "Statistics": {
          "CreationDate": "2023-03-20T10:43:48.5556345+01:00",
          "LastRefreshDate": "2022-02-14T17:33:39.362128+01:00",
          "TotalRefreshCount": 1,
          "CustomInfo": {}
        }
      },
      "3813": {
        "$type": "Inside.Core.Formula.Definition.DefinitionAC, Inside.Core.Formula",
        "ID": 3813,
        "Results": [
          [
            1.5
          ]
        ],
        "Statistics": {
          "CreationDate": "2023-03-20T10:43:48.5556345+01:00",
          "LastRefreshDate": "2022-02-14T17:33:39.3724401+01:00",
          "TotalRefreshCount": 1,
          "CustomInfo": {}
        }
      },
      "3814": {
        "$type": "Inside.Core.Formula.Definition.DefinitionAC, Inside.Core.Formula",
        "ID": 3814,
        "Results": [
          [
            1.5
          ]
        ],
        "Statistics": {
          "CreationDate": "2023-03-20T10:43:48.5556345+01:00",
          "LastRefreshDate": "2022-02-14T17:33:39.3816719+01:00",
          "TotalRefreshCount": 1,
          "CustomInfo": {}
        }
      },
      "3815": {
        "$type": "Inside.Core.Formula.Definition.DefinitionAC, Inside.Core.Formula",
        "ID": 3815,
        "Results": [
          [
            1.5
          ]
        ],
        "Statistics": {
          "CreationDate": "2023-03-20T10:43:48.5556345+01:00",
          "LastRefreshDate": "2022-02-14T17:33:39.3910267+01:00",
          "TotalRefreshCount": 1,
          "CustomInfo": {}
        }
      },
      "3816": {
        "$type": "Inside.Core.Formula.Definition.DefinitionAC, Inside.Core.Formula",
        "ID": 3816,
        "Results": [
          [
            1.5
          ]
        ],
        "Statistics": {
          "CreationDate": "2023-03-20T10:43:48.556633+01:00",
          "LastRefreshDate": "2022-02-14T17:33:39.4010431+01:00",
          "TotalRefreshCount": 1,
          "CustomInfo": {}
        }
      },
      "3817": {
        "$type": "Inside.Core.Formula.Definition.DefinitionAC, Inside.Core.Formula",
        "ID": 3817,
        "Results": [
          [
            1.5
          ]
        ],
        "Statistics": {
          "CreationDate": "2023-03-20T10:43:48.556633+01:00",
          "LastRefreshDate": "2022-02-14T17:33:39.4093923+01:00",
          "TotalRefreshCount": 1,
          "CustomInfo": {}
        }
      },
      "3818": {
        "$type": "Inside.Core.Formula.Definition.DefinitionAC, Inside.Core.Formula",
        "ID": 3818,
        "Results": [
          [
            1.5
          ]
        ],
        "Statistics": {
          "CreationDate": "2023-03-20T10:43:48.556633+01:00",
          "LastRefreshDate": "2022-02-14T17:33:39.418768+01:00",
          "TotalRefreshCount": 1,
          "CustomInfo": {}
        }
      },
      "3819": {
        "$type": "Inside.Core.Formula.Definition.DefinitionAC, Inside.Core.Formula",
        "ID": 3819,
        "Results": [
          [
            1.5
          ]
        ],
        "Statistics": {
          "CreationDate": "2023-03-20T10:43:48.556633+01:00",
          "LastRefreshDate": "2022-02-14T17:33:39.4280204+01:00",
          "TotalRefreshCount": 1,
          "CustomInfo": {}
        }
      },
      "3820": {
        "$type": "Inside.Core.Formula.Definition.DefinitionAC, Inside.Core.Formula",
        "ID": 3820,
        "Results": [
          [
            1.5
          ]
        ],
        "Statistics": {
          "CreationDate": "2023-03-20T10:43:48.556633+01:00",
          "LastRefreshDate": "2022-02-14T17:33:39.4539794+01:00",
          "TotalRefreshCount": 1,
          "CustomInfo": {}
        }
      },
      "3821": {
        "$type": "Inside.Core.Formula.Definition.DefinitionAC, Inside.Core.Formula",
        "ID": 3821,
        "Results": [
          [
            2.0
          ]
        ],
        "Statistics": {
          "CreationDate": "2023-03-20T10:43:48.556633+01:00",
          "LastRefreshDate": "2022-02-14T17:33:39.4643314+01:00",
          "TotalRefreshCount": 1,
          "CustomInfo": {}
        }
      },
      "3822": {
        "$type": "Inside.Core.Formula.Definition.DefinitionAC, Inside.Core.Formula",
        "ID": 3822,
        "Results": [
          [
            2.0
          ]
        ],
        "Statistics": {
          "CreationDate": "2023-03-20T10:43:48.556633+01:00",
          "LastRefreshDate": "2022-02-14T17:33:39.4736617+01:00",
          "TotalRefreshCount": 1,
          "CustomInfo": {}
        }
      },
      "3823": {
        "$type": "Inside.Core.Formula.Definition.DefinitionAC, Inside.Core.Formula",
        "ID": 3823,
        "Results": [
          [
            2.0
          ]
        ],
        "Statistics": {
          "CreationDate": "2023-03-20T10:43:48.556633+01:00",
          "LastRefreshDate": "2022-02-14T17:33:39.4829526+01:00",
          "TotalRefreshCount": 1,
          "CustomInfo": {}
        }
      },
      "3824": {
        "$type": "Inside.Core.Formula.Definition.DefinitionAC, Inside.Core.Formula",
        "ID": 3824,
        "Results": [
          [
            1.5
          ]
        ],
        "Statistics": {
          "CreationDate": "2023-03-20T10:43:48.556633+01:00",
          "LastRefreshDate": "2022-02-14T17:33:39.4942923+01:00",
          "TotalRefreshCount": 1,
          "CustomInfo": {}
        }
      },
      "3825": {
        "$type": "Inside.Core.Formula.Definition.DefinitionAC, Inside.Core.Formula",
        "ID": 3825,
        "Results": [
          [
            1.5
          ]
        ],
        "Statistics": {
          "CreationDate": "2023-03-20T10:43:48.556633+01:00",
          "LastRefreshDate": "2022-02-14T17:33:39.5022775+01:00",
          "TotalRefreshCount": 1,
          "CustomInfo": {}
        }
      },
      "3826": {
        "$type": "Inside.Core.Formula.Definition.DefinitionAC, Inside.Core.Formula",
        "ID": 3826,
        "Results": [
          [
            1.5
          ]
        ],
        "Statistics": {
          "CreationDate": "2023-03-20T10:43:48.556633+01:00",
          "LastRefreshDate": "2022-02-14T17:33:39.5116635+01:00",
          "TotalRefreshCount": 1,
          "CustomInfo": {}
        }
      },
      "3827": {
        "$type": "Inside.Core.Formula.Definition.DefinitionAC, Inside.Core.Formula",
        "ID": 3827,
        "Results": [
          [
        </t>
  </si>
  <si>
    <t xml:space="preserve">    1.5
          ]
        ],
        "Statistics": {
          "CreationDate": "2023-03-20T10:43:48.556633+01:00",
          "LastRefreshDate": "2022-02-14T17:33:39.5220744+01:00",
          "TotalRefreshCount": 1,
          "CustomInfo": {}
        }
      },
      "3828": {
        "$type": "Inside.Core.Formula.Definition.DefinitionAC, Inside.Core.Formula",
        "ID": 3828,
        "Results": [
          [
            1.5
          ]
        ],
        "Statistics": {
          "CreationDate": "2023-03-20T10:43:48.556633+01:00",
          "LastRefreshDate": "2022-02-14T17:33:39.5311093+01:00",
          "TotalRefreshCount": 1,
          "CustomInfo": {}
        }
      },
      "3829": {
        "$type": "Inside.Core.Formula.Definition.DefinitionAC, Inside.Core.Formula",
        "ID": 3829,
        "Results": [
          [
            2.0
          ]
        ],
        "Statistics": {
          "CreationDate": "2023-03-20T10:43:48.556633+01:00",
          "LastRefreshDate": "2022-02-14T17:33:39.5395614+01:00",
          "TotalRefreshCount": 1,
          "CustomInfo": {}
        }
      },
      "3830": {
        "$type": "Inside.Core.Formula.Definition.DefinitionAC, Inside.Core.Formula",
        "ID": 3830,
        "Results": [
          [
            2.0
          ]
        ],
        "Statistics": {
          "CreationDate": "2023-03-20T10:43:48.556633+01:00",
          "LastRefreshDate": "2022-02-14T17:33:39.5479982+01:00",
          "TotalRefreshCount": 1,
          "CustomInfo": {}
        }
      },
      "3831": {
        "$type": "Inside.Core.Formula.Definition.DefinitionAC, Inside.Core.Formula",
        "ID": 3831,
        "Results": [
          [
            2.0
          ]
        ],
        "Statistics": {
          "CreationDate": "2023-03-20T10:43:48.556633+01:00",
          "LastRefreshDate": "2022-02-14T17:33:39.5574877+01:00",
          "TotalRefreshCount": 1,
          "CustomInfo": {}
        }
      },
      "3832": {
        "$type": "Inside.Core.Formula.Definition.DefinitionAC, Inside.Core.Formula",
        "ID": 3832,
        "Results": [
          [
            2.0
          ]
        ],
        "Statistics": {
          "CreationDate": "2023-03-20T10:43:48.556633+01:00",
          "LastRefreshDate": "2022-02-14T17:33:39.5669477+01:00",
          "TotalRefreshCount": 1,
          "CustomInfo": {}
        }
      },
      "3833": {
        "$type": "Inside.Core.Formula.Definition.DefinitionAC, Inside.Core.Formula",
        "ID": 3833,
        "Results": [
          [
            2.0
          ]
        ],
        "Statistics": {
          "CreationDate": "2023-03-20T10:43:48.556633+01:00",
          "LastRefreshDate": "2022-02-14T17:33:39.5774224+01:00",
          "TotalRefreshCount": 1,
          "CustomInfo": {}
        }
      },
      "3834": {
        "$type": "Inside.Core.Formula.Definition.DefinitionAC, Inside.Core.Formula",
        "ID": 3834,
        "Results": [
          [
            2.0
          ]
        ],
        "Statistics": {
          "CreationDate": "2023-03-20T10:43:48.556633+01:00",
          "LastRefreshDate": "2022-02-14T17:33:39.5868969+01:00",
          "TotalRefreshCount": 1,
          "CustomInfo": {}
        }
      },
      "3835": {
        "$type": "Inside.Core.Formula.Definition.DefinitionAC, Inside.Core.Formula",
        "ID": 3835,
        "Results": [
          [
            2.0
          ]
        ],
        "Statistics": {
          "CreationDate": "2023-03-20T10:43:48.556633+01:00",
          "LastRefreshDate": "2022-02-14T17:33:39.5953881+01:00",
          "TotalRefreshCount": 1,
          "CustomInfo": {}
        }
      },
      "3836": {
        "$type": "Inside.Core.Formula.Definition.DefinitionAC, Inside.Core.Formula",
        "ID": 3836,
        "Results": [
          [
            2.0
          ]
        ],
        "Statistics": {
          "CreationDate": "2023-03-20T10:43:48.556633+01:00",
          "LastRefreshDate": "2022-02-14T17:33:39.604333+01:00",
          "TotalRefreshCount": 1,
          "CustomInfo": {}
        }
      },
      "3837": {
        "$type": "Inside.Core.Formula.Definition.DefinitionAC, Inside.Core.Formula",
        "ID": 3837,
        "Results": [
          [
            1.8
          ]
        ],
        "Statistics": {
          "CreationDate": "2023-03-20T10:43:48.5576644+01:00",
          "LastRefreshDate": "2022-02-14T17:33:39.6138624+01:00",
          "TotalRefreshCount": 1,
          "CustomInfo": {}
        }
      },
      "3838": {
        "$type": "Inside.Core.Formula.Definition.DefinitionAC, Inside.Core.Formula",
        "ID": 3838,
        "Results": [
          [
            1.8
          ]
        ],
        "Statistics": {
          "CreationDate": "2023-03-20T10:43:48.5576644+01:00",
          "LastRefreshDate": "2022-02-14T17:33:39.6243222+01:00",
          "TotalRefreshCount": 1,
          "CustomInfo": {}
        }
      },
      "3839": {
        "$type": "Inside.Core.Formula.Definition.DefinitionAC, Inside.Core.Formula",
        "ID": 3839,
        "Results": [
          [
            2.0
          ]
        ],
        "Statistics": {
          "CreationDate": "2023-03-20T10:43:48.5576644+01:00",
          "LastRefreshDate": "2022-02-14T17:33:39.6328555+01:00",
          "TotalRefreshCount": 1,
          "CustomInfo": {}
        }
      },
      "3840": {
        "$type": "Inside.Core.Formula.Definition.DefinitionAC, Inside.Core.Formula",
        "ID": 3840,
        "Results": [
          [
            1.8
          ]
        ],
        "Statistics": {
          "CreationDate": "2023-03-20T10:43:48.5576644+01:00",
          "LastRefreshDate": "2022-02-14T17:33:42.1240824+01:00",
          "TotalRefreshCount": 1,
          "CustomInfo": {}
        }
      },
      "3841": {
        "$type": "Inside.Core.Formula.Definition.DefinitionAC, Inside.Core.Formula",
        "ID": 3841,
        "Results": [
          [
            1.8
          ]
        ],
        "Statistics": {
          "CreationDate": "2023-03-20T10:43:48.5576644+01:00",
          "LastRefreshDate": "2022-02-14T17:33:42.1320544+01:00",
          "TotalRefreshCount": 1,
          "CustomInfo": {}
        }
      },
      "3842": {
        "$type": "Inside.Core.Formula.Definition.DefinitionAC, Inside.Core.Formula",
        "ID": 3842,
        "Results": [
          [
            2.0
          ]
        ],
        "Statistics": {
          "CreationDate": "2023-03-20T10:43:48.5576644+01:00",
          "LastRefreshDate": "2022-02-14T17:33:42.1440842+01:00",
          "TotalRefreshCount": 1,
          "CustomInfo": {}
        }
      },
      "3843": {
        "$type": "Inside.Core.Formula.Definition.DefinitionAC, Inside.Core.Formula",
        "ID": 3843,
        "Results": [
          [
            1.5
          ]
        ],
        "Statistics": {
          "CreationDate": "2023-03-20T10:43:48.5576644+01:00",
          "LastRefreshDate": "2022-02-14T17:33:42.1540818+01:00",
          "TotalRefreshCount": 1,
          "CustomInfo": {}
        }
      },
      "3844": {
        "$type": "Inside.Core.Formula.Definition.DefinitionAC, Inside.Core.Formula",
        "ID": 3844,
        "Results": [
          [
            1.5
          ]
        ],
        "Statistics": {
          "CreationDate": "2023-03-20T10:43:48.5576644+01:00",
          "LastRefreshDate": "2022-02-14T17:33:42.1714728+01:00",
          "TotalRefreshCount": 1,
          "CustomInfo": {}
        }
      },
      "3845": {
        "$type": "Inside.Core.Formula.Definition.DefinitionAC, Inside.Core.Formula",
        "ID": 3845,
        "Results": [
          [
            1.5
          ]
        ],
        "Statistics": {
          "CreationDate": "2023-03-20T10:43:48.5576644+01:00",
          "LastRefreshDate": "2022-02-14T17:33:42.1878338+01:00",
          "TotalRefreshCount": 1,
          "CustomInfo": {}
        }
      },
      "3846": {
        "$type": "Inside.Core.Formula.Definition.DefinitionAC, Inside.Core.Formula",
        "ID": 3846,
        "Results": [
          [
            1.5
          ]
        ],
        "Statistics": {
          "CreationDate": "2023-03-20T10:43:48.5576644+01:00",
          "LastRefreshDate": "2022-02-14T17:33:42.1973313+01:00",
          "TotalRefreshCount": 1,
          "CustomInfo": {}
        }
      },
      "3847": {
        "$type": "Inside.Core.Formula.Definition.DefinitionAC, Inside.Core.Formula",
        "ID": 3847,
        "Results": [
          [
            1.5
          ]
        ],
        "Statistics": {
          "CreationDate": "2023-03-20T10:43:48.5576644+01:00",
          "LastRefreshDate": "2022-02-14T17:33:42.2067292+01:00",
          "TotalRefreshCount": 1,
          "CustomInfo": {}
        }
      },
      "3848": {
        "$type": "Inside.Core.Formula.Definition.DefinitionAC, Inside.Core.Formula",
        "ID": 3848,
        "Results": [
          [
            1.5
          ]
        ],
        "Statistics": {
          "CreationDate": "2023-03-20T10:43:48.5576644+01:00",
          "LastRefreshDate": "2022-02-14T17:33:42.2518961+01:00",
          "TotalRefreshCount": 1,
          "CustomInfo": {}
        }
      },
      "3849": {
        "$type": "Inside.Core.Formula.Definition.DefinitionAC, Inside.Core.Formula",
        "ID": 3849,
        "Results": [
          [
            1.5
          ]
        ],
        "Statistics": {
          "CreationDate": "2023-03-20T10:43:48.5576644+01:00",
          "LastRefreshDate": "2022-02-14T17:33:42.2612482+01:00",
          "TotalRefreshCount": 1,
          "CustomInfo": {}
        }
      },
      "3850": {
        "$type": "Inside.Core.Formula.Definition.DefinitionAC, Inside.Core.Formula",
        "ID": 3850,
        "Results": [
          [
            1.5
          ]
        ],
        "Statistics": {
          "CreationDate": "2023-03-20T10:43:48.5576644+01:00",
          "LastRefreshDate": "2022-02-14T17:33:42.2705925+01:00",
          "TotalRefreshCount": 1,
          "CustomInfo": {}
        }
      },
      "3851": {
        "$type": "Inside.Core.Formula.Definition.DefinitionAC, Inside.Core.Formula",
        "ID": 3851,
        "Results": [
          [
            1.5
          ]
        ],
        "Statistics": {
          "CreationDate": "2023-03-20T10:43:48.5576644+01:00",
          "LastRefreshDate": "2022-02-14T17:33:42.2798135+01:00",
          "TotalRefreshCount": 1,
          "CustomInfo": {}
        }
      },
      "3852": {
        "$type": "Inside.Core.Formula.Definition.DefinitionAC, Inside.Core.Formula",
        "ID": 3852,
        "Results": [
          [
            1.5
          ]
        ],
        "Statistics": {
          "CreationDate": "2023-03-20T10:43:48.5576644+01:00",
          "LastRefreshDate": "2022-02-14T17:33:42.2882313+01:00",
          "TotalRefreshCount": 1,
          "CustomInfo": {}
        }
      },
      "3853": {
        "$type": "Inside.Core.Formula.Definition.DefinitionAC, Inside.Core.Formula",
        "ID": 3853,
        "Results": [
          [
            1.5
          ]
        ],
        "Statistics": {
          "CreationDate": "2023-03-20T10:43:48.5576644+01:00",
          "LastRefreshDate": "2022-02-14T17:33:42.2975919+01:00",
          "TotalRefreshCount": 1,
          "CustomInfo": {}
        }
      },
      "3854": {
        "$type": "Inside.Core.Formula.Definition.DefinitionAC, Inside.Core.Formula",
        "ID": 3854,
        "Results": [
          [
            1.5
          ]
        ],
        "Statistics": {
          "CreationDate": "2023-03-20T10:43:48.5576644+01:00",
          "LastRefreshDate": "2022-02-14T17:33:42.3059228+01:00",
          "TotalRefreshCount": 1,
          "CustomInfo": {}
        }
      },
      "3855": {
        "$type": "Inside.Core.Formula.Definition.DefinitionAC, Inside.Core.Formula",
        "ID": 3855,
        "Results": [
          [
            1.8
          ]
        ],
        "Statistics": {
          "CreationDate": "2023-03-20T10:43:48.5576644+01:00",
          "LastRefreshDate": "2022-02-14T17:33:42.3159184+01:00",
          "TotalRefreshCount": 1,
          "CustomInfo": {}
        }
      },
      "3856": {
        "$type": "Inside.Core.Formula.Definition.DefinitionAC, Inside.Core.Formula",
        "ID": 3856,
        "Results": [
          [
            1.5
          ]
        ],
        "Statistics": {
          "CreationDate": "2023-03-20T10:43:48.5576644+01:00",
          "LastRefreshDate": "2022-02-14T17:33:42.3259173+01:00",
          "TotalRefreshCount": 1,
          "CustomInfo": {}
        }
      },
      "3857": {
        "$type": "Inside.Core.Formula.Definition.DefinitionAC, Inside.Core.Formula",
        "ID": 3857,
        "Results": [
          [
            1.5
          ]
        ],
        "Statistics": {
          "CreationDate": "2023-03-20T10:43:48.5586667+01:00",
          "LastRefreshDate": "2022-02-14T17:33:42.3351148+01:00",
          "TotalRefreshCount": 1,
          "CustomInfo": {}
        }
      },
      "3858": {
        "$type": "Inside.Core.Formula.Definition.DefinitionAC, Inside.Core.Formula",
        "ID": 3858,
        "Results": [
          [
            1.5
          ]
        ],
        "Statistics": {
          "CreationDate": "2023-03-20T10:43:48.5586667+01:00",
          "LastRefreshDate": "2022-02-14T17:33:42.344113+01:00",
          "TotalRefreshCount": 1,
          "CustomInfo": {}
        }
      },
      "3859": {
        "$type": "Inside.Core.Formula.Definition.DefinitionAC, Inside.Core.Formula",
        "ID": 3859,
        "Results": [
          [
            1.5
          ]
        ],
        "Statistics": {
          "CreationDate": "2023-03-20T10:43:48.5586667+01:00",
          "LastRefreshDate": "2022-02-14T17:33:42.3540629+01:00",
          "TotalRefreshCount": 1,
          "CustomInfo": {}
        }
      },
      "3860": {
        "$type": "Inside.Core.Formula.Definition.DefinitionAC, Inside.Core.Formula",
        "ID": 3860,
        "Results": [
          [
            1.5
          ]
        ],
        "Statistics": {
          "CreationDate": "2023-03-20T10:43:48.5586667+01:00",
          "LastRefreshDate": "2022-02-14T17:33:42.36543+01:00",
          "TotalRefreshCount": 1,
          "CustomInfo": {}
        }
      },
      "3861": {
        "$type": "Inside.Core.Formula.Definition.DefinitionAC, Inside.Core.Formula",
        "ID": 3861,
        "Results": [
          [
            1.5
          ]
        ],
        "Statistics": {
          "CreationDate": "2023-03-20T10:43:48.5586667+01:00",
          "LastRefreshDate": "2022-02-14T17:33:42.3706202+01:00",
          "TotalRefreshCount": 1,
          "CustomInfo": {}
        }
      },
      "3862": {
        "$type": "Inside.Core.Formula.Definition.DefinitionAC, Inside.Core.Formula",
        "ID": 3862,
        "Results": [
          [
            1.5
          ]
        ],
        "Statistics": {
          "CreationDate": "2023-03-20T10:43:48.5586667+01:00",
          "LastRefreshDate": "2022-02-14T17:33:42.3756299+01:00",
          "TotalRefreshCount": 1,
          "CustomInfo": {}
        }
      },
      "3863": {
        "$type": "Inside.Core.Formula.Definition.DefinitionAC, Inside.Core.Formula",
        "ID": 3863,
        "Results": [
          [
            1.5
          ]
        ],
        "Statistics": {
          "CreationDate": "2023-03-20T10:43:48.5586667+01:00",
          "LastRefreshDate": "2022-02-14T17:33:42.3796333+01:00",
          "TotalRefreshCount": 1,
          "CustomInfo": {}
        }
      },
      "3864": {
        "$type": "Inside.Core.Formula.Definition.DefinitionAC, Inside.Core.Formula",
        "ID": 3864,
        "Results": [
          [
            1.5
          ]
        ],
        "Statistics": {
          "CreationDate": "2023-03-20T10:43:48.5586667+01:00",
          "LastRefreshDate": "2022-02-14T17:33:42.3838349+01:00",
          "TotalRefreshCount": 1,
          "CustomInfo": {}
        }
      },
      "3865": {
        "$type": "Inside.Core.Formula.Definition.DefinitionAC, Inside.Core.Formula",
        "ID": 3865,
        "Results": [
          [
            1.5
          ]
        ],
        "Statistics": {
          "CreationDate": "2023-03-20T10:43:48.5586667+01:00",
          "LastRefreshDate": "2022-02-14T17:33:42.3878539+01:00",
          "TotalRefreshCount": 1,
          "CustomInfo": {}
        }
      },
      "3866": {
        "$type": "Inside.Core.Formula.Definition.DefinitionAC, Inside.Core.Formula",
        "ID": 3866,
        "Results": [
          [
            1.5
          ]
        ],
        "Statistics": {
          "CreationDate": "2023-03-20T10:43:48.5586667+01:00",
          "LastRefreshDate": "2022-02-14T17:33:42.3921667+01:00",
          "TotalRefreshCount": 1,
          "CustomInfo": {}
        }
      },
      "3867": {
        "$type": "Inside.Core.Formula.Definition.DefinitionAC, Inside.Core.Formula",
        "ID": 3867,
        "Results": [
          [
            1.5
          ]
        ],
        "Statistics": {
          "CreationDate": "2023-03-20T10:43:48.5586667+01:00",
          "LastRefreshDate": "2022-02-14T17:33:42.3961624+01:00",
          "TotalRefreshCount": 1,
          "CustomInfo": {}
        }
      },
      "3868": {
        "$type": "Inside.Core.Formula.Definition.DefinitionAC, Inside.Core.Formula",
        "ID": 3868,
        "Results": [
          [
            1.5
          ]
        ],
        "Statistics": {
          "CreationDate": "2023-03-20T10:43:48.5586667+01:00",
          "LastRefreshDate": "2022-02-14T17:33:42.4014069+01:00",
          "TotalRefreshCount": 1,
          "CustomInfo": {}
        }
      },
      "3869": {
        "$type": "Inside.Core.Formula.Definition.DefinitionAC, Inside.Core.Formula",
        "ID": 3869,
        "Results": [
          [
            1.5
          ]
        ],
        "Statistics": {
          "CreationDate": "2023-03-20T10:43:48.5586667+01:00",
          "LastRefreshDate": "2022-02-14T17:33:42.4044016+01:00",
          "TotalRefreshCount": 1,
          "CustomInfo": {}
        }
      },
      "3870": {
        "$type": "Inside.Core.Formula.Definition.DefinitionAC, Inside.Core.Formula",
        "ID": 3870,
        "Results": [
          [
            1.5
          ]
        ],
        "Statistics": {
          "CreationDate": "2023-03-20T10:43:48.5586667+01:00",
          "LastRefreshDate": "2022-02-14T17:33:42.4094001+01:00",
          "TotalRefreshCount": 1,
          "CustomInfo": {}
        }
      },
      "3871": {
        "$type": "Inside.Core.Formula.Definition.DefinitionAC, Inside.Core.Formula",
        "ID": 3871,
        "Results": [
          [
            1.5
          ]
        ],
        "Statistics": {
          "CreationDate": "2023-03-20T10:43:48.5586667+01:00",
          "LastRefreshDate": "2022-02-14T17:33:42.4136112+01:00",
          "TotalRefreshCount": 1,
          "CustomInfo": {}
        }
      },
      "3872": {
        "$type": "Inside.Core.Formula.Definition.DefinitionAC, Inside.Core.Formula",
        "ID": 3872,
        "Results": [
          [
            1.5
          ]
        ],
        "Statistics": {
          "CreationDate": "2023-03-20T10:43:48.5586667+01:00",
          "LastRefreshDate": "2022-02-14T17:33:42.4176083+01:00",
          "TotalRefreshCount": 1,
          "CustomInfo": {}
        }
      },
      "3873": {
        "$type": "Inside.Core.Formula.Definition.DefinitionAC, Inside.Core.Formula",
        "ID": 3873,
        "Results": [
          [
            1.5
          ]
        ],
        "Statistics": {
          "CreationDate": "2023-03-20T10:43:48.5586667+01:00",
          "LastRefreshDate": "2022-02-14T17:33:42.4218077+01:00",
          "TotalRefreshCount": 1,
          "CustomInfo": {}
        }
      },
      "3874": {
        "$type": "Inside.Core.Formula.Definition.DefinitionAC, Inside.Core.Formula",
        "ID": 3874,
        "Results": [
          [
            1.5
          ]
        ],
        "Statistics": {
          "CreationDate": "2023-03-20T10:43:48.5586667+01:00",
          "LastRefreshDate": "2022-02-14T17:33:42.4268063+01:00",
          "TotalRefreshCount": 1,
          "CustomInfo": {}
        }
      },
      "3875": {
        "$type": "Inside.Core.Formula.Definition.DefinitionAC, Inside.Core.Formula",
        "ID": 3875,
        "Results": [
          [
            1.5
          ]
        ],
        "Statistics": {
          "CreationDate": "2023-03-20T10:43:48.5586667+01:00",
          "LastRefreshDate": "2022-02-14T17:33:42.4310298+01:00",
          "TotalRefreshCount": 1,
          "CustomInfo": {}
        }
      },
      "3876": {
        "$type": "Inside.Core.Formula.Definition.DefinitionAC, Inside.Core.Formula",
        "ID": 3876,
        "Results": [
          [
            1.5
          ]
        ],
        "Statistics": {
          "CreationDate": "2023-03-20T10:43:48.5586667+01:00",
          "LastRefreshDate": "2022-02-14T17:33:42.4350582+01:00",
          "TotalRefreshCount": 1,
          "CustomInfo": {}
        }
      },
      "3877": {
        "$type": "Inside.Core.Formula.Definition.DefinitionAC, Inside.Core.Formula",
        "ID": 3877,
        "Results": [
          [
            1.5
          ]
        ],
        "Statistics": {
          "CreationDate": "2023-03-20T10:43:48.5586667+01:00",
          "LastRefreshDate": "2022-02-14T17:33:42.4402414+01:00",
          "TotalRefreshCount": 1,
          "CustomInfo": {}
        }
      },
      "3878": {
        "$type": "Inside.Core.Formula.Definition.DefinitionAC, Inside.Core.Formula",
        "ID": 3878,
        "Results": [
          [
            1.5
          ]
        ],
        "Statistics": {
          "CreationDate": "2023-03-20T10:43:48.5596682+01:00",
          "LastRefreshDate": "2022-02-14T17:33:42.4442523+01:00",
          "TotalRefreshCount": 1,
          "CustomInfo": {}
        }
      },
      "3879": {
        "$type": "Inside.Core.Formula.Definition.DefinitionAC, Inside.Core.Formula",
        "ID": 3879,
        "Results": [
          [
            1.5
          ]
        ],
        "Statistics": {
          "CreationDate": "2023-03-20T10:43:48.5596682+01:00",
          "LastRefreshDate": "2022-02-14T17:33:42.4482504+01:00",
          "TotalRefreshCount": 1,
          "CustomInfo": {}
        }
      },
      "3880": {
        "$type": "Inside.Core.Formula.Definition.DefinitionAC, Inside.Core.Formula",
        "ID": 3880,
        "Results": [
          [
            1.5
          ]
        ],
        "Statistics": {
          "CreationDate": "2023-03-20T10:43:48.5596682+01:00",
          "LastRefreshDate": "2022-02-14T17:33:42.4535465+01:00",
          "TotalRefreshCount": 1,
          "CustomInfo": {}
        }
      },
      "3881": {
        "$type": "Inside.Core.Formula.Definition.DefinitionAC, Inside.Core.Formula",
        "ID": 3881,
        "Results": [
          [
            1.5
          ]
        ],
        "Statistics": {
          "CreationDate": "2023-03-20T10:43:48.5596682+01:00",
          "LastRefreshDate": "2022-02-14T17:33:42.4575565+01:00",
          "TotalRefreshCount": 1,
          "CustomInfo": {}
        }
      },
      "3882": {
        "$type": "Inside.Core.Formula.Definition.DefinitionAC, Inside.Core.Formula",
        "ID": 3882,
        "Results": [
          [
            1.5
          ]
        ],
        "Statistics": {
          "CreationDate": "2023-03-20T10:43:48.5596682+01:00",
          "LastRefreshDate": "2022-02-14T17:33:42.4658477+01:00",
          "TotalRefreshCount": 1,
          "CustomInfo": {}
        }
      },
      "3883": {
        "$type": "Inside.Core.Formula.Definition.DefinitionAC, Inside.Core.Formula",
        "ID": 3883,
        "Results": [
          [
            1.5
          ]
        ],
        "Statistics": {
          "CreationDate": "2023-03-20T10:43:48.5596682+01:00",
          "LastRefreshDate": "2022-02-14T17:33:42.4708462+01:00",
          "TotalRefreshCount": 1,
          "CustomInfo": {}
        }
      },
      "3884": {
        "$type": "Inside.Core.Formula.Definition.DefinitionAC, Inside.Core.Formula",
        "ID": 3884,
        "Results": [
          [
            1.5
          ]
        ],
        "Statistics": {
          "CreationDate": "2023-03-20T10:43:48.5596682+01:00",
          "LastRefreshDate": "2022-02-14T17:33:42.4751412+01:00",
          "TotalRefreshCount": 1,
          "CustomInfo": {}
        }
      },
      "3885": {
        "$type": "Inside.Core.Formula.Definition.DefinitionAC, Inside.Core.Formula",
        "ID": 3885,
        "Results": [
          [
            1.8
          ]
        ],
        "Statistics": {
          "CreationDate": "2023-03-20T10:43:48.5596682+01:00",
          "LastRefreshDate": "2022-02-14T17:33:42.4801406+01:00",
          "TotalRefreshCount": 1,
          "CustomInfo": {}
        }
      },
      "3886": {
        "$type": "Inside.Core.Formula.Definition.DefinitionAC, Inside.Core.Formula",
        "ID": 3886,
        "Results": [
          [
            2.0
          ]
        ],
        "Statistics": {
          "CreationDate": "2023-03-20T10:43:48.5596682+01:00",
          "LastRefreshDate": "2022-02-14T17:33:42.4844957+01:00",
          "TotalRefreshCount": 1,
          "CustomInfo": {}
        }
      },
      "3887": {
        "$type": "Inside.Core.Formula.Definition.DefinitionAC, Inside.Core.Formula",
        "ID": 3887,
        "Results": [
          [
            1.5
          ]
        ],
        "Statistics": {
          "CreationDate": "2023-03-20T10:43:48.5596682+01:00",
          "LastRefreshDate": "2022-02-14T17:33:42.4894905+01:00",
          "TotalRefreshCount": 1,
          "CustomInfo": {}
        }
      },
      "3888": {
        "$type": "Inside.Core.Formula.Definition.DefinitionAC, Inside.Core.Formula",
        "ID": 3888,
        "Results": [
          [
            1.5
          ]
        ],
        "Statistics": {
          "CreationDate": "2023-03-20T10:43:48.5596682+01:00",
          "LastRefreshDate": "2022-02-14T17:33:42.4948286+01:00",
          "TotalRefreshCount": 1,
          "CustomInfo": {}
        }
      },
      "3889": {
        "$type": "Inside.Core.Formula.Definition.DefinitionAC, Inside.Core.Formula",
        "ID": 3889,
        "Results": [
          [
            1.5
          ]
        ],
        "Statistics": {
          "CreationDate": "2023-03-20T10:43:48.5596682+01:00",
          "LastRefreshDate": "2022-02-14T17:33:42.4988423+01:00",
          "TotalRefreshCount": 1,
          "CustomInfo": {}
        }
      },
      "3890": {
        "$type": "Inside.Core.Formula.Definition.DefinitionAC, Inside.Core.Formula",
        "ID": 3890,
        "Results": [
          [
            1.5
          ]
        ],
        "Statistics": {
          "CreationDate": "2023-03-20T10:43:48.5596682+01:00",
          "LastRefreshDate": "2022-02-14T17:33:42.5031547+01:00",
          "TotalRefreshCount": 1,
          "CustomInfo": {}
        }
      },
      "3891": {
        "$type": "Inside.Core.Formula.Definition.DefinitionAC, Inside.Core.Formula",
        "ID": 3891,
        "Results": [
          [
            1.5
          ]
        ],
        "Statistics": {
          "CreationDate": "2023-03-20T10:43:48.5596682+01:00",
          "LastRefreshDate": "2022-02-14T17:33:42.5081666+01:00",
          "TotalRefreshCount": 1,
          "CustomInfo": {}
        }
      },
      "3892": {
        "$type": "Inside.Core.Formula.Definition.DefinitionAC, Inside.Core.Formula",
        "ID": 3892,
        "Results": [
          [
            1.5
          ]
        ],
        "Statistics": {
          "CreationDate": "2023-03-20T10:43:48.5596682+01:00",
          "LastRefreshDate": "2022-02-14T17:33:42.5121527+01:00",
          "TotalRefreshCount": 1,
          "CustomInfo": {}
        }
      },
      "3893": {
        "$type": "Inside.Core.Formula.Definition.DefinitionAC, Inside.Core.Formula",
        "ID": 3893,
        "Results": [
          [
            1.5
          ]
        ],
        "Statistics": {
          "CreationDate": "2023-03-20T10:43:48.5596682+01:00",
          "LastRefreshDate": "2022-02-14T17:33:42.5171543+01:00",
          "TotalRefreshCount": 1,
          "CustomInfo": {}
        }
      },
      "3894": {
        "$type": "Inside.Core.Formula.Definition.DefinitionAC, Inside.Core.Formula",
        "ID": 3894,
        "Results": [
          [
            1.5
          ]
        ],
        "Statistics": {
          "CreationDate": "2023-03-20T10:43:48.5596682+01:00",
          "LastRefreshDate": "2022-02-14T17:33:42.5214374+01:00",
          "TotalRefreshCount": 1,
          "CustomInfo": {}
        }
      },
      "3895": {
        "$type": "Inside.Core.Formula.Definition.DefinitionAC, Inside.Core.Formula",
        "ID": 3895,
        "Results": [
          [
            1.5
          ]
        ],
        "Statistics": {
          "CreationDate": "2023-03-20T10:43:48.5596682+01:00",
          "LastRefreshDate": "2022-02-14T17:33:42.5264388+01:00",
          "TotalRefreshCount": 1,
          "CustomInfo": {}
        }
      },
      "3896": {
        "$type": "Inside.Core.Formula.Definition.DefinitionAC, Inside.Core.Formula",
        "ID": 3896,
        "Results": [
          [
            1.5
          ]
        ],
        "Statistics": {
          "CreationDate": "2023-03-20T10:43:48.5596682+01:00",
          "LastRefreshDate": "2022-02-14T17:33:42.5306765+01:00",
          "TotalRefreshCount": 1,
          "CustomInfo": {}
        }
      },
      "3897": {
        "$type": "Inside.Core.Formula.Definition.DefinitionAC, Inside.Core.Formula",
        "ID": 3897,
        "Results": [
          [
            1.5
          ]
        ],
        "Statistics": {
          "CreationDate": "2023-03-20T10:43:48.5596682+01:00",
          "LastRefreshDate": "2022-02-14T17:33:42.5357062+01:00",
          "TotalRefreshCount": 1,
          "CustomInfo": {}
        }
      },
      "3898": {
        "$type": "Inside.Core.Formula.Definition.DefinitionAC, Inside.Core.Formula",
        "ID": 3898,
        "Results": [
          [
            1.5
          ]
        ],
        "Statistics": {
          "CreationDate": "2023-03-20T10:43:48.5606673+01:00",
          "LastRefreshDate": "2022-02-14T17:33:42.5409477+01:00",
          "TotalRefreshCount": 1,
          "CustomInfo": {}
        }
      },
      "3899": {
        "$type": "Inside.Core.Formula.Definition.DefinitionAC, Inside.Core.Formula",
        "ID": 3899,
        "Results": [
          [
            1.5
          ]
        ],
        "Statistics": {
          "CreationDate": "2023-03-20T10:43:48.5606673+01:00",
          "LastRefreshDate": "2022-02-14T17:33:42.5449754+01:00",
          "TotalRefreshCount": 1,
          "CustomInfo": {}
        }
      },
      "3900": {
        "$type": "Inside.Core.Formula.Definition.DefinitionAC, Inside.Core.Formula",
        "ID": 3900,
        "Results": [
          [
            1.5
          ]
        ],
        "Statistics": {
          "CreationDate": "2023-03-20T10:43:48.5606673+01:00",
          "LastRefreshDate": "2022-02-14T17:33:42.5499643+01:00",
          "TotalRefreshCount": 1,
          "CustomInfo": {}
        }
      },
      "3901": {
        "$type": "Inside.Core.Formula.Definition.DefinitionAC, Inside.Core.Formula",
        "ID": 3901,
        "Results": [
          [
            1.5
          ]
        ],
        "Statistics": {
          "CreationDate": "2023-03-20T10:43:48.5606673+01:00",
          "LastRefreshDa</t>
  </si>
  <si>
    <t xml:space="preserve">te": "2022-02-14T17:33:42.5542396+01:00",
          "TotalRefreshCount": 1,
          "CustomInfo": {}
        }
      },
      "3902": {
        "$type": "Inside.Core.Formula.Definition.DefinitionAC, Inside.Core.Formula",
        "ID": 3902,
        "Results": [
          [
            1.5
          ]
        ],
        "Statistics": {
          "CreationDate": "2023-03-20T10:43:48.5606673+01:00",
          "LastRefreshDate": "2022-02-14T17:33:42.5592372+01:00",
          "TotalRefreshCount": 1,
          "CustomInfo": {}
        }
      },
      "3903": {
        "$type": "Inside.Core.Formula.Definition.DefinitionAC, Inside.Core.Formula",
        "ID": 3903,
        "Results": [
          [
            1.5
          ]
        ],
        "Statistics": {
          "CreationDate": "2023-03-20T10:43:48.5606673+01:00",
          "LastRefreshDate": "2022-02-14T17:33:42.5632383+01:00",
          "TotalRefreshCount": 1,
          "CustomInfo": {}
        }
      },
      "3904": {
        "$type": "Inside.Core.Formula.Definition.DefinitionAC, Inside.Core.Formula",
        "ID": 3904,
        "Results": [
          [
            1.8
          ]
        ],
        "Statistics": {
          "CreationDate": "2023-03-20T10:43:48.5606673+01:00",
          "LastRefreshDate": "2022-02-14T17:33:42.5672392+01:00",
          "TotalRefreshCount": 1,
          "CustomInfo": {}
        }
      },
      "3905": {
        "$type": "Inside.Core.Formula.Definition.DefinitionAC, Inside.Core.Formula",
        "ID": 3905,
        "Results": [
          [
            1.8
          ]
        ],
        "Statistics": {
          "CreationDate": "2023-03-20T10:43:48.5606673+01:00",
          "LastRefreshDate": "2022-02-14T17:33:42.5721082+01:00",
          "TotalRefreshCount": 1,
          "CustomInfo": {}
        }
      },
      "3906": {
        "$type": "Inside.Core.Formula.Definition.DefinitionAC, Inside.Core.Formula",
        "ID": 3906,
        "Results": [
          [
            2.5
          ]
        ],
        "Statistics": {
          "CreationDate": "2023-03-20T10:43:48.5606673+01:00",
          "LastRefreshDate": "2022-02-14T17:33:42.5771249+01:00",
          "TotalRefreshCount": 1,
          "CustomInfo": {}
        }
      },
      "3907": {
        "$type": "Inside.Core.Formula.Definition.DefinitionAC, Inside.Core.Formula",
        "ID": 3907,
        "Results": [
          [
            1.5
          ]
        ],
        "Statistics": {
          "CreationDate": "2023-03-20T10:43:48.5606673+01:00",
          "LastRefreshDate": "2022-02-14T17:33:42.581401+01:00",
          "TotalRefreshCount": 1,
          "CustomInfo": {}
        }
      },
      "3908": {
        "$type": "Inside.Core.Formula.Definition.DefinitionAC, Inside.Core.Formula",
        "ID": 3908,
        "Results": [
          [
            1.5
          ]
        ],
        "Statistics": {
          "CreationDate": "2023-03-20T10:43:48.5606673+01:00",
          "LastRefreshDate": "2022-02-14T17:33:42.5864254+01:00",
          "TotalRefreshCount": 1,
          "CustomInfo": {}
        }
      },
      "3909": {
        "$type": "Inside.Core.Formula.Definition.DefinitionAC, Inside.Core.Formula",
        "ID": 3909,
        "Results": [
          [
            1.5
          ]
        ],
        "Statistics": {
          "CreationDate": "2023-03-20T10:43:48.5606673+01:00",
          "LastRefreshDate": "2022-02-14T17:33:42.5906288+01:00",
          "TotalRefreshCount": 1,
          "CustomInfo": {}
        }
      },
      "3910": {
        "$type": "Inside.Core.Formula.Definition.DefinitionAC, Inside.Core.Formula",
        "ID": 3910,
        "Results": [
          [
            1.5
          ]
        ],
        "Statistics": {
          "CreationDate": "2023-03-20T10:43:48.5606673+01:00",
          "LastRefreshDate": "2022-02-14T17:33:42.5954295+01:00",
          "TotalRefreshCount": 1,
          "CustomInfo": {}
        }
      },
      "3911": {
        "$type": "Inside.Core.Formula.Definition.DefinitionAC, Inside.Core.Formula",
        "ID": 3911,
        "Results": [
          [
            1.5
          ]
        ],
        "Statistics": {
          "CreationDate": "2023-03-20T10:43:48.5606673+01:00",
          "LastRefreshDate": "2022-02-14T17:33:42.6004303+01:00",
          "TotalRefreshCount": 1,
          "CustomInfo": {}
        }
      },
      "3912": {
        "$type": "Inside.Core.Formula.Definition.DefinitionAC, Inside.Core.Formula",
        "ID": 3912,
        "Results": [
          [
            1.5
          ]
        ],
        "Statistics": {
          "CreationDate": "2023-03-20T10:43:48.5606673+01:00",
          "LastRefreshDate": "2022-02-14T17:33:42.6037528+01:00",
          "TotalRefreshCount": 1,
          "CustomInfo": {}
        }
      },
      "3913": {
        "$type": "Inside.Core.Formula.Definition.DefinitionAC, Inside.Core.Formula",
        "ID": 3913,
        "Results": [
          [
            1.5
          ]
        ],
        "Statistics": {
          "CreationDate": "2023-03-20T10:43:48.5606673+01:00",
          "LastRefreshDate": "2022-02-14T17:33:42.6087561+01:00",
          "TotalRefreshCount": 1,
          "CustomInfo": {}
        }
      },
      "3914": {
        "$type": "Inside.Core.Formula.Definition.DefinitionAC, Inside.Core.Formula",
        "ID": 3914,
        "Results": [
          [
            1.5
          ]
        ],
        "Statistics": {
          "CreationDate": "2023-03-20T10:43:48.5606673+01:00",
          "LastRefreshDate": "2022-02-14T17:33:42.6137536+01:00",
          "TotalRefreshCount": 1,
          "CustomInfo": {}
        }
      },
      "3915": {
        "$type": "Inside.Core.Formula.Definition.DefinitionAC, Inside.Core.Formula",
        "ID": 3915,
        "Results": [
          [
            1.5
          ]
        ],
        "Statistics": {
          "CreationDate": "2023-03-20T10:43:48.5606673+01:00",
          "LastRefreshDate": "2022-02-14T17:33:42.6187551+01:00",
          "TotalRefreshCount": 1,
          "CustomInfo": {}
        }
      },
      "3916": {
        "$type": "Inside.Core.Formula.Definition.DefinitionAC, Inside.Core.Formula",
        "ID": 3916,
        "Results": [
          [
            1.5
          ]
        ],
        "Statistics": {
          "CreationDate": "2023-03-20T10:43:48.5606673+01:00",
          "LastRefreshDate": "2022-02-14T17:33:42.6239701+01:00",
          "TotalRefreshCount": 1,
          "CustomInfo": {}
        }
      },
      "3917": {
        "$type": "Inside.Core.Formula.Definition.DefinitionAC, Inside.Core.Formula",
        "ID": 3917,
        "Results": [
          [
            1.5
          ]
        ],
        "Statistics": {
          "CreationDate": "2023-03-20T10:43:48.5606673+01:00",
          "LastRefreshDate": "2022-02-14T17:33:42.6279817+01:00",
          "TotalRefreshCount": 1,
          "CustomInfo": {}
        }
      },
      "3918": {
        "$type": "Inside.Core.Formula.Definition.DefinitionAC, Inside.Core.Formula",
        "ID": 3918,
        "Results": [
          [
            1.5
          ]
        ],
        "Statistics": {
          "CreationDate": "2023-03-20T10:43:48.5616358+01:00",
          "LastRefreshDate": "2022-02-14T17:33:42.631967+01:00",
          "TotalRefreshCount": 1,
          "CustomInfo": {}
        }
      },
      "3919": {
        "$type": "Inside.Core.Formula.Definition.DefinitionAC, Inside.Core.Formula",
        "ID": 3919,
        "Results": [
          [
            1.5
          ]
        ],
        "Statistics": {
          "CreationDate": "2023-03-20T10:43:48.5616358+01:00",
          "LastRefreshDate": "2022-02-14T17:33:42.6369774+01:00",
          "TotalRefreshCount": 1,
          "CustomInfo": {}
        }
      },
      "3920": {
        "$type": "Inside.Core.Formula.Definition.DefinitionAC, Inside.Core.Formula",
        "ID": 3920,
        "Results": [
          [
            1.5
          ]
        ],
        "Statistics": {
          "CreationDate": "2023-03-20T10:43:48.5616358+01:00",
          "LastRefreshDate": "2022-02-14T17:33:42.6419724+01:00",
          "TotalRefreshCount": 1,
          "CustomInfo": {}
        }
      },
      "3921": {
        "$type": "Inside.Core.Formula.Definition.DefinitionAC, Inside.Core.Formula",
        "ID": 3921,
        "Results": [
          [
            1.5
          ]
        ],
        "Statistics": {
          "CreationDate": "2023-03-20T10:43:48.5616358+01:00",
          "LastRefreshDate": "2022-02-14T17:33:42.6459819+01:00",
          "TotalRefreshCount": 1,
          "CustomInfo": {}
        }
      },
      "3922": {
        "$type": "Inside.Core.Formula.Definition.DefinitionAC, Inside.Core.Formula",
        "ID": 3922,
        "Results": [
          [
            1.5
          ]
        ],
        "Statistics": {
          "CreationDate": "2023-03-20T10:43:48.5616358+01:00",
          "LastRefreshDate": "2022-02-14T17:33:42.6499821+01:00",
          "TotalRefreshCount": 1,
          "CustomInfo": {}
        }
      },
      "3923": {
        "$type": "Inside.Core.Formula.Definition.DefinitionAC, Inside.Core.Formula",
        "ID": 3923,
        "Results": [
          [
            1.5
          ]
        ],
        "Statistics": {
          "CreationDate": "2023-03-20T10:43:48.5616358+01:00",
          "LastRefreshDate": "2022-02-14T17:33:42.654984+01:00",
          "TotalRefreshCount": 1,
          "CustomInfo": {}
        }
      },
      "3924": {
        "$type": "Inside.Core.Formula.Definition.DefinitionAC, Inside.Core.Formula",
        "ID": 3924,
        "Results": [
          [
            1.8
          ]
        ],
        "Statistics": {
          "CreationDate": "2023-03-20T10:43:48.5616358+01:00",
          "LastRefreshDate": "2022-02-14T17:33:42.6599819+01:00",
          "TotalRefreshCount": 1,
          "CustomInfo": {}
        }
      },
      "3925": {
        "$type": "Inside.Core.Formula.Definition.DefinitionAC, Inside.Core.Formula",
        "ID": 3925,
        "Results": [
          [
            1.5
          ]
        ],
        "Statistics": {
          "CreationDate": "2023-03-20T10:43:48.5616358+01:00",
          "LastRefreshDate": "2022-02-14T17:33:42.6639827+01:00",
          "TotalRefreshCount": 1,
          "CustomInfo": {}
        }
      },
      "3926": {
        "$type": "Inside.Core.Formula.Definition.DefinitionAC, Inside.Core.Formula",
        "ID": 3926,
        "Results": [
          [
            1.5
          ]
        ],
        "Statistics": {
          "CreationDate": "2023-03-20T10:43:48.5616358+01:00",
          "LastRefreshDate": "2022-02-14T17:33:42.6689825+01:00",
          "TotalRefreshCount": 1,
          "CustomInfo": {}
        }
      },
      "3927": {
        "$type": "Inside.Core.Formula.Definition.DefinitionAC, Inside.Core.Formula",
        "ID": 3927,
        "Results": [
          [
            1.5
          ]
        ],
        "Statistics": {
          "CreationDate": "2023-03-20T10:43:48.5616358+01:00",
          "LastRefreshDate": "2022-02-14T17:33:42.6739811+01:00",
          "TotalRefreshCount": 1,
          "CustomInfo": {}
        }
      },
      "3928": {
        "$type": "Inside.Core.Formula.Definition.DefinitionAC, Inside.Core.Formula",
        "ID": 3928,
        "Results": [
          [
            1.5
          ]
        ],
        "Statistics": {
          "CreationDate": "2023-03-20T10:43:48.5616358+01:00",
          "LastRefreshDate": "2022-02-14T17:34:50.4214164+01:00",
          "TotalRefreshCount": 1,
          "CustomInfo": {}
        }
      },
      "3929": {
        "$type": "Inside.Core.Formula.Definition.DefinitionAC, Inside.Core.Formula",
        "ID": 3929,
        "Results": [
          [
            1.5
          ]
        ],
        "Statistics": {
          "CreationDate": "2023-03-20T10:43:48.5616358+01:00",
          "LastRefreshDate": "2022-02-14T17:34:53.6509807+01:00",
          "TotalRefreshCount": 1,
          "CustomInfo": {}
        }
      },
      "3930": {
        "$type": "Inside.Core.Formula.Definition.DefinitionAC, Inside.Core.Formula",
        "ID": 3930,
        "Results": [
          [
            1.5
          ]
        ],
        "Statistics": {
          "CreationDate": "2023-03-20T10:43:48.5616358+01:00",
          "LastRefreshDate": "2022-02-14T17:34:53.6570769+01:00",
          "TotalRefreshCount": 1,
          "CustomInfo": {}
        }
      },
      "3931": {
        "$type": "Inside.Core.Formula.Definition.DefinitionAC, Inside.Core.Formula",
        "ID": 3931,
        "Results": [
          [
            1.5
          ]
        ],
        "Statistics": {
          "CreationDate": "2023-03-20T10:43:48.5616358+01:00",
          "LastRefreshDate": "2022-02-14T17:34:53.6643716+01:00",
          "TotalRefreshCount": 1,
          "CustomInfo": {}
        }
      },
      "3932": {
        "$type": "Inside.Core.Formula.Definition.DefinitionAC, Inside.Core.Formula",
        "ID": 3932,
        "Results": [
          [
            1.5
          ]
        ],
        "Statistics": {
          "CreationDate": "2023-03-20T10:43:48.5616358+01:00",
          "LastRefreshDate": "2022-02-14T17:34:53.6786595+01:00",
          "TotalRefreshCount": 1,
          "CustomInfo": {}
        }
      },
      "3933": {
        "$type": "Inside.Core.Formula.Definition.DefinitionAC, Inside.Core.Formula",
        "ID": 3933,
        "Results": [
          [
            1.5
          ]
        ],
        "Statistics": {
          "CreationDate": "2023-03-20T10:43:48.5616358+01:00",
          "LastRefreshDate": "2022-02-14T17:34:53.685001+01:00",
          "TotalRefreshCount": 1,
          "CustomInfo": {}
        }
      },
      "3934": {
        "$type": "Inside.Core.Formula.Definition.DefinitionAC, Inside.Core.Formula",
        "ID": 3934,
        "Results": [
          [
            1.5
          ]
        ],
        "Statistics": {
          "CreationDate": "2023-03-20T10:43:48.5616358+01:00",
          "LastRefreshDate": "2022-02-14T17:34:53.6929933+01:00",
          "TotalRefreshCount": 1,
          "CustomInfo": {}
        }
      },
      "3935": {
        "$type": "Inside.Core.Formula.Definition.DefinitionAC, Inside.Core.Formula",
        "ID": 3935,
        "Results": [
          [
            1.5
          ]
        ],
        "Statistics": {
          "CreationDate": "2023-03-20T10:43:48.5616358+01:00",
          "LastRefreshDate": "2022-02-14T17:34:53.699004+01:00",
          "TotalRefreshCount": 1,
          "CustomInfo": {}
        }
      },
      "3936": {
        "$type": "Inside.Core.Formula.Definition.DefinitionAC, Inside.Core.Formula",
        "ID": 3936,
        "Results": [
          [
            1.35
          ]
        ],
        "Statistics": {
          "CreationDate": "2023-03-20T10:43:48.5616358+01:00",
          "LastRefreshDate": "2022-02-14T17:34:53.7136354+01:00",
          "TotalRefreshCount": 1,
          "CustomInfo": {}
        }
      },
      "3937": {
        "$type": "Inside.Core.Formula.Definition.DefinitionAC, Inside.Core.Formula",
        "ID": 3937,
        "Results": [
          [
            1.35
          ]
        ],
        "Statistics": {
          "CreationDate": "2023-03-20T10:43:48.5616358+01:00",
          "LastRefreshDate": "2022-02-14T17:34:53.7196321+01:00",
          "TotalRefreshCount": 1,
          "CustomInfo": {}
        }
      },
      "3938": {
        "$type": "Inside.Core.Formula.Definition.DefinitionAC, Inside.Core.Formula",
        "ID": 3938,
        "Results": [
          [
            1.35
          ]
        ],
        "Statistics": {
          "CreationDate": "2023-03-20T10:43:48.5616358+01:00",
          "LastRefreshDate": "2022-02-14T17:34:53.7259747+01:00",
          "TotalRefreshCount": 1,
          "CustomInfo": {}
        }
      },
      "3939": {
        "$type": "Inside.Core.Formula.Definition.DefinitionAC, Inside.Core.Formula",
        "ID": 3939,
        "Results": [
          [
            1.35
          ]
        ],
        "Statistics": {
          "CreationDate": "2023-03-20T10:43:48.5626431+01:00",
          "LastRefreshDate": "2022-02-14T17:34:53.7312829+01:00",
          "TotalRefreshCount": 1,
          "CustomInfo": {}
        }
      },
      "3940": {
        "$type": "Inside.Core.Formula.Definition.DefinitionAC, Inside.Core.Formula",
        "ID": 3940,
        "Results": [
          [
            1.35
          ]
        ],
        "Statistics": {
          "CreationDate": "2023-03-20T10:43:48.5626431+01:00",
          "LastRefreshDate": "2022-02-14T17:34:53.7393102+01:00",
          "TotalRefreshCount": 1,
          "CustomInfo": {}
        }
      },
      "3941": {
        "$type": "Inside.Core.Formula.Definition.DefinitionAC, Inside.Core.Formula",
        "ID": 3941,
        "Results": [
          [
            1.35
          ]
        ],
        "Statistics": {
          "CreationDate": "2023-03-20T10:43:48.5626431+01:00",
          "LastRefreshDate": "2022-02-14T17:34:53.7571261+01:00",
          "TotalRefreshCount": 1,
          "CustomInfo": {}
        }
      },
      "3942": {
        "$type": "Inside.Core.Formula.Definition.DefinitionAC, Inside.Core.Formula",
        "ID": 3942,
        "Results": [
          [
            1.35
          ]
        ],
        "Statistics": {
          "CreationDate": "2023-03-20T10:43:48.5626431+01:00",
          "LastRefreshDate": "2022-02-14T17:34:53.8064388+01:00",
          "TotalRefreshCount": 1,
          "CustomInfo": {}
        }
      },
      "3943": {
        "$type": "Inside.Core.Formula.Definition.DefinitionAC, Inside.Core.Formula",
        "ID": 3943,
        "Results": [
          [
            1.35
          ]
        ],
        "Statistics": {
          "CreationDate": "2023-03-20T10:43:48.5626431+01:00",
          "LastRefreshDate": "2022-02-14T17:34:53.8325873+01:00",
          "TotalRefreshCount": 1,
          "CustomInfo": {}
        }
      },
      "3944": {
        "$type": "Inside.Core.Formula.Definition.DefinitionAC, Inside.Core.Formula",
        "ID": 3944,
        "Results": [
          [
            1.35
          ]
        ],
        "Statistics": {
          "CreationDate": "2023-03-20T10:43:48.5626431+01:00",
          "LastRefreshDate": "2022-02-14T17:34:53.8442017+01:00",
          "TotalRefreshCount": 1,
          "CustomInfo": {}
        }
      },
      "3945": {
        "$type": "Inside.Core.Formula.Definition.DefinitionAC, Inside.Core.Formula",
        "ID": 3945,
        "Results": [
          [
            1.35
          ]
        ],
        "Statistics": {
          "CreationDate": "2023-03-20T10:43:48.5626431+01:00",
          "LastRefreshDate": "2022-02-14T17:34:53.8545472+01:00",
          "TotalRefreshCount": 1,
          "CustomInfo": {}
        }
      },
      "3946": {
        "$type": "Inside.Core.Formula.Definition.DefinitionAC, Inside.Core.Formula",
        "ID": 3946,
        "Results": [
          [
            1.35
          ]
        ],
        "Statistics": {
          "CreationDate": "2023-03-20T10:43:48.5626431+01:00",
          "LastRefreshDate": "2022-02-14T17:34:53.8648972+01:00",
          "TotalRefreshCount": 1,
          "CustomInfo": {}
        }
      },
      "3947": {
        "$type": "Inside.Core.Formula.Definition.DefinitionAC, Inside.Core.Formula",
        "ID": 3947,
        "Results": [
          [
            1.35
          ]
        ],
        "Statistics": {
          "CreationDate": "2023-03-20T10:43:48.5626431+01:00",
          "LastRefreshDate": "2022-02-14T17:34:53.8720995+01:00",
          "TotalRefreshCount": 1,
          "CustomInfo": {}
        }
      },
      "3948": {
        "$type": "Inside.Core.Formula.Definition.DefinitionAC, Inside.Core.Formula",
        "ID": 3948,
        "Results": [
          [
            1.35
          ]
        ],
        "Statistics": {
          "CreationDate": "2023-03-20T10:43:48.5626431+01:00",
          "LastRefreshDate": "2022-02-14T17:34:53.8791623+01:00",
          "TotalRefreshCount": 1,
          "CustomInfo": {}
        }
      },
      "3949": {
        "$type": "Inside.Core.Formula.Definition.DefinitionAC, Inside.Core.Formula",
        "ID": 3949,
        "Results": [
          [
            1.35
          ]
        ],
        "Statistics": {
          "CreationDate": "2023-03-20T10:43:48.5626431+01:00",
          "LastRefreshDate": "2022-02-14T17:34:53.886536+01:00",
          "TotalRefreshCount": 1,
          "CustomInfo": {}
        }
      },
      "3950": {
        "$type": "Inside.Core.Formula.Definition.DefinitionAC, Inside.Core.Formula",
        "ID": 3950,
        "Results": [
          [
            1.35
          ]
        ],
        "Statistics": {
          "CreationDate": "2023-03-20T10:43:48.5626431+01:00",
          "LastRefreshDate": "2022-02-14T17:34:53.8928892+01:00",
          "TotalRefreshCount": 1,
          "CustomInfo": {}
        }
      },
      "3951": {
        "$type": "Inside.Core.Formula.Definition.DefinitionAC, Inside.Core.Formula",
        "ID": 3951,
        "Results": [
          [
            1.35
          ]
        ],
        "Statistics": {
          "CreationDate": "2023-03-20T10:43:48.5626431+01:00",
          "LastRefreshDate": "2022-02-14T17:34:53.8989517+01:00",
          "TotalRefreshCount": 1,
          "CustomInfo": {}
        }
      },
      "3952": {
        "$type": "Inside.Core.Formula.Definition.DefinitionAC, Inside.Core.Formula",
        "ID": 3952,
        "Results": [
          [
            1.35
          ]
        ],
        "Statistics": {
          "CreationDate": "2023-03-20T10:43:48.5626431+01:00",
          "LastRefreshDate": "2022-02-14T17:34:53.9073346+01:00",
          "TotalRefreshCount": 1,
          "CustomInfo": {}
        }
      },
      "3953": {
        "$type": "Inside.Core.Formula.Definition.DefinitionAC, Inside.Core.Formula",
        "ID": 3953,
        "Results": [
          [
            1.35
          ]
        ],
        "Statistics": {
          "CreationDate": "2023-03-20T10:43:48.5626431+01:00",
          "LastRefreshDate": "2022-02-14T17:34:53.9156961+01:00",
          "TotalRefreshCount": 1,
          "CustomInfo": {}
        }
      },
      "3954": {
        "$type": "Inside.Core.Formula.Definition.DefinitionAC, Inside.Core.Formula",
        "ID": 3954,
        "Results": [
          [
            1.35
          ]
        ],
        "Statistics": {
          "CreationDate": "2023-03-20T10:43:48.5626431+01:00",
          "LastRefreshDate": "2022-02-14T17:34:53.9231029+01:00",
          "TotalRefreshCount": 1,
          "CustomInfo": {}
        }
      },
      "3955": {
        "$type": "Inside.Core.Formula.Definition.DefinitionAC, Inside.Core.Formula",
        "ID": 3955,
        "Results": [
          [
            1.35
          ]
        ],
        "Statistics": {
          "CreationDate": "2023-03-20T10:43:48.5626431+01:00",
          "LastRefreshDate": "2022-02-14T17:34:53.9303327+01:00",
          "TotalRefreshCount": 1,
          "CustomInfo": {}
        }
      },
      "3956": {
        "$type": "Inside.Core.Formula.Definition.DefinitionAC, Inside.Core.Formula",
        "ID": 3956,
        "Results": [
          [
            1.35
          ]
        ],
        "Statistics": {
          "CreationDate": "2023-03-20T10:43:48.5626431+01:00",
          "LastRefreshDate": "2022-02-14T17:34:53.9363602+01:00",
          "TotalRefreshCount": 1,
          "CustomInfo": {}
        }
      },
      "3957": {
        "$type": "Inside.Core.Formula.Definition.DefinitionAC, Inside.Core.Formula",
        "ID": 3957,
        "Results": [
          [
            1.35
          ]
        ],
        "Statistics": {
          "CreationDate": "2023-03-20T10:43:48.5626431+01:00",
          "LastRefreshDate": "2022-02-14T17:34:53.9438576+01:00",
          "TotalRefreshCount": 1,
          "CustomInfo": {}
        }
      },
      "3958": {
        "$type": "Inside.Core.Formula.Definition.DefinitionAC, Inside.Core.Formula",
        "ID": 3958,
        "Results": [
          [
            1.35
          ]
        ],
        "Statistics": {
          "CreationDate": "2023-03-20T10:43:48.5626431+01:00",
          "LastRefreshDate": "2022-02-14T17:34:53.9571569+01:00",
          "TotalRefreshCount": 1,
          "CustomInfo": {}
        }
      },
      "3959": {
        "$type": "Inside.Core.Formula.Definition.DefinitionAC, Inside.Core.Formula",
        "ID": 3959,
        "Results": [
          [
            1.35
          ]
        ],
        "Statistics": {
          "CreationDate": "2023-03-20T10:43:48.5636331+01:00",
          "LastRefreshDate": "2022-02-14T17:34:53.9655799+01:00",
          "TotalRefreshCount": 1,
          "CustomInfo": {}
        }
      },
      "3960": {
        "$type": "Inside.Core.Formula.Definition.DefinitionAC, Inside.Core.Formula",
        "ID": 3960,
        "Results": [
          [
            1.35
          ]
        ],
        "Statistics": {
          "CreationDate": "2023-03-20T10:43:48.5636331+01:00",
          "LastRefreshDate": "2022-02-14T17:34:53.9738814+01:00",
          "TotalRefreshCount": 1,
          "CustomInfo": {}
        }
      },
      "3961": {
        "$type": "Inside.Core.Formula.Definition.DefinitionAC, Inside.Core.Formula",
        "ID": 3961,
        "Results": [
          [
            1.35
          ]
        ],
        "Statistics": {
          "CreationDate": "2023-03-20T10:43:48.5636331+01:00",
          "LastRefreshDate": "2022-02-14T17:34:53.9821756+01:00",
          "TotalRefreshCount": 1,
          "CustomInfo": {}
        }
      },
      "3962": {
        "$type": "Inside.Core.Formula.Definition.DefinitionAC, Inside.Core.Formula",
        "ID": 3962,
        "Results": [
          [
            1.35
          ]
        ],
        "Statistics": {
          "CreationDate": "2023-03-20T10:43:48.5636331+01:00",
          "LastRefreshDate": "2022-02-14T17:34:53.9871714+01:00",
          "TotalRefreshCount": 1,
          "CustomInfo": {}
        }
      },
      "3963": {
        "$type": "Inside.Core.Formula.Definition.DefinitionAC, Inside.Core.Formula",
        "ID": 3963,
        "Results": [
          [
            1.35
          ]
        ],
        "Statistics": {
          "CreationDate": "2023-03-20T10:43:48.5636331+01:00",
          "LastRefreshDate": "2022-02-14T17:34:53.992432+01:00",
          "TotalRefreshCount": 1,
          "CustomInfo": {}
        }
      },
      "3964": {
        "$type": "Inside.Core.Formula.Definition.DefinitionAC, Inside.Core.Formula",
        "ID": 3964,
        "Results": [
          [
            1.35
          ]
        ],
        "Statistics": {
          "CreationDate": "2023-03-20T10:43:48.5636331+01:00",
          "LastRefreshDate": "2022-02-14T17:34:53.9994211+01:00",
          "TotalRefreshCount": 1,
          "CustomInfo": {}
        }
      },
      "3965": {
        "$type": "Inside.Core.Formula.Definition.DefinitionAC, Inside.Core.Formula",
        "ID": 3965,
        "Results": [
          [
            1.35
          ]
        ],
        "Statistics": {
          "CreationDate": "2023-03-20T10:43:48.5636331+01:00",
          "LastRefreshDate": "2022-02-14T17:34:54.0066919+01:00",
          "TotalRefreshCount": 1,
          "CustomInfo": {}
        }
      },
      "3966": {
        "$type": "Inside.Core.Formula.Definition.DefinitionAC, Inside.Core.Formula",
        "ID": 3966,
        "Results": [
          [
            1.35
          ]
        ],
        "Statistics": {
          "CreationDate": "2023-03-20T10:43:48.5636331+01:00",
          "LastRefreshDate": "2022-02-14T17:34:54.0139423+01:00",
          "TotalRefreshCount": 1,
          "CustomInfo": {}
        }
      },
      "3967": {
        "$type": "Inside.Core.Formula.Definition.DefinitionAC, Inside.Core.Formula",
        "ID": 3967,
        "Results": [
          [
            1.5
          ]
        ],
        "Statistics": {
          "CreationDate": "2023-03-20T10:43:48.5636331+01:00",
          "LastRefreshDate": "2022-02-14T17:34:54.0199597+01:00",
          "TotalRefreshCount": 1,
          "CustomInfo": {}
        }
      },
      "3968": {
        "$type": "Inside.Core.Formula.Definition.DefinitionAC, Inside.Core.Formula",
        "ID": 3968,
        "Results": [
          [
            1.5
          ]
        ],
        "Statistics": {
          "CreationDate": "2023-03-20T10:43:48.5636331+01:00",
          "LastRefreshDate": "2022-02-14T17:34:54.0262508+01:00",
          "TotalRefreshCount": 1,
          "CustomInfo": {}
        }
      },
      "3969": {
        "$type": "Inside.Core.Formula.Definition.DefinitionAC, Inside.Core.Formula",
        "ID": 3969,
        "Results": [
          [
            1.5
          ]
        ],
        "Statistics": {
          "CreationDate": "2023-03-20T10:43:48.5636331+01:00",
          "LastRefreshDate": "2022-02-14T17:34:54.0395656+01:00",
          "TotalRefreshCount": 1,
          "CustomInfo": {}
        }
      },
      "3970": {
        "$type": "Inside.Core.Formula.Definition.DefinitionAC, Inside.Core.Formula",
        "ID": 3970,
        "Results": [
          [
            1.5
          ]
        ],
        "Statistics": {
          "CreationDate": "2023-03-20T10:43:48.5636331+01:00",
          "LastRefreshDate": "2022-02-14T17:34:54.0469062+01:00",
          "TotalRefreshCount": 1,
          "CustomInfo": {}
        }
      },
      "3971": {
        "$type": "Inside.Core.Formula.Definition.DefinitionAC, Inside.Core.Formula",
        "ID": 3971,
        "Results": [
          [
            1.5
          ]
        ],
        "Statistics": {
          "CreationDate": "2023-03-20T10:43:48.5636331+01:00",
          "LastRefreshDate": "2022-02-14T17:34:54.0637346+01:00",
          "TotalRefreshCount": 1,
          "CustomInfo": {}
        }
      },
      "3972": {
        "$type": "Inside.Core.Formula.Definition.DefinitionAC, Inside.Core.Formula",
        "ID": 3972,
        "Results": [
          [
            1.5
          ]
        ],
        "Statistics": {
          "CreationDate": "2023-03-20T10:43:48.5636331+01:00",
          "LastRefreshDate": "2022-02-14T17:34:54.0711229+01:00",
          "TotalRefreshCount": 1,
          "CustomInfo": {}
        }
      },
      "3973": {
        "$type": "Inside.Core.Formula.Definition.DefinitionAC, Inside.Core.Formula",
        "ID": 3973,
        "Results": [
          [
            1.35
          ]
        ],
        "Statistics": {
          "CreationDate": "2023-03-20T10:43:48.5636331+01:00",
          "LastRefreshDate": "2022-02-14T17:34:54.0845001+01:00",
          "TotalRefreshCount": 1,
          "CustomInfo": {}
        }
      },
      "3974": {
        "$type": "Inside.Core.Formula.Definition.DefinitionAC, Inside.Core.Formula",
        "ID": 3974,
        "Results": [
          [
            1.35
          ]
        ],
        "Statistics": {
          "CreationDate": "2023-03-20T10:43:48.5636331+01:00",
          "LastRefreshDate": "2022-02-14T17:34:54.0907588+01:00",
          "TotalRefreshCount": 1,
          "CustomInfo": {}
        }
      },
      "3975": {
        "$type": "Inside.Core.Formula.Definition.DefinitionAC, Inside.Core.Formula",
        "ID": 3975,
        "Results": [
          [
            1.35
          ]
        ],
        "Statistics": {
          "CreationDate": "2023-03-20T10:43:48.5636331+01:00",
          "LastRefreshDate": "2022-02-14T17:34:54.0977949+01:00",
          "TotalRefreshCount": 1,
          "CustomInfo": {}
</t>
  </si>
  <si>
    <t xml:space="preserve">        }
      },
      "3976": {
        "$type": "Inside.Core.Formula.Definition.DefinitionAC, Inside.Core.Formula",
        "ID": 3976,
        "Results": [
          [
            1.35
          ]
        ],
        "Statistics": {
          "CreationDate": "2023-03-20T10:43:48.5636331+01:00",
          "LastRefreshDate": "2022-02-14T17:34:54.10417+01:00",
          "TotalRefreshCount": 1,
          "CustomInfo": {}
        }
      },
      "3977": {
        "$type": "Inside.Core.Formula.Definition.DefinitionAC, Inside.Core.Formula",
        "ID": 3977,
        "Results": [
          [
            1.35
          ]
        ],
        "Statistics": {
          "CreationDate": "2023-03-20T10:43:48.5636331+01:00",
          "LastRefreshDate": "2022-02-14T17:34:54.110529+01:00",
          "TotalRefreshCount": 1,
          "CustomInfo": {}
        }
      },
      "3978": {
        "$type": "Inside.Core.Formula.Definition.DefinitionAC, Inside.Core.Formula",
        "ID": 3978,
        "Results": [
          [
            1.35
          ]
        ],
        "Statistics": {
          "CreationDate": "2023-03-20T10:43:48.5636331+01:00",
          "LastRefreshDate": "2022-02-14T17:34:54.1175748+01:00",
          "TotalRefreshCount": 1,
          "CustomInfo": {}
        }
      },
      "3979": {
        "$type": "Inside.Core.Formula.Definition.DefinitionAC, Inside.Core.Formula",
        "ID": 3979,
        "Results": [
          [
            1.35
          ]
        ],
        "Statistics": {
          "CreationDate": "2023-03-20T10:43:48.5646319+01:00",
          "LastRefreshDate": "2022-02-14T17:34:54.1259959+01:00",
          "TotalRefreshCount": 1,
          "CustomInfo": {}
        }
      },
      "3980": {
        "$type": "Inside.Core.Formula.Definition.DefinitionAC, Inside.Core.Formula",
        "ID": 3980,
        "Results": [
          [
            1.35
          ]
        ],
        "Statistics": {
          "CreationDate": "2023-03-20T10:43:48.5646319+01:00",
          "LastRefreshDate": "2022-02-14T17:34:54.1323719+01:00",
          "TotalRefreshCount": 1,
          "CustomInfo": {}
        }
      },
      "3981": {
        "$type": "Inside.Core.Formula.Definition.DefinitionAC, Inside.Core.Formula",
        "ID": 3981,
        "Results": [
          [
            1.35
          ]
        ],
        "Statistics": {
          "CreationDate": "2023-03-20T10:43:48.5646319+01:00",
          "LastRefreshDate": "2022-02-14T17:34:54.1403826+01:00",
          "TotalRefreshCount": 1,
          "CustomInfo": {}
        }
      },
      "3982": {
        "$type": "Inside.Core.Formula.Definition.DefinitionAC, Inside.Core.Formula",
        "ID": 3982,
        "Results": [
          [
            1.35
          ]
        ],
        "Statistics": {
          "CreationDate": "2023-03-20T10:43:48.5646319+01:00",
          "LastRefreshDate": "2022-02-14T17:34:54.1456613+01:00",
          "TotalRefreshCount": 1,
          "CustomInfo": {}
        }
      },
      "3983": {
        "$type": "Inside.Core.Formula.Definition.DefinitionAC, Inside.Core.Formula",
        "ID": 3983,
        "Results": [
          [
            1.35
          ]
        ],
        "Statistics": {
          "CreationDate": "2023-03-20T10:43:48.5646319+01:00",
          "LastRefreshDate": "2022-02-14T17:34:54.1529627+01:00",
          "TotalRefreshCount": 1,
          "CustomInfo": {}
        }
      },
      "3984": {
        "$type": "Inside.Core.Formula.Definition.DefinitionAC, Inside.Core.Formula",
        "ID": 3984,
        "Results": [
          [
            1.5
          ]
        ],
        "Statistics": {
          "CreationDate": "2023-03-20T10:43:48.5646319+01:00",
          "LastRefreshDate": "2022-02-14T17:35:00.3187123+01:00",
          "TotalRefreshCount": 1,
          "CustomInfo": {}
        }
      },
      "3985": {
        "$type": "Inside.Core.Formula.Definition.DefinitionAC, Inside.Core.Formula",
        "ID": 3985,
        "Results": [
          [
            1.5
          ]
        ],
        "Statistics": {
          "CreationDate": "2023-03-20T10:43:48.5646319+01:00",
          "LastRefreshDate": "2022-02-14T17:35:01.6569455+01:00",
          "TotalRefreshCount": 1,
          "CustomInfo": {}
        }
      },
      "3986": {
        "$type": "Inside.Core.Formula.Definition.DefinitionAC, Inside.Core.Formula",
        "ID": 3986,
        "Results": [
          [
            1.5
          ]
        ],
        "Statistics": {
          "CreationDate": "2023-03-20T10:43:48.5646319+01:00",
          "LastRefreshDate": "2022-02-14T17:35:01.6662478+01:00",
          "TotalRefreshCount": 1,
          "CustomInfo": {}
        }
      },
      "3987": {
        "$type": "Inside.Core.Formula.Definition.DefinitionAC, Inside.Core.Formula",
        "ID": 3987,
        "Results": [
          [
            1.5
          ]
        ],
        "Statistics": {
          "CreationDate": "2023-03-20T10:43:48.5646319+01:00",
          "LastRefreshDate": "2022-02-14T17:35:01.6745301+01:00",
          "TotalRefreshCount": 1,
          "CustomInfo": {}
        }
      },
      "3988": {
        "$type": "Inside.Core.Formula.Definition.DefinitionAC, Inside.Core.Formula",
        "ID": 3988,
        "Results": [
          [
            1.5
          ]
        ],
        "Statistics": {
          "CreationDate": "2023-03-20T10:43:48.5646319+01:00",
          "LastRefreshDate": "2022-02-14T17:35:01.6838899+01:00",
          "TotalRefreshCount": 1,
          "CustomInfo": {}
        }
      },
      "3989": {
        "$type": "Inside.Core.Formula.Definition.DefinitionAC, Inside.Core.Formula",
        "ID": 3989,
        "Results": [
          [
            1.5
          ]
        ],
        "Statistics": {
          "CreationDate": "2023-03-20T10:43:48.5646319+01:00",
          "LastRefreshDate": "2022-02-14T17:35:01.6921666+01:00",
          "TotalRefreshCount": 1,
          "CustomInfo": {}
        }
      },
      "3990": {
        "$type": "Inside.Core.Formula.Definition.DefinitionAC, Inside.Core.Formula",
        "ID": 3990,
        "Results": [
          [
            1.5
          ]
        ],
        "Statistics": {
          "CreationDate": "2023-03-20T10:43:48.5646319+01:00",
          "LastRefreshDate": "2022-02-14T17:35:01.7014922+01:00",
          "TotalRefreshCount": 1,
          "CustomInfo": {}
        }
      },
      "3991": {
        "$type": "Inside.Core.Formula.Definition.DefinitionAC, Inside.Core.Formula",
        "ID": 3991,
        "Results": [
          [
            1.5
          ]
        ],
        "Statistics": {
          "CreationDate": "2023-03-20T10:43:48.5646319+01:00",
          "LastRefreshDate": "2022-02-14T17:35:01.7095101+01:00",
          "TotalRefreshCount": 1,
          "CustomInfo": {}
        }
      },
      "3992": {
        "$type": "Inside.Core.Formula.Definition.DefinitionAC, Inside.Core.Formula",
        "ID": 3992,
        "Results": [
          [
            1.5
          ]
        ],
        "Statistics": {
          "CreationDate": "2023-03-20T10:43:48.5646319+01:00",
          "LastRefreshDate": "2022-02-14T17:35:01.7188475+01:00",
          "TotalRefreshCount": 1,
          "CustomInfo": {}
        }
      },
      "3993": {
        "$type": "Inside.Core.Formula.Definition.DefinitionAC, Inside.Core.Formula",
        "ID": 3993,
        "Results": [
          [
            1.5
          ]
        ],
        "Statistics": {
          "CreationDate": "2023-03-20T10:43:48.5646319+01:00",
          "LastRefreshDate": "2022-02-14T17:35:01.7292364+01:00",
          "TotalRefreshCount": 1,
          "CustomInfo": {}
        }
      },
      "3994": {
        "$type": "Inside.Core.Formula.Definition.DefinitionAC, Inside.Core.Formula",
        "ID": 3994,
        "Results": [
          [
            1.5
          ]
        ],
        "Statistics": {
          "CreationDate": "2023-03-20T10:43:48.5646319+01:00",
          "LastRefreshDate": "2022-02-14T17:35:01.738756+01:00",
          "TotalRefreshCount": 1,
          "CustomInfo": {}
        }
      },
      "3995": {
        "$type": "Inside.Core.Formula.Definition.DefinitionAC, Inside.Core.Formula",
        "ID": 3995,
        "Results": [
          [
            1.5
          ]
        ],
        "Statistics": {
          "CreationDate": "2023-03-20T10:43:48.5646319+01:00",
          "LastRefreshDate": "2022-02-14T17:35:01.7514485+01:00",
          "TotalRefreshCount": 1,
          "CustomInfo": {}
        }
      },
      "3996": {
        "$type": "Inside.Core.Formula.Definition.DefinitionAC, Inside.Core.Formula",
        "ID": 3996,
        "Results": [
          [
            1.5
          ]
        ],
        "Statistics": {
          "CreationDate": "2023-03-20T10:43:48.5646319+01:00",
          "LastRefreshDate": "2022-02-14T17:35:01.7627959+01:00",
          "TotalRefreshCount": 1,
          "CustomInfo": {}
        }
      },
      "3997": {
        "$type": "Inside.Core.Formula.Definition.DefinitionAC, Inside.Core.Formula",
        "ID": 3997,
        "Results": [
          [
            1.5
          ]
        ],
        "Statistics": {
          "CreationDate": "2023-03-20T10:43:48.5646319+01:00",
          "LastRefreshDate": "2022-02-14T17:35:01.7720718+01:00",
          "TotalRefreshCount": 1,
          "CustomInfo": {}
        }
      },
      "3998": {
        "$type": "Inside.Core.Formula.Definition.DefinitionAC, Inside.Core.Formula",
        "ID": 3998,
        "Results": [
          [
            1.5
          ]
        ],
        "Statistics": {
          "CreationDate": "2023-03-20T10:43:48.5646319+01:00",
          "LastRefreshDate": "2022-02-14T17:35:01.7813873+01:00",
          "TotalRefreshCount": 1,
          "CustomInfo": {}
        }
      },
      "3999": {
        "$type": "Inside.Core.Formula.Definition.DefinitionAC, Inside.Core.Formula",
        "ID": 3999,
        "Results": [
          [
            1.5
          ]
        ],
        "Statistics": {
          "CreationDate": "2023-03-20T10:43:48.5646319+01:00",
          "LastRefreshDate": "2022-02-14T17:35:01.7917341+01:00",
          "TotalRefreshCount": 1,
          "CustomInfo": {}
        }
      },
      "4000": {
        "$type": "Inside.Core.Formula.Definition.DefinitionAC, Inside.Core.Formula",
        "ID": 4000,
        "Results": [
          [
            1.5
          ]
        ],
        "Statistics": {
          "CreationDate": "2023-03-20T10:43:48.5656668+01:00",
          "LastRefreshDate": "2022-02-14T17:35:01.877087+01:00",
          "TotalRefreshCount": 1,
          "CustomInfo": {}
        }
      },
      "4001": {
        "$type": "Inside.Core.Formula.Definition.DefinitionAC, Inside.Core.Formula",
        "ID": 4001,
        "Results": [
          [
            1.5
          ]
        ],
        "Statistics": {
          "CreationDate": "2023-03-20T10:43:48.5656668+01:00",
          "LastRefreshDate": "2022-02-14T17:35:01.8874389+01:00",
          "TotalRefreshCount": 1,
          "CustomInfo": {}
        }
      },
      "4002": {
        "$type": "Inside.Core.Formula.Definition.DefinitionAC, Inside.Core.Formula",
        "ID": 4002,
        "Results": [
          [
            1.5
          ]
        ],
        "Statistics": {
          "CreationDate": "2023-03-20T10:43:48.5656668+01:00",
          "LastRefreshDate": "2022-02-14T17:35:01.8967392+01:00",
          "TotalRefreshCount": 1,
          "CustomInfo": {}
        }
      },
      "4003": {
        "$type": "Inside.Core.Formula.Definition.DefinitionAC, Inside.Core.Formula",
        "ID": 4003,
        "Results": [
          [
            1.5
          ]
        ],
        "Statistics": {
          "CreationDate": "2023-03-20T10:43:48.5656668+01:00",
          "LastRefreshDate": "2022-02-14T17:35:01.9051099+01:00",
          "TotalRefreshCount": 1,
          "CustomInfo": {}
        }
      },
      "4004": {
        "$type": "Inside.Core.Formula.Definition.DefinitionAC, Inside.Core.Formula",
        "ID": 4004,
        "Results": [
          [
            1.5
          ]
        ],
        "Statistics": {
          "CreationDate": "2023-03-20T10:43:48.5656668+01:00",
          "LastRefreshDate": "2022-02-14T17:35:01.9134558+01:00",
          "TotalRefreshCount": 1,
          "CustomInfo": {}
        }
      },
      "4005": {
        "$type": "Inside.Core.Formula.Definition.DefinitionAC, Inside.Core.Formula",
        "ID": 4005,
        "Results": [
          [
            1.5
          ]
        ],
        "Statistics": {
          "CreationDate": "2023-03-20T10:43:48.5656668+01:00",
          "LastRefreshDate": "2022-02-14T17:35:01.9237597+01:00",
          "TotalRefreshCount": 1,
          "CustomInfo": {}
        }
      },
      "4006": {
        "$type": "Inside.Core.Formula.Definition.DefinitionAC, Inside.Core.Formula",
        "ID": 4006,
        "Results": [
          [
            1.5
          ]
        ],
        "Statistics": {
          "CreationDate": "2023-03-20T10:43:48.5656668+01:00",
          "LastRefreshDate": "2022-02-14T17:35:01.9351892+01:00",
          "TotalRefreshCount": 1,
          "CustomInfo": {}
        }
      },
      "4007": {
        "$type": "Inside.Core.Formula.Definition.DefinitionAC, Inside.Core.Formula",
        "ID": 4007,
        "Results": [
          [
            1.5
          ]
        ],
        "Statistics": {
          "CreationDate": "2023-03-20T10:43:48.5656668+01:00",
          "LastRefreshDate": "2022-02-14T17:35:01.9444533+01:00",
          "TotalRefreshCount": 1,
          "CustomInfo": {}
        }
      },
      "4008": {
        "$type": "Inside.Core.Formula.Definition.DefinitionAC, Inside.Core.Formula",
        "ID": 4008,
        "Results": [
          [
            1.5
          ]
        ],
        "Statistics": {
          "CreationDate": "2023-03-20T10:43:48.5656668+01:00",
          "LastRefreshDate": "2022-02-14T17:35:01.9537411+01:00",
          "TotalRefreshCount": 1,
          "CustomInfo": {}
        }
      },
      "4009": {
        "$type": "Inside.Core.Formula.Definition.DefinitionAC, Inside.Core.Formula",
        "ID": 4009,
        "Results": [
          [
            1.5
          ]
        ],
        "Statistics": {
          "CreationDate": "2023-03-20T10:43:48.5656668+01:00",
          "LastRefreshDate": "2022-02-14T17:35:01.9640126+01:00",
          "TotalRefreshCount": 1,
          "CustomInfo": {}
        }
      },
      "4010": {
        "$type": "Inside.Core.Formula.Definition.DefinitionAC, Inside.Core.Formula",
        "ID": 4010,
        "Results": [
          [
            1.5
          ]
        ],
        "Statistics": {
          "CreationDate": "2023-03-20T10:43:48.5656668+01:00",
          "LastRefreshDate": "2022-02-14T17:35:05.7929008+01:00",
          "TotalRefreshCount": 1,
          "CustomInfo": {}
        }
      },
      "4011": {
        "$type": "Inside.Core.Formula.Definition.DefinitionAC, Inside.Core.Formula",
        "ID": 4011,
        "Results": [
          [
            1.5
          ]
        ],
        "Statistics": {
          "CreationDate": "2023-03-20T10:43:48.5656668+01:00",
          "LastRefreshDate": "2022-02-14T17:35:07.0270423+01:00",
          "TotalRefreshCount": 1,
          "CustomInfo": {}
        }
      },
      "4012": {
        "$type": "Inside.Core.Formula.Definition.DefinitionAC, Inside.Core.Formula",
        "ID": 4012,
        "Results": [
          [
            1.5
          ]
        ],
        "Statistics": {
          "CreationDate": "2023-03-20T10:43:48.5656668+01:00",
          "LastRefreshDate": "2022-02-14T17:35:07.0333915+01:00",
          "TotalRefreshCount": 1,
          "CustomInfo": {}
        }
      },
      "4013": {
        "$type": "Inside.Core.Formula.Definition.DefinitionAC, Inside.Core.Formula",
        "ID": 4013,
        "Results": [
          [
            1.5
          ]
        ],
        "Statistics": {
          "CreationDate": "2023-03-20T10:43:48.5656668+01:00",
          "LastRefreshDate": "2022-02-14T17:35:07.0406546+01:00",
          "TotalRefreshCount": 1,
          "CustomInfo": {}
        }
      },
      "4014": {
        "$type": "Inside.Core.Formula.Definition.DefinitionAC, Inside.Core.Formula",
        "ID": 4014,
        "Results": [
          [
            1.5
          ]
        ],
        "Statistics": {
          "CreationDate": "2023-03-20T10:43:48.5656668+01:00",
          "LastRefreshDate": "2022-02-14T17:35:07.0466785+01:00",
          "TotalRefreshCount": 1,
          "CustomInfo": {}
        }
      },
      "4015": {
        "$type": "Inside.Core.Formula.Definition.DefinitionAC, Inside.Core.Formula",
        "ID": 4015,
        "Results": [
          [
            1.5
          ]
        ],
        "Statistics": {
          "CreationDate": "2023-03-20T10:43:48.5656668+01:00",
          "LastRefreshDate": "2022-02-14T17:35:07.0529723+01:00",
          "TotalRefreshCount": 1,
          "CustomInfo": {}
        }
      },
      "4016": {
        "$type": "Inside.Core.Formula.Definition.DefinitionAC, Inside.Core.Formula",
        "ID": 4016,
        "Results": [
          [
            1.5
          ]
        ],
        "Statistics": {
          "CreationDate": "2023-03-20T10:43:48.5656668+01:00",
          "LastRefreshDate": "2022-02-14T17:35:07.0622711+01:00",
          "TotalRefreshCount": 1,
          "CustomInfo": {}
        }
      },
      "4017": {
        "$type": "Inside.Core.Formula.Definition.DefinitionAC, Inside.Core.Formula",
        "ID": 4017,
        "Results": [
          [
            831.0
          ]
        ],
        "Statistics": {
          "CreationDate": "2023-03-20T10:43:48.5656668+01:00",
          "LastRefreshDate": "2022-12-02T11:12:53.9516644+01:00",
          "TotalRefreshCount": 38,
          "CustomInfo": {}
        }
      },
      "4018": {
        "$type": "Inside.Core.Formula.Definition.DefinitionAC, Inside.Core.Formula",
        "ID": 4018,
        "Results": [
          [
            327.0
          ]
        ],
        "Statistics": {
          "CreationDate": "2023-03-20T10:43:48.5656668+01:00",
          "LastRefreshDate": "2022-12-02T11:12:53.9486985+01:00",
          "TotalRefreshCount": 37,
          "CustomInfo": {}
        }
      },
      "4019": {
        "$type": "Inside.Core.Formula.Definition.DefinitionAC, Inside.Core.Formula",
        "ID": 4019,
        "Results": [
          [
            70.0
          ]
        ],
        "Statistics": {
          "CreationDate": "2023-03-20T10:43:48.5656668+01:00",
          "LastRefreshDate": "2022-12-02T11:12:53.9466995+01:00",
          "TotalRefreshCount": 37,
          "CustomInfo": {}
        }
      },
      "4020": {
        "$type": "Inside.Core.Formula.Definition.DefinitionAC, Inside.Core.Formula",
        "ID": 4020,
        "Results": [
          [
            377.0
          ]
        ],
        "Statistics": {
          "CreationDate": "2023-03-20T10:43:48.5666686+01:00",
          "LastRefreshDate": "2022-12-02T11:12:53.9416643+01:00",
          "TotalRefreshCount": 36,
          "CustomInfo": {}
        }
      },
      "4021": {
        "$type": "Inside.Core.Formula.Definition.DefinitionAC, Inside.Core.Formula",
        "ID": 4021,
        "Results": [
          [
            10.0
          ]
        ],
        "Statistics": {
          "CreationDate": "2023-03-20T10:43:48.5666686+01:00",
          "LastRefreshDate": "2022-12-02T11:12:50.051273+01:00",
          "TotalRefreshCount": 35,
          "CustomInfo": {}
        }
      },
      "4022": {
        "$type": "Inside.Core.Formula.Definition.DefinitionAC, Inside.Core.Formula",
        "ID": 4022,
        "Results": [
          [
            6.0
          ]
        ],
        "Statistics": {
          "CreationDate": "2023-03-20T10:43:48.5666686+01:00",
          "LastRefreshDate": "2022-12-02T11:12:50.0542646+01:00",
          "TotalRefreshCount": 29,
          "CustomInfo": {}
        }
      },
      "4023": {
        "$type": "Inside.Core.Formula.Definition.DefinitionAC, Inside.Core.Formula",
        "ID": 4023,
        "Results": [
          [
            6.0
          ]
        ],
        "Statistics": {
          "CreationDate": "2023-03-20T10:43:48.5666686+01:00",
          "LastRefreshDate": "2022-12-02T11:12:50.060263+01:00",
          "TotalRefreshCount": 33,
          "CustomInfo": {}
        }
      },
      "4024": {
        "$type": "Inside.Core.Formula.Definition.DefinitionAC, Inside.Core.Formula",
        "ID": 4024,
        "Results": [
          [
            374.0
          ]
        ],
        "Statistics": {
          "CreationDate": "2023-03-20T10:43:48.5666686+01:00",
          "LastRefreshDate": "2022-12-02T11:12:50.0572667+01:00",
          "TotalRefreshCount": 33,
          "CustomInfo": {}
        }
      },
      "4025": {
        "$type": "Inside.Core.Formula.Definition.DefinitionAC, Inside.Core.Formula",
        "ID": 4025,
        "Results": [
          [
            8.0
          ]
        ],
        "Statistics": {
          "CreationDate": "2023-03-20T10:43:48.5666686+01:00",
          "LastRefreshDate": "2022-12-02T11:12:50.0632628+01:00",
          "TotalRefreshCount": 33,
          "CustomInfo": {}
        }
      },
      "4026": {
        "$type": "Inside.Core.Formula.Definition.DefinitionAC, Inside.Core.Formula",
        "ID": 4026,
        "Results": [
          [
            2.0
          ]
        ],
        "Statistics": {
          "CreationDate": "2023-03-20T10:43:48.5666686+01:00",
          "LastRefreshDate": "2022-12-02T11:12:50.0982681+01:00",
          "TotalRefreshCount": 30,
          "CustomInfo": {}
        }
      },
      "4027": {
        "$type": "Inside.Core.Formula.Definition.DefinitionAC, Inside.Core.Formula",
        "ID": 4027,
        "Results": [
          [
            218.0
          ]
        ],
        "Statistics": {
          "CreationDate": "2023-03-20T10:43:48.5666686+01:00",
          "LastRefreshDate": "2022-12-02T11:12:53.9386691+01:00",
          "TotalRefreshCount": 35,
          "CustomInfo": {}
        }
      },
      "4028": {
        "$type": "Inside.Core.Formula.Definition.DefinitionAC, Inside.Core.Formula",
        "ID": 4028,
        "Results": [
          [
            373.0
          ]
        ],
        "Statistics": {
          "CreationDate": "2023-03-20T10:43:48.5666686+01:00",
          "LastRefreshDate": "2022-12-02T11:12:53.9356563+01:00",
          "TotalRefreshCount": 35,
          "CustomInfo": {}
        }
      },
      "4029": {
        "$type": "Inside.Core.Formula.Definition.DefinitionAC, Inside.Core.Formula",
        "ID": 4029,
        "Results": [
          [
            85.0
          ]
        ],
        "Statistics": {
          "CreationDate": "2023-03-20T10:43:48.5666686+01:00",
          "LastRefreshDate": "2022-12-02T11:12:50.0762619+01:00",
          "TotalRefreshCount": 35,
          "CustomInfo": {}
        }
      },
      "4030": {
        "$type": "Inside.Core.Formula.Definition.DefinitionAC, Inside.Core.Formula",
        "ID": 4030,
        "Results": [
          [
            66.0
          ]
        ],
        "Statistics": {
          "CreationDate": "2023-03-20T10:43:48.5666686+01:00",
          "LastRefreshDate": "2022-12-02T11:12:50.0822711+01:00",
          "TotalRefreshCount": 36,
          "CustomInfo": {}
        }
      },
      "4031": {
        "$type": "Inside.Core.Formula.Definition.DefinitionAC, Inside.Core.Formula",
        "ID": 4031,
        "Results": [
          [
            72.0
          ]
        ],
        "Statistics": {
          "CreationDate": "2023-03-20T10:43:48.5666686+01:00",
          "LastRefreshDate": "2022-12-02T11:12:50.0792663+01:00",
          "TotalRefreshCount": 35,
          "CustomInfo": {}
        }
      },
      "4032": {
        "$type": "Inside.Core.Formula.Definition.DefinitionAC, Inside.Core.Formula",
        "ID": 4032,
        "Results": [
          [
            362.0
          ]
        ],
        "Statistics": {
          "CreationDate": "2023-03-20T10:43:48.5666686+01:00",
          "LastRefreshDate": "2022-12-02T11:12:53.9336994+01:00",
          "TotalRefreshCount": 33,
          "CustomInfo": {}
        }
      },
      "4033": {
        "$type": "Inside.Core.Formula.Definition.DefinitionAC, Inside.Core.Formula",
        "ID": 4033,
        "Results": [
          [
            34919.0
          ]
        ],
        "Statistics": {
          "CreationDate": "2023-03-20T10:43:48.5666686+01:00",
          "LastRefreshDate": "2022-12-02T11:12:53.9216935+01:00",
          "TotalRefreshCount": 31,
          "CustomInfo": {}
        }
      },
      "4034": {
        "$type": "Inside.Core.Formula.Definition.DefinitionAC, Inside.Core.Formula",
        "ID": 4034,
        "Results": [
          [
            666.0
          ]
        ],
        "Statistics": {
          "CreationDate": "2023-03-20T10:43:48.5666686+01:00",
          "LastRefreshDate": "2022-12-02T11:12:53.9146947+01:00",
          "TotalRefreshCount": 34,
          "CustomInfo": {}
        }
      },
      "4035": {
        "$type": "Inside.Core.Formula.Definition.DefinitionAC, Inside.Core.Formula",
        "ID": 4035,
        "Results": [
          [
            346.0
          ]
        ],
        "Statistics": {
          "CreationDate": "2023-03-20T10:43:48.5666686+01:00",
          "LastRefreshDate": "2022-12-02T11:12:53.9096532+01:00",
          "TotalRefreshCount": 34,
          "CustomInfo": {}
        }
      },
      "4036": {
        "$type": "Inside.Core.Formula.Definition.DefinitionAC, Inside.Core.Formula",
        "ID": 4036,
        "Results": [
          [
            10.0
          ]
        ],
        "Statistics": {
          "CreationDate": "2023-03-20T10:43:48.5666686+01:00",
          "LastRefreshDate": "2022-12-02T11:12:50.0892772+01:00",
          "TotalRefreshCount": 23,
          "CustomInfo": {}
        }
      },
      "4037": {
        "$type": "Inside.Core.Formula.Definition.DefinitionAC, Inside.Core.Formula",
        "ID": 4037,
        "Results": [
          [
            302.0
          ]
        ],
        "Statistics": {
          "CreationDate": "2023-03-20T10:43:48.5666686+01:00",
          "LastRefreshDate": "2022-12-02T11:12:53.8977036+01:00",
          "TotalRefreshCount": 33,
          "CustomInfo": {}
        }
      },
      "4038": {
        "$type": "Inside.Core.Formula.Definition.DefinitionAC, Inside.Core.Formula",
        "ID": 4038,
        "Results": [
          [
            11081.0
          ]
        ],
        "Statistics": {
          "CreationDate": "2023-03-20T10:43:48.5666686+01:00",
          "LastRefreshDate": "2022-11-10T10:04:46.0641298+01:00",
          "TotalRefreshCount": 19,
          "CustomInfo": {}
        }
      },
      "4039": {
        "$type": "Inside.Core.Formula.Definition.DefinitionAC, Inside.Core.Formula",
        "ID": 4039,
        "Results": [
          [
            391.0
          ]
        ],
        "Statistics": {
          "CreationDate": "2023-03-20T10:43:48.5666686+01:00",
          "LastRefreshDate": "2022-12-02T11:12:53.9036632+01:00",
          "TotalRefreshCount": 34,
          "CustomInfo": {}
        }
      },
      "4040": {
        "$type": "Inside.Core.Formula.Definition.DefinitionAC, Inside.Core.Formula",
        "ID": 4040,
        "Results": [
          [
            9.0
          ]
        ],
        "Statistics": {
          "CreationDate": "2023-03-20T10:43:48.5666686+01:00",
          "LastRefreshDate": "2022-12-02T11:12:50.0922778+01:00",
          "TotalRefreshCount": 24,
          "CustomInfo": {}
        }
      },
      "4041": {
        "$type": "Inside.Core.Formula.Definition.DefinitionAC, Inside.Core.Formula",
        "ID": 4041,
        "Results": [
          [
            302.0
          ]
        ],
        "Statistics": {
          "CreationDate": "2023-03-20T10:43:48.5676662+01:00",
          "LastRefreshDate": "2022-12-02T11:10:46.1486995+01:00",
          "TotalRefreshCount": 21,
          "CustomInfo": {}
        }
      },
      "4042": {
        "$type": "Inside.Core.Formula.Definition.DefinitionAC, Inside.Core.Formula",
        "ID": 4042,
        "Results": [
          [
            6.0
          ]
        ],
        "Statistics": {
          "CreationDate": "2023-03-20T10:43:48.5676662+01:00",
          "LastRefreshDate": "2022-12-02T11:12:50.0872601+01:00",
          "TotalRefreshCount": 35,
          "CustomInfo": {}
        }
      },
      "4043": {
        "$type": "Inside.Core.Formula.Definition.DefinitionAC, Inside.Core.Formula",
        "ID": 4043,
        "Results": [
          [
            8097.0
          ]
        ],
        "Statistics": {
          "CreationDate": "2023-03-20T10:43:48.5676662+01:00",
          "LastRefreshDate": "2022-12-02T11:12:50.0042745+01:00",
          "TotalRefreshCount": 34,
          "CustomInfo": {}
        }
      },
      "4044": {
        "$type": "Inside.Core.Formula.Definition.DefinitionAC, Inside.Core.Formula",
        "ID": 4044,
        "Results": [
          [
            126.0
          ]
        ],
        "Statistics": {
          "CreationDate": "2023-03-20T10:43:48.5676662+01:00",
          "LastRefreshDate": "2022-12-02T11:12:53.8922952+01:00",
          "TotalRefreshCount": 32,
          "CustomInfo": {}
        }
      },
      "4045": {
        "$type": "Inside.Core.Formula.Definition.DefinitionAC, Inside.Core.Formula",
        "ID": 4045,
        "Results": [
          [
            373.0
          ]
        ],
        "Statistics": {
          "CreationDate": "2023-03-20T10:43:48.5676662+01:00",
          "LastRefreshDate": "2022-12-02T11:12:53.8809068+01:00",
          "TotalRefreshCount": 34,
          "CustomInfo": {}
        }
      },
      "4046": {
        "$type": "Inside.Core.Formula.Definition.DefinitionAC, Inside.Core.Formula",
        "ID": 4046,
        "Results": [
          [
            7549.0
          ]
        ],
        "Statistics": {
          "CreationDate": "2023-03-20T10:43:48.5676662+01:00",
          "LastRefreshDate": "2022-12-02T11:12:53.8755489+01:00",
          "TotalRefreshCount": 29,
          "CustomInfo": {}
        }
      },
      "4047": {
        "$type": "Inside.Core.Formula.Definition.DefinitionAC, Inside.Core.Formula",
        "ID": 4047,
        "Results": [
          [
            60.0
          ]
        ],
        "Statistics": {
          "CreationDate": "2023-03-20T10:43:48.5676662+01:00",
          "LastRefreshDate": "2022-12-02T11:12:53.8695127+01:00",
          "TotalRefreshCount": 28,
          "CustomInfo": {}
        }
      },
      "4048": {
        "$type": "Inside.Core.Formula.Definition.DefinitionAC, Inside.Core.Formula",
        "ID": 4048,
        "Results": [
          [
            168.0
          ]
        ],
        "Statistics": {
          "CreationDate": "2023-03-20T10:43:48.5676662+01:00",
          "LastRefreshDate": "2022-12-02T11:12:50.017271+01:00",
          "TotalRefreshCount": 32,
          "CustomInfo": {}
        }
      },
      "4049": {
        "$type": "Inside.Core.Formula.Definition.DefinitionAC, Inside.Core.Formula",
        "ID": 4049,
        "Results": [
          [
            2733.0
          ]
        ],
        "Statistics": {
          "CreationDate": "2023-03-20T10:43:48.5676662+01:00",
          "LastRefreshDate": "2022-12-02T11:12:50.0232708+01:00",
          "TotalRefreshCount": 21,
          "CustomInfo": {}
        }
      },
      "4050": {
        </t>
  </si>
  <si>
    <t>"$type": "Inside.Core.Formula.Definition.DefinitionAC, Inside.Core.Formula",
        "ID": 4050,
        "Results": [
          [
            9.0
          ]
        ],
        "Statistics": {
          "CreationDate": "2023-03-20T10:43:48.5676662+01:00",
          "LastRefreshDate": "2022-12-02T11:12:50.0322729+01:00",
          "TotalRefreshCount": 34,
          "CustomInfo": {}
        }
      },
      "4051": {
        "$type": "Inside.Core.Formula.Definition.DefinitionAC, Inside.Core.Formula",
        "ID": 4051,
        "Results": [
          [
            265.0
          ]
        ],
        "Statistics": {
          "CreationDate": "2023-03-20T10:43:48.5676662+01:00",
          "LastRefreshDate": "2022-11-10T10:04:46.1631751+01:00",
          "TotalRefreshCount": 28,
          "CustomInfo": {}
        }
      },
      "4052": {
        "$type": "Inside.Core.Formula.Definition.DefinitionAC, Inside.Core.Formula",
        "ID": 4052,
        "Results": [
          [
            1927.0
          ]
        ],
        "Statistics": {
          "CreationDate": "2023-03-20T10:43:48.5676662+01:00",
          "LastRefreshDate": "2022-12-02T11:12:53.8527643+01:00",
          "TotalRefreshCount": 25,
          "CustomInfo": {}
        }
      },
      "4053": {
        "$type": "Inside.Core.Formula.Definition.DefinitionAC, Inside.Core.Formula",
        "ID": 4053,
        "Results": [
          [
            193.0
          ]
        ],
        "Statistics": {
          "CreationDate": "2023-03-20T10:43:48.5676662+01:00",
          "LastRefreshDate": "2022-12-02T11:12:53.8413216+01:00",
          "TotalRefreshCount": 32,
          "CustomInfo": {}
        }
      },
      "4054": {
        "$type": "Inside.Core.Formula.Definition.DefinitionAC, Inside.Core.Formula",
        "ID": 4054,
        "Results": [
          [
            1747.0
          ]
        ],
        "Statistics": {
          "CreationDate": "2023-03-20T10:43:48.5676662+01:00",
          "LastRefreshDate": "2022-12-02T11:12:49.9542901+01:00",
          "TotalRefreshCount": 26,
          "CustomInfo": {}
        }
      },
      "4055": {
        "$type": "Inside.Core.Formula.Definition.DefinitionAC, Inside.Core.Formula",
        "ID": 4055,
        "Results": [
          [
            557.0
          ]
        ],
        "Statistics": {
          "CreationDate": "2023-03-20T10:43:48.5676662+01:00",
          "LastRefreshDate": "2022-12-02T11:12:49.9622687+01:00",
          "TotalRefreshCount": 30,
          "CustomInfo": {}
        }
      },
      "4056": {
        "$type": "Inside.Core.Formula.Definition.DefinitionAC, Inside.Core.Formula",
        "ID": 4056,
        "Results": [
          [
            594.0
          ]
        ],
        "Statistics": {
          "CreationDate": "2023-03-20T10:43:48.5676662+01:00",
          "LastRefreshDate": "2022-12-02T11:12:49.9712721+01:00",
          "TotalRefreshCount": 33,
          "CustomInfo": {}
        }
      },
      "4057": {
        "$type": "Inside.Core.Formula.Definition.DefinitionAC, Inside.Core.Formula",
        "ID": 4057,
        "Results": [
          [
            3359.0
          ]
        ],
        "Statistics": {
          "CreationDate": "2023-03-20T10:43:48.5686681+01:00",
          "LastRefreshDate": "2022-12-02T11:12:49.9922816+01:00",
          "TotalRefreshCount": 31,
          "CustomInfo": {}
        }
      },
      "4058": {
        "$type": "Inside.Core.Formula.Definition.DefinitionAC, Inside.Core.Formula",
        "ID": 4058,
        "Results": [
          [
            1.0
          ]
        ],
        "Statistics": {
          "CreationDate": "2023-03-20T10:43:48.5686681+01:00",
          "LastRefreshDate": "2022-12-02T11:12:53.8180224+01:00",
          "TotalRefreshCount": 35,
          "CustomInfo": {}
        }
      },
      "4059": {
        "$type": "Inside.Core.Formula.Definition.DefinitionAC, Inside.Core.Formula",
        "ID": 4059,
        "Results": [
          [
            6.0
          ]
        ],
        "Statistics": {
          "CreationDate": "2023-03-20T10:43:48.5686681+01:00",
          "LastRefreshDate": "2022-12-02T11:12:49.8562754+01:00",
          "TotalRefreshCount": 31,
          "CustomInfo": {}
        }
      },
      "4060": {
        "$type": "Inside.Core.Formula.Definition.DefinitionAC, Inside.Core.Formula",
        "ID": 4060,
        "Results": [
          [
            13.0
          ]
        ],
        "Statistics": {
          "CreationDate": "2023-03-20T10:43:48.5686681+01:00",
          "LastRefreshDate": "2022-12-02T11:12:53.7942814+01:00",
          "TotalRefreshCount": 26,
          "CustomInfo": {}
        }
      },
      "4061": {
        "$type": "Inside.Core.Formula.Definition.DefinitionAC, Inside.Core.Formula",
        "ID": 4061,
        "Results": [
          [
            1356.0
          ]
        ],
        "Statistics": {
          "CreationDate": "2023-03-20T10:43:48.5686681+01:00",
          "LastRefreshDate": "2022-12-02T11:12:49.9312706+01:00",
          "TotalRefreshCount": 30,
          "CustomInfo": {}
        }
      },
      "4062": {
        "$type": "Inside.Core.Formula.Definition.DefinitionAC, Inside.Core.Formula",
        "ID": 4062,
        "Results": [
          [
            29.0
          ]
        ],
        "Statistics": {
          "CreationDate": "2023-03-20T10:43:48.5686681+01:00",
          "LastRefreshDate": "2022-11-10T10:04:46.4561826+01:00",
          "TotalRefreshCount": 22,
          "CustomInfo": {}
        }
      },
      "4063": {
        "$type": "Inside.Core.Formula.Definition.DefinitionAC, Inside.Core.Formula",
        "ID": 4063,
        "Results": [
          [
            277.0
          ]
        ],
        "Statistics": {
          "CreationDate": "2023-03-20T10:43:48.5686681+01:00",
          "LastRefreshDate": "2022-12-02T11:12:53.8869334+01:00",
          "TotalRefreshCount": 34,
          "CustomInfo": {}
        }
      },
      "4064": {
        "$type": "Inside.Core.Formula.Definition.DefinitionAC, Inside.Core.Formula",
        "ID": 4064,
        "Results": [
          [
            1128.0
          ]
        ],
        "Statistics": {
          "CreationDate": "2023-03-20T10:43:48.5686681+01:00",
          "LastRefreshDate": "2022-12-02T11:12:50.009272+01:00",
          "TotalRefreshCount": 33,
          "CustomInfo": {}
        }
      },
      "4065": {
        "$type": "Inside.Core.Formula.Definition.DefinitionAC, Inside.Core.Formula",
        "ID": 4065,
        "Results": [
          [
            10.0
          ]
        ],
        "Statistics": {
          "CreationDate": "2023-03-20T10:43:48.5686681+01:00",
          "LastRefreshDate": "2022-12-02T11:12:50.0132696+01:00",
          "TotalRefreshCount": 25,
          "CustomInfo": {}
        }
      },
      "4066": {
        "$type": "Inside.Core.Formula.Definition.DefinitionAC, Inside.Core.Formula",
        "ID": 4066,
        "Results": [
          [
            41.0
          ]
        ],
        "Statistics": {
          "CreationDate": "2023-03-20T10:43:48.5686681+01:00",
          "LastRefreshDate": "2022-12-02T11:12:53.8644855+01:00",
          "TotalRefreshCount": 34,
          "CustomInfo": {}
        }
      },
      "4067": {
        "$type": "Inside.Core.Formula.Definition.DefinitionAC, Inside.Core.Formula",
        "ID": 4067,
        "Results": [
          [
            15.0
          ]
        ],
        "Statistics": {
          "CreationDate": "2023-03-20T10:43:48.5686681+01:00",
          "LastRefreshDate": "2022-12-02T11:12:53.8581349+01:00",
          "TotalRefreshCount": 31,
          "CustomInfo": {}
        }
      },
      "4068": {
        "$type": "Inside.Core.Formula.Definition.DefinitionAC, Inside.Core.Formula",
        "ID": 4068,
        "Results": [
          [
            13.0
          ]
        ],
        "Statistics": {
          "CreationDate": "2023-03-20T10:43:48.5686681+01:00",
          "LastRefreshDate": "2022-12-02T11:12:50.0272835+01:00",
          "TotalRefreshCount": 22,
          "CustomInfo": {}
        }
      },
      "4069": {
        "$type": "Inside.Core.Formula.Definition.DefinitionAC, Inside.Core.Formula",
        "ID": 4069,
        "Results": [
          [
            3158.0
          ]
        ],
        "Statistics": {
          "CreationDate": "2023-03-20T10:43:48.5686681+01:00",
          "LastRefreshDate": "2022-12-02T11:12:50.0372707+01:00",
          "TotalRefreshCount": 34,
          "CustomInfo": {}
        }
      },
      "4070": {
        "$type": "Inside.Core.Formula.Definition.DefinitionAC, Inside.Core.Formula",
        "ID": 4070,
        "Results": [
          [
            3888.0
          ]
        ],
        "Statistics": {
          "CreationDate": "2023-03-20T10:43:48.5686681+01:00",
          "LastRefreshDate": "2022-11-10T10:04:46.1691432+01:00",
          "TotalRefreshCount": 23,
          "CustomInfo": {}
        }
      },
      "4071": {
        "$type": "Inside.Core.Formula.Definition.DefinitionAC, Inside.Core.Formula",
        "ID": 4071,
        "Results": [
          [
            6104.0
          ]
        ],
        "Statistics": {
          "CreationDate": "2023-03-20T10:43:48.5686681+01:00",
          "LastRefreshDate": "2022-12-02T11:12:53.8464042+01:00",
          "TotalRefreshCount": 30,
          "CustomInfo": {}
        }
      },
      "4072": {
        "$type": "Inside.Core.Formula.Definition.DefinitionAC, Inside.Core.Formula",
        "ID": 4072,
        "Results": [
          [
            2952.0
          ]
        ],
        "Statistics": {
          "CreationDate": "2023-03-20T10:43:48.5686681+01:00",
          "LastRefreshDate": "2022-12-02T11:12:53.8350239+01:00",
          "TotalRefreshCount": 27,
          "CustomInfo": {}
        }
      },
      "4073": {
        "$type": "Inside.Core.Formula.Definition.DefinitionAC, Inside.Core.Formula",
        "ID": 4073,
        "Results": [
          [
            1167.0
          ]
        ],
        "Statistics": {
          "CreationDate": "2023-03-20T10:43:48.5686681+01:00",
          "LastRefreshDate": "2022-12-02T11:12:49.9582731+01:00",
          "TotalRefreshCount": 28,
          "CustomInfo": {}
        }
      },
      "4074": {
        "$type": "Inside.Core.Formula.Definition.DefinitionAC, Inside.Core.Formula",
        "ID": 4074,
        "Results": [
          [
            108.0
          ]
        ],
        "Statistics": {
          "CreationDate": "2023-03-20T10:43:48.5686681+01:00",
          "LastRefreshDate": "2022-12-02T11:12:49.9662729+01:00",
          "TotalRefreshCount": 33,
          "CustomInfo": {}
        }
      },
      "4075": {
        "$type": "Inside.Core.Formula.Definition.DefinitionAC, Inside.Core.Formula",
        "ID": 4075,
        "Results": [
          [
            2323.0
          ]
        ],
        "Statistics": {
          "CreationDate": "2023-03-20T10:43:48.5686681+01:00",
          "LastRefreshDate": "2022-12-02T11:12:49.9762708+01:00",
          "TotalRefreshCount": 34,
          "CustomInfo": {}
        }
      },
      "4076": {
        "$type": "Inside.Core.Formula.Definition.DefinitionAC, Inside.Core.Formula",
        "ID": 4076,
        "Results": [
          [
            8.0
          ]
        ],
        "Statistics": {
          "CreationDate": "2023-03-20T10:43:48.5686681+01:00",
          "LastRefreshDate": "2022-12-02T11:12:49.9872712+01:00",
          "TotalRefreshCount": 24,
          "CustomInfo": {}
        }
      },
      "4077": {
        "$type": "Inside.Core.Formula.Definition.DefinitionAC, Inside.Core.Formula",
        "ID": 4077,
        "Results": [
          [
            10.0
          ]
        ],
        "Statistics": {
          "CreationDate": "2023-03-20T10:43:48.5696666+01:00",
          "LastRefreshDate": "2022-12-02T11:12:49.9962746+01:00",
          "TotalRefreshCount": 31,
          "CustomInfo": {}
        }
      },
      "4078": {
        "$type": "Inside.Core.Formula.Definition.DefinitionAC, Inside.Core.Formula",
        "ID": 4078,
        "Results": [
          [
            1732.0
          ]
        ],
        "Statistics": {
          "CreationDate": "2023-03-20T10:43:48.5696666+01:00",
          "LastRefreshDate": "2022-12-02T11:12:53.8240236+01:00",
          "TotalRefreshCount": 31,
          "CustomInfo": {}
        }
      },
      "4079": {
        "$type": "Inside.Core.Formula.Definition.DefinitionAC, Inside.Core.Formula",
        "ID": 4079,
        "Results": [
          [
            201.0
          ]
        ],
        "Statistics": {
          "CreationDate": "2023-03-20T10:43:48.5696666+01:00",
          "LastRefreshDate": "2022-11-10T10:04:46.2671803+01:00",
          "TotalRefreshCount": 27,
          "CustomInfo": {}
        }
      },
      "4080": {
        "$type": "Inside.Core.Formula.Definition.DefinitionAC, Inside.Core.Formula",
        "ID": 4080,
        "Results": [
          [
            5646.0
          ]
        ],
        "Statistics": {
          "CreationDate": "2023-03-20T10:43:48.5696666+01:00",
          "LastRefreshDate": "2022-12-02T11:12:49.9502718+01:00",
          "TotalRefreshCount": 31,
          "CustomInfo": {}
        }
      },
      "4081": {
        "$type": "Inside.Core.Formula.Definition.DefinitionAC, Inside.Core.Formula",
        "ID": 4081,
        "Results": [
          [
            1911.0
          ]
        ],
        "Statistics": {
          "CreationDate": "2023-03-20T10:43:48.5696666+01:00",
          "LastRefreshDate": "2022-12-02T11:12:49.8452714+01:00",
          "TotalRefreshCount": 33,
          "CustomInfo": {}
        }
      },
      "4082": {
        "$type": "Inside.Core.Formula.Definition.DefinitionAC, Inside.Core.Formula",
        "ID": 4082,
        "Results": [
          [
            230.0
          ]
        ],
        "Statistics": {
          "CreationDate": "2023-03-20T10:43:48.5696666+01:00",
          "LastRefreshDate": "2022-12-02T11:12:53.8119827+01:00",
          "TotalRefreshCount": 31,
          "CustomInfo": {}
        }
      },
      "4083": {
        "$type": "Inside.Core.Formula.Definition.DefinitionAC, Inside.Core.Formula",
        "ID": 4083,
        "Results": [
          [
            76.0
          ]
        ],
        "Statistics": {
          "CreationDate": "2023-03-20T10:43:48.5696666+01:00",
          "LastRefreshDate": "2022-12-02T11:12:53.8066236+01:00",
          "TotalRefreshCount": 34,
          "CustomInfo": {}
        }
      },
      "4084": {
        "$type": "Inside.Core.Formula.Definition.DefinitionAC, Inside.Core.Formula",
        "ID": 4084,
        "Results": [
          [
            127.0
          ]
        ],
        "Statistics": {
          "CreationDate": "2023-03-20T10:43:48.5696666+01:00",
          "LastRefreshDate": "2022-12-02T11:12:53.8006073+01:00",
          "TotalRefreshCount": 28,
          "CustomInfo": {}
        }
      },
      "4085": {
        "$type": "Inside.Core.Formula.Definition.DefinitionAC, Inside.Core.Formula",
        "ID": 4085,
        "Results": [
          [
            5.0
          ]
        ],
        "Statistics": {
          "CreationDate": "2023-03-20T10:43:48.5696666+01:00",
          "LastRefreshDate": "2022-12-02T11:12:49.8712663+01:00",
          "TotalRefreshCount": 33,
          "CustomInfo": {}
        }
      },
      "4086": {
        "$type": "Inside.Core.Formula.Definition.DefinitionAC, Inside.Core.Formula",
        "ID": 4086,
        "Results": [
          [
            6.0
          ]
        ],
        "Statistics": {
          "CreationDate": "2023-03-20T10:43:48.5696666+01:00",
          "LastRefreshDate": "2022-12-02T11:12:49.8802693+01:00",
          "TotalRefreshCount": 33,
          "CustomInfo": {}
        }
      },
      "4087": {
        "$type": "Inside.Core.Formula.Definition.DefinitionAC, Inside.Core.Formula",
        "ID": 4087,
        "Results": [
          [
            345.0
          ]
        ],
        "Statistics": {
          "CreationDate": "2023-03-20T10:43:48.5696666+01:00",
          "LastRefreshDate": "2022-12-02T11:12:49.8912638+01:00",
          "TotalRefreshCount": 33,
          "CustomInfo": {}
        }
      },
      "4088": {
        "$type": "Inside.Core.Formula.Definition.DefinitionAC, Inside.Core.Formula",
        "ID": 4088,
        "Results": [
          [
            90.0
          ]
        ],
        "Statistics": {
          "CreationDate": "2023-03-20T10:43:48.5696666+01:00",
          "LastRefreshDate": "2022-12-02T11:12:49.8952667+01:00",
          "TotalRefreshCount": 24,
          "CustomInfo": {}
        }
      },
      "4089": {
        "$type": "Inside.Core.Formula.Definition.DefinitionAC, Inside.Core.Formula",
        "ID": 4089,
        "Results": [
          [
            5.0
          ]
        ],
        "Statistics": {
          "CreationDate": "2023-03-20T10:43:48.5696666+01:00",
          "LastRefreshDate": "2022-12-02T11:12:49.9032629+01:00",
          "TotalRefreshCount": 29,
          "CustomInfo": {}
        }
      },
      "4090": {
        "$type": "Inside.Core.Formula.Definition.DefinitionAC, Inside.Core.Formula",
        "ID": 4090,
        "Results": [
          [
            9.0
          ]
        ],
        "Statistics": {
          "CreationDate": "2023-03-20T10:43:48.5696666+01:00",
          "LastRefreshDate": "2022-12-02T11:12:49.9112652+01:00",
          "TotalRefreshCount": 27,
          "CustomInfo": {}
        }
      },
      "4091": {
        "$type": "Inside.Core.Formula.Definition.DefinitionAC, Inside.Core.Formula",
        "ID": 4091,
        "Results": [
          [
            11.0
          ]
        ],
        "Statistics": {
          "CreationDate": "2023-03-20T10:43:48.5696666+01:00",
          "LastRefreshDate": "2022-12-02T11:12:49.9262817+01:00",
          "TotalRefreshCount": 27,
          "CustomInfo": {}
        }
      },
      "4092": {
        "$type": "Inside.Core.Formula.Definition.DefinitionAC, Inside.Core.Formula",
        "ID": 4092,
        "Results": [
          [
            51.0
          ]
        ],
        "Statistics": {
          "CreationDate": "2023-03-20T10:43:48.5696666+01:00",
          "LastRefreshDate": "2022-12-02T11:12:53.7840624+01:00",
          "TotalRefreshCount": 31,
          "CustomInfo": {}
        }
      },
      "4093": {
        "$type": "Inside.Core.Formula.Definition.DefinitionAC, Inside.Core.Formula",
        "ID": 4093,
        "Results": [
          [
            851.0
          ]
        ],
        "Statistics": {
          "CreationDate": "2023-03-20T10:43:48.5696666+01:00",
          "LastRefreshDate": "2022-12-02T11:12:49.9392773+01:00",
          "TotalRefreshCount": 24,
          "CustomInfo": {}
        }
      },
      "4094": {
        "$type": "Inside.Core.Formula.Definition.DefinitionAC, Inside.Core.Formula",
        "ID": 4094,
        "Results": [
          [
            855.0
          ]
        ],
        "Statistics": {
          "CreationDate": "2023-03-20T10:43:48.5696666+01:00",
          "LastRefreshDate": "2022-12-02T11:12:49.9432769+01:00",
          "TotalRefreshCount": 28,
          "CustomInfo": {}
        }
      },
      "4095": {
        "$type": "Inside.Core.Formula.Definition.DefinitionAC, Inside.Core.Formula",
        "ID": 4095,
        "Results": [
          [
            37.0
          ]
        ],
        "Statistics": {
          "CreationDate": "2023-03-20T10:43:48.5696666+01:00",
          "LastRefreshDate": "2022-11-10T10:04:46.4501367+01:00",
          "TotalRefreshCount": 21,
          "CustomInfo": {}
        }
      },
      "4096": {
        "$type": "Inside.Core.Formula.Definition.DefinitionAC, Inside.Core.Formula",
        "ID": 4096,
        "Results": [
          [
            110.0
          ]
        ],
        "Statistics": {
          "CreationDate": "2023-03-20T10:43:48.5696666+01:00",
          "LastRefreshDate": "2022-12-02T11:12:49.8332736+01:00",
          "TotalRefreshCount": 29,
          "CustomInfo": {}
        }
      },
      "4097": {
        "$type": "Inside.Core.Formula.Definition.DefinitionAC, Inside.Core.Formula",
        "ID": 4097,
        "Results": [
          [
            9.0
          ]
        ],
        "Statistics": {
          "CreationDate": "2023-03-20T10:43:48.5696666+01:00",
          "LastRefreshDate": "2022-12-02T11:12:49.982272+01:00",
          "TotalRefreshCount": 23,
          "CustomInfo": {}
        }
      },
      "4098": {
        "$type": "Inside.Core.Formula.Definition.DefinitionAC, Inside.Core.Formula",
        "ID": 4098,
        "Results": [
          [
            77.0
          ]
        ],
        "Statistics": {
          "CreationDate": "2023-03-20T10:43:48.5706676+01:00",
          "LastRefreshDate": "2022-12-02T11:12:53.8299832+01:00",
          "TotalRefreshCount": 32,
          "CustomInfo": {}
        }
      },
      "4099": {
        "$type": "Inside.Core.Formula.Definition.DefinitionAC, Inside.Core.Formula",
        "ID": 4099,
        "Results": [
          [
            176.0
          ]
        ],
        "Statistics": {
          "CreationDate": "2023-03-20T10:43:48.5706676+01:00",
          "LastRefreshDate": "2022-11-10T10:04:46.273138+01:00",
          "TotalRefreshCount": 25,
          "CustomInfo": {}
        }
      },
      "4100": {
        "$type": "Inside.Core.Formula.Definition.DefinitionAC, Inside.Core.Formula",
        "ID": 4100,
        "Results": [
          [
            22.0
          ]
        ],
        "Statistics": {
          "CreationDate": "2023-03-20T10:43:48.5706676+01:00",
          "LastRefreshDate": "2022-12-02T11:12:49.8382687+01:00",
          "TotalRefreshCount": 30,
          "CustomInfo": {}
        }
      },
      "4101": {
        "$type": "Inside.Core.Formula.Definition.DefinitionAC, Inside.Core.Formula",
        "ID": 4101,
        "Results": [
          [
            186.0
          ]
        ],
        "Statistics": {
          "CreationDate": "2023-03-20T10:43:48.5706676+01:00",
          "LastRefreshDate": "2022-12-02T11:12:49.8512737+01:00",
          "TotalRefreshCount": 31,
          "CustomInfo": {}
        }
      },
      "4102": {
        "$type": "Inside.Core.Formula.Definition.DefinitionAC, Inside.Core.Formula",
        "ID": 4102,
        "Results": [
          [
            6.0
          ]
        ],
        "Statistics": {
          "CreationDate": "2023-03-20T10:43:48.5706676+01:00",
          "LastRefreshDate": "2022-12-02T11:12:49.8612816+01:00",
          "TotalRefreshCount": 34,
          "CustomInfo": {}
        }
      },
      "4103": {
        "$type": "Inside.Core.Formula.Definition.DefinitionAC, Inside.Core.Formula",
        "ID": 4103,
        "Results": [
          [
            8.0
          ]
        ],
        "Statistics": {
          "CreationDate": "2023-03-20T10:43:48.5706676+01:00",
          "LastRefreshDate": "2022-12-02T11:12:49.8662668+01:00",
          "TotalRefreshCount": 28,
          "CustomInfo": {}
        }
      },
      "4104": {
        "$type": "Inside.Core.Formula.Definition.DefinitionAC, Inside.Core.Formula",
        "ID": 4104,
        "Results": [
          [
            7.0
          ]
        ],
        "Statistics": {
          "CreationDate": "2023-03-20T10:43:48.5706676+01:00",
          "LastRefreshDate": "2022-12-02T11:12:49.8752772+01:00",
          "TotalRefreshCount": 33,
          "CustomInfo": {}
        }
      },
      "4105": {
        "$type": "Inside.Core.Formula.Definition.DefinitionAC, Inside.Core.Formula",
        "ID": 4105,
        "Results": [
          [
            8.0
          ]
        ],
        "Statistics": {
          "CreationDate": "2023-03-20T10:43:48.5706676+01:00",
          "LastRefreshDate": "2022-12-02T11:12:49.8852789+01:00",
          "TotalRefreshCount": 33,
          "CustomInfo": {}
        }
      },
      "4106": {
        "$type": "Inside.Core.Formula.Definition.DefinitionAC, Inside.Core.Formula",
        "ID": 4106,
        "Results": [
          [
            1034.0
          ]
        ],
        "Statistics": {
          "CreationDate": "2023-03-20T10:43:48.5706676+01:00",
          "LastRefreshDate": "2022-12-02T11:12:49.8992689+01:00",
          "TotalRefreshCount": 27,
          "CustomInfo": {}
        }
      },
      "4107": {
        "$type": "Inside.Core.Formula.Definition.DefinitionAC, Inside.Core.Formula",
        "ID": 4107,
        "Results": [
          [
            42.0
          ]
        ],
        "Statistics": {
          "CreationDate": "2023-03-20T10:43:48.5706676+01:00",
          "LastRefreshDate": "2022-12-02T11:12:49.9072766+01:00",
          "TotalRefreshCount": 27,
          "CustomInfo": {}
        }
      },
      "4108": {
        "$type": "Inside.Core.Formula.Definition.DefinitionAC, Inside.Core.Formula",
        "ID": 4108,
        "Results": [
          [
            20.0
          ]
        ],
        "Statistics": {
          "CreationDate": "2023-03-20T10:43:48.5706676+01:00",
          "LastRefreshDate": "2022-12-02T11:12:49.9222785+01:00",
          "TotalRefreshCount": 27,
          "CustomInfo": {}
        }
      },
      "4109": {
        "$type": "Inside.Core.Formula.Definition.DefinitionAC, Inside.Core.Formula",
        "ID": 4109,
        "Results": [
          [
            41.0
          ]
        ],
        "Statistics": {
          "CreationDate": "2023-03-20T10:43:48.5706676+01:00",
          "LastRefreshDate": "2022-12-02T11:12:49.9352796+01:00",
          "TotalRefreshCount": 27,
          "CustomInfo": {}
        }
      },
      "4110": {
        "$type": "Inside.Core.Formula.Definition.DefinitionAC, Inside.Core.Formula",
        "ID": 4110,
        "Results": [
          [
            408.0
          ]
        ],
        "Statistics": {
          "CreationDate": "2023-03-20T10:43:48.5706676+01:00",
          "LastRefreshDate": "2022-12-02T11:12:53.7892879+01:00",
          "TotalRefreshCount": 25,
          "CustomInfo": {}
        }
      },
      "4111": {
        "$type": "Inside.Core.Formula.Definition.DefinitionAC, Inside.Core.Formula",
        "ID": 4111,
        "Results": [
          [
            9.0
          ]
        ],
        "Statistics": {
          "CreationDate": "2023-03-20T10:43:48.5706676+01:00",
          "LastRefreshDate": "2022-12-02T11:12:49.9462722+01:00",
          "TotalRefreshCount": 28,
          "CustomInfo": {}
        }
      },
      "4112": {
        "$type": "Inside.Core.Formula.Definition.DefinitionAC, Inside.Core.Formula",
        "ID": 4112,
        "Results": [
          [
            211.0
          ]
        ],
        "Statistics": {
          "CreationDate": "2023-03-20T10:43:48.5706676+01:00",
          "LastRefreshDate": "2022-12-02T11:12:53.7750101+01:00",
          "TotalRefreshCount": 26,
          "CustomInfo": {}
        }
      },
      "4113": {
        "$type": "Inside.Core.Formula.Definition.DefinitionAC, Inside.Core.Formula",
        "ID": 4113,
        "Results": [
          [
            18.0
          ]
        ],
        "Statistics": {
          "CreationDate": "2023-03-20T10:43:48.5706676+01:00",
          "LastRefreshDate": "2022-12-02T11:12:53.7583784+01:00",
          "TotalRefreshCount": 29,
          "CustomInfo": {}
        }
      },
      "4114": {
        "$type": "Inside.Core.Formula.Definition.DefinitionAC, Inside.Core.Formula",
        "ID": 4114,
        "Results": [
          [
            4.0
          ]
        ],
        "Statistics": {
          "CreationDate": "2023-03-20T10:43:48.5706676+01:00",
          "LastRefreshDate": "2022-12-02T11:12:49.5548296+01:00",
          "TotalRefreshCount": 30,
          "CustomInfo": {}
        }
      },
      "4115": {
        "$type": "Inside.Core.Formula.Definition.DefinitionAC, Inside.Core.Formula",
        "ID": 4115,
        "Results": [
          [
            1.0
          ]
        ],
        "Statistics": {
          "CreationDate": "2023-03-20T10:43:48.5706676+01:00",
          "LastRefreshDate": "2022-12-02T11:12:49.5656966+01:00",
          "TotalRefreshCount": 32,
          "CustomInfo": {}
        }
      },
      "4116": {
        "$type": "Inside.Core.Formula.Definition.DefinitionAC, Inside.Core.Formula",
        "ID": 4116,
        "Results": [
          [
            107.0
          ]
        ],
        "Statistics": {
          "CreationDate": "2023-03-20T10:43:48.5706676+01:00",
          "LastRefreshDate": "2022-12-02T11:12:49.5606569+01:00",
          "TotalRefreshCount": 32,
          "CustomInfo": {}
        }
      },
      "4117": {
        "$type": "Inside.Core.Formula.Definition.DefinitionAC, Inside.Core.Formula",
        "ID": 4117,
        "Results": [
          [
            37.0
          ]
        ],
        "Statistics": {
          "CreationDate": "2023-03-20T10:43:48.5706676+01:00",
          "LastRefreshDate": "2022-12-02T11:12:49.5769073+01:00",
          "TotalRefreshCount": 33,
          "CustomInfo": {}
        }
      },
      "4118": {
        "$type": "Inside.Core.Formula.Definition.DefinitionAC, Inside.Core.Formula",
        "ID": 4118,
        "Results": [
          [
            1067.0
          ]
        ],
        "Statistics": {
          "CreationDate": "2023-03-20T10:43:48.5706676+01:00",
          "LastRefreshDate": "2022-12-02T11:12:49.5939005+01:00",
          "TotalRefreshCount": 33,
          "CustomInfo": {}
        }
      },
      "4119": {
        "$type": "Inside.Core.Formula.Definition.DefinitionAC, Inside.Core.Formula",
        "ID": 4119,
        "Results": [
          [
            94.0
          ]
        ],
        "Statistics": {
          "CreationDate": "2023-03-20T10:43:48.5716691+01:00",
          "LastRefreshDate": "2022-12-02T11:12:49.5999054+01:00",
          "TotalRefreshCount": 33,
          "CustomInfo": {}
        }
      },
      "4120": {
        "$type": "Inside.Core.Formula.Definition.DefinitionAC, Inside.Core.Formula",
        "ID": 4120,
        "Results": [
          [
            5124.0
          ]
        ],
        "Statistics": {
          "CreationDate": "2023-03-20T10:43:48.5716691+01:00",
          "LastRefreshDate": "2022-12-02T11:12:49.6128995+01:00",
          "TotalRefreshCount": 33,
          "CustomInfo": {}
        }
      },
      "4121": {
        "$type": "Inside.Core.Formula.Definition.DefinitionAC, Inside.Core.Formula",
        "ID": 4121,
        "Results": [
          [
            54.0
          ]
        ],
        "Statistics": {
          "CreationDate": "2023-03-20T10:43:48.5716691+01:00",
          "LastRefreshDate": "2022-12-02T11:12:49.6169001+01:00",
          "TotalRefreshCount": 33,
          "CustomInfo": {}
        }
      },
      "4122": {
        "$type": "Inside.Core.Formula.Definition.DefinitionAC, Inside.Core.Formula",
        "ID": 4122,
        "Results": [
          [
            116.0
          ]
        ],
        "Statistics": {
          "CreationDate": "2023-03-20T10:43:48.5716691+01:00",
          "LastRefreshDate": "2022-12-02T11:12:49.6078983+01:00",
          "TotalRefreshCount": 33,
          "CustomInfo": {}
        }
      },
      "4123": {
        "$type": "Inside.Core.Formula.Definition.DefinitionAC, Inside.Core.Formula",
        "ID": 4123,
        "Results": [
          [
            32.0
          ]
        ],
        "Statistics": {
          "CreationDate": "2023-03-20T10:43:48.5716691+01:00",
          "LastRefreshDate": "2022-12-02T11:12:53.7474402+01:00",
          "TotalRefreshCount": 30,
          "CustomInfo": {</t>
  </si>
  <si>
    <t xml:space="preserve">}
        }
      },
      "4124": {
        "$type": "Inside.Core.Formula.Definition.DefinitionAC, Inside.Core.Formula",
        "ID": 4124,
        "Results": [
          [
            13.0
          ]
        ],
        "Statistics": {
          "CreationDate": "2023-03-20T10:43:48.5716691+01:00",
          "LastRefreshDate": "2022-12-02T11:12:49.6289009+01:00",
          "TotalRefreshCount": 28,
          "CustomInfo": {}
        }
      },
      "4125": {
        "$type": "Inside.Core.Formula.Definition.DefinitionAC, Inside.Core.Formula",
        "ID": 4125,
        "Results": [
          [
            57.0
          ]
        ],
        "Statistics": {
          "CreationDate": "2023-03-20T10:43:48.5716691+01:00",
          "LastRefreshDate": "2022-12-02T11:12:49.6379028+01:00",
          "TotalRefreshCount": 30,
          "CustomInfo": {}
        }
      },
      "4126": {
        "$type": "Inside.Core.Formula.Definition.DefinitionAC, Inside.Core.Formula",
        "ID": 4126,
        "Results": [
          [
            72.0
          ]
        ],
        "Statistics": {
          "CreationDate": "2023-03-20T10:43:48.5716691+01:00",
          "LastRefreshDate": "2022-12-02T11:12:49.6488971+01:00",
          "TotalRefreshCount": 29,
          "CustomInfo": {}
        }
      },
      "4127": {
        "$type": "Inside.Core.Formula.Definition.DefinitionAC, Inside.Core.Formula",
        "ID": 4127,
        "Results": [
          [
            7.0
          ]
        ],
        "Statistics": {
          "CreationDate": "2023-03-20T10:43:48.5716691+01:00",
          "LastRefreshDate": "2022-12-02T11:12:49.6611465+01:00",
          "TotalRefreshCount": 29,
          "CustomInfo": {}
        }
      },
      "4128": {
        "$type": "Inside.Core.Formula.Definition.DefinitionAC, Inside.Core.Formula",
        "ID": 4128,
        "Results": [
          [
            14.0
          ]
        ],
        "Statistics": {
          "CreationDate": "2023-03-20T10:43:48.5716691+01:00",
          "LastRefreshDate": "2022-12-02T11:12:49.6724313+01:00",
          "TotalRefreshCount": 29,
          "CustomInfo": {}
        }
      },
      "4129": {
        "$type": "Inside.Core.Formula.Definition.DefinitionAC, Inside.Core.Formula",
        "ID": 4129,
        "Results": [
          [
            143.0
          ]
        ],
        "Statistics": {
          "CreationDate": "2023-03-20T10:43:48.5716691+01:00",
          "LastRefreshDate": "2022-12-02T11:12:49.6774325+01:00",
          "TotalRefreshCount": 28,
          "CustomInfo": {}
        }
      },
      "4130": {
        "$type": "Inside.Core.Formula.Definition.DefinitionAC, Inside.Core.Formula",
        "ID": 4130,
        "Results": [
          [
            189.0
          ]
        ],
        "Statistics": {
          "CreationDate": "2023-03-20T10:43:48.5726744+01:00",
          "LastRefreshDate": "2022-12-02T11:12:53.7370636+01:00",
          "TotalRefreshCount": 25,
          "CustomInfo": {}
        }
      },
      "4131": {
        "$type": "Inside.Core.Formula.Definition.DefinitionAC, Inside.Core.Formula",
        "ID": 4131,
        "Results": [
          [
            1851.0
          ]
        ],
        "Statistics": {
          "CreationDate": "2023-03-20T10:43:48.5726744+01:00",
          "LastRefreshDate": "2022-12-02T11:12:49.6834039+01:00",
          "TotalRefreshCount": 28,
          "CustomInfo": {}
        }
      },
      "4132": {
        "$type": "Inside.Core.Formula.Definition.DefinitionAC, Inside.Core.Formula",
        "ID": 4132,
        "Results": [
          [
            1623.0
          ]
        ],
        "Statistics": {
          "CreationDate": "2023-03-20T10:43:48.5726744+01:00",
          "LastRefreshDate": "2022-12-02T11:12:49.6885641+01:00",
          "TotalRefreshCount": 31,
          "CustomInfo": {}
        }
      },
      "4133": {
        "$type": "Inside.Core.Formula.Definition.DefinitionAC, Inside.Core.Formula",
        "ID": 4133,
        "Results": [
          [
            13.0
          ]
        ],
        "Statistics": {
          "CreationDate": "2023-03-20T10:43:48.5726744+01:00",
          "LastRefreshDate": "2022-12-02T11:12:49.6936007+01:00",
          "TotalRefreshCount": 29,
          "CustomInfo": {}
        }
      },
      "4134": {
        "$type": "Inside.Core.Formula.Definition.DefinitionAC, Inside.Core.Formula",
        "ID": 4134,
        "Results": [
          [
            643.0
          ]
        ],
        "Statistics": {
          "CreationDate": "2023-03-20T10:43:48.5726744+01:00",
          "LastRefreshDate": "2022-12-02T11:12:49.7028583+01:00",
          "TotalRefreshCount": 30,
          "CustomInfo": {}
        }
      },
      "4135": {
        "$type": "Inside.Core.Formula.Definition.DefinitionAC, Inside.Core.Formula",
        "ID": 4135,
        "Results": [
          [
            836.0
          ]
        ],
        "Statistics": {
          "CreationDate": "2023-03-20T10:43:48.5726744+01:00",
          "LastRefreshDate": "2022-12-02T11:12:49.7141955+01:00",
          "TotalRefreshCount": 30,
          "CustomInfo": {}
        }
      },
      "4136": {
        "$type": "Inside.Core.Formula.Definition.DefinitionAC, Inside.Core.Formula",
        "ID": 4136,
        "Results": [
          [
            18.0
          ]
        ],
        "Statistics": {
          "CreationDate": "2023-03-20T10:43:48.5726744+01:00",
          "LastRefreshDate": "2022-12-02T11:12:49.7241566+01:00",
          "TotalRefreshCount": 29,
          "CustomInfo": {}
        }
      },
      "4137": {
        "$type": "Inside.Core.Formula.Definition.DefinitionAC, Inside.Core.Formula",
        "ID": 4137,
        "Results": [
          [
            1034.0
          ]
        ],
        "Statistics": {
          "CreationDate": "2023-03-20T10:43:48.5726744+01:00",
          "LastRefreshDate": "2022-12-02T11:12:49.7351569+01:00",
          "TotalRefreshCount": 29,
          "CustomInfo": {}
        }
      },
      "4138": {
        "$type": "Inside.Core.Formula.Definition.DefinitionAC, Inside.Core.Formula",
        "ID": 4138,
        "Results": [
          [
            386.0
          ]
        ],
        "Statistics": {
          "CreationDate": "2023-03-20T10:43:48.5726744+01:00",
          "LastRefreshDate": "2022-12-02T11:12:49.7461592+01:00",
          "TotalRefreshCount": 29,
          "CustomInfo": {}
        }
      },
      "4139": {
        "$type": "Inside.Core.Formula.Definition.DefinitionAC, Inside.Core.Formula",
        "ID": 4139,
        "Results": [
          [
            462.0
          ]
        ],
        "Statistics": {
          "CreationDate": "2023-03-20T10:43:48.5726744+01:00",
          "LastRefreshDate": "2022-12-02T11:12:49.7511561+01:00",
          "TotalRefreshCount": 30,
          "CustomInfo": {}
        }
      },
      "4140": {
        "$type": "Inside.Core.Formula.Definition.DefinitionAC, Inside.Core.Formula",
        "ID": 4140,
        "Results": [
          [
            466.0
          ]
        ],
        "Statistics": {
          "CreationDate": "2023-03-20T10:43:48.5726744+01:00",
          "LastRefreshDate": "2022-12-02T11:12:49.757157+01:00",
          "TotalRefreshCount": 25,
          "CustomInfo": {}
        }
      },
      "4141": {
        "$type": "Inside.Core.Formula.Definition.DefinitionAC, Inside.Core.Formula",
        "ID": 4141,
        "Results": [
          [
            293.0
          ]
        ],
        "Statistics": {
          "CreationDate": "2023-03-20T10:43:48.5726744+01:00",
          "LastRefreshDate": "2022-12-02T11:12:49.764679+01:00",
          "TotalRefreshCount": 25,
          "CustomInfo": {}
        }
      },
      "4142": {
        "$type": "Inside.Core.Formula.Definition.DefinitionAC, Inside.Core.Formula",
        "ID": 4142,
        "Results": [
          [
            4639.0
          ]
        ],
        "Statistics": {
          "CreationDate": "2023-03-20T10:43:48.5726744+01:00",
          "LastRefreshDate": "2022-12-02T11:12:53.7256829+01:00",
          "TotalRefreshCount": 29,
          "CustomInfo": {}
        }
      },
      "4143": {
        "$type": "Inside.Core.Formula.Definition.DefinitionAC, Inside.Core.Formula",
        "ID": 4143,
        "Results": [
          [
            72.0
          ]
        ],
        "Statistics": {
          "CreationDate": "2023-03-20T10:43:48.5726744+01:00",
          "LastRefreshDate": "2022-12-02T11:12:49.7770633+01:00",
          "TotalRefreshCount": 23,
          "CustomInfo": {}
        }
      },
      "4144": {
        "$type": "Inside.Core.Formula.Definition.DefinitionAC, Inside.Core.Formula",
        "ID": 4144,
        "Results": [
          [
            207.0
          ]
        ],
        "Statistics": {
          "CreationDate": "2023-03-20T10:43:48.5726744+01:00",
          "LastRefreshDate": "2022-12-02T11:12:49.7820765+01:00",
          "TotalRefreshCount": 28,
          "CustomInfo": {}
        }
      },
      "4145": {
        "$type": "Inside.Core.Formula.Definition.DefinitionAC, Inside.Core.Formula",
        "ID": 4145,
        "Results": [
          [
            9.0
          ]
        ],
        "Statistics": {
          "CreationDate": "2023-03-20T10:43:48.5726744+01:00",
          "LastRefreshDate": "2022-12-02T11:12:49.7852783+01:00",
          "TotalRefreshCount": 27,
          "CustomInfo": {}
        }
      },
      "4146": {
        "$type": "Inside.Core.Formula.Definition.DefinitionAC, Inside.Core.Formula",
        "ID": 4146,
        "Results": [
          [
            10.0
          ]
        ],
        "Statistics": {
          "CreationDate": "2023-03-20T10:43:48.5726744+01:00",
          "LastRefreshDate": "2022-12-02T11:12:49.7902781+01:00",
          "TotalRefreshCount": 29,
          "CustomInfo": {}
        }
      },
      "4147": {
        "$type": "Inside.Core.Formula.Definition.DefinitionAC, Inside.Core.Formula",
        "ID": 4147,
        "Results": [
          [
            1998.0
          ]
        ],
        "Statistics": {
          "CreationDate": "2023-03-20T10:43:48.5726744+01:00",
          "LastRefreshDate": "2022-12-02T11:12:49.7992703+01:00",
          "TotalRefreshCount": 28,
          "CustomInfo": {}
        }
      },
      "4148": {
        "$type": "Inside.Core.Formula.Definition.DefinitionAC, Inside.Core.Formula",
        "ID": 4148,
        "Results": [
          [
            8.0
          ]
        ],
        "Statistics": {
          "CreationDate": "2023-03-20T10:43:48.5726744+01:00",
          "LastRefreshDate": "2022-12-02T11:12:49.8082732+01:00",
          "TotalRefreshCount": 28,
          "CustomInfo": {}
        }
      },
      "4149": {
        "$type": "Inside.Core.Formula.Definition.DefinitionAC, Inside.Core.Formula",
        "ID": 4149,
        "Results": [
          [
            710.0
          ]
        ],
        "Statistics": {
          "CreationDate": "2023-03-20T10:43:48.5726744+01:00",
          "LastRefreshDate": "2022-12-02T11:12:53.7126844+01:00",
          "TotalRefreshCount": 24,
          "CustomInfo": {}
        }
      },
      "4150": {
        "$type": "Inside.Core.Formula.Definition.DefinitionAC, Inside.Core.Formula",
        "ID": 4150,
        "Results": [
          [
            178.0
          ]
        ],
        "Statistics": {
          "CreationDate": "2023-03-20T10:43:48.5726744+01:00",
          "LastRefreshDate": "2022-12-02T11:12:49.8172867+01:00",
          "TotalRefreshCount": 26,
          "CustomInfo": {}
        }
      },
      "4151": {
        "$type": "Inside.Core.Formula.Definition.DefinitionAC, Inside.Core.Formula",
        "ID": 4151,
        "Results": [
          [
            8.0
          ]
        ],
        "Statistics": {
          "CreationDate": "2023-03-20T10:43:48.5736719+01:00",
          "LastRefreshDate": "2022-12-02T11:12:49.8282733+01:00",
          "TotalRefreshCount": 29,
          "CustomInfo": {}
        }
      },
      "4152": {
        "$type": "Inside.Core.Formula.Definition.DefinitionAC, Inside.Core.Formula",
        "ID": 4152,
        "Results": [
          [
            4390.0
          ]
        ],
        "Statistics": {
          "CreationDate": "2023-03-20T10:43:48.5736719+01:00",
          "LastRefreshDate": "2022-12-02T11:12:53.6946978+01:00",
          "TotalRefreshCount": 29,
          "CustomInfo": {}
        }
      },
      "4153": {
        "$type": "Inside.Core.Formula.Definition.DefinitionAC, Inside.Core.Formula",
        "ID": 4153,
        "Results": [
          [
            8.0
          ]
        ],
        "Statistics": {
          "CreationDate": "2023-03-20T10:43:48.5736719+01:00",
          "LastRefreshDate": "2022-12-02T11:11:38.6924994+01:00",
          "TotalRefreshCount": 23,
          "CustomInfo": {}
        }
      },
      "4154": {
        "$type": "Inside.Core.Formula.Definition.DefinitionAC, Inside.Core.Formula",
        "ID": 4154,
        "Results": [
          [
            284.0
          ]
        ],
        "Statistics": {
          "CreationDate": "2023-03-20T10:43:48.5736719+01:00",
          "LastRefreshDate": "2022-12-02T11:12:53.6833184+01:00",
          "TotalRefreshCount": 31,
          "CustomInfo": {}
        }
      },
      "4155": {
        "$type": "Inside.Core.Formula.Definition.DefinitionAC, Inside.Core.Formula",
        "ID": 4155,
        "Results": [
          [
            232.0
          ]
        ],
        "Statistics": {
          "CreationDate": "2023-03-20T10:43:48.5736719+01:00",
          "LastRefreshDate": "2022-12-02T11:12:53.6719787+01:00",
          "TotalRefreshCount": 25,
          "CustomInfo": {}
        }
      },
      "4156": {
        "$type": "Inside.Core.Formula.Definition.DefinitionAC, Inside.Core.Formula",
        "ID": 4156,
        "Results": [
          [
            19.0
          ]
        ],
        "Statistics": {
          "CreationDate": "2023-03-20T10:43:48.5736719+01:00",
          "LastRefreshDate": "2022-12-02T11:12:53.6606713+01:00",
          "TotalRefreshCount": 23,
          "CustomInfo": {}
        }
      },
      "4157": {
        "$type": "Inside.Core.Formula.Definition.DefinitionAC, Inside.Core.Formula",
        "ID": 4157,
        "Results": [
          [
            208.0
          ]
        ],
        "Statistics": {
          "CreationDate": "2023-03-20T10:43:48.5736719+01:00",
          "LastRefreshDate": "2022-12-02T11:12:53.6503587+01:00",
          "TotalRefreshCount": 28,
          "CustomInfo": {}
        }
      },
      "4158": {
        "$type": "Inside.Core.Formula.Definition.DefinitionAC, Inside.Core.Formula",
        "ID": 4158,
        "Results": [
          [
            697.0
          ]
        ],
        "Statistics": {
          "CreationDate": "2023-03-20T10:43:48.5736719+01:00",
          "LastRefreshDate": "2022-11-10T10:04:46.8471367+01:00",
          "TotalRefreshCount": 22,
          "CustomInfo": {}
        }
      },
      "4159": {
        "$type": "Inside.Core.Formula.Definition.DefinitionAC, Inside.Core.Formula",
        "ID": 4159,
        "Results": [
          [
            220.0
          ]
        ],
        "Statistics": {
          "CreationDate": "2023-03-20T10:43:48.5736719+01:00",
          "LastRefreshDate": "2022-12-02T11:12:51.0316052+01:00",
          "TotalRefreshCount": 23,
          "CustomInfo": {}
        }
      },
      "4160": {
        "$type": "Inside.Core.Formula.Definition.DefinitionAC, Inside.Core.Formula",
        "ID": 4160,
        "Results": [
          [
            146.0
          ]
        ],
        "Statistics": {
          "CreationDate": "2023-03-20T10:43:48.5736719+01:00",
          "LastRefreshDate": "2022-12-02T11:12:51.0216287+01:00",
          "TotalRefreshCount": 26,
          "CustomInfo": {}
        }
      },
      "4161": {
        "$type": "Inside.Core.Formula.Definition.DefinitionAC, Inside.Core.Formula",
        "ID": 4161,
        "Results": [
          [
            7.0
          ]
        ],
        "Statistics": {
          "CreationDate": "2023-03-20T10:43:48.5736719+01:00",
          "LastRefreshDate": "2022-12-02T11:12:49.5488309+01:00",
          "TotalRefreshCount": 19,
          "CustomInfo": {}
        }
      },
      "4162": {
        "$type": "Inside.Core.Formula.Definition.DefinitionAC, Inside.Core.Formula",
        "ID": 4162,
        "Results": [
          [
            574.0
          ]
        ],
        "Statistics": {
          "CreationDate": "2023-03-20T10:43:48.5736719+01:00",
          "LastRefreshDate": "2022-11-10T10:02:46.3547238+01:00",
          "TotalRefreshCount": 18,
          "CustomInfo": {}
        }
      },
      "4163": {
        "$type": "Inside.Core.Formula.Definition.DefinitionAC, Inside.Core.Formula",
        "ID": 4163,
        "Results": [
          [
            1141.0
          ]
        ],
        "Statistics": {
          "CreationDate": "2023-03-20T10:43:48.5736719+01:00",
          "LastRefreshDate": "2022-12-02T11:12:51.0086212+01:00",
          "TotalRefreshCount": 27,
          "CustomInfo": {}
        }
      },
      "4164": {
        "$type": "Inside.Core.Formula.Definition.DefinitionAC, Inside.Core.Formula",
        "ID": 4164,
        "Results": [
          [
            9.0
          ]
        ],
        "Statistics": {
          "CreationDate": "2023-03-20T10:43:48.5736719+01:00",
          "LastRefreshDate": "2022-12-02T11:12:49.5321838+01:00",
          "TotalRefreshCount": 25,
          "CustomInfo": {}
        }
      },
      "4165": {
        "$type": "Inside.Core.Formula.Definition.DefinitionAC, Inside.Core.Formula",
        "ID": 4165,
        "Results": [
          [
            173.0
          ]
        ],
        "Statistics": {
          "CreationDate": "2023-03-20T10:43:48.5736719+01:00",
          "LastRefreshDate": "2022-12-02T11:12:50.9966016+01:00",
          "TotalRefreshCount": 27,
          "CustomInfo": {}
        }
      },
      "4166": {
        "$type": "Inside.Core.Formula.Definition.DefinitionAC, Inside.Core.Formula",
        "ID": 4166,
        "Results": [
          [
            20.0
          ]
        ],
        "Statistics": {
          "CreationDate": "2023-03-20T10:43:48.5736719+01:00",
          "LastRefreshDate": "2022-12-02T11:12:50.9885982+01:00",
          "TotalRefreshCount": 26,
          "CustomInfo": {}
        }
      },
      "4167": {
        "$type": "Inside.Core.Formula.Definition.DefinitionAC, Inside.Core.Formula",
        "ID": 4167,
        "Results": [
          [
            108.0
          ]
        ],
        "Statistics": {
          "CreationDate": "2023-03-20T10:43:48.5736719+01:00",
          "LastRefreshDate": "2022-12-02T11:12:50.9803132+01:00",
          "TotalRefreshCount": 15,
          "CustomInfo": {}
        }
      },
      "4168": {
        "$type": "Inside.Core.Formula.Definition.DefinitionAC, Inside.Core.Formula",
        "ID": 4168,
        "Results": [
          [
            107.0
          ]
        ],
        "Statistics": {
          "CreationDate": "2023-03-20T10:43:48.5736719+01:00",
          "LastRefreshDate": "2022-12-02T11:12:50.971041+01:00",
          "TotalRefreshCount": 24,
          "CustomInfo": {}
        }
      },
      "4169": {
        "$type": "Inside.Core.Formula.Definition.DefinitionAC, Inside.Core.Formula",
        "ID": 4169,
        "Results": [
          [
            23.0
          ]
        ],
        "Statistics": {
          "CreationDate": "2023-03-20T10:43:48.5736719+01:00",
          "LastRefreshDate": "2022-12-02T11:12:50.9668275+01:00",
          "TotalRefreshCount": 25,
          "CustomInfo": {}
        }
      },
      "4170": {
        "$type": "Inside.Core.Formula.Definition.DefinitionAC, Inside.Core.Formula",
        "ID": 4170,
        "Results": [
          [
            8300.0
          ]
        ],
        "Statistics": {
          "CreationDate": "2023-03-20T10:43:48.5736719+01:00",
          "LastRefreshDate": "2022-12-02T11:12:50.96281+01:00",
          "TotalRefreshCount": 25,
          "CustomInfo": {}
        }
      },
      "4171": {
        "$type": "Inside.Core.Formula.Definition.DefinitionAC, Inside.Core.Formula",
        "ID": 4171,
        "Results": [
          [
            21.0
          ]
        ],
        "Statistics": {
          "CreationDate": "2023-03-20T10:43:48.5736719+01:00",
          "LastRefreshDate": "2022-11-10T10:04:46.9771541+01:00",
          "TotalRefreshCount": 21,
          "CustomInfo": {}
        }
      },
      "4172": {
        "$type": "Inside.Core.Formula.Definition.DefinitionAC, Inside.Core.Formula",
        "ID": 4172,
        "Results": [
          [
            437.0
          ]
        ],
        "Statistics": {
          "CreationDate": "2023-03-20T10:43:48.5746815+01:00",
          "LastRefreshDate": "2022-12-02T11:12:50.953613+01:00",
          "TotalRefreshCount": 19,
          "CustomInfo": {}
        }
      },
      "4173": {
        "$type": "Inside.Core.Formula.Definition.DefinitionAC, Inside.Core.Formula",
        "ID": 4173,
        "Results": [
          [
            5.0
          ]
        ],
        "Statistics": {
          "CreationDate": "2023-03-20T10:43:48.5746815+01:00",
          "LastRefreshDate": "2022-12-02T11:12:49.5038549+01:00",
          "TotalRefreshCount": 24,
          "CustomInfo": {}
        }
      },
      "4174": {
        "$type": "Inside.Core.Formula.Definition.DefinitionAC, Inside.Core.Formula",
        "ID": 4174,
        "Results": [
          [
            10.0
          ]
        ],
        "Statistics": {
          "CreationDate": "2023-03-20T10:43:48.5746815+01:00",
          "LastRefreshDate": "2022-12-02T11:12:49.5158721+01:00",
          "TotalRefreshCount": 24,
          "CustomInfo": {}
        }
      },
      "4175": {
        "$type": "Inside.Core.Formula.Definition.DefinitionAC, Inside.Core.Formula",
        "ID": 4175,
        "Results": [
          [
            647.0
          ]
        ],
        "Statistics": {
          "CreationDate": "2023-03-20T10:43:48.5746815+01:00",
          "LastRefreshDate": "2022-12-02T11:12:50.9455992+01:00",
          "TotalRefreshCount": 25,
          "CustomInfo": {}
        }
      },
      "4176": {
        "$type": "Inside.Core.Formula.Definition.DefinitionAC, Inside.Core.Formula",
        "ID": 4176,
        "Results": [
          [
            13.0
          ]
        ],
        "Statistics": {
          "CreationDate": "2023-03-20T10:43:48.5746815+01:00",
          "LastRefreshDate": "2022-12-02T11:12:50.9373686+01:00",
          "TotalRefreshCount": 22,
          "CustomInfo": {}
        }
      },
      "4177": {
        "$type": "Inside.Core.Formula.Definition.DefinitionAC, Inside.Core.Formula",
        "ID": 4177,
        "Results": [
          [
            8.0
          ]
        ],
        "Statistics": {
          "CreationDate": "2023-03-20T10:43:48.5746815+01:00",
          "LastRefreshDate": "2022-12-02T11:12:49.5208717+01:00",
          "TotalRefreshCount": 23,
          "CustomInfo": {}
        }
      },
      "4178": {
        "$type": "Inside.Core.Formula.Definition.DefinitionAC, Inside.Core.Formula",
        "ID": 4178,
        "Results": [
          [
            3300.0
          ]
        ],
        "Statistics": {
          "CreationDate": "2023-03-20T10:43:48.5746815+01:00",
          "LastRefreshDate": "2022-12-02T11:12:49.5268951+01:00",
          "TotalRefreshCount": 25,
          "CustomInfo": {}
        }
      },
      "4179": {
        "$type": "Inside.Core.Formula.Definition.DefinitionAC, Inside.Core.Formula",
        "ID": 4179,
        "Results": [
          [
            295.0
          ]
        ],
        "Statistics": {
          "CreationDate": "2023-03-20T10:43:48.5746815+01:00",
          "LastRefreshDate": "2022-12-02T11:12:50.9207613+01:00",
          "TotalRefreshCount": 25,
          "CustomInfo": {}
        }
      },
      "4180": {
        "$type": "Inside.Core.Formula.Definition.DefinitionAC, Inside.Core.Formula",
        "ID": 4180,
        "Results": [
          [
            189.0
          ]
        ],
        "Statistics": {
          "CreationDate": "2023-03-20T10:43:48.5746815+01:00",
          "LastRefreshDate": "2022-11-10T10:04:47.0751451+01:00",
          "TotalRefreshCount": 21,
          "CustomInfo": {}
        }
      },
      "4181": {
        "$type": "Inside.Core.Formula.Definition.DefinitionAC, Inside.Core.Formula",
        "ID": 4181,
        "Results": [
          [
            467.0
          ]
        ],
        "Statistics": {
          "CreationDate": "2023-03-20T10:43:48.5746815+01:00",
          "LastRefreshDate": "2022-12-02T11:12:50.9164418+01:00",
          "TotalRefreshCount": 25,
          "CustomInfo": {}
        }
      },
      "4182": {
        "$type": "Inside.Core.Formula.Definition.DefinitionAC, Inside.Core.Formula",
        "ID": 4182,
        "Results": [
          [
            8.0
          ]
        ],
        "Statistics": {
          "CreationDate": "2023-03-20T10:43:48.5746815+01:00",
          "LastRefreshDate": "2022-12-02T11:12:49.4859027+01:00",
          "TotalRefreshCount": 18,
          "CustomInfo": {}
        }
      },
      "4183": {
        "$type": "Inside.Core.Formula.Definition.DefinitionAC, Inside.Core.Formula",
        "ID": 4183,
        "Results": [
          [
            99.0
          ]
        ],
        "Statistics": {
          "CreationDate": "2023-03-20T10:43:48.5746815+01:00",
          "LastRefreshDate": "2022-12-02T11:12:50.909445+01:00",
          "TotalRefreshCount": 21,
          "CustomInfo": {}
        }
      },
      "4184": {
        "$type": "Inside.Core.Formula.Definition.DefinitionAC, Inside.Core.Formula",
        "ID": 4184,
        "Results": [
          [
            98.0
          ]
        ],
        "Statistics": {
          "CreationDate": "2023-03-20T10:43:48.5746815+01:00",
          "LastRefreshDate": "2022-12-02T11:12:50.9010421+01:00",
          "TotalRefreshCount": 24,
          "CustomInfo": {}
        }
      },
      "4185": {
        "$type": "Inside.Core.Formula.Definition.DefinitionAC, Inside.Core.Formula",
        "ID": 4185,
        "Results": [
          [
            39.0
          ]
        ],
        "Statistics": {
          "CreationDate": "2023-03-20T10:43:48.5746815+01:00",
          "LastRefreshDate": "2022-12-02T11:12:50.8938254+01:00",
          "TotalRefreshCount": 24,
          "CustomInfo": {}
        }
      },
      "4186": {
        "$type": "Inside.Core.Formula.Definition.DefinitionAC, Inside.Core.Formula",
        "ID": 4186,
        "Results": [
          [
            622.0
          ]
        ],
        "Statistics": {
          "CreationDate": "2023-03-20T10:43:48.5746815+01:00",
          "LastRefreshDate": "2022-12-02T11:12:50.8864517+01:00",
          "TotalRefreshCount": 24,
          "CustomInfo": {}
        }
      },
      "4187": {
        "$type": "Inside.Core.Formula.Definition.DefinitionAC, Inside.Core.Formula",
        "ID": 4187,
        "Results": [
          [
            2940.0
          ]
        ],
        "Statistics": {
          "CreationDate": "2023-03-20T10:43:48.5746815+01:00",
          "LastRefreshDate": "2022-12-02T11:12:49.490219+01:00",
          "TotalRefreshCount": 23,
          "CustomInfo": {}
        }
      },
      "4188": {
        "$type": "Inside.Core.Formula.Definition.DefinitionAC, Inside.Core.Formula",
        "ID": 4188,
        "Results": [
          [
            87.0
          ]
        ],
        "Statistics": {
          "CreationDate": "2023-03-20T10:43:48.5746815+01:00",
          "LastRefreshDate": "2022-11-10T10:04:47.1561867+01:00",
          "TotalRefreshCount": 14,
          "CustomInfo": {}
        }
      },
      "4189": {
        "$type": "Inside.Core.Formula.Definition.DefinitionAC, Inside.Core.Formula",
        "ID": 4189,
        "Results": [
          [
            872.0
          ]
        ],
        "Statistics": {
          "CreationDate": "2023-03-20T10:43:48.5746815+01:00",
          "LastRefreshDate": "2022-12-02T11:12:44.0713917+01:00",
          "TotalRefreshCount": 18,
          "CustomInfo": {}
        }
      },
      "4190": {
        "$type": "Inside.Core.Formula.Definition.DefinitionAC, Inside.Core.Formula",
        "ID": 4190,
        "Results": [
          [
            1482.0
          ]
        ],
        "Statistics": {
          "CreationDate": "2023-03-20T10:43:48.5746815+01:00",
          "LastRefreshDate": "2022-12-02T11:12:44.0773745+01:00",
          "TotalRefreshCount": 22,
          "CustomInfo": {}
        }
      },
      "4191": {
        "$type": "Inside.Core.Formula.Definition.DefinitionAC, Inside.Core.Formula",
        "ID": 4191,
        "Results": [
          [
            100.0
          ]
        ],
        "Statistics": {
          "CreationDate": "2023-03-20T10:43:48.5746815+01:00",
          "LastRefreshDate": "2022-12-02T11:12:50.8760671+01:00",
          "TotalRefreshCount": 20,
          "CustomInfo": {}
        }
      },
      "4192": {
        "$type": "Inside.Core.Formula.Definition.DefinitionAC, Inside.Core.Formula",
        "ID": 4192,
        "Results": [
          [
            5.0
          ]
        ],
        "Statistics": {
          "CreationDate": "2023-03-20T10:43:48.5756805+01:00",
          "LastRefreshDate": "2022-12-02T11:12:44.090373+01:00",
          "TotalRefreshCount": 21,
          "CustomInfo": {}
        }
      },
      "4193": {
        "$type": "Inside.Core.Formula.Definition.DefinitionAC, Inside.Core.Formula",
        "ID": 4193,
        "Results": [
          [
            7280.0
          ]
        ],
        "Statistics": {
          "CreationDate": "2023-03-20T10:43:48.5757621+01:00",
          "LastRefreshDate": "2022-12-02T11:12:44.0973695+01:00",
          "TotalRefreshCount": 22,
          "CustomInfo": {}
        }
      },
      "4194": {
        "$type": "Inside.Core.Formula.Definition.DefinitionAC, Inside.Core.Formula",
        "ID": 4194,
        "Results": [
          [
            10504.0
          ]
        ],
        "Statistics": {
          "CreationDate": "2023-03-20T10:43:48.5757621+01:00",
          "LastRefreshDate": "2022-12-02T11:12:44.1103731+01:00",
          "TotalRefreshCount": 22,
          "CustomInfo": {}
        }
      },
      "4195": {
        "$type": "Inside.Core.Formula.Definition.DefinitionAC, Inside.Core.Formula",
        "ID": 4195,
        "Results": [
          [
            121.0
          ]
        ],
        "Statistics": {
          "CreationDate": "2023-03-20T10:43:48.5757621+01:00",
          "LastRefreshDate": "2022-12-02T11:12:50.8720322+01:00",
          "TotalRefreshCount": 23,
          "CustomInfo": {}
        }
      },
      "4196": {
        "$type": "Inside.Core.Formula.Definition.DefinitionAC, Inside.Core.Formula",
        "ID": 4196,
        "Results": [
          [
            97.0
          ]
        ],
        "Statistics": {
          "CreationDate": "2023-03-20T10:43:48.5757621+01:00",
          "LastRefreshDate": "2022-12-02T11:12:50.8650711+01:00",
          "TotalRefreshCount": 19,
          "CustomInfo": {}
        }
      },
      "4197": {
        "$type": "Inside.Core.Formula.Definition.DefinitionAC, Inside.Core.Formula",
        "ID": 4197,
        "Results": [
          [
            18.0
          ]
        ],
        "Statistics": {
          "CreationDate": "2023-03-20T10:43:48.5757621+01:00",
          "LastRefreshDate": "2022-12-02T11:12:50.8576671+01:00",
         </t>
  </si>
  <si>
    <t xml:space="preserve"> "TotalRefreshCount": 17,
          "CustomInfo": {}
        }
      },
      "4198": {
        "$type": "Inside.Core.Formula.Definition.DefinitionAC, Inside.Core.Formula",
        "ID": 4198,
        "Results": [
          [
            5.0
          ]
        ],
        "Statistics": {
          "CreationDate": "2023-03-20T10:43:48.5757621+01:00",
          "LastRefreshDate": "2022-12-02T11:12:44.1557151+01:00",
          "TotalRefreshCount": 19,
          "CustomInfo": {}
        }
      },
      "4199": {
        "$type": "Inside.Core.Formula.Definition.DefinitionAC, Inside.Core.Formula",
        "ID": 4199,
        "Results": [
          [
            6.0
          ]
        ],
        "Statistics": {
          "CreationDate": "2023-03-20T10:43:48.5757621+01:00",
          "LastRefreshDate": "2022-12-02T11:12:44.1693012+01:00",
          "TotalRefreshCount": 18,
          "CustomInfo": {}
        }
      },
      "4200": {
        "$type": "Inside.Core.Formula.Definition.DefinitionAC, Inside.Core.Formula",
        "ID": 4200,
        "Results": [
          [
            88.0
          ]
        ],
        "Statistics": {
          "CreationDate": "2023-03-20T10:43:48.5757621+01:00",
          "LastRefreshDate": "2022-12-02T11:12:50.8534514+01:00",
          "TotalRefreshCount": 23,
          "CustomInfo": {}
        }
      },
      "4201": {
        "$type": "Inside.Core.Formula.Definition.DefinitionAC, Inside.Core.Formula",
        "ID": 4201,
        "Results": [
          [
            8.0
          ]
        ],
        "Statistics": {
          "CreationDate": "2023-03-20T10:43:48.5757621+01:00",
          "LastRefreshDate": "2022-12-02T11:12:44.1942791+01:00",
          "TotalRefreshCount": 21,
          "CustomInfo": {}
        }
      },
      "4202": {
        "$type": "Inside.Core.Formula.Definition.DefinitionAC, Inside.Core.Formula",
        "ID": 4202,
        "Results": [
          [
            131.0
          ]
        ],
        "Statistics": {
          "CreationDate": "2023-03-20T10:43:48.5757621+01:00",
          "LastRefreshDate": "2022-12-02T11:12:50.8461559+01:00",
          "TotalRefreshCount": 21,
          "CustomInfo": {}
        }
      },
      "4203": {
        "$type": "Inside.Core.Formula.Definition.DefinitionAC, Inside.Core.Formula",
        "ID": 4203,
        "Results": [
          [
            480.0
          ]
        ],
        "Statistics": {
          "CreationDate": "2023-03-20T10:43:48.5757621+01:00",
          "LastRefreshDate": "2022-12-02T11:12:50.8421876+01:00",
          "TotalRefreshCount": 21,
          "CustomInfo": {}
        }
      },
      "4204": {
        "$type": "Inside.Core.Formula.Definition.DefinitionAC, Inside.Core.Formula",
        "ID": 4204,
        "Results": [
          [
            263.0
          ]
        ],
        "Statistics": {
          "CreationDate": "2023-03-20T10:43:48.5757621+01:00",
          "LastRefreshDate": "2022-12-02T11:12:50.8358795+01:00",
          "TotalRefreshCount": 19,
          "CustomInfo": {}
        }
      },
      "4205": {
        "$type": "Inside.Core.Formula.Definition.DefinitionAC, Inside.Core.Formula",
        "ID": 4205,
        "Results": [
          [
            60.0
          ]
        ],
        "Statistics": {
          "CreationDate": "2023-03-20T10:43:48.5757621+01:00",
          "LastRefreshDate": "2022-12-02T11:12:50.8298388+01:00",
          "TotalRefreshCount": 21,
          "CustomInfo": {}
        }
      },
      "4206": {
        "$type": "Inside.Core.Formula.Definition.DefinitionAC, Inside.Core.Formula",
        "ID": 4206,
        "Results": [
          [
            836.0
          ]
        ],
        "Statistics": {
          "CreationDate": "2023-03-20T10:43:48.5757621+01:00",
          "LastRefreshDate": "2022-12-02T11:12:44.2304694+01:00",
          "TotalRefreshCount": 22,
          "CustomInfo": {}
        }
      },
      "4207": {
        "$type": "Inside.Core.Formula.Definition.DefinitionAC, Inside.Core.Formula",
        "ID": 4207,
        "Results": [
          [
            1187.0
          ]
        ],
        "Statistics": {
          "CreationDate": "2023-03-20T10:43:48.5757621+01:00",
          "LastRefreshDate": "2022-12-02T11:12:44.2364403+01:00",
          "TotalRefreshCount": 22,
          "CustomInfo": {}
        }
      },
      "4208": {
        "$type": "Inside.Core.Formula.Definition.DefinitionAC, Inside.Core.Formula",
        "ID": 4208,
        "Results": [
          [
            744.0
          ]
        ],
        "Statistics": {
          "CreationDate": "2023-03-20T10:43:48.5757621+01:00",
          "LastRefreshDate": "2022-12-02T11:12:44.2056424+01:00",
          "TotalRefreshCount": 21,
          "CustomInfo": {}
        }
      },
      "4209": {
        "$type": "Inside.Core.Formula.Definition.DefinitionAC, Inside.Core.Formula",
        "ID": 4209,
        "Results": [
          [
            84.0
          ]
        ],
        "Statistics": {
          "CreationDate": "2023-03-20T10:43:48.5757621+01:00",
          "LastRefreshDate": "2022-12-02T11:12:50.83288+01:00",
          "TotalRefreshCount": 22,
          "CustomInfo": {}
        }
      },
      "4210": {
        "$type": "Inside.Core.Formula.Definition.DefinitionAC, Inside.Core.Formula",
        "ID": 4210,
        "Results": [
          [
            985.0
          ]
        ],
        "Statistics": {
          "CreationDate": "2023-03-20T10:43:48.5757621+01:00",
          "LastRefreshDate": "2022-12-02T11:12:44.2334115+01:00",
          "TotalRefreshCount": 22,
          "CustomInfo": {}
        }
      },
      "4211": {
        "$type": "Inside.Core.Formula.Definition.DefinitionAC, Inside.Core.Formula",
        "ID": 4211,
        "Results": [
          [
            41.0
          ]
        ],
        "Statistics": {
          "CreationDate": "2023-03-20T10:43:48.5757621+01:00",
          "LastRefreshDate": "2022-12-02T11:12:49.6339035+01:00",
          "TotalRefreshCount": 31,
          "CustomInfo": {}
        }
      },
      "4212": {
        "$type": "Inside.Core.Formula.Definition.DefinitionAC, Inside.Core.Formula",
        "ID": 4212,
        "Results": [
          [
            51.0
          ]
        ],
        "Statistics": {
          "CreationDate": "2023-03-20T10:43:48.5757621+01:00",
          "LastRefreshDate": "2022-12-02T11:12:49.6428921+01:00",
          "TotalRefreshCount": 29,
          "CustomInfo": {}
        }
      },
      "4213": {
        "$type": "Inside.Core.Formula.Definition.DefinitionAC, Inside.Core.Formula",
        "ID": 4213,
        "Results": [
          [
            7.0
          ]
        ],
        "Statistics": {
          "CreationDate": "2023-03-20T10:43:48.5766813+01:00",
          "LastRefreshDate": "2022-12-02T11:12:49.6548964+01:00",
          "TotalRefreshCount": 29,
          "CustomInfo": {}
        }
      },
      "4214": {
        "$type": "Inside.Core.Formula.Definition.DefinitionAC, Inside.Core.Formula",
        "ID": 4214,
        "Results": [
          [
            7.0
          ]
        ],
        "Statistics": {
          "CreationDate": "2023-03-20T10:43:48.5766813+01:00",
          "LastRefreshDate": "2022-12-02T11:12:49.6664106+01:00",
          "TotalRefreshCount": 29,
          "CustomInfo": {}
        }
      },
      "4215": {
        "$type": "Inside.Core.Formula.Definition.DefinitionAC, Inside.Core.Formula",
        "ID": 4215,
        "Results": [
          [
            193.0
          ]
        ],
        "Statistics": {
          "CreationDate": "2023-03-20T10:43:48.5766813+01:00",
          "LastRefreshDate": "2022-12-02T11:12:53.7420585+01:00",
          "TotalRefreshCount": 29,
          "CustomInfo": {}
        }
      },
      "4216": {
        "$type": "Inside.Core.Formula.Definition.DefinitionAC, Inside.Core.Formula",
        "ID": 4216,
        "Results": [
          [
            2163.0
          ]
        ],
        "Statistics": {
          "CreationDate": "2023-03-20T10:43:48.5766813+01:00",
          "LastRefreshDate": "2022-12-02T11:12:49.6804127+01:00",
          "TotalRefreshCount": 28,
          "CustomInfo": {}
        }
      },
      "4217": {
        "$type": "Inside.Core.Formula.Definition.DefinitionAC, Inside.Core.Formula",
        "ID": 4217,
        "Results": [
          [
            817.0
          ]
        ],
        "Statistics": {
          "CreationDate": "2023-03-20T10:43:48.5766813+01:00",
          "LastRefreshDate": "2022-12-02T11:12:53.7316924+01:00",
          "TotalRefreshCount": 23,
          "CustomInfo": {}
        }
      },
      "4218": {
        "$type": "Inside.Core.Formula.Definition.DefinitionAC, Inside.Core.Formula",
        "ID": 4218,
        "Results": [
          [
            1029.0
          ]
        ],
        "Statistics": {
          "CreationDate": "2023-03-20T10:43:48.5766813+01:00",
          "LastRefreshDate": "2022-12-02T11:12:49.6854243+01:00",
          "TotalRefreshCount": 33,
          "CustomInfo": {}
        }
      },
      "4219": {
        "$type": "Inside.Core.Formula.Definition.DefinitionAC, Inside.Core.Formula",
        "ID": 4219,
        "Results": [
          [
            1728.0
          ]
        ],
        "Statistics": {
          "CreationDate": "2023-03-20T10:43:48.5766813+01:00",
          "LastRefreshDate": "2022-12-02T11:12:49.6905887+01:00",
          "TotalRefreshCount": 29,
          "CustomInfo": {}
        }
      },
      "4220": {
        "$type": "Inside.Core.Formula.Definition.DefinitionAC, Inside.Core.Formula",
        "ID": 4220,
        "Results": [
          [
            23.0
          ]
        ],
        "Statistics": {
          "CreationDate": "2023-03-20T10:43:48.5766813+01:00",
          "LastRefreshDate": "2022-12-02T11:12:49.6968364+01:00",
          "TotalRefreshCount": 29,
          "CustomInfo": {}
        }
      },
      "4221": {
        "$type": "Inside.Core.Formula.Definition.DefinitionAC, Inside.Core.Formula",
        "ID": 4221,
        "Results": [
          [
            138.0
          ]
        ],
        "Statistics": {
          "CreationDate": "2023-03-20T10:43:48.5766813+01:00",
          "LastRefreshDate": "2022-12-02T11:12:49.7081932+01:00",
          "TotalRefreshCount": 30,
          "CustomInfo": {}
        }
      },
      "4222": {
        "$type": "Inside.Core.Formula.Definition.DefinitionAC, Inside.Core.Formula",
        "ID": 4222,
        "Results": [
          [
            7.0
          ]
        ],
        "Statistics": {
          "CreationDate": "2023-03-20T10:43:48.5766813+01:00",
          "LastRefreshDate": "2022-12-02T11:12:49.7191622+01:00",
          "TotalRefreshCount": 29,
          "CustomInfo": {}
        }
      },
      "4223": {
        "$type": "Inside.Core.Formula.Definition.DefinitionAC, Inside.Core.Formula",
        "ID": 4223,
        "Results": [
          [
            396.0
          ]
        ],
        "Statistics": {
          "CreationDate": "2023-03-20T10:43:48.5766813+01:00",
          "LastRefreshDate": "2022-12-02T11:12:49.7301573+01:00",
          "TotalRefreshCount": 29,
          "CustomInfo": {}
        }
      },
      "4224": {
        "$type": "Inside.Core.Formula.Definition.DefinitionAC, Inside.Core.Formula",
        "ID": 4224,
        "Results": [
          [
            247.0
          ]
        ],
        "Statistics": {
          "CreationDate": "2023-03-20T10:43:48.5766813+01:00",
          "LastRefreshDate": "2022-12-02T11:12:49.7411603+01:00",
          "TotalRefreshCount": 32,
          "CustomInfo": {}
        }
      },
      "4225": {
        "$type": "Inside.Core.Formula.Definition.DefinitionAC, Inside.Core.Formula",
        "ID": 4225,
        "Results": [
          [
            629.0
          ]
        ],
        "Statistics": {
          "CreationDate": "2023-03-20T10:43:48.5766813+01:00",
          "LastRefreshDate": "2022-12-02T11:12:49.7491572+01:00",
          "TotalRefreshCount": 33,
          "CustomInfo": {}
        }
      },
      "4226": {
        "$type": "Inside.Core.Formula.Definition.DefinitionAC, Inside.Core.Formula",
        "ID": 4226,
        "Results": [
          [
            465.0
          ]
        ],
        "Statistics": {
          "CreationDate": "2023-03-20T10:43:48.5766813+01:00",
          "LastRefreshDate": "2022-12-02T11:12:49.7541566+01:00",
          "TotalRefreshCount": 22,
          "CustomInfo": {}
        }
      },
      "4227": {
        "$type": "Inside.Core.Formula.Definition.DefinitionAC, Inside.Core.Formula",
        "ID": 4227,
        "Results": [
          [
            622.0
          ]
        ],
        "Statistics": {
          "CreationDate": "2023-03-20T10:43:48.5766813+01:00",
          "LastRefreshDate": "2022-12-02T11:12:49.7596737+01:00",
          "TotalRefreshCount": 29,
          "CustomInfo": {}
        }
      },
      "4228": {
        "$type": "Inside.Core.Formula.Definition.DefinitionAC, Inside.Core.Formula",
        "ID": 4228,
        "Results": [
          [
            460.0
          ]
        ],
        "Statistics": {
          "CreationDate": "2023-03-20T10:43:48.5766813+01:00",
          "LastRefreshDate": "2022-12-02T11:12:49.769882+01:00",
          "TotalRefreshCount": 25,
          "CustomInfo": {}
        }
      },
      "4229": {
        "$type": "Inside.Core.Formula.Definition.DefinitionAC, Inside.Core.Formula",
        "ID": 4229,
        "Results": [
          [
            24.0
          ]
        ],
        "Statistics": {
          "CreationDate": "2023-03-20T10:43:48.5766813+01:00",
          "LastRefreshDate": "2022-12-02T11:12:49.774866+01:00",
          "TotalRefreshCount": 27,
          "CustomInfo": {}
        }
      },
      "4230": {
        "$type": "Inside.Core.Formula.Definition.DefinitionAC, Inside.Core.Formula",
        "ID": 4230,
        "Results": [
          [
            39.0
          ]
        ],
        "Statistics": {
          "CreationDate": "2023-03-20T10:43:48.5766813+01:00",
          "LastRefreshDate": "2022-12-02T11:12:49.7800804+01:00",
          "TotalRefreshCount": 25,
          "CustomInfo": {}
        }
      },
      "4231": {
        "$type": "Inside.Core.Formula.Definition.DefinitionAC, Inside.Core.Formula",
        "ID": 4231,
        "Results": [
          [
            42.0
          ]
        ],
        "Statistics": {
          "CreationDate": "2023-03-20T10:43:48.5766813+01:00",
          "LastRefreshDate": "2022-12-02T11:12:53.7196834+01:00",
          "TotalRefreshCount": 28,
          "CustomInfo": {}
        }
      },
      "4232": {
        "$type": "Inside.Core.Formula.Definition.DefinitionAC, Inside.Core.Formula",
        "ID": 4232,
        "Results": [
          [
            8.0
          ]
        ],
        "Statistics": {
          "CreationDate": "2023-03-20T10:43:48.5766813+01:00",
          "LastRefreshDate": "2022-12-02T11:12:49.7872753+01:00",
          "TotalRefreshCount": 27,
          "CustomInfo": {}
        }
      },
      "4233": {
        "$type": "Inside.Core.Formula.Definition.DefinitionAC, Inside.Core.Formula",
        "ID": 4233,
        "Results": [
          [
            2519.0
          ]
        ],
        "Statistics": {
          "CreationDate": "2023-03-20T10:43:48.5776459+01:00",
          "LastRefreshDate": "2022-12-02T11:12:49.7952759+01:00",
          "TotalRefreshCount": 28,
          "CustomInfo": {}
        }
      },
      "4234": {
        "$type": "Inside.Core.Formula.Definition.DefinitionAC, Inside.Core.Formula",
        "ID": 4234,
        "Results": [
          [
            17.0
          ]
        ],
        "Statistics": {
          "CreationDate": "2023-03-20T10:43:48.5776459+01:00",
          "LastRefreshDate": "2022-12-02T11:12:49.8042699+01:00",
          "TotalRefreshCount": 29,
          "CustomInfo": {}
        }
      },
      "4235": {
        "$type": "Inside.Core.Formula.Definition.DefinitionAC, Inside.Core.Formula",
        "ID": 4235,
        "Results": [
          [
            6.0
          ]
        ],
        "Statistics": {
          "CreationDate": "2023-03-20T10:43:48.5776459+01:00",
          "LastRefreshDate": "2022-12-02T11:12:49.8122762+01:00",
          "TotalRefreshCount": 24,
          "CustomInfo": {}
        }
      },
      "4236": {
        "$type": "Inside.Core.Formula.Definition.DefinitionAC, Inside.Core.Formula",
        "ID": 4236,
        "Results": [
          [
            2469.0
          ]
        ],
        "Statistics": {
          "CreationDate": "2023-03-20T10:43:48.5776459+01:00",
          "LastRefreshDate": "2022-12-02T11:12:53.7066988+01:00",
          "TotalRefreshCount": 28,
          "CustomInfo": {}
        }
      },
      "4237": {
        "$type": "Inside.Core.Formula.Definition.DefinitionAC, Inside.Core.Formula",
        "ID": 4237,
        "Results": [
          [
            9.0
          ]
        ],
        "Statistics": {
          "CreationDate": "2023-03-20T10:43:48.5776459+01:00",
          "LastRefreshDate": "2022-12-02T11:12:49.8222718+01:00",
          "TotalRefreshCount": 31,
          "CustomInfo": {}
        }
      },
      "4238": {
        "$type": "Inside.Core.Formula.Definition.DefinitionAC, Inside.Core.Formula",
        "ID": 4238,
        "Results": [
          [
            13260.0
          ]
        ],
        "Statistics": {
          "CreationDate": "2023-03-20T10:43:48.5776459+01:00",
          "LastRefreshDate": "2022-12-02T11:12:53.7007145+01:00",
          "TotalRefreshCount": 27,
          "CustomInfo": {}
        }
      },
      "4239": {
        "$type": "Inside.Core.Formula.Definition.DefinitionAC, Inside.Core.Formula",
        "ID": 4239,
        "Results": [
          [
            4390.0
          ]
        ],
        "Statistics": {
          "CreationDate": "2023-03-20T10:43:48.5776459+01:00",
          "LastRefreshDate": "2022-12-02T11:11:54.3762799+01:00",
          "TotalRefreshCount": 28,
          "CustomInfo": {}
        }
      },
      "4240": {
        "$type": "Inside.Core.Formula.Definition.DefinitionAC, Inside.Core.Formula",
        "ID": 4240,
        "Results": [
          [
            406.0
          ]
        ],
        "Statistics": {
          "CreationDate": "2023-03-20T10:43:48.5776459+01:00",
          "LastRefreshDate": "2022-12-02T11:12:53.6886785+01:00",
          "TotalRefreshCount": 28,
          "CustomInfo": {}
        }
      },
      "4241": {
        "$type": "Inside.Core.Formula.Definition.DefinitionAC, Inside.Core.Formula",
        "ID": 4241,
        "Results": [
          [
            529.0
          ]
        ],
        "Statistics": {
          "CreationDate": "2023-03-20T10:43:48.5776459+01:00",
          "LastRefreshDate": "2022-12-02T11:12:53.6779909+01:00",
          "TotalRefreshCount": 26,
          "CustomInfo": {}
        }
      },
      "4242": {
        "$type": "Inside.Core.Formula.Definition.DefinitionAC, Inside.Core.Formula",
        "ID": 4242,
        "Results": [
          [
            483.0
          ]
        ],
        "Statistics": {
          "CreationDate": "2023-03-20T10:43:48.5776459+01:00",
          "LastRefreshDate": "2022-12-02T11:12:53.6659495+01:00",
          "TotalRefreshCount": 25,
          "CustomInfo": {}
        }
      },
      "4243": {
        "$type": "Inside.Core.Formula.Definition.DefinitionAC, Inside.Core.Formula",
        "ID": 4243,
        "Results": [
          [
            21.0
          ]
        ],
        "Statistics": {
          "CreationDate": "2023-03-20T10:43:48.5776459+01:00",
          "LastRefreshDate": "2022-12-02T11:12:53.6566491+01:00",
          "TotalRefreshCount": 27,
          "CustomInfo": {}
        }
      },
      "4244": {
        "$type": "Inside.Core.Formula.Definition.DefinitionAC, Inside.Core.Formula",
        "ID": 4244,
        "Results": [
          [
            404.0
          ]
        ],
        "Statistics": {
          "CreationDate": "2023-03-20T10:43:48.5776459+01:00",
          "LastRefreshDate": "2022-12-02T11:12:51.036602+01:00",
          "TotalRefreshCount": 28,
          "CustomInfo": {}
        }
      },
      "4245": {
        "$type": "Inside.Core.Formula.Definition.DefinitionAC, Inside.Core.Formula",
        "ID": 4245,
        "Results": [
          [
            376.0
          ]
        ],
        "Statistics": {
          "CreationDate": "2023-03-20T10:43:48.5776459+01:00",
          "LastRefreshDate": "2022-11-10T10:04:46.8531389+01:00",
          "TotalRefreshCount": 21,
          "CustomInfo": {}
        }
      },
      "4246": {
        "$type": "Inside.Core.Formula.Definition.DefinitionAC, Inside.Core.Formula",
        "ID": 4246,
        "Results": [
          [
            76.0
          ]
        ],
        "Statistics": {
          "CreationDate": "2023-03-20T10:43:48.5776459+01:00",
          "LastRefreshDate": "2022-12-02T11:12:51.026624+01:00",
          "TotalRefreshCount": 26,
          "CustomInfo": {}
        }
      },
      "4247": {
        "$type": "Inside.Core.Formula.Definition.DefinitionAC, Inside.Core.Formula",
        "ID": 4247,
        "Results": [
          [
            261.0
          ]
        ],
        "Statistics": {
          "CreationDate": "2023-03-20T10:43:48.5776459+01:00",
          "LastRefreshDate": "2022-12-02T11:12:51.016622+01:00",
          "TotalRefreshCount": 26,
          "CustomInfo": {}
        }
      },
      "4248": {
        "$type": "Inside.Core.Formula.Definition.DefinitionAC, Inside.Core.Formula",
        "ID": 4248,
        "Results": [
          [
            414.0
          ]
        ],
        "Statistics": {
          "CreationDate": "2023-03-20T10:43:48.5776459+01:00",
          "LastRefreshDate": "2022-12-02T11:12:51.0125944+01:00",
          "TotalRefreshCount": 17,
          "CustomInfo": {}
        }
      },
      "4249": {
        "$type": "Inside.Core.Formula.Definition.DefinitionAC, Inside.Core.Formula",
        "ID": 4249,
        "Results": [
          [
            320.0
          ]
        ],
        "Statistics": {
          "CreationDate": "2023-03-20T10:43:48.5776459+01:00",
          "LastRefreshDate": "2022-11-10T10:04:46.8931811+01:00",
          "TotalRefreshCount": 21,
          "CustomInfo": {}
        }
      },
      "4250": {
        "$type": "Inside.Core.Formula.Definition.DefinitionAC, Inside.Core.Formula",
        "ID": 4250,
        "Results": [
          [
            16.0
          ]
        ],
        "Statistics": {
          "CreationDate": "2023-03-20T10:43:48.5776459+01:00",
          "LastRefreshDate": "2022-12-02T11:12:51.0046021+01:00",
          "TotalRefreshCount": 26,
          "CustomInfo": {}
        }
      },
      "4251": {
        "$type": "Inside.Core.Formula.Definition.DefinitionAC, Inside.Core.Formula",
        "ID": 4251,
        "Results": [
          [
            120.0
          ]
        ],
        "Statistics": {
          "CreationDate": "2023-03-20T10:43:48.5776459+01:00",
          "LastRefreshDate": "2022-12-02T11:12:51.0006201+01:00",
          "TotalRefreshCount": 27,
          "CustomInfo": {}
        }
      },
      "4252": {
        "$type": "Inside.Core.Formula.Definition.DefinitionAC, Inside.Core.Formula",
        "ID": 4252,
        "Results": [
          [
            21.0
          ]
        ],
        "Statistics": {
          "CreationDate": "2023-03-20T10:43:48.5776459+01:00",
          "LastRefreshDate": "2022-12-02T11:12:50.9926057+01:00",
          "TotalRefreshCount": 26,
          "CustomInfo": {}
        }
      },
      "4253": {
        "$type": "Inside.Core.Formula.Definition.DefinitionAC, Inside.Core.Formula",
        "ID": 4253,
        "Results": [
          [
            93.0
          ]
        ],
        "Statistics": {
          "CreationDate": "2023-03-20T10:43:48.5786398+01:00",
          "LastRefreshDate": "2022-12-02T11:12:50.9846257+01:00",
          "TotalRefreshCount": 22,
          "CustomInfo": {}
        }
      },
      "4254": {
        "$type": "Inside.Core.Formula.Definition.DefinitionAC, Inside.Core.Formula",
        "ID": 4254,
        "Results": [
          [
            70.0
          ]
        ],
        "Statistics": {
          "CreationDate": "2023-03-20T10:43:48.5786398+01:00",
          "LastRefreshDate": "2022-12-02T11:12:50.9760417+01:00",
          "TotalRefreshCount": 18,
          "CustomInfo": {}
        }
      },
      "4255": {
        "$type": "Inside.Core.Formula.Definition.DefinitionAC, Inside.Core.Formula",
        "ID": 4255,
        "Results": [
          [
            6.0
          ]
        ],
        "Statistics": {
          "CreationDate": "2023-03-20T10:43:48.5786398+01:00",
          "LastRefreshDate": "2022-12-02T11:12:49.5375062+01:00",
          "TotalRefreshCount": 23,
          "CustomInfo": {}
        }
      },
      "4256": {
        "$type": "Inside.Core.Formula.Definition.DefinitionAC, Inside.Core.Formula",
        "ID": 4256,
        "Results": [
          [
            20.0
          ]
        ],
        "Statistics": {
          "CreationDate": "2023-03-20T10:43:48.5786398+01:00",
          "LastRefreshDate": "2022-12-02T11:12:49.5436826+01:00",
          "TotalRefreshCount": 24,
          "CustomInfo": {}
        }
      },
      "4257": {
        "$type": "Inside.Core.Formula.Definition.DefinitionAC, Inside.Core.Formula",
        "ID": 4257,
        "Results": [
          [
            173.0
          ]
        ],
        "Statistics": {
          "CreationDate": "2023-03-20T10:43:48.5786398+01:00",
          "LastRefreshDate": "2022-11-10T10:04:46.9711464+01:00",
          "TotalRefreshCount": 21,
          "CustomInfo": {}
        }
      },
      "4258": {
        "$type": "Inside.Core.Formula.Definition.DefinitionAC, Inside.Core.Formula",
        "ID": 4258,
        "Results": [
          [
            444.0
          ]
        ],
        "Statistics": {
          "CreationDate": "2023-03-20T10:43:48.5786398+01:00",
          "LastRefreshDate": "2022-12-02T11:12:50.9585955+01:00",
          "TotalRefreshCount": 25,
          "CustomInfo": {}
        }
      },
      "4259": {
        "$type": "Inside.Core.Formula.Definition.DefinitionAC, Inside.Core.Formula",
        "ID": 4259,
        "Results": [
          [
            7.0
          ]
        ],
        "Statistics": {
          "CreationDate": "2023-03-20T10:43:48.5786398+01:00",
          "LastRefreshDate": "2022-12-02T11:12:49.4985379+01:00",
          "TotalRefreshCount": 18,
          "CustomInfo": {}
        }
      },
      "4260": {
        "$type": "Inside.Core.Formula.Definition.DefinitionAC, Inside.Core.Formula",
        "ID": 4260,
        "Results": [
          [
            11.0
          ]
        ],
        "Statistics": {
          "CreationDate": "2023-03-20T10:43:48.5786398+01:00",
          "LastRefreshDate": "2022-12-02T11:12:49.5098718+01:00",
          "TotalRefreshCount": 24,
          "CustomInfo": {}
        }
      },
      "4261": {
        "$type": "Inside.Core.Formula.Definition.DefinitionAC, Inside.Core.Formula",
        "ID": 4261,
        "Results": [
          [
            245.0
          ]
        ],
        "Statistics": {
          "CreationDate": "2023-03-20T10:43:48.5786398+01:00",
          "LastRefreshDate": "2022-12-02T11:12:50.9496119+01:00",
          "TotalRefreshCount": 25,
          "CustomInfo": {}
        }
      },
      "4262": {
        "$type": "Inside.Core.Formula.Definition.DefinitionAC, Inside.Core.Formula",
        "ID": 4262,
        "Results": [
          [
            358.0
          ]
        ],
        "Statistics": {
          "CreationDate": "2023-03-20T10:43:48.5786398+01:00",
          "LastRefreshDate": "2022-12-02T11:12:50.9413735+01:00",
          "TotalRefreshCount": 25,
          "CustomInfo": {}
        }
      },
      "4263": {
        "$type": "Inside.Core.Formula.Definition.DefinitionAC, Inside.Core.Formula",
        "ID": 4263,
        "Results": [
          [
            57.0
          ]
        ],
        "Statistics": {
          "CreationDate": "2023-03-20T10:43:48.5786398+01:00",
          "LastRefreshDate": "2022-12-02T11:12:50.9321439+01:00",
          "TotalRefreshCount": 22,
          "CustomInfo": {}
        }
      },
      "4264": {
        "$type": "Inside.Core.Formula.Definition.DefinitionAC, Inside.Core.Formula",
        "ID": 4264,
        "Results": [
          [
            512.0
          ]
        ],
        "Statistics": {
          "CreationDate": "2023-03-20T10:43:48.5786398+01:00",
          "LastRefreshDate": "2022-12-02T11:12:50.9281159+01:00",
          "TotalRefreshCount": 25,
          "CustomInfo": {}
        }
      },
      "4265": {
        "$type": "Inside.Core.Formula.Definition.DefinitionAC, Inside.Core.Formula",
        "ID": 4265,
        "Results": [
          [
            883.0
          ]
        ],
        "Statistics": {
          "CreationDate": "2023-03-20T10:43:48.5786398+01:00",
          "LastRefreshDate": "2022-12-02T11:12:50.9237474+01:00",
          "TotalRefreshCount": 26,
          "CustomInfo": {}
        }
      },
      "4266": {
        "$type": "Inside.Core.Formula.Definition.DefinitionAC, Inside.Core.Formula",
        "ID": 4266,
        "Results": [
          [
            13.0
          ]
        ],
        "Statistics": {
          "CreationDate": "2023-03-20T10:43:48.5786398+01:00",
          "LastRefreshDate": "2022-11-10T10:04:47.070144+01:00",
          "TotalRefreshCount": 21,
          "CustomInfo": {}
        }
      },
      "4267": {
        "$type": "Inside.Core.Formula.Definition.DefinitionAC, Inside.Core.Formula",
        "ID": 4267,
        "Results": [
          [
            1077.0
          ]
        ],
        "Statistics": {
          "CreationDate": "2023-03-20T10:43:48.5786398+01:00",
          "LastRefreshDate": "2022-12-02T11:12:49.4942179+01:00",
          "TotalRefreshCount": 21,
          "CustomInfo": {}
        }
      },
      "4268": {
        "$type": "Inside.Core.Formula.Definition.DefinitionAC, Inside.Core.Formula",
        "ID": 4268,
        "Results": [
          [
            8.0
          ]
        ],
        "Statistics": {
          "CreationDate": "2023-03-20T10:43:48.5786398+01:00",
          "LastRefreshDate": "2022-12-02T11:12:49.48188+01:00",
          "TotalRefreshCount": 18,
          "CustomInfo": {}
        }
      },
      "4269": {
        "$type": "Inside.Core.Formula.Definition.DefinitionAC, Inside.Core.Formula",
        "ID": 4269,
        "Results": [
          [
            27.0
          ]
        ],
        "Statistics": {
          "CreationDate": "2023-03-20T10:43:48.5786398+01:00",
          "LastRefreshDate": "2022-12-02T11:12:50.9134434+01:00",
          "TotalRefreshCount": 21,
          "CustomInfo": {}
        }
      },
      "4270": {
        "$type": "Inside.Core.Formula.Definition.DefinitionAC, Inside.Core.Formula",
        "ID": 4270,
        "Results": [
          [
            96.0
          ]
        ],
        "Statistics": {
          "CreationDate": "2023-03-20T10:43:48.5786398+01:00",
          "LastRefreshDate": "2022-12-02T11:12:50.906412+01:00",
          "TotalRefreshCount": 24,
          "CustomInfo": {}
        }
      },
      "4271": {
        "$type": "Inside.Core.Formula.Definition.DefinitionAC, Inside.Core.Formula",
        "ID": 4271,
        "Results": [
          [
            142.0
          ]
        ],
        "Statistics": {
          "CreationDate": "2023-03-20T10:43:48.5786398+01:00",
          "LastRefreshDate": "2022</t>
  </si>
  <si>
    <t>-12-02T11:12:50.8970864+01:00",
          "TotalRefreshCount": 24,
          "CustomInfo": {}
        }
      },
      "4272": {
        "$type": "Inside.Core.Formula.Definition.DefinitionAC, Inside.Core.Formula",
        "ID": 4272,
        "Results": [
          [
            831.0
          ]
        ],
        "Statistics": {
          "CreationDate": "2023-03-20T10:43:48.5786398+01:00",
          "LastRefreshDate": "2022-12-02T11:12:50.8897691+01:00",
          "TotalRefreshCount": 24,
          "CustomInfo": {}
        }
      },
      "4273": {
        "$type": "Inside.Core.Formula.Definition.DefinitionAC, Inside.Core.Formula",
        "ID": 4273,
        "Results": [
          [
            130.0
          ]
        ],
        "Statistics": {
          "CreationDate": "2023-03-20T10:43:48.5786398+01:00",
          "LastRefreshDate": "2022-12-02T11:12:50.8834238+01:00",
          "TotalRefreshCount": 21,
          "CustomInfo": {}
        }
      },
      "4274": {
        "$type": "Inside.Core.Formula.Definition.DefinitionAC, Inside.Core.Formula",
        "ID": 4274,
        "Results": [
          [
            2940.0
          ]
        ],
        "Statistics": {
          "CreationDate": "2023-03-20T10:43:48.5796384+01:00",
          "LastRefreshDate": "2022-12-02T11:12:25.8005835+01:00",
          "TotalRefreshCount": 21,
          "CustomInfo": {}
        }
      },
      "4275": {
        "$type": "Inside.Core.Formula.Definition.DefinitionAC, Inside.Core.Formula",
        "ID": 4275,
        "Results": [
          [
            60.0
          ]
        ],
        "Statistics": {
          "CreationDate": "2023-03-20T10:43:48.5796384+01:00",
          "LastRefreshDate": "2022-12-02T11:12:49.4775495+01:00",
          "TotalRefreshCount": 16,
          "CustomInfo": {}
        }
      },
      "4276": {
        "$type": "Inside.Core.Formula.Definition.DefinitionAC, Inside.Core.Formula",
        "ID": 4276,
        "Results": [
          [
            1162.0
          ]
        ],
        "Statistics": {
          "CreationDate": "2023-03-20T10:43:48.5796384+01:00",
          "LastRefreshDate": "2022-12-02T11:12:44.0743728+01:00",
          "TotalRefreshCount": 21,
          "CustomInfo": {}
        }
      },
      "4277": {
        "$type": "Inside.Core.Formula.Definition.DefinitionAC, Inside.Core.Formula",
        "ID": 4277,
        "Results": [
          [
            929.0
          ]
        ],
        "Statistics": {
          "CreationDate": "2023-03-20T10:43:48.5796384+01:00",
          "LastRefreshDate": "2022-12-02T11:12:50.8790311+01:00",
          "TotalRefreshCount": 23,
          "CustomInfo": {}
        }
      },
      "4278": {
        "$type": "Inside.Core.Formula.Definition.DefinitionAC, Inside.Core.Formula",
        "ID": 4278,
        "Results": [
          [
            6.0
          ]
        ],
        "Statistics": {
          "CreationDate": "2023-03-20T10:43:48.5796384+01:00",
          "LastRefreshDate": "2022-12-02T11:12:44.0863712+01:00",
          "TotalRefreshCount": 18,
          "CustomInfo": {}
        }
      },
      "4279": {
        "$type": "Inside.Core.Formula.Definition.DefinitionAC, Inside.Core.Formula",
        "ID": 4279,
        "Results": [
          [
            112.0
          ]
        ],
        "Statistics": {
          "CreationDate": "2023-03-20T10:43:48.5796384+01:00",
          "LastRefreshDate": "2022-12-02T11:12:44.0943885+01:00",
          "TotalRefreshCount": 22,
          "CustomInfo": {}
        }
      },
      "4280": {
        "$type": "Inside.Core.Formula.Definition.DefinitionAC, Inside.Core.Formula",
        "ID": 4280,
        "Results": [
          [
            4065.0
          ]
        ],
        "Statistics": {
          "CreationDate": "2023-03-20T10:43:48.5796384+01:00",
          "LastRefreshDate": "2022-12-02T11:12:44.1033709+01:00",
          "TotalRefreshCount": 22,
          "CustomInfo": {}
        }
      },
      "4281": {
        "$type": "Inside.Core.Formula.Definition.DefinitionAC, Inside.Core.Formula",
        "ID": 4281,
        "Results": [
          [
            7017.0
          ]
        ],
        "Statistics": {
          "CreationDate": "2023-03-20T10:43:48.5796384+01:00",
          "LastRefreshDate": "2022-12-02T11:12:44.1163686+01:00",
          "TotalRefreshCount": 22,
          "CustomInfo": {}
        }
      },
      "4282": {
        "$type": "Inside.Core.Formula.Definition.DefinitionAC, Inside.Core.Formula",
        "ID": 4282,
        "Results": [
          [
            115.0
          ]
        ],
        "Statistics": {
          "CreationDate": "2023-03-20T10:43:48.5796384+01:00",
          "LastRefreshDate": "2022-12-02T11:12:50.8680774+01:00",
          "TotalRefreshCount": 22,
          "CustomInfo": {}
        }
      },
      "4283": {
        "$type": "Inside.Core.Formula.Definition.DefinitionAC, Inside.Core.Formula",
        "ID": 4283,
        "Results": [
          [
            289.0
          ]
        ],
        "Statistics": {
          "CreationDate": "2023-03-20T10:43:48.5796384+01:00",
          "LastRefreshDate": "2022-12-02T11:12:50.8606865+01:00",
          "TotalRefreshCount": 17,
          "CustomInfo": {}
        }
      },
      "4284": {
        "$type": "Inside.Core.Formula.Definition.DefinitionAC, Inside.Core.Formula",
        "ID": 4284,
        "Results": [
          [
            2482.0
          ]
        ],
        "Statistics": {
          "CreationDate": "2023-03-20T10:43:48.5796384+01:00",
          "LastRefreshDate": "2022-12-02T11:12:44.151676+01:00",
          "TotalRefreshCount": 19,
          "CustomInfo": {}
        }
      },
      "4285": {
        "$type": "Inside.Core.Formula.Definition.DefinitionAC, Inside.Core.Formula",
        "ID": 4285,
        "Results": [
          [
            9.0
          ]
        ],
        "Statistics": {
          "CreationDate": "2023-03-20T10:43:48.5796384+01:00",
          "LastRefreshDate": "2022-12-02T11:12:44.1630226+01:00",
          "TotalRefreshCount": 16,
          "CustomInfo": {}
        }
      },
      "4286": {
        "$type": "Inside.Core.Formula.Definition.DefinitionAC, Inside.Core.Formula",
        "ID": 4286,
        "Results": [
          [
            4891.0
          ]
        ],
        "Statistics": {
          "CreationDate": "2023-03-20T10:43:48.5796384+01:00",
          "LastRefreshDate": "2022-12-02T11:12:44.1752939+01:00",
          "TotalRefreshCount": 22,
          "CustomInfo": {}
        }
      },
      "4287": {
        "$type": "Inside.Core.Formula.Definition.DefinitionAC, Inside.Core.Formula",
        "ID": 4287,
        "Results": [
          [
            5.0
          ]
        ],
        "Statistics": {
          "CreationDate": "2023-03-20T10:43:48.5796384+01:00",
          "LastRefreshDate": "2022-12-02T11:12:44.1892796+01:00",
          "TotalRefreshCount": 22,
          "CustomInfo": {}
        }
      },
      "4288": {
        "$type": "Inside.Core.Formula.Definition.DefinitionAC, Inside.Core.Formula",
        "ID": 4288,
        "Results": [
          [
            403.0
          ]
        ],
        "Statistics": {
          "CreationDate": "2023-03-20T10:43:48.5796384+01:00",
          "LastRefreshDate": "2022-12-02T11:12:50.8494172+01:00",
          "TotalRefreshCount": 21,
          "CustomInfo": {}
        }
      },
      "4289": {
        "$type": "Inside.Core.Formula.Definition.DefinitionAC, Inside.Core.Formula",
        "ID": 4289,
        "Results": [
          [
            492.0
          ]
        ],
        "Statistics": {
          "CreationDate": "2023-03-20T10:43:48.5796384+01:00",
          "LastRefreshDate": "2022-12-02T11:12:50.838838+01:00",
          "TotalRefreshCount": 20,
          "CustomInfo": {}
        }
      },
      "4290": {
        "$type": "Inside.Core.Formula.Definition.DefinitionAC, Inside.Core.Formula",
        "ID": 4290,
        "Results": [
          [
            455.0
          ]
        ],
        "Statistics": {
          "CreationDate": "2023-03-20T10:43:48.5796384+01:00",
          "LastRefreshDate": "2022-12-02T11:12:44.2274573+01:00",
          "TotalRefreshCount": 21,
          "CustomInfo": {}
        }
      },
      "4291": {
        "$type": "Inside.Core.Formula.Definition.DefinitionAC, Inside.Core.Formula",
        "ID": 4291,
        "Results": [
          [
            879.0
          ]
        ],
        "Statistics": {
          "CreationDate": "2023-03-20T10:43:48.5796384+01:00",
          "LastRefreshDate": "2022-12-02T11:12:44.2499933+01:00",
          "TotalRefreshCount": 22,
          "CustomInfo": {}
        }
      },
      "4292": {
        "$type": "Inside.Core.Formula.Definition.DefinitionAC, Inside.Core.Formula",
        "ID": 4292,
        "Results": [
          [
            41.0
          ]
        ],
        "Statistics": {
          "CreationDate": "2023-03-20T10:43:48.5796384+01:00",
          "LastRefreshDate": "2022-12-02T11:12:44.2561264+01:00",
          "TotalRefreshCount": 21,
          "CustomInfo": {}
        }
      },
      "4293": {
        "$type": "Inside.Core.Formula.Definition.DefinitionAC, Inside.Core.Formula",
        "ID": 4293,
        "Results": [
          [
            28.0
          ]
        ],
        "Statistics": {
          "CreationDate": "2023-03-20T10:43:48.5796384+01:00",
          "LastRefreshDate": "2022-12-02T11:12:44.2675887+01:00",
          "TotalRefreshCount": 19,
          "CustomInfo": {}
        }
      },
      "4294": {
        "$type": "Inside.Core.Formula.Definition.DefinitionAC, Inside.Core.Formula",
        "ID": 4294,
        "Results": [
          [
            63.0
          ]
        ],
        "Statistics": {
          "CreationDate": "2023-03-20T10:43:48.5796384+01:00",
          "LastRefreshDate": "2022-12-02T11:12:44.2808614+01:00",
          "TotalRefreshCount": 22,
          "CustomInfo": {}
        }
      },
      "4295": {
        "$type": "Inside.Core.Formula.Definition.DefinitionAC, Inside.Core.Formula",
        "ID": 4295,
        "Results": [
          [
            133.0
          ]
        ],
        "Statistics": {
          "CreationDate": "2023-03-20T10:43:48.5806324+01:00",
          "LastRefreshDate": "2022-12-02T11:12:44.2921509+01:00",
          "TotalRefreshCount": 22,
          "CustomInfo": {}
        }
      },
      "4296": {
        "$type": "Inside.Core.Formula.Definition.DefinitionAC, Inside.Core.Formula",
        "ID": 4296,
        "Results": [
          [
            569.0
          ]
        ],
        "Statistics": {
          "CreationDate": "2023-03-20T10:43:48.5806324+01:00",
          "LastRefreshDate": "2022-12-02T11:12:44.3001563+01:00",
          "TotalRefreshCount": 22,
          "CustomInfo": {}
        }
      },
      "4297": {
        "$type": "Inside.Core.Formula.Definition.DefinitionAC, Inside.Core.Formula",
        "ID": 4297,
        "Results": [
          [
            175.0
          ]
        ],
        "Statistics": {
          "CreationDate": "2023-03-20T10:43:48.5806324+01:00",
          "LastRefreshDate": "2022-12-02T11:12:44.3081458+01:00",
          "TotalRefreshCount": 21,
          "CustomInfo": {}
        }
      },
      "4298": {
        "$type": "Inside.Core.Formula.Definition.DefinitionAC, Inside.Core.Formula",
        "ID": 4298,
        "Results": [
          [
            309.0
          ]
        ],
        "Statistics": {
          "CreationDate": "2023-03-20T10:43:48.5806324+01:00",
          "LastRefreshDate": "2022-12-02T11:12:44.3151602+01:00",
          "TotalRefreshCount": 20,
          "CustomInfo": {}
        }
      },
      "4299": {
        "$type": "Inside.Core.Formula.Definition.DefinitionAC, Inside.Core.Formula",
        "ID": 4299,
        "Results": [
          [
            99.0
          ]
        ],
        "Statistics": {
          "CreationDate": "2023-03-20T10:43:48.5806324+01:00",
          "LastRefreshDate": "2022-12-02T11:12:44.3231402+01:00",
          "TotalRefreshCount": 19,
          "CustomInfo": {}
        }
      },
      "4300": {
        "$type": "Inside.Core.Formula.Definition.DefinitionAC, Inside.Core.Formula",
        "ID": 4300,
        "Results": [
          [
            278.0
          ]
        ],
        "Statistics": {
          "CreationDate": "2023-03-20T10:43:48.5806324+01:00",
          "LastRefreshDate": "2022-12-02T11:12:44.3301328+01:00",
          "TotalRefreshCount": 19,
          "CustomInfo": {}
        }
      },
      "4301": {
        "$type": "Inside.Core.Formula.Definition.DefinitionAC, Inside.Core.Formula",
        "ID": 4301,
        "Results": [
          [
            364.0
          ]
        ],
        "Statistics": {
          "CreationDate": "2023-03-20T10:43:48.5806324+01:00",
          "LastRefreshDate": "2022-12-02T11:12:44.3384166+01:00",
          "TotalRefreshCount": 17,
          "CustomInfo": {}
        }
      },
      "4302": {
        "$type": "Inside.Core.Formula.Definition.DefinitionAC, Inside.Core.Formula",
        "ID": 4302,
        "Results": [
          [
            852.0
          ]
        ],
        "Statistics": {
          "CreationDate": "2023-03-20T10:43:48.5806324+01:00",
          "LastRefreshDate": "2022-12-02T11:12:44.3446663+01:00",
          "TotalRefreshCount": 19,
          "CustomInfo": {}
        }
      },
      "4303": {
        "$type": "Inside.Core.Formula.Definition.DefinitionAC, Inside.Core.Formula",
        "ID": 4303,
        "Results": [
          [
            506.0
          ]
        ],
        "Statistics": {
          "CreationDate": "2023-03-20T10:43:48.5806324+01:00",
          "LastRefreshDate": "2022-12-02T11:12:44.350704+01:00",
          "TotalRefreshCount": 21,
          "CustomInfo": {}
        }
      },
      "4304": {
        "$type": "Inside.Core.Formula.Definition.DefinitionAC, Inside.Core.Formula",
        "ID": 4304,
        "Results": [
          [
            1260.0
          ]
        ],
        "Statistics": {
          "CreationDate": "2023-03-20T10:43:48.5806324+01:00",
          "LastRefreshDate": "2022-12-02T11:12:46.9799429+01:00",
          "TotalRefreshCount": 16,
          "CustomInfo": {}
        }
      },
      "4305": {
        "$type": "Inside.Core.Formula.Definition.DefinitionAC, Inside.Core.Formula",
        "ID": 4305,
        "Results": [
          [
            10.0
          ]
        ],
        "Statistics": {
          "CreationDate": "2023-03-20T10:43:48.5806324+01:00",
          "LastRefreshDate": "2022-12-02T11:12:46.9869381+01:00",
          "TotalRefreshCount": 17,
          "CustomInfo": {}
        }
      },
      "4306": {
        "$type": "Inside.Core.Formula.Definition.DefinitionAC, Inside.Core.Formula",
        "ID": 4306,
        "Results": [
          [
            556.0
          ]
        ],
        "Statistics": {
          "CreationDate": "2023-03-20T10:43:48.5806324+01:00",
          "LastRefreshDate": "2022-12-02T11:12:46.9929476+01:00",
          "TotalRefreshCount": 17,
          "CustomInfo": {}
        }
      },
      "4307": {
        "$type": "Inside.Core.Formula.Definition.DefinitionAC, Inside.Core.Formula",
        "ID": 4307,
        "Results": [
          [
            175.0
          ]
        ],
        "Statistics": {
          "CreationDate": "2023-03-20T10:43:48.5806324+01:00",
          "LastRefreshDate": "2022-12-02T11:12:50.8175337+01:00",
          "TotalRefreshCount": 17,
          "CustomInfo": {}
        }
      },
      "4308": {
        "$type": "Inside.Core.Formula.Definition.DefinitionAC, Inside.Core.Formula",
        "ID": 4308,
        "Results": [
          [
            113.0
          ]
        ],
        "Statistics": {
          "CreationDate": "2023-03-20T10:43:48.5806324+01:00",
          "LastRefreshDate": "2022-12-02T11:12:47.0059432+01:00",
          "TotalRefreshCount": 17,
          "CustomInfo": {}
        }
      },
      "4309": {
        "$type": "Inside.Core.Formula.Definition.DefinitionAC, Inside.Core.Formula",
        "ID": 4309,
        "Results": [
          [
            4687.0
          ]
        ],
        "Statistics": {
          "CreationDate": "2023-03-20T10:43:48.5806324+01:00",
          "LastRefreshDate": "2022-12-02T11:12:47.0119418+01:00",
          "TotalRefreshCount": 19,
          "CustomInfo": {}
        }
      },
      "4310": {
        "$type": "Inside.Core.Formula.Definition.DefinitionAC, Inside.Core.Formula",
        "ID": 4310,
        "Results": [
          [
            2461.0
          ]
        ],
        "Statistics": {
          "CreationDate": "2023-03-20T10:43:48.5806324+01:00",
          "LastRefreshDate": "2022-12-02T11:12:47.0209428+01:00",
          "TotalRefreshCount": 17,
          "CustomInfo": {}
        }
      },
      "4311": {
        "$type": "Inside.Core.Formula.Definition.DefinitionAC, Inside.Core.Formula",
        "ID": 4311,
        "Results": [
          [
            195.0
          ]
        ],
        "Statistics": {
          "CreationDate": "2023-03-20T10:43:48.5806324+01:00",
          "LastRefreshDate": "2022-12-02T11:12:49.1843122+01:00",
          "TotalRefreshCount": 17,
          "CustomInfo": {}
        }
      },
      "4312": {
        "$type": "Inside.Core.Formula.Definition.DefinitionAC, Inside.Core.Formula",
        "ID": 4312,
        "Results": [
          [
            522.0
          ]
        ],
        "Statistics": {
          "CreationDate": "2023-03-20T10:43:48.5806324+01:00",
          "LastRefreshDate": "2022-12-02T11:12:49.1963306+01:00",
          "TotalRefreshCount": 19,
          "CustomInfo": {}
        }
      },
      "4313": {
        "$type": "Inside.Core.Formula.Definition.DefinitionAC, Inside.Core.Formula",
        "ID": 4313,
        "Results": [
          [
            1802.0
          ]
        ],
        "Statistics": {
          "CreationDate": "2023-03-20T10:43:48.5806324+01:00",
          "LastRefreshDate": "2022-12-02T11:12:49.2095755+01:00",
          "TotalRefreshCount": 17,
          "CustomInfo": {}
        }
      },
      "4314": {
        "$type": "Inside.Core.Formula.Definition.DefinitionAC, Inside.Core.Formula",
        "ID": 4314,
        "Results": [
          [
            201.0
          ]
        ],
        "Statistics": {
          "CreationDate": "2023-03-20T10:43:48.5806324+01:00",
          "LastRefreshDate": "2022-12-02T11:12:50.8112246+01:00",
          "TotalRefreshCount": 18,
          "CustomInfo": {}
        }
      },
      "4315": {
        "$type": "Inside.Core.Formula.Definition.DefinitionAC, Inside.Core.Formula",
        "ID": 4315,
        "Results": [
          [
            111.0
          ]
        ],
        "Statistics": {
          "CreationDate": "2023-03-20T10:43:48.581656+01:00",
          "LastRefreshDate": "2022-12-02T11:12:50.8042391+01:00",
          "TotalRefreshCount": 18,
          "CustomInfo": {}
        }
      },
      "4316": {
        "$type": "Inside.Core.Formula.Definition.DefinitionAC, Inside.Core.Formula",
        "ID": 4316,
        "Results": [
          [
            93.0
          ]
        ],
        "Statistics": {
          "CreationDate": "2023-03-20T10:43:48.581656+01:00",
          "LastRefreshDate": "2022-12-02T11:12:50.1672579+01:00",
          "TotalRefreshCount": 20,
          "CustomInfo": {}
        }
      },
      "4317": {
        "$type": "Inside.Core.Formula.Definition.DefinitionAC, Inside.Core.Formula",
        "ID": 4317,
        "Results": [
          [
            1290.0
          ]
        ],
        "Statistics": {
          "CreationDate": "2023-03-20T10:43:48.581656+01:00",
          "LastRefreshDate": "2022-12-02T11:12:49.260068+01:00",
          "TotalRefreshCount": 17,
          "CustomInfo": {}
        }
      },
      "4318": {
        "$type": "Inside.Core.Formula.Definition.DefinitionAC, Inside.Core.Formula",
        "ID": 4318,
        "Results": [
          [
            917.0
          ]
        ],
        "Statistics": {
          "CreationDate": "2023-03-20T10:43:48.581656+01:00",
          "LastRefreshDate": "2022-12-02T11:12:49.2725547+01:00",
          "TotalRefreshCount": 17,
          "CustomInfo": {}
        }
      },
      "4319": {
        "$type": "Inside.Core.Formula.Definition.DefinitionAC, Inside.Core.Formula",
        "ID": 4319,
        "Results": [
          [
            894.0
          ]
        ],
        "Statistics": {
          "CreationDate": "2023-03-20T10:43:48.581656+01:00",
          "LastRefreshDate": "2022-12-02T11:12:49.2838765+01:00",
          "TotalRefreshCount": 16,
          "CustomInfo": {}
        }
      },
      "4320": {
        "$type": "Inside.Core.Formula.Definition.DefinitionAC, Inside.Core.Formula",
        "ID": 4320,
        "Results": [
          [
            155.0
          ]
        ],
        "Statistics": {
          "CreationDate": "2023-03-20T10:43:48.581656+01:00",
          "LastRefreshDate": "2022-12-02T11:12:49.2964508+01:00",
          "TotalRefreshCount": 18,
          "CustomInfo": {}
        }
      },
      "4321": {
        "$type": "Inside.Core.Formula.Definition.DefinitionAC, Inside.Core.Formula",
        "ID": 4321,
        "Results": [
          [
            188.0
          ]
        ],
        "Statistics": {
          "CreationDate": "2023-03-20T10:43:48.581656+01:00",
          "LastRefreshDate": "2022-12-02T11:12:49.3087735+01:00",
          "TotalRefreshCount": 17,
          "CustomInfo": {}
        }
      },
      "4322": {
        "$type": "Inside.Core.Formula.Definition.DefinitionAC, Inside.Core.Formula",
        "ID": 4322,
        "Results": [
          [
            137.0
          ]
        ],
        "Statistics": {
          "CreationDate": "2023-03-20T10:43:48.581656+01:00",
          "LastRefreshDate": "2022-12-02T11:12:49.3211244+01:00",
          "TotalRefreshCount": 17,
          "CustomInfo": {}
        }
      },
      "4323": {
        "$type": "Inside.Core.Formula.Definition.DefinitionAC, Inside.Core.Formula",
        "ID": 4323,
        "Results": [
          [
            272.0
          ]
        ],
        "Statistics": {
          "CreationDate": "2023-03-20T10:43:48.581656+01:00",
          "LastRefreshDate": "2022-12-02T11:12:49.1903524+01:00",
          "TotalRefreshCount": 17,
          "CustomInfo": {}
        }
      },
      "4324": {
        "$type": "Inside.Core.Formula.Definition.DefinitionAC, Inside.Core.Formula",
        "ID": 4324,
        "Results": [
          [
            23.0
          ]
        ],
        "Statistics": {
          "CreationDate": "2023-03-20T10:43:48.581656+01:00",
          "LastRefreshDate": "2022-12-02T11:12:49.2035856+01:00",
          "TotalRefreshCount": 17,
          "CustomInfo": {}
        }
      },
      "4325": {
        "$type": "Inside.Core.Formula.Definition.DefinitionAC, Inside.Core.Formula",
        "ID": 4325,
        "Results": [
          [
            110.0
          ]
        ],
        "Statistics": {
          "CreationDate": "2023-03-20T10:43:48.581656+01:00",
          "LastRefreshDate": "2022-12-02T11:12:50.8082347+01:00",
          "TotalRefreshCount": 18,
          "CustomInfo": {}
        }
      },
      "4326": {
        "$type": "Inside.Core.Formula.Definition.DefinitionAC, Inside.Core.Formula",
        "ID": 4326,
        "Results": [
          [
            120.0
          ]
        ],
        "Statistics": {
          "CreationDate": "2023-03-20T10:43:48.581656+01:00",
          "LastRefreshDate": "2022-12-02T11:12:50.169441+01:00",
          "TotalRefreshCount": 18,
          "CustomInfo": {}
        }
      },
      "4327": {
        "$type": "Inside.Core.Formula.Definition.DefinitionAC, Inside.Core.Formula",
        "ID": 4327,
        "Results": [
          [
            216.0
          ]
        ],
        "Statistics": {
          "CreationDate": "2023-03-20T10:43:48.581656+01:00",
          "LastRefreshDate": "2022-12-02T11:12:50.1642579+01:00",
          "TotalRefreshCount": 18,
          "CustomInfo": {}
        }
      },
      "4328": {
        "$type": "Inside.Core.Formula.Definition.DefinitionAC, Inside.Core.Formula",
        "ID": 4328,
        "Results": [
          [
            774.0
          ]
        ],
        "Statistics": {
          "CreationDate": "2023-03-20T10:43:48.581656+01:00",
          "LastRefreshDate": "2022-12-02T11:12:49.2785856+01:00",
          "TotalRefreshCount": 18,
          "CustomInfo": {}
        }
      },
      "4329": {
        "$type": "Inside.Core.Formula.Definition.DefinitionAC, Inside.Core.Formula",
        "ID": 4329,
        "Results": [
          [
            615.0
          ]
        ],
        "Statistics": {
          "CreationDate": "2023-03-20T10:43:48.581656+01:00",
          "LastRefreshDate": "2022-12-02T11:12:49.2901716+01:00",
          "TotalRefreshCount": 17,
          "CustomInfo": {}
        }
      },
      "4330": {
        "$type": "Inside.Core.Formula.Definition.DefinitionAC, Inside.Core.Formula",
        "ID": 4330,
        "Results": [
          [
            35.0
          ]
        ],
        "Statistics": {
          "CreationDate": "2023-03-20T10:43:48.581656+01:00",
          "LastRefreshDate": "2022-12-02T11:12:49.302884+01:00",
          "TotalRefreshCount": 17,
          "CustomInfo": {}
        }
      },
      "4331": {
        "$type": "Inside.Core.Formula.Definition.DefinitionAC, Inside.Core.Formula",
        "ID": 4331,
        "Results": [
          [
            178.0
          ]
        ],
        "Statistics": {
          "CreationDate": "2023-03-20T10:43:48.581656+01:00",
          "LastRefreshDate": "2022-12-02T11:12:44.2622795+01:00",
          "TotalRefreshCount": 20,
          "CustomInfo": {}
        }
      },
      "4332": {
        "$type": "Inside.Core.Formula.Definition.DefinitionAC, Inside.Core.Formula",
        "ID": 4332,
        "Results": [
          [
            214.0
          ]
        ],
        "Statistics": {
          "CreationDate": "2023-03-20T10:43:48.581656+01:00",
          "LastRefreshDate": "2022-12-02T11:12:50.8268686+01:00",
          "TotalRefreshCount": 23,
          "CustomInfo": {}
        }
      },
      "4333": {
        "$type": "Inside.Core.Formula.Definition.DefinitionAC, Inside.Core.Formula",
        "ID": 4333,
        "Results": [
          [
            51.0
          ]
        ],
        "Statistics": {
          "CreationDate": "2023-03-20T10:43:48.581656+01:00",
          "LastRefreshDate": "2022-12-02T11:12:44.2868783+01:00",
          "TotalRefreshCount": 21,
          "CustomInfo": {}
        }
      },
      "4334": {
        "$type": "Inside.Core.Formula.Definition.DefinitionAC, Inside.Core.Formula",
        "ID": 4334,
        "Results": [
          [
            258.0
          ]
        ],
        "Statistics": {
          "CreationDate": "2023-03-20T10:43:48.581656+01:00",
          "LastRefreshDate": "2022-12-02T11:12:44.2971586+01:00",
          "TotalRefreshCount": 22,
          "CustomInfo": {}
        }
      },
      "4335": {
        "$type": "Inside.Core.Formula.Definition.DefinitionAC, Inside.Core.Formula",
        "ID": 4335,
        "Results": [
          [
            347.0
          ]
        ],
        "Statistics": {
          "CreationDate": "2023-03-20T10:43:48.581656+01:00",
          "LastRefreshDate": "2022-12-02T11:12:44.3041569+01:00",
          "TotalRefreshCount": 21,
          "CustomInfo": {}
        }
      },
      "4336": {
        "$type": "Inside.Core.Formula.Definition.DefinitionAC, Inside.Core.Formula",
        "ID": 4336,
        "Results": [
          [
            591.0
          ]
        ],
        "Statistics": {
          "CreationDate": "2023-03-20T10:43:48.582692+01:00",
          "LastRefreshDate": "2022-12-02T11:12:44.3111511+01:00",
          "TotalRefreshCount": 20,
          "CustomInfo": {}
        }
      },
      "4337": {
        "$type": "Inside.Core.Formula.Definition.DefinitionAC, Inside.Core.Formula",
        "ID": 4337,
        "Results": [
          [
            1430.0
          ]
        ],
        "Statistics": {
          "CreationDate": "2023-03-20T10:43:48.582692+01:00",
          "LastRefreshDate": "2022-12-02T11:12:44.3191891+01:00",
          "TotalRefreshCount": 20,
          "CustomInfo": {}
        }
      },
      "4338": {
        "$type": "Inside.Core.Formula.Definition.DefinitionAC, Inside.Core.Formula",
        "ID": 4338,
        "Results": [
          [
            183.0
          ]
        ],
        "Statistics": {
          "CreationDate": "2023-03-20T10:43:48.582692+01:00",
          "LastRefreshDate": "2022-12-02T11:12:50.8238187+01:00",
          "TotalRefreshCount": 20,
          "CustomInfo": {}
        }
      },
      "4339": {
        "$type": "Inside.Core.Formula.Definition.DefinitionAC, Inside.Core.Formula",
        "ID": 4339,
        "Results": [
          [
            136.0
          ]
        ],
        "Statistics": {
          "CreationDate": "2023-03-20T10:43:48.582692+01:00",
          "LastRefreshDate": "2022-12-02T11:12:44.3341324+01:00",
          "TotalRefreshCount": 18,
          "CustomInfo": {}
        }
      },
      "4340": {
        "$type": "Inside.Core.Formula.Definition.DefinitionAC, Inside.Core.Formula",
        "ID": 4340,
        "Results": [
          [
            2678.0
          ]
        ],
        "Statistics": {
          "CreationDate": "2023-03-20T10:43:48.582692+01:00",
          "LastRefreshDate": "2022-12-02T11:12:44.3414148+01:00",
          "TotalRefreshCount": 18,
          "CustomInfo": {}
        }
      },
      "4341": {
        "$type": "Inside.Core.Formula.Definition.DefinitionAC, Inside.Core.Formula",
        "ID": 4341,
        "Results": [
          [
            30.0
          ]
        ],
        "Statistics": {
          "CreationDate": "2023-03-20T10:43:48.582692+01:00",
          "LastRefreshDate": "2022-12-02T11:12:50.8205289+01:00",
          "TotalRefreshCount": 20,
          "CustomInfo": {}
        }
      },
      "4342": {
        "$type": "Inside.Core.Formula.Definition.DefinitionAC, Inside.Core.Formula",
        "ID": 4342,
        "Results": [
          [
            594.0
          ]
        ],
        "Statistics": {
          "CreationDate": "2023-03-20T10:43:48.582692+01:00",
          "LastRefreshDate": "2022-12-02T11:12:46.9619424+01:00",
          "TotalRefreshCount": 17,
          "CustomInfo": {}
        }
      },
      "4343": {
        "$type": "Inside.Core.Formula.Definition.DefinitionAC, Inside.Core.Formula",
        "ID": 4343,
        "Results": [
          [
            74.0
          ]
        ],
        "Statistics": {
          "CreationDate": "2023-03-20T10:43:48.582692+01:00",
          "LastRefreshDate": "2022-12-02T11:12:46.9839468+01:00",
          "TotalRefreshCount": 19,
          "CustomInfo": {}
        }
      },
      "4344": {
        "$type": "Inside.Core.Formula.Definition.DefinitionAC, Inside.Core.Formula",
        "ID": 4344,
        "Results": [
          [
            227.0
          ]
        ],
        "Statistics": {
          "CreationDate": "2023-03-20T10:43:48.582692+01:00",
          "LastRefreshDate": "2022-12-02T11:12:46.9899437+01:00",
          "TotalRefreshCount": 17,
          "CustomInfo": {}
        }
      },
      "4345": {
        "$type": "Inside.Core.Formula.Definition.DefinitionAC, Inside.Core.Formula",
        "ID": 4345,
        "Results": [
          [
            110.0
          ]
        ],
        "Statistics": {
          "CreationDate": "2023-03-20T10:43:48.582</t>
  </si>
  <si>
    <t xml:space="preserve">692+01:00",
          "LastRefreshDate": "2022-12-02T11:12:46.9959488+01:00",
          "TotalRefreshCount": 17,
          "CustomInfo": {}
        }
      },
      "4346": {
        "$type": "Inside.Core.Formula.Definition.DefinitionAC, Inside.Core.Formula",
        "ID": 4346,
        "Results": [
          [
            90.0
          ]
        ],
        "Statistics": {
          "CreationDate": "2023-03-20T10:43:48.582692+01:00",
          "LastRefreshDate": "2022-12-02T11:12:47.0029426+01:00",
          "TotalRefreshCount": 17,
          "CustomInfo": {}
        }
      },
      "4347": {
        "$type": "Inside.Core.Formula.Definition.DefinitionAC, Inside.Core.Formula",
        "ID": 4347,
        "Results": [
          [
            450.0
          ]
        ],
        "Statistics": {
          "CreationDate": "2023-03-20T10:43:48.582692+01:00",
          "LastRefreshDate": "2022-12-02T11:12:47.0089418+01:00",
          "TotalRefreshCount": 17,
          "CustomInfo": {}
        }
      },
      "4348": {
        "$type": "Inside.Core.Formula.Definition.DefinitionAC, Inside.Core.Formula",
        "ID": 4348,
        "Results": [
          [
            21.0
          ]
        ],
        "Statistics": {
          "CreationDate": "2023-03-20T10:43:48.582692+01:00",
          "LastRefreshDate": "2022-12-02T11:12:50.8142278+01:00",
          "TotalRefreshCount": 18,
          "CustomInfo": {}
        }
      },
      "4349": {
        "$type": "Inside.Core.Formula.Definition.DefinitionAC, Inside.Core.Formula",
        "ID": 4349,
        "Results": [
          [
            712.0
          ]
        ],
        "Statistics": {
          "CreationDate": "2023-03-20T10:43:48.582692+01:00",
          "LastRefreshDate": "2022-12-02T11:12:47.0239481+01:00",
          "TotalRefreshCount": 18,
          "CustomInfo": {}
        }
      },
      "4350": {
        "$type": "Inside.Core.Formula.Definition.DefinitionAC, Inside.Core.Formula",
        "ID": 4350,
        "Results": [
          [
            1046.0
          ]
        ],
        "Statistics": {
          "CreationDate": "2023-03-20T10:43:48.582692+01:00",
          "LastRefreshDate": "2022-12-02T11:12:49.215571+01:00",
          "TotalRefreshCount": 17,
          "CustomInfo": {}
        }
      },
      "4351": {
        "$type": "Inside.Core.Formula.Definition.DefinitionAC, Inside.Core.Formula",
        "ID": 4351,
        "Results": [
          [
            1192.0
          ]
        ],
        "Statistics": {
          "CreationDate": "2023-03-20T10:43:48.582692+01:00",
          "LastRefreshDate": "2022-12-02T11:12:49.2655738+01:00",
          "TotalRefreshCount": 18,
          "CustomInfo": {}
        }
      },
      "4352": {
        "$type": "Inside.Core.Formula.Definition.DefinitionAC, Inside.Core.Formula",
        "ID": 4352,
        "Results": [
          [
            119.0
          ]
        ],
        "Statistics": {
          "CreationDate": "2023-03-20T10:43:48.582692+01:00",
          "LastRefreshDate": "2022-12-02T11:12:49.3147726+01:00",
          "TotalRefreshCount": 17,
          "CustomInfo": {}
        }
      },
      "4353": {
        "$type": "Inside.Core.Formula.Definition.DefinitionAC, Inside.Core.Formula",
        "ID": 4353,
        "Results": [
          [
            240.0
          ]
        ],
        "Statistics": {
          "CreationDate": "2023-03-20T10:43:48.582692+01:00",
          "LastRefreshDate": "2022-12-02T11:12:49.3403086+01:00",
          "TotalRefreshCount": 19,
          "CustomInfo": {}
        }
      },
      "4354": {
        "$type": "Inside.Core.Formula.Definition.DefinitionAC, Inside.Core.Formula",
        "ID": 4354,
        "Results": [
          [
            272.0
          ]
        ],
        "Statistics": {
          "CreationDate": "2023-03-20T10:43:48.582692+01:00",
          "LastRefreshDate": "2022-12-02T11:12:50.1612604+01:00",
          "TotalRefreshCount": 20,
          "CustomInfo": {}
        }
      },
      "4355": {
        "$type": "Inside.Core.Formula.Definition.DefinitionAC, Inside.Core.Formula",
        "ID": 4355,
        "Results": [
          [
            181.0
          ]
        ],
        "Statistics": {
          "CreationDate": "2023-03-20T10:43:48.582692+01:00",
          "LastRefreshDate": "2022-12-02T11:12:50.1582691+01:00",
          "TotalRefreshCount": 21,
          "CustomInfo": {}
        }
      },
      "4356": {
        "$type": "Inside.Core.Formula.Definition.DefinitionAC, Inside.Core.Formula",
        "ID": 4356,
        "Results": [
          [
            455.0
          ]
        ],
        "Statistics": {
          "CreationDate": "2023-03-20T10:43:48.582692+01:00",
          "LastRefreshDate": "2022-12-02T11:12:50.1522814+01:00",
          "TotalRefreshCount": 21,
          "CustomInfo": {}
        }
      },
      "4357": {
        "$type": "Inside.Core.Formula.Definition.DefinitionAC, Inside.Core.Formula",
        "ID": 4357,
        "Results": [
          [
            369.0
          ]
        ],
        "Statistics": {
          "CreationDate": "2023-03-20T10:43:48.5836836+01:00",
          "LastRefreshDate": "2022-12-02T11:12:50.1452712+01:00",
          "TotalRefreshCount": 21,
          "CustomInfo": {}
        }
      },
      "4358": {
        "$type": "Inside.Core.Formula.Definition.DefinitionAC, Inside.Core.Formula",
        "ID": 4358,
        "Results": [
          [
            221.0
          ]
        ],
        "Statistics": {
          "CreationDate": "2023-03-20T10:43:48.5836836+01:00",
          "LastRefreshDate": "2022-12-02T11:12:50.1372653+01:00",
          "TotalRefreshCount": 19,
          "CustomInfo": {}
        }
      },
      "4359": {
        "$type": "Inside.Core.Formula.Definition.DefinitionAC, Inside.Core.Formula",
        "ID": 4359,
        "Results": [
          [
            101.0
          ]
        ],
        "Statistics": {
          "CreationDate": "2023-03-20T10:43:48.5836836+01:00",
          "LastRefreshDate": "2022-12-02T11:12:50.1302798+01:00",
          "TotalRefreshCount": 16,
          "CustomInfo": {}
        }
      },
      "4360": {
        "$type": "Inside.Core.Formula.Definition.DefinitionAC, Inside.Core.Formula",
        "ID": 4360,
        "Results": [
          [
            7.0
          ]
        ],
        "Statistics": {
          "CreationDate": "2023-03-20T10:43:48.5836836+01:00",
          "LastRefreshDate": "2022-12-02T11:12:49.4196583+01:00",
          "TotalRefreshCount": 17,
          "CustomInfo": {}
        }
      },
      "4361": {
        "$type": "Inside.Core.Formula.Definition.DefinitionAC, Inside.Core.Formula",
        "ID": 4361,
        "Results": [
          [
            18.0
          ]
        ],
        "Statistics": {
          "CreationDate": "2023-03-20T10:43:48.5836836+01:00",
          "LastRefreshDate": "2022-12-02T11:12:50.1242674+01:00",
          "TotalRefreshCount": 18,
          "CustomInfo": {}
        }
      },
      "4362": {
        "$type": "Inside.Core.Formula.Definition.DefinitionAC, Inside.Core.Formula",
        "ID": 4362,
        "Results": [
          [
            36.0
          ]
        ],
        "Statistics": {
          "CreationDate": "2023-03-20T10:43:48.5836836+01:00",
          "LastRefreshDate": "2022-12-02T11:12:50.118281+01:00",
          "TotalRefreshCount": 18,
          "CustomInfo": {}
        }
      },
      "4363": {
        "$type": "Inside.Core.Formula.Definition.DefinitionAC, Inside.Core.Formula",
        "ID": 4363,
        "Results": [
          [
            435.0
          ]
        ],
        "Statistics": {
          "CreationDate": "2023-03-20T10:43:48.5836836+01:00",
          "LastRefreshDate": "2022-12-02T11:12:50.112262+01:00",
          "TotalRefreshCount": 18,
          "CustomInfo": {}
        }
      },
      "4364": {
        "$type": "Inside.Core.Formula.Definition.DefinitionAC, Inside.Core.Formula",
        "ID": 4364,
        "Results": [
          [
            26.0
          ]
        ],
        "Statistics": {
          "CreationDate": "2023-03-20T10:43:48.5836836+01:00",
          "LastRefreshDate": "2022-12-02T11:12:50.1062805+01:00",
          "TotalRefreshCount": 18,
          "CustomInfo": {}
        }
      },
      "4365": {
        "$type": "Inside.Core.Formula.Definition.DefinitionAC, Inside.Core.Formula",
        "ID": 4365,
        "Results": [
          [
            24.0
          ]
        ],
        "Statistics": {
          "CreationDate": "2023-03-20T10:43:48.5836836+01:00",
          "LastRefreshDate": "2022-12-02T11:12:40.1136357+01:00",
          "TotalRefreshCount": 16,
          "CustomInfo": {}
        }
      },
      "4366": {
        "$type": "Inside.Core.Formula.Definition.DefinitionAC, Inside.Core.Formula",
        "ID": 4366,
        "Results": [
          [
            223.0
          ]
        ],
        "Statistics": {
          "CreationDate": "2023-03-20T10:43:48.5836836+01:00",
          "LastRefreshDate": "2022-12-02T11:12:50.1562721+01:00",
          "TotalRefreshCount": 21,
          "CustomInfo": {}
        }
      },
      "4367": {
        "$type": "Inside.Core.Formula.Definition.DefinitionAC, Inside.Core.Formula",
        "ID": 4367,
        "Results": [
          [
            382.0
          ]
        ],
        "Statistics": {
          "CreationDate": "2023-03-20T10:43:48.5836836+01:00",
          "LastRefreshDate": "2022-12-02T11:12:50.1482649+01:00",
          "TotalRefreshCount": 21,
          "CustomInfo": {}
        }
      },
      "4368": {
        "$type": "Inside.Core.Formula.Definition.DefinitionAC, Inside.Core.Formula",
        "ID": 4368,
        "Results": [
          [
            252.0
          ]
        ],
        "Statistics": {
          "CreationDate": "2023-03-20T10:43:48.5836836+01:00",
          "LastRefreshDate": "2022-12-02T11:12:50.1412865+01:00",
          "TotalRefreshCount": 19,
          "CustomInfo": {}
        }
      },
      "4369": {
        "$type": "Inside.Core.Formula.Definition.DefinitionAC, Inside.Core.Formula",
        "ID": 4369,
        "Results": [
          [
            91.0
          ]
        ],
        "Statistics": {
          "CreationDate": "2023-03-20T10:43:48.5836836+01:00",
          "LastRefreshDate": "2022-12-02T11:12:50.1272642+01:00",
          "TotalRefreshCount": 16,
          "CustomInfo": {}
        }
      },
      "4370": {
        "$type": "Inside.Core.Formula.Definition.DefinitionAC, Inside.Core.Formula",
        "ID": 4370,
        "Results": [
          [
            74.0
          ]
        ],
        "Statistics": {
          "CreationDate": "2023-03-20T10:43:48.5836836+01:00",
          "LastRefreshDate": "2022-12-02T11:12:50.0962616+01:00",
          "TotalRefreshCount": 18,
          "CustomInfo": {}
        }
      },
      "4371": {
        "$type": "Inside.Core.Formula.Definition.DefinitionAC, Inside.Core.Formula",
        "ID": 4371,
        "Results": [
          [
            24.0
          ]
        ],
        "Statistics": {
          "CreationDate": "2023-03-20T10:43:48.5836836+01:00",
          "LastRefreshDate": "2022-12-02T11:12:50.1212853+01:00",
          "TotalRefreshCount": 18,
          "CustomInfo": {}
        }
      },
      "4372": {
        "$type": "Inside.Core.Formula.Definition.DefinitionAC, Inside.Core.Formula",
        "ID": 4372,
        "Results": [
          [
            542.0
          ]
        ],
        "Statistics": {
          "CreationDate": "2023-03-20T10:43:48.5836836+01:00",
          "LastRefreshDate": "2022-12-02T11:12:50.109281+01:00",
          "TotalRefreshCount": 18,
          "CustomInfo": {}
        }
      },
      "4373": {
        "$type": "Inside.Core.Formula.Definition.DefinitionAC, Inside.Core.Formula",
        "ID": 4373,
        "Results": [
          [
            920.0
          ]
        ],
        "Statistics": {
          "CreationDate": "2023-03-20T10:43:48.5836836+01:00",
          "LastRefreshDate": "2022-12-02T11:12:49.3496564+01:00",
          "TotalRefreshCount": 20,
          "CustomInfo": {}
        }
      },
      "4374": {
        "$type": "Inside.Core.Formula.Definition.DefinitionAC, Inside.Core.Formula",
        "ID": 4374,
        "Results": [
          [
            179.0
          ]
        ],
        "Statistics": {
          "CreationDate": "2023-03-20T10:43:48.5836836+01:00",
          "LastRefreshDate": "2022-12-02T11:12:50.134274+01:00",
          "TotalRefreshCount": 19,
          "CustomInfo": {}
        }
      },
      "4375": {
        "$type": "Inside.Core.Formula.Definition.DefinitionAC, Inside.Core.Formula",
        "ID": 4375,
        "Results": [
          [
            20.0
          ]
        ],
        "Statistics": {
          "CreationDate": "2023-03-20T10:43:48.5836836+01:00",
          "LastRefreshDate": "2022-12-02T11:12:50.1152932+01:00",
          "TotalRefreshCount": 18,
          "CustomInfo": {}
        }
      },
      "4376": {
        "$type": "Inside.Core.Formula.Definition.DefinitionAC, Inside.Core.Formula",
        "ID": 4376,
        "Results": [
          [
            24.0
          ]
        ],
        "Statistics": {
          "CreationDate": "2023-03-20T10:43:48.5836836+01:00",
          "LastRefreshDate": "2022-12-02T11:12:50.1032817+01:00",
          "TotalRefreshCount": 20,
          "CustomInfo": {}
        }
      },
      "4377": {
        "$type": "Inside.Core.Formula.Definition.DefinitionAC, Inside.Core.Formula",
        "ID": 4377,
        "Results": [
          [
            292.0
          ]
        ],
        "Statistics": {
          "CreationDate": "2023-03-20T10:43:48.5846786+01:00",
          "LastRefreshDate": "2022-12-02T11:12:50.4816163+01:00",
          "TotalRefreshCount": 18,
          "CustomInfo": {}
        }
      },
      "4378": {
        "$type": "Inside.Core.Formula.Definition.DefinitionAC, Inside.Core.Formula",
        "ID": 4378,
        "Results": [
          [
            166.0
          ]
        ],
        "Statistics": {
          "CreationDate": "2023-03-20T10:43:48.5846786+01:00",
          "LastRefreshDate": "2022-12-02T11:12:50.4896136+01:00",
          "TotalRefreshCount": 18,
          "CustomInfo": {}
        }
      },
      "4379": {
        "$type": "Inside.Core.Formula.Definition.DefinitionAC, Inside.Core.Formula",
        "ID": 4379,
        "Results": [
          [
            42.0
          ]
        ],
        "Statistics": {
          "CreationDate": "2023-03-20T10:43:48.5846786+01:00",
          "LastRefreshDate": "2022-12-02T11:12:50.5226261+01:00",
          "TotalRefreshCount": 19,
          "CustomInfo": {}
        }
      },
      "4380": {
        "$type": "Inside.Core.Formula.Definition.DefinitionAC, Inside.Core.Formula",
        "ID": 4380,
        "Results": [
          [
            2591.0
          ]
        ],
        "Statistics": {
          "CreationDate": "2023-03-20T10:43:48.5846786+01:00",
          "LastRefreshDate": "2022-12-02T11:12:50.5496121+01:00",
          "TotalRefreshCount": 19,
          "CustomInfo": {}
        }
      },
      "4381": {
        "$type": "Inside.Core.Formula.Definition.DefinitionAC, Inside.Core.Formula",
        "ID": 4381,
        "Results": [
          [
            692.0
          ]
        ],
        "Statistics": {
          "CreationDate": "2023-03-20T10:43:48.5846786+01:00",
          "LastRefreshDate": "2022-12-02T11:12:50.5446375+01:00",
          "TotalRefreshCount": 19,
          "CustomInfo": {}
        }
      },
      "4382": {
        "$type": "Inside.Core.Formula.Definition.DefinitionAC, Inside.Core.Formula",
        "ID": 4382,
        "Results": [
          [
            272.0
          ]
        ],
        "Statistics": {
          "CreationDate": "2023-03-20T10:43:48.5846786+01:00",
          "LastRefreshDate": "2022-12-02T11:12:50.497619+01:00",
          "TotalRefreshCount": 18,
          "CustomInfo": {}
        }
      },
      "4383": {
        "$type": "Inside.Core.Formula.Definition.DefinitionAC, Inside.Core.Formula",
        "ID": 4383,
        "Results": [
          [
            131.0
          ]
        ],
        "Statistics": {
          "CreationDate": "2023-03-20T10:43:48.5846786+01:00",
          "LastRefreshDate": "2022-12-02T11:12:50.556608+01:00",
          "TotalRefreshCount": 19,
          "CustomInfo": {}
        }
      },
      "4384": {
        "$type": "Inside.Core.Formula.Definition.DefinitionAC, Inside.Core.Formula",
        "ID": 4384,
        "Results": [
          [
            101.0
          ]
        ],
        "Statistics": {
          "CreationDate": "2023-03-20T10:43:48.5846786+01:00",
          "LastRefreshDate": "2022-12-02T11:12:50.5764781+01:00",
          "TotalRefreshCount": 17,
          "CustomInfo": {}
        }
      },
      "4385": {
        "$type": "Inside.Core.Formula.Definition.DefinitionAC, Inside.Core.Formula",
        "ID": 4385,
        "Results": [
          [
            122.0
          ]
        ],
        "Statistics": {
          "CreationDate": "2023-03-20T10:43:48.5846786+01:00",
          "LastRefreshDate": "2022-12-02T11:12:50.5837047+01:00",
          "TotalRefreshCount": 18,
          "CustomInfo": {}
        }
      },
      "4386": {
        "$type": "Inside.Core.Formula.Definition.DefinitionAC, Inside.Core.Formula",
        "ID": 4386,
        "Results": [
          [
            739.0
          ]
        ],
        "Statistics": {
          "CreationDate": "2023-03-20T10:43:48.5846786+01:00",
          "LastRefreshDate": "2022-12-02T11:12:50.5985057+01:00",
          "TotalRefreshCount": 17,
          "CustomInfo": {}
        }
      },
      "4387": {
        "$type": "Inside.Core.Formula.Definition.DefinitionAC, Inside.Core.Formula",
        "ID": 4387,
        "Results": [
          [
            8.0
          ]
        ],
        "Statistics": {
          "CreationDate": "2023-03-20T10:43:48.5846786+01:00",
          "LastRefreshDate": "2022-12-02T11:12:50.6111246+01:00",
          "TotalRefreshCount": 19,
          "CustomInfo": {}
        }
      },
      "4388": {
        "$type": "Inside.Core.Formula.Definition.DefinitionAC, Inside.Core.Formula",
        "ID": 4388,
        "Results": [
          [
            7.0
          ]
        ],
        "Statistics": {
          "CreationDate": "2023-03-20T10:43:48.5846786+01:00",
          "LastRefreshDate": "2022-12-02T11:12:50.6246906+01:00",
          "TotalRefreshCount": 17,
          "CustomInfo": {}
        }
      },
      "4389": {
        "$type": "Inside.Core.Formula.Definition.DefinitionAC, Inside.Core.Formula",
        "ID": 4389,
        "Results": [
          [
            763.0
          ]
        ],
        "Statistics": {
          "CreationDate": "2023-03-20T10:43:48.5846786+01:00",
          "LastRefreshDate": "2022-12-02T11:12:50.6386723+01:00",
          "TotalRefreshCount": 18,
          "CustomInfo": {}
        }
      },
      "4390": {
        "$type": "Inside.Core.Formula.Definition.DefinitionAC, Inside.Core.Formula",
        "ID": 4390,
        "Results": [
          [
            1950.0
          ]
        ],
        "Statistics": {
          "CreationDate": "2023-03-20T10:43:48.5846786+01:00",
          "LastRefreshDate": "2022-12-02T11:12:50.6523079+01:00",
          "TotalRefreshCount": 12,
          "CustomInfo": {}
        }
      },
      "4391": {
        "$type": "Inside.Core.Formula.Definition.DefinitionAC, Inside.Core.Formula",
        "ID": 4391,
        "Results": [
          [
            111.0
          ]
        ],
        "Statistics": {
          "CreationDate": "2023-03-20T10:43:48.5846786+01:00",
          "LastRefreshDate": "2022-12-02T11:12:50.664826+01:00",
          "TotalRefreshCount": 14,
          "CustomInfo": {}
        }
      },
      "4392": {
        "$type": "Inside.Core.Formula.Definition.DefinitionAC, Inside.Core.Formula",
        "ID": 4392,
        "Results": [
          [
            34.0
          ]
        ],
        "Statistics": {
          "CreationDate": "2023-03-20T10:43:48.5846786+01:00",
          "LastRefreshDate": "2022-12-02T11:12:50.6788499+01:00",
          "TotalRefreshCount": 15,
          "CustomInfo": {}
        }
      },
      "4393": {
        "$type": "Inside.Core.Formula.Definition.DefinitionAC, Inside.Core.Formula",
        "ID": 4393,
        "Results": [
          [
            30.0
          ]
        ],
        "Statistics": {
          "CreationDate": "2023-03-20T10:43:48.5846786+01:00",
          "LastRefreshDate": "2022-12-02T11:12:50.6858233+01:00",
          "TotalRefreshCount": 17,
          "CustomInfo": {}
        }
      },
      "4394": {
        "$type": "Inside.Core.Formula.Definition.DefinitionAC, Inside.Core.Formula",
        "ID": 4394,
        "Results": [
          [
            459.0
          ]
        ],
        "Statistics": {
          "CreationDate": "2023-03-20T10:43:48.5846786+01:00",
          "LastRefreshDate": "2022-12-02T11:12:50.6938001+01:00",
          "TotalRefreshCount": 17,
          "CustomInfo": {}
        }
      },
      "4395": {
        "$type": "Inside.Core.Formula.Definition.DefinitionAC, Inside.Core.Formula",
        "ID": 4395,
        "Results": [
          [
            36.0
          ]
        ],
        "Statistics": {
          "CreationDate": "2023-03-20T10:43:48.5846786+01:00",
          "LastRefreshDate": "2022-12-02T11:12:50.7008006+01:00",
          "TotalRefreshCount": 17,
          "CustomInfo": {}
        }
      },
      "4396": {
        "$type": "Inside.Core.Formula.Definition.DefinitionAC, Inside.Core.Formula",
        "ID": 4396,
        "Results": [
          [
            2740.0
          ]
        ],
        "Statistics": {
          "CreationDate": "2023-03-20T10:43:48.5846786+01:00",
          "LastRefreshDate": "2022-12-02T11:12:50.7188008+01:00",
          "TotalRefreshCount": 17,
          "CustomInfo": {}
        }
      },
      "4397": {
        "$type": "Inside.Core.Formula.Definition.DefinitionAC, Inside.Core.Formula",
        "ID": 4397,
        "Results": [
          [
            1532.0
          ]
        ],
        "Statistics": {
          "CreationDate": "2023-03-20T10:43:48.5856777+01:00",
          "LastRefreshDate": "2022-12-02T11:12:50.7258017+01:00",
          "TotalRefreshCount": 17,
          "CustomInfo": {}
        }
      },
      "4398": {
        "$type": "Inside.Core.Formula.Definition.DefinitionAC, Inside.Core.Formula",
        "ID": 4398,
        "Results": [
          [
            1268.0
          ]
        ],
        "Statistics": {
          "CreationDate": "2023-03-20T10:43:48.5856777+01:00",
          "LastRefreshDate": "2022-12-02T11:12:50.7328043+01:00",
          "TotalRefreshCount": 17,
          "CustomInfo": {}
        }
      },
      "4399": {
        "$type": "Inside.Core.Formula.Definition.DefinitionAC, Inside.Core.Formula",
        "ID": 4399,
        "Results": [
          [
            2623.0
          ]
        ],
        "Statistics": {
          "CreationDate": "2023-03-20T10:43:48.5856777+01:00",
          "LastRefreshDate": "2022-12-02T11:12:50.7398055+01:00",
          "TotalRefreshCount": 17,
          "CustomInfo": {}
        }
      },
      "4400": {
        "$type": "Inside.Core.Formula.Definition.DefinitionAC, Inside.Core.Formula",
        "ID": 4400,
        "Results": [
          [
            5.0
          ]
        ],
        "Statistics": {
          "CreationDate": "2023-03-20T10:43:48.5856777+01:00",
          "LastRefreshDate": "2022-12-02T11:12:50.7478112+01:00",
          "TotalRefreshCount": 17,
          "CustomInfo": {}
        }
      },
      "4401": {
        "$type": "Inside.Core.Formula.Definition.DefinitionAC, Inside.Core.Formula",
        "ID": 4401,
        "Results": [
          [
            74.0
          ]
        ],
        "Statistics": {
          "CreationDate": "2023-03-20T10:43:48.5856777+01:00",
          "LastRefreshDate": "2022-12-02T11:12:50.7638111+01:00",
          "TotalRefreshCount": 17,
          "CustomInfo": {}
        }
      },
      "4402": {
        "$type": "Inside.Core.Formula.Definition.DefinitionAC, Inside.Core.Formula",
        "ID": 4402,
        "Results": [
          [
            10.0
          ]
        ],
        "Statistics": {
          "CreationDate": "2023-03-20T10:43:48.5856777+01:00",
          "LastRefreshDate": "2022-12-02T11:12:50.772824+01:00",
          "TotalRefreshCount": 17,
          "CustomInfo": {}
        }
      },
      "4403": {
        "$type": "Inside.Core.Formula.Definition.DefinitionAC, Inside.Core.Formula",
        "ID": 4403,
        "Results": [
          [
            9.0
          ]
        ],
        "Statistics": {
          "CreationDate": "2023-03-20T10:43:48.5856777+01:00",
          "LastRefreshDate": "2022-12-02T11:12:50.7800602+01:00",
          "TotalRefreshCount": 15,
          "CustomInfo": {}
        }
      },
      "4404": {
        "$type": "Inside.Core.Formula.Definition.DefinitionAC, Inside.Core.Formula",
        "ID": 4404,
        "Results": [
          [
            22.0
          ]
        ],
        "Statistics": {
          "CreationDate": "2023-03-20T10:43:48.5856777+01:00",
          "LastRefreshDate": "2022-12-02T11:12:50.7870099+01:00",
          "TotalRefreshCount": 13,
          "CustomInfo": {}
        }
      },
      "4405": {
        "$type": "Inside.Core.Formula.Definition.DefinitionAC, Inside.Core.Formula",
        "ID": 4405,
        "Results": [
          [
            192.0
          ]
        ],
        "Statistics": {
          "CreationDate": "2023-03-20T10:43:48.5856777+01:00",
          "LastRefreshDate": "2022-12-02T11:12:50.7940081+01:00",
          "TotalRefreshCount": 15,
          "CustomInfo": {}
        }
      },
      "4406": {
        "$type": "Inside.Core.Formula.Definition.DefinitionAC, Inside.Core.Formula",
        "ID": 4406,
        "Results": [
          [
            251.0
          ]
        ],
        "Statistics": {
          "CreationDate": "2023-03-20T10:43:48.5856777+01:00",
          "LastRefreshDate": "2022-12-02T11:12:50.8012263+01:00",
          "TotalRefreshCount": 15,
          "CustomInfo": {}
        }
      },
      "4407": {
        "$type": "Inside.Core.Formula.Definition.DefinitionAC, Inside.Core.Formula",
        "ID": 4407,
        "Results": [
          [
            38.0
          ]
        ],
        "Statistics": {
          "CreationDate": "2023-03-20T10:43:48.5856777+01:00",
          "LastRefreshDate": "2022-11-10T10:04:48.2792583+01:00",
          "TotalRefreshCount": 14,
          "CustomInfo": {}
        }
      },
      "4408": {
        "$type": "Inside.Core.Formula.Definition.DefinitionAC, Inside.Core.Formula",
        "ID": 4408,
        "Results": [
          [
            2862.0
          ]
        ],
        "Statistics": {
          "CreationDate": "2023-03-20T10:43:48.5856777+01:00",
          "LastRefreshDate": "2022-12-02T11:12:54.9160396+01:00",
          "TotalRefreshCount": 15,
          "CustomInfo": {}
        }
      },
      "4409": {
        "$type": "Inside.Core.Formula.Definition.DefinitionAC, Inside.Core.Formula",
        "ID": 4409,
        "Results": [
          [
            315.0
          ]
        ],
        "Statistics": {
          "CreationDate": "2023-03-20T10:43:48.5856777+01:00",
          "LastRefreshDate": "2022-12-02T11:12:54.9310376+01:00",
          "TotalRefreshCount": 15,
          "CustomInfo": {}
        }
      },
      "4410": {
        "$type": "Inside.Core.Formula.Definition.DefinitionAC, Inside.Core.Formula",
        "ID": 4410,
        "Results": [
          [
            85.0
          ]
        ],
        "Statistics": {
          "CreationDate": "2023-03-20T10:43:48.5856777+01:00",
          "LastRefreshDate": "2022-12-02T11:12:54.9450381+01:00",
          "TotalRefreshCount": 16,
          "CustomInfo": {}
        }
      },
      "4411": {
        "$type": "Inside.Core.Formula.Definition.DefinitionAC, Inside.Core.Formula",
        "ID": 4411,
        "Results": [
          [
            134.0
          ]
        ],
        "Statistics": {
          "CreationDate": "2023-03-20T10:43:48.5856777+01:00",
          "LastRefreshDate": "2022-12-02T11:12:54.960061+01:00",
          "TotalRefreshCount": 17,
          "CustomInfo": {}
        }
      },
      "4412": {
        "$type": "Inside.Core.Formula.Definition.DefinitionAC, Inside.Core.Formula",
        "ID": 4412,
        "Results": [
          [
            70.0
          ]
        ],
        "Statistics": {
          "CreationDate": "2023-03-20T10:43:48.5856777+01:00",
          "LastRefreshDate": "2022-12-02T11:12:54.9740742+01:00",
          "TotalRefreshCount": 15,
          "CustomInfo": {}
        }
      },
      "4413": {
        "$type": "Inside.Core.Formula.Definition.DefinitionAC, Inside.Core.Formula",
        "ID": 4413,
        "Results": [
          [
            235.0
          ]
        ],
        "Statistics": {
          "CreationDate": "2023-03-20T10:43:48.5856777+01:00",
          "LastRefreshDate": "2022-12-02T11:12:54.9890559+01:00",
          "TotalRefreshCount": 15,
          "CustomInfo": {}
        }
      },
      "4414": {
        "$type": "Inside.Core.Formula.Definition.DefinitionAC, Inside.Core.Formula",
        "ID": 4414,
        "Results": [
          [
            5.0
          ]
        ],
        "Statistics": {
          "CreationDate": "2023-03-20T10:43:48.5856777+01:00",
          "LastRefreshDate": "2022-12-02T11:12:55.0030386+01:00",
          "TotalRefreshCount": 17,
          "CustomInfo": {}
        }
      },
      "4415": {
        "$type": "Inside.Core.Formula.Definition.DefinitionAC, Inside.Core.Formula",
        "ID": 4415,
        "Results": [
          [
            5.0
          ]
        ],
        "Statistics": {
          "CreationDate": "2023-03-20T10:43:48.5856777+01:00",
          "LastRefreshDate": "2022-12-02T11:12:55.0180421+01:00",
          "TotalRefreshCount": 17,
          "CustomInfo": {}
        }
      },
      "4416": {
        "$type": "Inside.Core.Formula.Definition.DefinitionAC, Inside.Core.Formula",
        "ID": 4416,
        "Results": [
          [
            141.0
          ]
        ],
        "Statistics": {
          "CreationDate": "2023-03-20T10:43:48.5856777+01:00",
          "LastRefreshDate": "2022-12-02T11:12:55.0340549+01:00",
          "TotalRefreshCount": 17,
          "CustomInfo": {}
        }
      },
      "4417": {
        "$type": "Inside.Core.Formula.Definition.DefinitionAC, Inside.Core.Formula",
        "ID": 4417,
        "Results": [
          [
            2435.0
          ]
        ],
        "Statistics": {
          "CreationDate": "2023-03-20T10:43:48.5856777+01:00",
          "LastRefreshDate": "2022-12-02T11:12:55.0484787+01:00",
          "TotalRefreshCount": 17,
          "CustomInfo": {}
        }
      },
      "4418": {
        "$type": "Inside.Core.Formula.Definition.DefinitionAC, Inside.Core.Formula",
        "ID": 4418,
        "Results": [
          [
            136.0
          ]
        ],
        "Statistics": {
          "CreationDate": "2023-03-20T10:43:48.5866754+01:00",
          "LastRefreshDate": "2022-12-02T11:12:55.0576152+01:00",
          "TotalRefreshCount": 14,
          "CustomInfo": {}
        }
      },
      "4419": {
        "$type": "Inside.Core.Formula.Definition.DefinitionAC, Inside.Core.Formula",
        "ID": 4419,
        "Results": [
          [
            10.0
          ]
        ],
        "Statistics": {
         </t>
  </si>
  <si>
    <t xml:space="preserve"> "CreationDate": "2023-03-20T10:43:48.5866754+01:00",
          "LastRefreshDate": "2022-12-02T11:12:55.0636561+01:00",
          "TotalRefreshCount": 16,
          "CustomInfo": {}
        }
      },
      "4420": {
        "$type": "Inside.Core.Formula.Definition.DefinitionAC, Inside.Core.Formula",
        "ID": 4420,
        "Results": [
          [
            14.0
          ]
        ],
        "Statistics": {
          "CreationDate": "2023-03-20T10:43:48.5866754+01:00",
          "LastRefreshDate": "2022-12-02T11:12:55.070943+01:00",
          "TotalRefreshCount": 16,
          "CustomInfo": {}
        }
      },
      "4421": {
        "$type": "Inside.Core.Formula.Definition.DefinitionAC, Inside.Core.Formula",
        "ID": 4421,
        "Results": [
          [
            17.0
          ]
        ],
        "Statistics": {
          "CreationDate": "2023-03-20T10:43:48.5866754+01:00",
          "LastRefreshDate": "2022-12-02T11:12:55.0779486+01:00",
          "TotalRefreshCount": 17,
          "CustomInfo": {}
        }
      },
      "4422": {
        "$type": "Inside.Core.Formula.Definition.DefinitionAC, Inside.Core.Formula",
        "ID": 4422,
        "Results": [
          [
            3155.0
          ]
        ],
        "Statistics": {
          "CreationDate": "2023-03-20T10:43:48.5866754+01:00",
          "LastRefreshDate": "2022-11-10T10:04:48.4472345+01:00",
          "TotalRefreshCount": 16,
          "CustomInfo": {}
        }
      },
      "4423": {
        "$type": "Inside.Core.Formula.Definition.DefinitionAC, Inside.Core.Formula",
        "ID": 4423,
        "Results": [
          [
            184.0
          ]
        ],
        "Statistics": {
          "CreationDate": "2023-03-20T10:43:48.5866754+01:00",
          "LastRefreshDate": "2022-11-10T10:04:48.4592328+01:00",
          "TotalRefreshCount": 16,
          "CustomInfo": {}
        }
      },
      "4424": {
        "$type": "Inside.Core.Formula.Definition.DefinitionAC, Inside.Core.Formula",
        "ID": 4424,
        "Results": [
          [
            5821.0
          ]
        ],
        "Statistics": {
          "CreationDate": "2023-03-20T10:43:48.5866754+01:00",
          "LastRefreshDate": "2022-12-02T11:13:51.2796259+01:00",
          "TotalRefreshCount": 17,
          "CustomInfo": {}
        }
      },
      "4425": {
        "$type": "Inside.Core.Formula.Definition.DefinitionAC, Inside.Core.Formula",
        "ID": 4425,
        "Results": [
          [
            6091.0
          ]
        ],
        "Statistics": {
          "CreationDate": "2023-03-20T10:43:48.5866754+01:00",
          "LastRefreshDate": "2022-12-02T11:13:56.4416635+01:00",
          "TotalRefreshCount": 17,
          "CustomInfo": {}
        }
      },
      "4426": {
        "$type": "Inside.Core.Formula.Definition.DefinitionAC, Inside.Core.Formula",
        "ID": 4426,
        "Results": [
          [
            211.0
          ]
        ],
        "Statistics": {
          "CreationDate": "2023-03-20T10:43:48.5866754+01:00",
          "LastRefreshDate": "2022-12-02T11:13:56.4486614+01:00",
          "TotalRefreshCount": 15,
          "CustomInfo": {}
        }
      },
      "4427": {
        "$type": "Inside.Core.Formula.Definition.DefinitionAC, Inside.Core.Formula",
        "ID": 4427,
        "Results": [
          [
            23.0
          ]
        ],
        "Statistics": {
          "CreationDate": "2023-03-20T10:43:48.5866754+01:00",
          "LastRefreshDate": "2022-12-02T11:13:56.4566621+01:00",
          "TotalRefreshCount": 14,
          "CustomInfo": {}
        }
      },
      "4428": {
        "$type": "Inside.Core.Formula.Definition.DefinitionAC, Inside.Core.Formula",
        "ID": 4428,
        "Results": [
          [
            590.0
          ]
        ],
        "Statistics": {
          "CreationDate": "2023-03-20T10:43:48.5866754+01:00",
          "LastRefreshDate": "2022-12-02T11:13:56.4656639+01:00",
          "TotalRefreshCount": 13,
          "CustomInfo": {}
        }
      },
      "4429": {
        "$type": "Inside.Core.Formula.Definition.DefinitionAC, Inside.Core.Formula",
        "ID": 4429,
        "Results": [
          [
            96.0
          ]
        ],
        "Statistics": {
          "CreationDate": "2023-03-20T10:43:48.5866754+01:00",
          "LastRefreshDate": "2022-12-02T11:13:56.4736616+01:00",
          "TotalRefreshCount": 14,
          "CustomInfo": {}
        }
      },
      "4430": {
        "$type": "Inside.Core.Formula.Definition.DefinitionAC, Inside.Core.Formula",
        "ID": 4430,
        "Results": [
          [
            51.0
          ]
        ],
        "Statistics": {
          "CreationDate": "2023-03-20T10:43:48.5866754+01:00",
          "LastRefreshDate": "2022-12-02T11:13:56.4826725+01:00",
          "TotalRefreshCount": 15,
          "CustomInfo": {}
        }
      },
      "4431": {
        "$type": "Inside.Core.Formula.Definition.DefinitionAC, Inside.Core.Formula",
        "ID": 4431,
        "Results": [
          [
            196.0
          ]
        ],
        "Statistics": {
          "CreationDate": "2023-03-20T10:43:48.5866754+01:00",
          "LastRefreshDate": "2022-12-02T11:13:56.4926622+01:00",
          "TotalRefreshCount": 15,
          "CustomInfo": {}
        }
      },
      "4432": {
        "$type": "Inside.Core.Formula.Definition.DefinitionAC, Inside.Core.Formula",
        "ID": 4432,
        "Results": [
          [
            101.0
          ]
        ],
        "Statistics": {
          "CreationDate": "2023-03-20T10:43:48.5866754+01:00",
          "LastRefreshDate": "2022-12-02T11:13:56.5006636+01:00",
          "TotalRefreshCount": 13,
          "CustomInfo": {}
        }
      },
      "4433": {
        "$type": "Inside.Core.Formula.Definition.DefinitionAC, Inside.Core.Formula",
        "ID": 4433,
        "Results": [
          [
            1173.0
          ]
        ],
        "Statistics": {
          "CreationDate": "2023-03-20T10:43:48.5866754+01:00",
          "LastRefreshDate": "2022-12-02T11:13:56.5406609+01:00",
          "TotalRefreshCount": 15,
          "CustomInfo": {}
        }
      },
      "4434": {
        "$type": "Inside.Core.Formula.Definition.DefinitionAC, Inside.Core.Formula",
        "ID": 4434,
        "Results": [
          [
            11.0
          ]
        ],
        "Statistics": {
          "CreationDate": "2023-03-20T10:43:48.5866754+01:00",
          "LastRefreshDate": "2022-12-02T11:12:50.5904938+01:00",
          "TotalRefreshCount": 17,
          "CustomInfo": {}
        }
      },
      "4435": {
        "$type": "Inside.Core.Formula.Definition.DefinitionAC, Inside.Core.Formula",
        "ID": 4435,
        "Results": [
          [
            383.0
          ]
        ],
        "Statistics": {
          "CreationDate": "2023-03-20T10:43:48.5866754+01:00",
          "LastRefreshDate": "2022-12-02T11:12:50.6048233+01:00",
          "TotalRefreshCount": 19,
          "CustomInfo": {}
        }
      },
      "4436": {
        "$type": "Inside.Core.Formula.Definition.DefinitionAC, Inside.Core.Formula",
        "ID": 4436,
        "Results": [
          [
            7.0
          ]
        ],
        "Statistics": {
          "CreationDate": "2023-03-20T10:43:48.5866754+01:00",
          "LastRefreshDate": "2022-12-02T11:12:50.6183977+01:00",
          "TotalRefreshCount": 18,
          "CustomInfo": {}
        }
      },
      "4437": {
        "$type": "Inside.Core.Formula.Definition.DefinitionAC, Inside.Core.Formula",
        "ID": 4437,
        "Results": [
          [
            30.0
          ]
        ],
        "Statistics": {
          "CreationDate": "2023-03-20T10:43:48.5866754+01:00",
          "LastRefreshDate": "2022-12-02T11:12:50.6316747+01:00",
          "TotalRefreshCount": 17,
          "CustomInfo": {}
        }
      },
      "4438": {
        "$type": "Inside.Core.Formula.Definition.DefinitionAC, Inside.Core.Formula",
        "ID": 4438,
        "Results": [
          [
            1773.0
          ]
        ],
        "Statistics": {
          "CreationDate": "2023-03-20T10:43:48.5866754+01:00",
          "LastRefreshDate": "2022-12-02T11:12:50.6449806+01:00",
          "TotalRefreshCount": 14,
          "CustomInfo": {}
        }
      },
      "4439": {
        "$type": "Inside.Core.Formula.Definition.DefinitionAC, Inside.Core.Formula",
        "ID": 4439,
        "Results": [
          [
            44.0
          ]
        ],
        "Statistics": {
          "CreationDate": "2023-03-20T10:43:48.5876738+01:00",
          "LastRefreshDate": "2022-12-02T11:12:50.6585151+01:00",
          "TotalRefreshCount": 16,
          "CustomInfo": {}
        }
      },
      "4440": {
        "$type": "Inside.Core.Formula.Definition.DefinitionAC, Inside.Core.Formula",
        "ID": 4440,
        "Results": [
          [
            201.0
          ]
        ],
        "Statistics": {
          "CreationDate": "2023-03-20T10:43:48.5876738+01:00",
          "LastRefreshDate": "2022-12-02T11:12:50.6718107+01:00",
          "TotalRefreshCount": 15,
          "CustomInfo": {}
        }
      },
      "4441": {
        "$type": "Inside.Core.Formula.Definition.DefinitionAC, Inside.Core.Formula",
        "ID": 4441,
        "Results": [
          [
            291.0
          ]
        ],
        "Statistics": {
          "CreationDate": "2023-03-20T10:43:48.5876738+01:00",
          "LastRefreshDate": "2022-12-02T11:12:50.6818235+01:00",
          "TotalRefreshCount": 14,
          "CustomInfo": {}
        }
      },
      "4442": {
        "$type": "Inside.Core.Formula.Definition.DefinitionAC, Inside.Core.Formula",
        "ID": 4442,
        "Results": [
          [
            53.0
          ]
        ],
        "Statistics": {
          "CreationDate": "2023-03-20T10:43:48.5876738+01:00",
          "LastRefreshDate": "2022-12-02T11:12:50.6898014+01:00",
          "TotalRefreshCount": 17,
          "CustomInfo": {}
        }
      },
      "4443": {
        "$type": "Inside.Core.Formula.Definition.DefinitionAC, Inside.Core.Formula",
        "ID": 4443,
        "Results": [
          [
            243.0
          ]
        ],
        "Statistics": {
          "CreationDate": "2023-03-20T10:43:48.5876738+01:00",
          "LastRefreshDate": "2022-12-02T11:12:50.6968034+01:00",
          "TotalRefreshCount": 17,
          "CustomInfo": {}
        }
      },
      "4444": {
        "$type": "Inside.Core.Formula.Definition.DefinitionAC, Inside.Core.Formula",
        "ID": 4444,
        "Results": [
          [
            76.0
          ]
        ],
        "Statistics": {
          "CreationDate": "2023-03-20T10:43:48.5876738+01:00",
          "LastRefreshDate": "2022-12-02T11:12:50.7128015+01:00",
          "TotalRefreshCount": 17,
          "CustomInfo": {}
        }
      },
      "4445": {
        "$type": "Inside.Core.Formula.Definition.DefinitionAC, Inside.Core.Formula",
        "ID": 4445,
        "Results": [
          [
            4527.0
          ]
        ],
        "Statistics": {
          "CreationDate": "2023-03-20T10:43:48.5876738+01:00",
          "LastRefreshDate": "2022-12-02T11:12:50.7218034+01:00",
          "TotalRefreshCount": 17,
          "CustomInfo": {}
        }
      },
      "4446": {
        "$type": "Inside.Core.Formula.Definition.DefinitionAC, Inside.Core.Formula",
        "ID": 4446,
        "Results": [
          [
            5472.0
          ]
        ],
        "Statistics": {
          "CreationDate": "2023-03-20T10:43:48.5876738+01:00",
          "LastRefreshDate": "2022-12-02T11:12:50.7288008+01:00",
          "TotalRefreshCount": 17,
          "CustomInfo": {}
        }
      },
      "4447": {
        "$type": "Inside.Core.Formula.Definition.DefinitionAC, Inside.Core.Formula",
        "ID": 4447,
        "Results": [
          [
            990.0
          ]
        ],
        "Statistics": {
          "CreationDate": "2023-03-20T10:43:48.5876738+01:00",
          "LastRefreshDate": "2022-12-02T11:12:50.7358011+01:00",
          "TotalRefreshCount": 17,
          "CustomInfo": {}
        }
      },
      "4448": {
        "$type": "Inside.Core.Formula.Definition.DefinitionAC, Inside.Core.Formula",
        "ID": 4448,
        "Results": [
          [
            6.0
          ]
        ],
        "Statistics": {
          "CreationDate": "2023-03-20T10:43:48.5876738+01:00",
          "LastRefreshDate": "2022-12-02T11:12:50.7428017+01:00",
          "TotalRefreshCount": 17,
          "CustomInfo": {}
        }
      },
      "4449": {
        "$type": "Inside.Core.Formula.Definition.DefinitionAC, Inside.Core.Formula",
        "ID": 4449,
        "Results": [
          [
            8.0
          ]
        ],
        "Statistics": {
          "CreationDate": "2023-03-20T10:43:48.5876738+01:00",
          "LastRefreshDate": "2022-12-02T11:12:50.7558119+01:00",
          "TotalRefreshCount": 17,
          "CustomInfo": {}
        }
      },
      "4450": {
        "$type": "Inside.Core.Formula.Definition.DefinitionAC, Inside.Core.Formula",
        "ID": 4450,
        "Results": [
          [
            60.0
          ]
        ],
        "Statistics": {
          "CreationDate": "2023-03-20T10:43:48.5876738+01:00",
          "LastRefreshDate": "2022-12-02T11:12:50.7698176+01:00",
          "TotalRefreshCount": 17,
          "CustomInfo": {}
        }
      },
      "4451": {
        "$type": "Inside.Core.Formula.Definition.DefinitionAC, Inside.Core.Formula",
        "ID": 4451,
        "Results": [
          [
            5.0
          ]
        ],
        "Statistics": {
          "CreationDate": "2023-03-20T10:43:48.5876738+01:00",
          "LastRefreshDate": "2022-12-02T11:12:50.7760566+01:00",
          "TotalRefreshCount": 15,
          "CustomInfo": {}
        }
      },
      "4452": {
        "$type": "Inside.Core.Formula.Definition.DefinitionAC, Inside.Core.Formula",
        "ID": 4452,
        "Results": [
          [
            7.0
          ]
        ],
        "Statistics": {
          "CreationDate": "2023-03-20T10:43:48.5876738+01:00",
          "LastRefreshDate": "2022-12-02T11:12:50.7830773+01:00",
          "TotalRefreshCount": 16,
          "CustomInfo": {}
        }
      },
      "4453": {
        "$type": "Inside.Core.Formula.Definition.DefinitionAC, Inside.Core.Formula",
        "ID": 4453,
        "Results": [
          [
            97.0
          ]
        ],
        "Statistics": {
          "CreationDate": "2023-03-20T10:43:48.5876738+01:00",
          "LastRefreshDate": "2022-12-02T11:12:50.7899939+01:00",
          "TotalRefreshCount": 13,
          "CustomInfo": {}
        }
      },
      "4454": {
        "$type": "Inside.Core.Formula.Definition.DefinitionAC, Inside.Core.Formula",
        "ID": 4454,
        "Results": [
          [
            166.0
          ]
        ],
        "Statistics": {
          "CreationDate": "2023-03-20T10:43:48.5876738+01:00",
          "LastRefreshDate": "2022-12-02T11:12:50.7969938+01:00",
          "TotalRefreshCount": 15,
          "CustomInfo": {}
        }
      },
      "4455": {
        "$type": "Inside.Core.Formula.Definition.DefinitionAC, Inside.Core.Formula",
        "ID": 4455,
        "Results": [
          [
            3487.0
          ]
        ],
        "Statistics": {
          "CreationDate": "2023-03-20T10:43:48.5876738+01:00",
          "LastRefreshDate": "2022-11-10T10:04:48.2722329+01:00",
          "TotalRefreshCount": 14,
          "CustomInfo": {}
        }
      },
      "4456": {
        "$type": "Inside.Core.Formula.Definition.DefinitionAC, Inside.Core.Formula",
        "ID": 4456,
        "Results": [
          [
            1950.0
          ]
        ],
        "Statistics": {
          "CreationDate": "2023-03-20T10:43:48.5876738+01:00",
          "LastRefreshDate": "2022-12-02T11:12:53.6450463+01:00",
          "TotalRefreshCount": 15,
          "CustomInfo": {}
        }
      },
      "4457": {
        "$type": "Inside.Core.Formula.Definition.DefinitionAC, Inside.Core.Formula",
        "ID": 4457,
        "Results": [
          [
            304.0
          ]
        ],
        "Statistics": {
          "CreationDate": "2023-03-20T10:43:48.5876738+01:00",
          "LastRefreshDate": "2022-12-02T11:12:54.9230383+01:00",
          "TotalRefreshCount": 15,
          "CustomInfo": {}
        }
      },
      "4458": {
        "$type": "Inside.Core.Formula.Definition.DefinitionAC, Inside.Core.Formula",
        "ID": 4458,
        "Results": [
          [
            83.0
          ]
        ],
        "Statistics": {
          "CreationDate": "2023-03-20T10:43:48.5876738+01:00",
          "LastRefreshDate": "2022-12-02T11:12:54.9380384+01:00",
          "TotalRefreshCount": 16,
          "CustomInfo": {}
        }
      },
      "4459": {
        "$type": "Inside.Core.Formula.Definition.DefinitionAC, Inside.Core.Formula",
        "ID": 4459,
        "Results": [
          [
            35.0
          ]
        ],
        "Statistics": {
          "CreationDate": "2023-03-20T10:43:48.5886718+01:00",
          "LastRefreshDate": "2022-12-02T11:12:54.9530392+01:00",
          "TotalRefreshCount": 16,
          "CustomInfo": {}
        }
      },
      "4460": {
        "$type": "Inside.Core.Formula.Definition.DefinitionAC, Inside.Core.Formula",
        "ID": 4460,
        "Results": [
          [
            434.0
          ]
        ],
        "Statistics": {
          "CreationDate": "2023-03-20T10:43:48.5886718+01:00",
          "LastRefreshDate": "2022-12-02T11:12:54.967067+01:00",
          "TotalRefreshCount": 17,
          "CustomInfo": {}
        }
      },
      "4461": {
        "$type": "Inside.Core.Formula.Definition.DefinitionAC, Inside.Core.Formula",
        "ID": 4461,
        "Results": [
          [
            281.0
          ]
        ],
        "Statistics": {
          "CreationDate": "2023-03-20T10:43:48.5886718+01:00",
          "LastRefreshDate": "2022-12-02T11:12:54.982063+01:00",
          "TotalRefreshCount": 14,
          "CustomInfo": {}
        }
      },
      "4462": {
        "$type": "Inside.Core.Formula.Definition.DefinitionAC, Inside.Core.Formula",
        "ID": 4462,
        "Results": [
          [
            25.0
          ]
        ],
        "Statistics": {
          "CreationDate": "2023-03-20T10:43:48.5886718+01:00",
          "LastRefreshDate": "2022-12-02T11:12:54.996094+01:00",
          "TotalRefreshCount": 16,
          "CustomInfo": {}
        }
      },
      "4463": {
        "$type": "Inside.Core.Formula.Definition.DefinitionAC, Inside.Core.Formula",
        "ID": 4463,
        "Results": [
          [
            89.0
          ]
        ],
        "Statistics": {
          "CreationDate": "2023-03-20T10:43:48.5886718+01:00",
          "LastRefreshDate": "2022-12-02T11:12:55.0110376+01:00",
          "TotalRefreshCount": 17,
          "CustomInfo": {}
        }
      },
      "4464": {
        "$type": "Inside.Core.Formula.Definition.DefinitionAC, Inside.Core.Formula",
        "ID": 4464,
        "Results": [
          [
            6.0
          ]
        ],
        "Statistics": {
          "CreationDate": "2023-03-20T10:43:48.5886718+01:00",
          "LastRefreshDate": "2022-12-02T11:12:55.0270839+01:00",
          "TotalRefreshCount": 17,
          "CustomInfo": {}
        }
      },
      "4465": {
        "$type": "Inside.Core.Formula.Definition.DefinitionAC, Inside.Core.Formula",
        "ID": 4465,
        "Results": [
          [
            93.0
          ]
        ],
        "Statistics": {
          "CreationDate": "2023-03-20T10:43:48.5886718+01:00",
          "LastRefreshDate": "2022-12-02T11:12:55.0412828+01:00",
          "TotalRefreshCount": 17,
          "CustomInfo": {}
        }
      },
      "4466": {
        "$type": "Inside.Core.Formula.Definition.DefinitionAC, Inside.Core.Formula",
        "ID": 4466,
        "Results": [
          [
            257.0
          ]
        ],
        "Statistics": {
          "CreationDate": "2023-03-20T10:43:48.5886718+01:00",
          "LastRefreshDate": "2022-12-02T11:12:55.0536822+01:00",
          "TotalRefreshCount": 17,
          "CustomInfo": {}
        }
      },
      "4467": {
        "$type": "Inside.Core.Formula.Definition.DefinitionAC, Inside.Core.Formula",
        "ID": 4467,
        "Results": [
          [
            7.0
          ]
        ],
        "Statistics": {
          "CreationDate": "2023-03-20T10:43:48.5886718+01:00",
          "LastRefreshDate": "2022-12-02T11:12:55.0606318+01:00",
          "TotalRefreshCount": 14,
          "CustomInfo": {}
        }
      },
      "4468": {
        "$type": "Inside.Core.Formula.Definition.DefinitionAC, Inside.Core.Formula",
        "ID": 4468,
        "Results": [
          [
            22.0
          ]
        ],
        "Statistics": {
          "CreationDate": "2023-03-20T10:43:48.5886718+01:00",
          "LastRefreshDate": "2022-12-02T11:12:55.0679431+01:00",
          "TotalRefreshCount": 16,
          "CustomInfo": {}
        }
      },
      "4469": {
        "$type": "Inside.Core.Formula.Definition.DefinitionAC, Inside.Core.Formula",
        "ID": 4469,
        "Results": [
          [
            16.0
          ]
        ],
        "Statistics": {
          "CreationDate": "2023-03-20T10:43:48.5886718+01:00",
          "LastRefreshDate": "2022-12-02T11:12:55.0739337+01:00",
          "TotalRefreshCount": 16,
          "CustomInfo": {}
        }
      },
      "4470": {
        "$type": "Inside.Core.Formula.Definition.DefinitionAC, Inside.Core.Formula",
        "ID": 4470,
        "Results": [
          [
            117.0
          ]
        ],
        "Statistics": {
          "CreationDate": "2023-03-20T10:43:48.5886718+01:00",
          "LastRefreshDate": "2022-11-10T10:04:48.4402381+01:00",
          "TotalRefreshCount": 16,
          "CustomInfo": {}
        }
      },
      "4471": {
        "$type": "Inside.Core.Formula.Definition.DefinitionAC, Inside.Core.Formula",
        "ID": 4471,
        "Results": [
          [
            2105.0
          ]
        ],
        "Statistics": {
          "CreationDate": "2023-03-20T10:43:48.5886718+01:00",
          "LastRefreshDate": "2022-12-02T11:13:50.2496924+01:00",
          "TotalRefreshCount": 17,
          "CustomInfo": {}
        }
      },
      "4472": {
        "$type": "Inside.Core.Formula.Definition.DefinitionAC, Inside.Core.Formula",
        "ID": 4472,
        "Results": [
          [
            34.0
          ]
        ],
        "Statistics": {
          "CreationDate": "2023-03-20T10:43:48.5886718+01:00",
          "LastRefreshDate": "2022-11-10T10:04:48.4652406+01:00",
          "TotalRefreshCount": 16,
          "CustomInfo": {}
        }
      },
      "4473": {
        "$type": "Inside.Core.Formula.Definition.DefinitionAC, Inside.Core.Formula",
        "ID": 4473,
        "Results": [
          [
            5164.0
          ]
        ],
        "Statistics": {
          "CreationDate": "2023-03-20T10:43:48.5886718+01:00",
          "LastRefreshDate": "2022-12-02T11:13:56.4376633+01:00",
          "TotalRefreshCount": 17,
          "CustomInfo": {}
        }
      },
      "4474": {
        "$type": "Inside.Core.Formula.Definition.DefinitionAC, Inside.Core.Formula",
        "ID": 4474,
        "Results": [
          [
            369.0
          ]
        ],
        "Statistics": {
          "CreationDate": "2023-03-20T10:43:48.5886718+01:00",
          "LastRefreshDate": "2022-12-02T11:13:56.4456766+01:00",
          "TotalRefreshCount": 17,
          "CustomInfo": {}
        }
      },
      "4475": {
        "$type": "Inside.Core.Formula.Definition.DefinitionAC, Inside.Core.Formula",
        "ID": 4475,
        "Results": [
          [
            382.0
          ]
        ],
        "Statistics": {
          "CreationDate": "2023-03-20T10:43:48.5886718+01:00",
          "LastRefreshDate": "2022-12-02T11:13:56.4526614+01:00",
          "TotalRefreshCount": 14,
          "CustomInfo": {}
        }
      },
      "4476": {
        "$type": "Inside.Core.Formula.Definition.DefinitionAC, Inside.Core.Formula",
        "ID": 4476,
        "Results": [
          [
            152.0
          ]
        ],
        "Statistics": {
          "CreationDate": "2023-03-20T10:43:48.5886718+01:00",
          "LastRefreshDate": "2022-12-02T11:13:56.4606683+01:00",
          "TotalRefreshCount": 13,
          "CustomInfo": {}
        }
      },
      "4477": {
        "$type": "Inside.Core.Formula.Definition.DefinitionAC, Inside.Core.Formula",
        "ID": 4477,
        "Results": [
          [
            24.0
          ]
        ],
        "Statistics": {
          "CreationDate": "2023-03-20T10:43:48.5886718+01:00",
          "LastRefreshDate": "2022-12-02T11:13:56.469674+01:00",
          "TotalRefreshCount": 13,
          "CustomInfo": {}
        }
      },
      "4478": {
        "$type": "Inside.Core.Formula.Definition.DefinitionAC, Inside.Core.Formula",
        "ID": 4478,
        "Results": [
          [
            70.0
          ]
        ],
        "Statistics": {
          "CreationDate": "2023-03-20T10:43:48.5886718+01:00",
          "LastRefreshDate": "2022-12-02T11:13:56.4766801+01:00",
          "TotalRefreshCount": 15,
          "CustomInfo": {}
        }
      },
      "4479": {
        "$type": "Inside.Core.Formula.Definition.DefinitionAC, Inside.Core.Formula",
        "ID": 4479,
        "Results": [
          [
            76.0
          ]
        ],
        "Statistics": {
          "CreationDate": "2023-03-20T10:43:48.5886718+01:00",
          "LastRefreshDate": "2022-12-02T11:13:56.4876614+01:00",
          "TotalRefreshCount": 15,
          "CustomInfo": {}
        }
      },
      "4480": {
        "$type": "Inside.Core.Formula.Definition.DefinitionAC, Inside.Core.Formula",
        "ID": 4480,
        "Results": [
          [
            86.0
          ]
        ],
        "Statistics": {
          "CreationDate": "2023-03-20T10:43:48.5896732+01:00",
          "LastRefreshDate": "2022-12-02T11:13:56.496663+01:00",
          "TotalRefreshCount": 15,
          "CustomInfo": {}
        }
      },
      "4481": {
        "$type": "Inside.Core.Formula.Definition.DefinitionAC, Inside.Core.Formula",
        "ID": 4481,
        "Results": [
          [
            5.0
          ]
        ],
        "Statistics": {
          "CreationDate": "2023-03-20T10:43:48.5896732+01:00",
          "LastRefreshDate": "2022-12-02T11:13:56.5046623+01:00",
          "TotalRefreshCount": 13,
          "CustomInfo": {}
        }
      },
      "4482": {
        "$type": "Inside.Core.Formula.Definition.DefinitionAC, Inside.Core.Formula",
        "ID": 4482,
        "Results": [
          [
            6.0
          ]
        ],
        "Statistics": {
          "CreationDate": "2023-03-20T10:43:48.5896732+01:00",
          "LastRefreshDate": "2022-12-02T11:13:56.5116708+01:00",
          "TotalRefreshCount": 12,
          "CustomInfo": {}
        }
      },
      "4483": {
        "$type": "Inside.Core.Formula.Definition.DefinitionAC, Inside.Core.Formula",
        "ID": 4483,
        "Results": [
          [
            98.0
          ]
        ],
        "Statistics": {
          "CreationDate": "2023-03-20T10:43:48.5896732+01:00",
          "LastRefreshDate": "2022-12-02T11:13:56.5186618+01:00",
          "TotalRefreshCount": 17,
          "CustomInfo": {}
        }
      },
      "4484": {
        "$type": "Inside.Core.Formula.Definition.DefinitionAC, Inside.Core.Formula",
        "ID": 4484,
        "Results": [
          [
            603.0
          ]
        ],
        "Statistics": {
          "CreationDate": "2023-03-20T10:43:48.5896732+01:00",
          "LastRefreshDate": "2022-12-02T11:13:56.5276706+01:00",
          "TotalRefreshCount": 15,
          "CustomInfo": {}
        }
      },
      "4485": {
        "$type": "Inside.Core.Formula.Definition.DefinitionAC, Inside.Core.Formula",
        "ID": 4485,
        "Results": [
          [
            203.0
          ]
        ],
        "Statistics": {
          "CreationDate": "2023-03-20T10:43:48.5896732+01:00",
          "LastRefreshDate": "2022-12-02T11:13:56.5366617+01:00",
          "TotalRefreshCount": 15,
          "CustomInfo": {}
        }
      },
      "4486": {
        "$type": "Inside.Core.Formula.Definition.DefinitionAC, Inside.Core.Formula",
        "ID": 4486,
        "Results": [
          [
            122.0
          ]
        ],
        "Statistics": {
          "CreationDate": "2023-03-20T10:43:48.5896732+01:00",
          "LastRefreshDate": "2022-12-02T11:13:56.5456797+01:00",
          "TotalRefreshCount": 15,
          "CustomInfo": {}
        }
      },
      "4487": {
        "$type": "Inside.Core.Formula.Definition.DefinitionAC, Inside.Core.Formula",
        "ID": 4487,
        "Results": [
          [
            3823.0
          ]
        ],
        "Statistics": {
          "CreationDate": "2023-03-20T10:43:48.5896732+01:00",
          "LastRefreshDate": "2022-12-02T11:13:56.5736552+01:00",
          "TotalRefreshCount": 15,
          "CustomInfo": {}
        }
      },
      "4488": {
        "$type": "Inside.Core.Formula.Definition.DefinitionAC, Inside.Core.Formula",
        "ID": 4488,
        "Results": [
          [
            7.0
          ]
        ],
        "Statistics": {
          "CreationDate": "2023-03-20T10:43:48.5896732+01:00",
          "LastRefreshDate": "2022-12-02T11:13:56.5086688+01:00",
          "TotalRefreshCount": 16,
          "CustomInfo": {}
        }
      },
      "4489": {
        "$type": "Inside.Core.Formula.Definition.DefinitionAC, Inside.Core.Formula",
        "ID": 4489,
        "Results": [
          [
            10.0
          ]
        ],
        "Statistics": {
          "CreationDate": "2023-03-20T10:43:48.5896732+01:00",
          "LastRefreshDate": "2022-12-02T11:13:56.5156696+01:00",
          "TotalRefreshCount": 12,
          "CustomInfo": {}
        }
      },
      "4490": {
        "$type": "Inside.Core.Formula.Definition.DefinitionAC, Inside.Core.Formula",
        "ID": 4490,
        "Results": [
          [
            44.0
          ]
        ],
        "Statistics": {
          "CreationDate": "2023-03-20T10:43:48.5896732+01:00",
          "LastRefreshDate": "2022-12-02T11:13:56.5236568+01:00",
          "TotalRefreshCount": 15,
          "CustomInfo": {}
        }
      },
      "4491": {
        "$type": "Inside.Core.Formula.Definition.DefinitionAC, Inside.Core.Formula",
        "ID": 4491,
        "Results": [
          [
            285.0
          ]
        ],
        "Statistics": {
          "CreationDate": "2023-03-20T10:43:48.5896732+01:00",
          "LastRefreshDate": "2022-12-02T11:13:56.5326643+01:00",
          "TotalRefreshCount": 16,
          "CustomInfo": {}
        }
      },
      "4492": {
        "$type": "Inside.Core.Formula.Definition.DefinitionAC, Inside.Core.Formula",
        "ID": 4492,
        "Results": [
          [
            912.0
          ]
        ],
        "Statistics": {
          "CreationDate": "2023-03-20T10:43:48.5896732+01:00",
          "LastRefreshDate": "2022-12-02T11:13:56.5496631+01:00",
          "TotalRefreshCount": 15,
          "CustomInfo": {}
        }
      },
      "4493": {
        "$type": "Inside.Core.Formula.Definition.DefinitionAC, Inside.Core.Formula",
        "ID": 4493,
        "Results": [
          [
            669.0
          ]</t>
  </si>
  <si>
    <t xml:space="preserve">
        ],
        "Statistics": {
          "CreationDate": "2023-03-20T10:43:48.5896732+01:00",
          "LastRefreshDate": "2022-12-02T11:13:56.5776689+01:00",
          "TotalRefreshCount": 15,
          "CustomInfo": {}
        }
      },
      "4494": {
        "$type": "Inside.Core.Formula.Definition.DefinitionAC, Inside.Core.Formula",
        "ID": 4494,
        "Results": [
          [
            591.0
          ]
        ],
        "Statistics": {
          "CreationDate": "2023-03-20T10:43:48.5896732+01:00",
          "LastRefreshDate": "2022-12-02T11:13:56.5856675+01:00",
          "TotalRefreshCount": 15,
          "CustomInfo": {}
        }
      },
      "4495": {
        "$type": "Inside.Core.Formula.Definition.DefinitionAC, Inside.Core.Formula",
        "ID": 4495,
        "Results": [
          [
            92.0
          ]
        ],
        "Statistics": {
          "CreationDate": "2023-03-20T10:43:48.5896732+01:00",
          "LastRefreshDate": "2022-12-02T11:13:56.5896656+01:00",
          "TotalRefreshCount": 15,
          "CustomInfo": {}
        }
      },
      "4496": {
        "$type": "Inside.Core.Formula.Definition.DefinitionAC, Inside.Core.Formula",
        "ID": 4496,
        "Results": [
          [
            5492.0
          ]
        ],
        "Statistics": {
          "CreationDate": "2023-03-20T10:43:48.5896732+01:00",
          "LastRefreshDate": "2022-12-02T11:13:56.596667+01:00",
          "TotalRefreshCount": 15,
          "CustomInfo": {}
        }
      },
      "4497": {
        "$type": "Inside.Core.Formula.Definition.DefinitionAC, Inside.Core.Formula",
        "ID": 4497,
        "Results": [
          [
            2285.0
          ]
        ],
        "Statistics": {
          "CreationDate": "2023-03-20T10:43:48.5906469+01:00",
          "LastRefreshDate": "2022-12-02T11:13:56.6046668+01:00",
          "TotalRefreshCount": 15,
          "CustomInfo": {}
        }
      },
      "4498": {
        "$type": "Inside.Core.Formula.Definition.DefinitionAC, Inside.Core.Formula",
        "ID": 4498,
        "Results": [
          [
            137.0
          ]
        ],
        "Statistics": {
          "CreationDate": "2023-03-20T10:43:48.5906469+01:00",
          "LastRefreshDate": "2022-12-02T11:13:56.6116614+01:00",
          "TotalRefreshCount": 15,
          "CustomInfo": {}
        }
      },
      "4499": {
        "$type": "Inside.Core.Formula.Definition.DefinitionAC, Inside.Core.Formula",
        "ID": 4499,
        "Results": [
          [
            567.0
          ]
        ],
        "Statistics": {
          "CreationDate": "2023-03-20T10:43:48.5906469+01:00",
          "LastRefreshDate": "2022-12-02T11:13:56.619659+01:00",
          "TotalRefreshCount": 15,
          "CustomInfo": {}
        }
      },
      "4500": {
        "$type": "Inside.Core.Formula.Definition.DefinitionAC, Inside.Core.Formula",
        "ID": 4500,
        "Results": [
          [
            175.0
          ]
        ],
        "Statistics": {
          "CreationDate": "2023-03-20T10:43:48.5906469+01:00",
          "LastRefreshDate": "2022-12-02T11:13:56.6276695+01:00",
          "TotalRefreshCount": 14,
          "CustomInfo": {}
        }
      },
      "4501": {
        "$type": "Inside.Core.Formula.Definition.DefinitionAC, Inside.Core.Formula",
        "ID": 4501,
        "Results": [
          [
            8.0
          ]
        ],
        "Statistics": {
          "CreationDate": "2023-03-20T10:43:48.5906469+01:00",
          "LastRefreshDate": "2022-12-02T11:13:56.6366606+01:00",
          "TotalRefreshCount": 15,
          "CustomInfo": {}
        }
      },
      "4502": {
        "$type": "Inside.Core.Formula.Definition.DefinitionAC, Inside.Core.Formula",
        "ID": 4502,
        "Results": [
          [
            8.0
          ]
        ],
        "Statistics": {
          "CreationDate": "2023-03-20T10:43:48.5906469+01:00",
          "LastRefreshDate": "2022-12-02T11:13:56.6436562+01:00",
          "TotalRefreshCount": 14,
          "CustomInfo": {}
        }
      },
      "4503": {
        "$type": "Inside.Core.Formula.Definition.DefinitionAC, Inside.Core.Formula",
        "ID": 4503,
        "Results": [
          [
            13.0
          ]
        ],
        "Statistics": {
          "CreationDate": "2023-03-20T10:43:48.5906469+01:00",
          "LastRefreshDate": "2022-12-02T11:13:56.6526631+01:00",
          "TotalRefreshCount": 15,
          "CustomInfo": {}
        }
      },
      "4504": {
        "$type": "Inside.Core.Formula.Definition.DefinitionAC, Inside.Core.Formula",
        "ID": 4504,
        "Results": [
          [
            5.0
          ]
        ],
        "Statistics": {
          "CreationDate": "2023-03-20T10:43:48.5906469+01:00",
          "LastRefreshDate": "2022-12-02T11:13:56.6596746+01:00",
          "TotalRefreshCount": 14,
          "CustomInfo": {}
        }
      },
      "4505": {
        "$type": "Inside.Core.Formula.Definition.DefinitionAC, Inside.Core.Formula",
        "ID": 4505,
        "Results": [
          [
            6.0
          ]
        ],
        "Statistics": {
          "CreationDate": "2023-03-20T10:43:48.5906469+01:00",
          "LastRefreshDate": "2022-12-02T11:13:56.6686714+01:00",
          "TotalRefreshCount": 15,
          "CustomInfo": {}
        }
      },
      "4506": {
        "$type": "Inside.Core.Formula.Definition.DefinitionAC, Inside.Core.Formula",
        "ID": 4506,
        "Results": [
          [
            8.0
          ]
        ],
        "Statistics": {
          "CreationDate": "2023-03-20T10:43:48.5906469+01:00",
          "LastRefreshDate": "2022-12-02T11:13:56.677662+01:00",
          "TotalRefreshCount": 14,
          "CustomInfo": {}
        }
      },
      "4507": {
        "$type": "Inside.Core.Formula.Definition.DefinitionAC, Inside.Core.Formula",
        "ID": 4507,
        "Results": [
          [
            16.0
          ]
        ],
        "Statistics": {
          "CreationDate": "2023-03-20T10:43:48.5906469+01:00",
          "LastRefreshDate": "2022-12-02T11:13:56.6866841+01:00",
          "TotalRefreshCount": 14,
          "CustomInfo": {}
        }
      },
      "4508": {
        "$type": "Inside.Core.Formula.Definition.DefinitionAC, Inside.Core.Formula",
        "ID": 4508,
        "Results": [
          [
            16.0
          ]
        ],
        "Statistics": {
          "CreationDate": "2023-03-20T10:43:48.5906469+01:00",
          "LastRefreshDate": "2022-12-02T11:13:56.6956652+01:00",
          "TotalRefreshCount": 14,
          "CustomInfo": {}
        }
      },
      "4509": {
        "$type": "Inside.Core.Formula.Definition.DefinitionAC, Inside.Core.Formula",
        "ID": 4509,
        "Results": [
          [
            12.0
          ]
        ],
        "Statistics": {
          "CreationDate": "2023-03-20T10:43:48.5906469+01:00",
          "LastRefreshDate": "2022-12-02T11:13:56.7066727+01:00",
          "TotalRefreshCount": 14,
          "CustomInfo": {}
        }
      },
      "4510": {
        "$type": "Inside.Core.Formula.Definition.DefinitionAC, Inside.Core.Formula",
        "ID": 4510,
        "Results": [
          [
            17.0
          ]
        ],
        "Statistics": {
          "CreationDate": "2023-03-20T10:43:48.5906469+01:00",
          "LastRefreshDate": "2022-12-02T11:13:56.7176668+01:00",
          "TotalRefreshCount": 14,
          "CustomInfo": {}
        }
      },
      "4511": {
        "$type": "Inside.Core.Formula.Definition.DefinitionAC, Inside.Core.Formula",
        "ID": 4511,
        "Results": [
          [
            11.0
          ]
        ],
        "Statistics": {
          "CreationDate": "2023-03-20T10:43:48.5906469+01:00",
          "LastRefreshDate": "2022-12-02T11:13:56.7276686+01:00",
          "TotalRefreshCount": 14,
          "CustomInfo": {}
        }
      },
      "4512": {
        "$type": "Inside.Core.Formula.Definition.DefinitionAC, Inside.Core.Formula",
        "ID": 4512,
        "Results": [
          [
            24.0
          ]
        ],
        "Statistics": {
          "CreationDate": "2023-03-20T10:43:48.5906469+01:00",
          "LastRefreshDate": "2022-12-02T11:13:56.7376907+01:00",
          "TotalRefreshCount": 14,
          "CustomInfo": {}
        }
      },
      "4513": {
        "$type": "Inside.Core.Formula.Definition.DefinitionAC, Inside.Core.Formula",
        "ID": 4513,
        "Results": [
          [
            140.0
          ]
        ],
        "Statistics": {
          "CreationDate": "2023-03-20T10:43:48.5906469+01:00",
          "LastRefreshDate": "2022-12-02T11:13:56.7466788+01:00",
          "TotalRefreshCount": 14,
          "CustomInfo": {}
        }
      },
      "4514": {
        "$type": "Inside.Core.Formula.Definition.DefinitionAC, Inside.Core.Formula",
        "ID": 4514,
        "Results": [
          [
            96.0
          ]
        ],
        "Statistics": {
          "CreationDate": "2023-03-20T10:43:48.5906469+01:00",
          "LastRefreshDate": "2022-12-02T11:13:56.7566716+01:00",
          "TotalRefreshCount": 14,
          "CustomInfo": {}
        }
      },
      "4515": {
        "$type": "Inside.Core.Formula.Definition.DefinitionAC, Inside.Core.Formula",
        "ID": 4515,
        "Results": [
          [
            214.0
          ]
        ],
        "Statistics": {
          "CreationDate": "2023-03-20T10:43:48.5906469+01:00",
          "LastRefreshDate": "2022-12-02T11:13:56.765238+01:00",
          "TotalRefreshCount": 14,
          "CustomInfo": {}
        }
      },
      "4516": {
        "$type": "Inside.Core.Formula.Definition.DefinitionAC, Inside.Core.Formula",
        "ID": 4516,
        "Results": [
          [
            89.0
          ]
        ],
        "Statistics": {
          "CreationDate": "2023-03-20T10:43:48.5916356+01:00",
          "LastRefreshDate": "2022-12-02T11:13:56.7752342+01:00",
          "TotalRefreshCount": 14,
          "CustomInfo": {}
        }
      },
      "4517": {
        "$type": "Inside.Core.Formula.Definition.DefinitionAC, Inside.Core.Formula",
        "ID": 4517,
        "Results": [
          [
            113.0
          ]
        ],
        "Statistics": {
          "CreationDate": "2023-03-20T10:43:48.5916356+01:00",
          "LastRefreshDate": "2022-12-02T11:13:56.7842378+01:00",
          "TotalRefreshCount": 13,
          "CustomInfo": {}
        }
      },
      "4518": {
        "$type": "Inside.Core.Formula.Definition.DefinitionAC, Inside.Core.Formula",
        "ID": 4518,
        "Results": [
          [
            183.0
          ]
        ],
        "Statistics": {
          "CreationDate": "2023-03-20T10:43:48.5916356+01:00",
          "LastRefreshDate": "2022-12-02T11:13:56.7932389+01:00",
          "TotalRefreshCount": 14,
          "CustomInfo": {}
        }
      },
      "4519": {
        "$type": "Inside.Core.Formula.Definition.DefinitionAC, Inside.Core.Formula",
        "ID": 4519,
        "Results": [
          [
            591.0
          ]
        ],
        "Statistics": {
          "CreationDate": "2023-03-20T10:43:48.5916356+01:00",
          "LastRefreshDate": "2022-12-02T11:13:56.8012248+01:00",
          "TotalRefreshCount": 14,
          "CustomInfo": {}
        }
      },
      "4520": {
        "$type": "Inside.Core.Formula.Definition.DefinitionAC, Inside.Core.Formula",
        "ID": 4520,
        "Results": [
          [
            137.0
          ]
        ],
        "Statistics": {
          "CreationDate": "2023-03-20T10:43:48.5916356+01:00",
          "LastRefreshDate": "2022-12-02T11:13:56.8112317+01:00",
          "TotalRefreshCount": 14,
          "CustomInfo": {}
        }
      },
      "4521": {
        "$type": "Inside.Core.Formula.Definition.DefinitionAC, Inside.Core.Formula",
        "ID": 4521,
        "Results": [
          [
            156.0
          ]
        ],
        "Statistics": {
          "CreationDate": "2023-03-20T10:43:48.5916356+01:00",
          "LastRefreshDate": "2022-12-02T11:13:56.8252313+01:00",
          "TotalRefreshCount": 14,
          "CustomInfo": {}
        }
      },
      "4522": {
        "$type": "Inside.Core.Formula.Definition.DefinitionAC, Inside.Core.Formula",
        "ID": 4522,
        "Results": [
          [
            2333.0
          ]
        ],
        "Statistics": {
          "CreationDate": "2023-03-20T10:43:48.5916356+01:00",
          "LastRefreshDate": "2022-12-02T11:13:56.8362294+01:00",
          "TotalRefreshCount": 14,
          "CustomInfo": {}
        }
      },
      "4523": {
        "$type": "Inside.Core.Formula.Definition.DefinitionAC, Inside.Core.Formula",
        "ID": 4523,
        "Results": [
          [
            101.0
          ]
        ],
        "Statistics": {
          "CreationDate": "2023-03-20T10:43:48.5916356+01:00",
          "LastRefreshDate": "2022-11-10T10:04:48.9691356+01:00",
          "TotalRefreshCount": 13,
          "CustomInfo": {}
        }
      },
      "4524": {
        "$type": "Inside.Core.Formula.Definition.DefinitionAC, Inside.Core.Formula",
        "ID": 4524,
        "Results": [
          [
            348.0
          ]
        ],
        "Statistics": {
          "CreationDate": "2023-03-20T10:43:48.5916356+01:00",
          "LastRefreshDate": "2022-12-02T11:13:56.5926602+01:00",
          "TotalRefreshCount": 15,
          "CustomInfo": {}
        }
      },
      "4525": {
        "$type": "Inside.Core.Formula.Definition.DefinitionAC, Inside.Core.Formula",
        "ID": 4525,
        "Results": [
          [
            2634.0
          ]
        ],
        "Statistics": {
          "CreationDate": "2023-03-20T10:43:48.5916356+01:00",
          "LastRefreshDate": "2022-12-02T11:13:56.600667+01:00",
          "TotalRefreshCount": 15,
          "CustomInfo": {}
        }
      },
      "4526": {
        "$type": "Inside.Core.Formula.Definition.DefinitionAC, Inside.Core.Formula",
        "ID": 4526,
        "Results": [
          [
            293.0
          ]
        ],
        "Statistics": {
          "CreationDate": "2023-03-20T10:43:48.5916356+01:00",
          "LastRefreshDate": "2022-12-02T11:13:56.6076587+01:00",
          "TotalRefreshCount": 15,
          "CustomInfo": {}
        }
      },
      "4527": {
        "$type": "Inside.Core.Formula.Definition.DefinitionAC, Inside.Core.Formula",
        "ID": 4527,
        "Results": [
          [
            107.0
          ]
        ],
        "Statistics": {
          "CreationDate": "2023-03-20T10:43:48.5916356+01:00",
          "LastRefreshDate": "2022-12-02T11:13:56.6156623+01:00",
          "TotalRefreshCount": 14,
          "CustomInfo": {}
        }
      },
      "4528": {
        "$type": "Inside.Core.Formula.Definition.DefinitionAC, Inside.Core.Formula",
        "ID": 4528,
        "Results": [
          [
            97.0
          ]
        ],
        "Statistics": {
          "CreationDate": "2023-03-20T10:43:48.5916356+01:00",
          "LastRefreshDate": "2022-12-02T11:13:56.6236558+01:00",
          "TotalRefreshCount": 15,
          "CustomInfo": {}
        }
      },
      "4529": {
        "$type": "Inside.Core.Formula.Definition.DefinitionAC, Inside.Core.Formula",
        "ID": 4529,
        "Results": [
          [
            316.0
          ]
        ],
        "Statistics": {
          "CreationDate": "2023-03-20T10:43:48.5916356+01:00",
          "LastRefreshDate": "2022-12-02T11:13:56.6316679+01:00",
          "TotalRefreshCount": 14,
          "CustomInfo": {}
        }
      },
      "4530": {
        "$type": "Inside.Core.Formula.Definition.DefinitionAC, Inside.Core.Formula",
        "ID": 4530,
        "Results": [
          [
            5.0
          ]
        ],
        "Statistics": {
          "CreationDate": "2023-03-20T10:43:48.5916356+01:00",
          "LastRefreshDate": "2022-12-02T11:13:56.6406559+01:00",
          "TotalRefreshCount": 15,
          "CustomInfo": {}
        }
      },
      "4531": {
        "$type": "Inside.Core.Formula.Definition.DefinitionAC, Inside.Core.Formula",
        "ID": 4531,
        "Results": [
          [
            9.0
          ]
        ],
        "Statistics": {
          "CreationDate": "2023-03-20T10:43:48.5916356+01:00",
          "LastRefreshDate": "2022-12-02T11:13:56.6476603+01:00",
          "TotalRefreshCount": 12,
          "CustomInfo": {}
        }
      },
      "4532": {
        "$type": "Inside.Core.Formula.Definition.DefinitionAC, Inside.Core.Formula",
        "ID": 4532,
        "Results": [
          [
            9.0
          ]
        ],
        "Statistics": {
          "CreationDate": "2023-03-20T10:43:48.5916356+01:00",
          "LastRefreshDate": "2022-12-02T11:13:56.6566679+01:00",
          "TotalRefreshCount": 15,
          "CustomInfo": {}
        }
      },
      "4533": {
        "$type": "Inside.Core.Formula.Definition.DefinitionAC, Inside.Core.Formula",
        "ID": 4533,
        "Results": [
          [
            6.0
          ]
        ],
        "Statistics": {
          "CreationDate": "2023-03-20T10:43:48.5916356+01:00",
          "LastRefreshDate": "2022-12-02T11:13:56.6636566+01:00",
          "TotalRefreshCount": 15,
          "CustomInfo": {}
        }
      },
      "4534": {
        "$type": "Inside.Core.Formula.Definition.DefinitionAC, Inside.Core.Formula",
        "ID": 4534,
        "Results": [
          [
            10.0
          ]
        ],
        "Statistics": {
          "CreationDate": "2023-03-20T10:43:48.5916356+01:00",
          "LastRefreshDate": "2022-12-02T11:13:56.6726639+01:00",
          "TotalRefreshCount": 14,
          "CustomInfo": {}
        }
      },
      "4535": {
        "$type": "Inside.Core.Formula.Definition.DefinitionAC, Inside.Core.Formula",
        "ID": 4535,
        "Results": [
          [
            9.0
          ]
        ],
        "Statistics": {
          "CreationDate": "2023-03-20T10:43:48.5916356+01:00",
          "LastRefreshDate": "2022-12-02T11:13:56.6826691+01:00",
          "TotalRefreshCount": 14,
          "CustomInfo": {}
        }
      },
      "4536": {
        "$type": "Inside.Core.Formula.Definition.DefinitionAC, Inside.Core.Formula",
        "ID": 4536,
        "Results": [
          [
            15.0
          ]
        ],
        "Statistics": {
          "CreationDate": "2023-03-20T10:43:48.5916356+01:00",
          "LastRefreshDate": "2022-12-02T11:13:56.691662+01:00",
          "TotalRefreshCount": 14,
          "CustomInfo": {}
        }
      },
      "4537": {
        "$type": "Inside.Core.Formula.Definition.DefinitionAC, Inside.Core.Formula",
        "ID": 4537,
        "Results": [
          [
            184.0
          ]
        ],
        "Statistics": {
          "CreationDate": "2023-03-20T10:43:48.5926339+01:00",
          "LastRefreshDate": "2022-12-02T11:13:56.7016725+01:00",
          "TotalRefreshCount": 14,
          "CustomInfo": {}
        }
      },
      "4538": {
        "$type": "Inside.Core.Formula.Definition.DefinitionAC, Inside.Core.Formula",
        "ID": 4538,
        "Results": [
          [
            147.0
          ]
        ],
        "Statistics": {
          "CreationDate": "2023-03-20T10:43:48.5926339+01:00",
          "LastRefreshDate": "2022-12-02T11:13:56.7116652+01:00",
          "TotalRefreshCount": 14,
          "CustomInfo": {}
        }
      },
      "4539": {
        "$type": "Inside.Core.Formula.Definition.DefinitionAC, Inside.Core.Formula",
        "ID": 4539,
        "Results": [
          [
            6.0
          ]
        ],
        "Statistics": {
          "CreationDate": "2023-03-20T10:43:48.5926339+01:00",
          "LastRefreshDate": "2022-12-02T11:13:56.7226623+01:00",
          "TotalRefreshCount": 14,
          "CustomInfo": {}
        }
      },
      "4540": {
        "$type": "Inside.Core.Formula.Definition.DefinitionAC, Inside.Core.Formula",
        "ID": 4540,
        "Results": [
          [
            28.0
          ]
        ],
        "Statistics": {
          "CreationDate": "2023-03-20T10:43:48.5926339+01:00",
          "LastRefreshDate": "2022-12-02T11:13:56.7326657+01:00",
          "TotalRefreshCount": 14,
          "CustomInfo": {}
        }
      },
      "4541": {
        "$type": "Inside.Core.Formula.Definition.DefinitionAC, Inside.Core.Formula",
        "ID": 4541,
        "Results": [
          [
            90.0
          ]
        ],
        "Statistics": {
          "CreationDate": "2023-03-20T10:43:48.5926339+01:00",
          "LastRefreshDate": "2022-12-02T11:13:56.7426721+01:00",
          "TotalRefreshCount": 14,
          "CustomInfo": {}
        }
      },
      "4542": {
        "$type": "Inside.Core.Formula.Definition.DefinitionAC, Inside.Core.Formula",
        "ID": 4542,
        "Results": [
          [
            70.0
          ]
        ],
        "Statistics": {
          "CreationDate": "2023-03-20T10:43:48.5926339+01:00",
          "LastRefreshDate": "2022-12-02T11:13:56.7516583+01:00",
          "TotalRefreshCount": 14,
          "CustomInfo": {}
        }
      },
      "4543": {
        "$type": "Inside.Core.Formula.Definition.DefinitionAC, Inside.Core.Formula",
        "ID": 4543,
        "Results": [
          [
            757.0
          ]
        ],
        "Statistics": {
          "CreationDate": "2023-03-20T10:43:48.5926339+01:00",
          "LastRefreshDate": "2022-12-02T11:13:56.7612323+01:00",
          "TotalRefreshCount": 14,
          "CustomInfo": {}
        }
      },
      "4544": {
        "$type": "Inside.Core.Formula.Definition.DefinitionAC, Inside.Core.Formula",
        "ID": 4544,
        "Results": [
          [
            458.0
          ]
        ],
        "Statistics": {
          "CreationDate": "2023-03-20T10:43:48.5926339+01:00",
          "LastRefreshDate": "2022-12-02T11:13:56.770225+01:00",
          "TotalRefreshCount": 14,
          "CustomInfo": {}
        }
      },
      "4545": {
        "$type": "Inside.Core.Formula.Definition.DefinitionAC, Inside.Core.Formula",
        "ID": 4545,
        "Results": [
          [
            43.0
          ]
        ],
        "Statistics": {
          "CreationDate": "2023-03-20T10:43:48.5926339+01:00",
          "LastRefreshDate": "2022-12-02T11:13:56.7802194+01:00",
          "TotalRefreshCount": 14,
          "CustomInfo": {}
        }
      },
      "4546": {
        "$type": "Inside.Core.Formula.Definition.DefinitionAC, Inside.Core.Formula",
        "ID": 4546,
        "Results": [
          [
            351.0
          ]
        ],
        "Statistics": {
          "CreationDate": "2023-03-20T10:43:48.5926339+01:00",
          "LastRefreshDate": "2022-12-02T11:13:56.7892257+01:00",
          "TotalRefreshCount": 13,
          "CustomInfo": {}
        }
      },
      "4547": {
        "$type": "Inside.Core.Formula.Definition.DefinitionAC, Inside.Core.Formula",
        "ID": 4547,
        "Results": [
          [
            180.0
          ]
        ],
        "Statistics": {
          "CreationDate": "2023-03-20T10:43:48.5926339+01:00",
          "LastRefreshDate": "2022-12-02T11:13:56.797233+01:00",
          "TotalRefreshCount": 14,
          "CustomInfo": {}
        }
      },
      "4548": {
        "$type": "Inside.Core.Formula.Definition.DefinitionAC, Inside.Core.Formula",
        "ID": 4548,
        "Results": [
          [
            77.0
          ]
        ],
        "Statistics": {
          "CreationDate": "2023-03-20T10:43:48.5926339+01:00",
          "LastRefreshDate": "2022-12-02T11:13:56.8062721+01:00",
          "TotalRefreshCount": 14,
          "CustomInfo": {}
        }
      },
      "4549": {
        "$type": "Inside.Core.Formula.Definition.DefinitionAC, Inside.Core.Formula",
        "ID": 4549,
        "Results": [
          [
            229.0
          ]
        ],
        "Statistics": {
          "CreationDate": "2023-03-20T10:43:48.5926339+01:00",
          "LastRefreshDate": "2022-12-02T11:13:56.8182196+01:00",
          "TotalRefreshCount": 14,
          "CustomInfo": {}
        }
      },
      "4550": {
        "$type": "Inside.Core.Formula.Definition.DefinitionAC, Inside.Core.Formula",
        "ID": 4550,
        "Results": [
          [
            147.0
          ]
        ],
        "Statistics": {
          "CreationDate": "2023-03-20T10:43:48.5926339+01:00",
          "LastRefreshDate": "2022-12-02T11:13:56.8302286+01:00",
          "TotalRefreshCount": 14,
          "CustomInfo": {}
        }
      },
      "4551": {
        "$type": "Inside.Core.Formula.Definition.DefinitionAC, Inside.Core.Formula",
        "ID": 4551,
        "Results": [
          [
            37.0
          ]
        ],
        "Statistics": {
          "CreationDate": "2023-03-20T10:43:48.5926339+01:00",
          "LastRefreshDate": "2022-12-02T11:14:04.7700402+01:00",
          "TotalRefreshCount": 14,
          "CustomInfo": {}
        }
      },
      "4552": {
        "$type": "Inside.Core.Formula.Definition.DefinitionAC, Inside.Core.Formula",
        "ID": 4552,
        "Results": [
          [
            492.0
          ]
        ],
        "Statistics": {
          "CreationDate": "2023-03-20T10:43:48.5926339+01:00",
          "LastRefreshDate": "2022-12-02T11:14:04.777052+01:00",
          "TotalRefreshCount": 13,
          "CustomInfo": {}
        }
      },
      "4553": {
        "$type": "Inside.Core.Formula.Definition.DefinitionAC, Inside.Core.Formula",
        "ID": 4553,
        "Results": [
          [
            309.0
          ]
        ],
        "Statistics": {
          "CreationDate": "2023-03-20T10:43:48.5926339+01:00",
          "LastRefreshDate": "2022-12-02T11:14:04.7920227+01:00",
          "TotalRefreshCount": 11,
          "CustomInfo": {}
        }
      },
      "4554": {
        "$type": "Inside.Core.Formula.Definition.DefinitionAC, Inside.Core.Formula",
        "ID": 4554,
        "Results": [
          [
            19.0
          ]
        ],
        "Statistics": {
          "CreationDate": "2023-03-20T10:43:48.5926339+01:00",
          "LastRefreshDate": "2022-12-02T11:14:04.8060227+01:00",
          "TotalRefreshCount": 13,
          "CustomInfo": {}
        }
      },
      "4555": {
        "$type": "Inside.Core.Formula.Definition.DefinitionAC, Inside.Core.Formula",
        "ID": 4555,
        "Results": [
          [
            24.0
          ]
        ],
        "Statistics": {
          "CreationDate": "2023-03-20T10:43:48.5926339+01:00",
          "LastRefreshDate": "2022-12-02T11:14:04.8250333+01:00",
          "TotalRefreshCount": 14,
          "CustomInfo": {}
        }
      },
      "4556": {
        "$type": "Inside.Core.Formula.Definition.DefinitionAC, Inside.Core.Formula",
        "ID": 4556,
        "Results": [
          [
            12.0
          ]
        ],
        "Statistics": {
          "CreationDate": "2023-03-20T10:43:48.593631+01:00",
          "LastRefreshDate": "2022-12-02T11:14:04.8480425+01:00",
          "TotalRefreshCount": 13,
          "CustomInfo": {}
        }
      },
      "4557": {
        "$type": "Inside.Core.Formula.Definition.DefinitionAC, Inside.Core.Formula",
        "ID": 4557,
        "Results": [
          [
            9.0
          ]
        ],
        "Statistics": {
          "CreationDate": "2023-03-20T10:43:48.593631+01:00",
          "LastRefreshDate": "2022-12-02T11:14:04.8630214+01:00",
          "TotalRefreshCount": 13,
          "CustomInfo": {}
        }
      },
      "4558": {
        "$type": "Inside.Core.Formula.Definition.DefinitionAC, Inside.Core.Formula",
        "ID": 4558,
        "Results": [
          [
            94.0
          ]
        ],
        "Statistics": {
          "CreationDate": "2023-03-20T10:43:48.593631+01:00",
          "LastRefreshDate": "2022-12-02T11:14:04.8770199+01:00",
          "TotalRefreshCount": 12,
          "CustomInfo": {}
        }
      },
      "4559": {
        "$type": "Inside.Core.Formula.Definition.DefinitionAC, Inside.Core.Formula",
        "ID": 4559,
        "Results": [
          [
            15.0
          ]
        ],
        "Statistics": {
          "CreationDate": "2023-03-20T10:43:48.593631+01:00",
          "LastRefreshDate": "2022-12-02T11:14:04.893033+01:00",
          "TotalRefreshCount": 10,
          "CustomInfo": {}
        }
      },
      "4560": {
        "$type": "Inside.Core.Formula.Definition.DefinitionAC, Inside.Core.Formula",
        "ID": 4560,
        "Results": [
          [
            4.0
          ]
        ],
        "Statistics": {
          "CreationDate": "2023-03-20T10:43:48.593631+01:00",
          "LastRefreshDate": "2022-12-02T11:14:04.8140209+01:00",
          "TotalRefreshCount": 14,
          "CustomInfo": {}
        }
      },
      "4561": {
        "$type": "Inside.Core.Formula.Definition.DefinitionAC, Inside.Core.Formula",
        "ID": 4561,
        "Results": [
          [
            10.0
          ]
        ],
        "Statistics": {
          "CreationDate": "2023-03-20T10:43:48.593631+01:00",
          "LastRefreshDate": "2022-12-02T11:14:04.855049+01:00",
          "TotalRefreshCount": 12,
          "CustomInfo": {}
        }
      },
      "4562": {
        "$type": "Inside.Core.Formula.Definition.DefinitionAC, Inside.Core.Formula",
        "ID": 4562,
        "Results": [
          [
            37.0
          ]
        ],
        "Statistics": {
          "CreationDate": "2023-03-20T10:43:48.593631+01:00",
          "LastRefreshDate": "2022-12-02T11:14:04.8860344+01:00",
          "TotalRefreshCount": 12,
          "CustomInfo": {}
        }
      },
      "4563": {
        "$type": "Inside.Core.Formula.Definition.DefinitionAC, Inside.Core.Formula",
        "ID": 4563,
        "Results": [
          [
            15.0
          ]
        ],
        "Statistics": {
          "CreationDate": "2023-03-20T10:43:48.593631+01:00",
          "LastRefreshDate": "2022-12-02T11:14:04.7850248+01:00",
          "TotalRefreshCount": 14,
          "CustomInfo": {}
        }
      },
      "4564": {
        "$type": "Inside.Core.Formula.Definition.DefinitionAC, Inside.Core.Formula",
        "ID": 4564,
        "Results": [
          [
            107.0
          ]
        ],
        "Statistics": {
          "CreationDate": "2023-03-20T10:43:48.593631+01:00",
          "LastRefreshDate": "2022-12-02T11:14:04.7990287+01:00",
          "TotalRefreshCount": 12,
          "CustomInfo": {}
        }
      },
      "4565": {
        "$type": "Inside.Core.Formula.Definition.DefinitionAC, Inside.Core.Formula",
        "ID": 4565,
        "Results": [
          [
            17.0
          ]
        ],
        "Statistics": {
          "CreationDate": "2023-03-20T10:43:48.593631+01:00",
          "LastRefreshDate": "2022-12-02T11:14:04.8370514+01:00",
          "TotalRefreshCount": 13,
          "CustomInfo": {}
        }
      },
      "4566": {
        "$type": "Inside.Core.Formula.Definition.DefinitionAC, Inside.Core.Formula",
        "ID": 4566,
        "Results": [
          [
            9.0
          ]
        ],
        "Statistics": {
          "CreationDate": "2023-03-20T10:43:48.593631+01:00",
          "LastRefreshDate": "2022-12-02T11:14:04.8700195+01:00",
          "TotalRefreshCount": 12,
          "CustomInfo": {}
        }
      },
      "4567": {
        "$type": "Inside.Core.Formula.Definition.DefinitionAC, Inside.Core.Formula",
        "ID": 4567,
        "Results": [
          [
            240</t>
  </si>
  <si>
    <t xml:space="preserve">.0
          ]
        ],
        "Statistics": {
          "CreationDate": "2023-03-20T10:43:48.593631+01:00",
          "LastRefreshDate": "2022-12-02T11:14:04.9090453+01:00",
          "TotalRefreshCount": 12,
          "CustomInfo": {}
        }
      },
      "4568": {
        "$type": "Inside.Core.Formula.Definition.DefinitionAC, Inside.Core.Formula",
        "ID": 4568,
        "Results": [
          [
            336.0
          ]
        ],
        "Statistics": {
          "CreationDate": "2023-03-20T10:43:48.593631+01:00",
          "LastRefreshDate": "2022-12-02T11:14:04.9310424+01:00",
          "TotalRefreshCount": 12,
          "CustomInfo": {}
        }
      },
      "4569": {
        "$type": "Inside.Core.Formula.Definition.DefinitionAC, Inside.Core.Formula",
        "ID": 4569,
        "Results": [
          [
            469.0
          ]
        ],
        "Statistics": {
          "CreationDate": "2023-03-20T10:43:48.593631+01:00",
          "LastRefreshDate": "2022-12-02T11:14:04.9380454+01:00",
          "TotalRefreshCount": 12,
          "CustomInfo": {}
        }
      },
      "4570": {
        "$type": "Inside.Core.Formula.Definition.DefinitionAC, Inside.Core.Formula",
        "ID": 4570,
        "Results": [
          [
            63.0
          ]
        ],
        "Statistics": {
          "CreationDate": "2023-03-20T10:43:48.593631+01:00",
          "LastRefreshDate": "2022-12-02T11:14:04.9450744+01:00",
          "TotalRefreshCount": 12,
          "CustomInfo": {}
        }
      },
      "4571": {
        "$type": "Inside.Core.Formula.Definition.DefinitionAC, Inside.Core.Formula",
        "ID": 4571,
        "Results": [
          [
            60.0
          ]
        ],
        "Statistics": {
          "CreationDate": "2023-03-20T10:43:48.593631+01:00",
          "LastRefreshDate": "2022-12-02T11:12:53.943664+01:00",
          "TotalRefreshCount": 36,
          "CustomInfo": {}
        }
      },
      "4572": {
        "$type": "Inside.Core.Formula.Definition.DefinitionAC, Inside.Core.Formula",
        "ID": 4572,
        "Results": [
          [
            37.0
          ]
        ],
        "Statistics": {
          "CreationDate": "2023-03-20T10:43:48.593631+01:00",
          "LastRefreshDate": "2022-12-02T11:12:50.0462645+01:00",
          "TotalRefreshCount": 36,
          "CustomInfo": {}
        }
      },
      "4573": {
        "$type": "Inside.Core.Formula.Definition.DefinitionAC, Inside.Core.Formula",
        "ID": 4573,
        "Results": [
          [
            6.0
          ]
        ],
        "Statistics": {
          "CreationDate": "2023-03-20T10:43:48.593631+01:00",
          "LastRefreshDate": "2022-12-02T11:12:50.0662667+01:00",
          "TotalRefreshCount": 35,
          "CustomInfo": {}
        }
      },
      "4574": {
        "$type": "Inside.Core.Formula.Definition.DefinitionAC, Inside.Core.Formula",
        "ID": 4574,
        "Results": [
          [
            539.0
          ]
        ],
        "Statistics": {
          "CreationDate": "2023-03-20T10:43:48.593631+01:00",
          "LastRefreshDate": "2022-12-02T11:12:53.9306722+01:00",
          "TotalRefreshCount": 41,
          "CustomInfo": {}
        }
      },
      "4575": {
        "$type": "Inside.Core.Formula.Definition.DefinitionAC, Inside.Core.Formula",
        "ID": 4575,
        "Results": [
          [
            9.0
          ]
        ],
        "Statistics": {
          "CreationDate": "2023-03-20T10:43:48.593631+01:00",
          "LastRefreshDate": "2022-12-02T11:12:50.0702725+01:00",
          "TotalRefreshCount": 35,
          "CustomInfo": {}
        }
      },
      "4576": {
        "$type": "Inside.Core.Formula.Definition.DefinitionAC, Inside.Core.Formula",
        "ID": 4576,
        "Results": [
          [
            5157.0
          ]
        ],
        "Statistics": {
          "CreationDate": "2023-03-20T10:43:48.593631+01:00",
          "LastRefreshDate": "2022-12-02T11:12:53.9279721+01:00",
          "TotalRefreshCount": 31,
          "CustomInfo": {}
        }
      },
      "4577": {
        "$type": "Inside.Core.Formula.Definition.DefinitionAC, Inside.Core.Formula",
        "ID": 4577,
        "Results": [
          [
            4277.0
          ]
        ],
        "Statistics": {
          "CreationDate": "2023-03-20T10:43:48.5946311+01:00",
          "LastRefreshDate": "2022-12-02T11:12:50.0412714+01:00",
          "TotalRefreshCount": 32,
          "CustomInfo": {}
        }
      },
      "4578": {
        "$type": "Inside.Core.Formula.Definition.DefinitionAC, Inside.Core.Formula",
        "ID": 4578,
        "Results": [
          [
            20.0
          ]
        ],
        "Statistics": {
          "CreationDate": "2023-03-20T10:43:48.5946311+01:00",
          "LastRefreshDate": "2022-12-02T11:12:50.0002748+01:00",
          "TotalRefreshCount": 32,
          "CustomInfo": {}
        }
      },
      "4579": {
        "$type": "Inside.Core.Formula.Definition.DefinitionAC, Inside.Core.Formula",
        "ID": 4579,
        "Results": [
          [
            20.0
          ]
        ],
        "Statistics": {
          "CreationDate": "2023-03-20T10:43:48.5946311+01:00",
          "LastRefreshDate": "2022-12-02T11:12:53.7637489+01:00",
          "TotalRefreshCount": 27,
          "CustomInfo": {}
        }
      },
      "4580": {
        "$type": "Inside.Core.Formula.Definition.DefinitionAC, Inside.Core.Formula",
        "ID": 4580,
        "Results": [
          [
            93.0
          ]
        ],
        "Statistics": {
          "CreationDate": "2023-03-20T10:43:48.5946311+01:00",
          "LastRefreshDate": "2022-12-02T11:12:49.5709078+01:00",
          "TotalRefreshCount": 29,
          "CustomInfo": {}
        }
      },
      "4581": {
        "$type": "Inside.Core.Formula.Definition.DefinitionAC, Inside.Core.Formula",
        "ID": 4581,
        "Results": [
          [
            934.0
          ]
        ],
        "Statistics": {
          "CreationDate": "2023-03-20T10:43:48.5946311+01:00",
          "LastRefreshDate": "2022-12-02T11:12:49.5828988+01:00",
          "TotalRefreshCount": 32,
          "CustomInfo": {}
        }
      },
      "4582": {
        "$type": "Inside.Core.Formula.Definition.DefinitionAC, Inside.Core.Formula",
        "ID": 4582,
        "Results": [
          [
            81.0
          ]
        ],
        "Statistics": {
          "CreationDate": "2023-03-20T10:43:48.5946311+01:00",
          "LastRefreshDate": "2022-12-02T11:12:49.624898+01:00",
          "TotalRefreshCount": 30,
          "CustomInfo": {}
        }
      },
      "4583": {
        "$type": "Inside.Core.Formula.Definition.DefinitionAC, Inside.Core.Formula",
        "ID": 4583,
        "Results": [
          [
            20.0
          ]
        ],
        "Statistics": {
          "CreationDate": "2023-03-20T10:43:48.5946311+01:00",
          "LastRefreshDate": "2022-12-02T11:12:53.7690241+01:00",
          "TotalRefreshCount": 24,
          "CustomInfo": {}
        }
      },
      "4584": {
        "$type": "Inside.Core.Formula.Definition.DefinitionAC, Inside.Core.Formula",
        "ID": 4584,
        "Results": [
          [
            9.0
          ]
        ],
        "Statistics": {
          "CreationDate": "2023-03-20T10:43:48.5946311+01:00",
          "LastRefreshDate": "2022-12-02T11:12:53.7524404+01:00",
          "TotalRefreshCount": 29,
          "CustomInfo": {}
        }
      },
      "4585": {
        "$type": "Inside.Core.Formula.Definition.DefinitionAC, Inside.Core.Formula",
        "ID": 4585,
        "Results": [
          [
            80.0
          ]
        ],
        "Statistics": {
          "CreationDate": "2023-03-20T10:43:48.5946311+01:00",
          "LastRefreshDate": "2022-12-02T11:12:49.5879062+01:00",
          "TotalRefreshCount": 32,
          "CustomInfo": {}
        }
      },
      "4586": {
        "$type": "Inside.Core.Formula.Definition.DefinitionAC, Inside.Core.Formula",
        "ID": 4586,
        "Results": [
          [
            15.0
          ]
        ],
        "Statistics": {
          "CreationDate": "2023-03-20T10:43:48.5946311+01:00",
          "LastRefreshDate": "2022-12-02T11:12:49.6208986+01:00",
          "TotalRefreshCount": 29,
          "CustomInfo": {}
        }
      },
      "4587": {
        "$type": "Inside.Core.Formula.Definition.DefinitionAC, Inside.Core.Formula",
        "ID": 4587,
        "Results": [
          [
            1117.0
          ]
        ],
        "Statistics": {
          "CreationDate": "2023-03-20T10:43:48.5946311+01:00",
          "LastRefreshDate": "2022-12-02T11:12:44.2427328+01:00",
          "TotalRefreshCount": 19,
          "CustomInfo": {}
        }
      },
      "4588": {
        "$type": "Inside.Core.Formula.Definition.DefinitionAC, Inside.Core.Formula",
        "ID": 4588,
        "Results": [
          [
            1140.0
          ]
        ],
        "Statistics": {
          "CreationDate": "2023-03-20T10:43:48.5946311+01:00",
          "LastRefreshDate": "2022-12-02T11:12:44.2394141+01:00",
          "TotalRefreshCount": 19,
          "CustomInfo": {}
        }
      },
      "4589": {
        "$type": "Inside.Core.Formula.Definition.DefinitionAC, Inside.Core.Formula",
        "ID": 4589,
        "Results": [
          [
            71.0
          ]
        ],
        "Statistics": {
          "CreationDate": "2023-03-20T10:43:48.5946311+01:00",
          "LastRefreshDate": "2022-12-02T11:12:49.3334908+01:00",
          "TotalRefreshCount": 18,
          "CustomInfo": {}
        }
      },
      "4590": {
        "$type": "Inside.Core.Formula.Definition.DefinitionAC, Inside.Core.Formula",
        "ID": 4590,
        "Results": [
          [
            278.0
          ]
        ],
        "Statistics": {
          "CreationDate": "2023-03-20T10:43:48.5946311+01:00",
          "LastRefreshDate": "2022-12-02T11:12:49.3283432+01:00",
          "TotalRefreshCount": 16,
          "CustomInfo": {}
        }
      },
      "4591": {
        "$type": "Inside.Core.Formula.Definition.DefinitionAC, Inside.Core.Formula",
        "ID": 4591,
        "Results": [
          [
            24.0
          ]
        ],
        "Statistics": {
          "CreationDate": "2023-03-20T10:43:48.5956321+01:00",
          "LastRefreshDate": "2022-11-10T10:04:47.9511825+01:00",
          "TotalRefreshCount": 16,
          "CustomInfo": {}
        }
      },
      "4592": {
        "$type": "Inside.Core.Formula.Definition.DefinitionAC, Inside.Core.Formula",
        "ID": 4592,
        "Results": [
          [
            188.0
          ]
        ],
        "Statistics": {
          "CreationDate": "2023-03-20T10:43:48.5956321+01:00",
          "LastRefreshDate": "2022-12-02T11:12:50.5702016+01:00",
          "TotalRefreshCount": 15,
          "CustomInfo": {}
        }
      },
      "4593": {
        "$type": "Inside.Core.Formula.Definition.DefinitionAC, Inside.Core.Formula",
        "ID": 4593,
        "Results": [
          [
            2818.0
          ]
        ],
        "Statistics": {
          "CreationDate": "2023-03-20T10:43:48.5956321+01:00",
          "LastRefreshDate": "2022-12-02T11:12:49.1780652+01:00",
          "TotalRefreshCount": 18,
          "CustomInfo": {}
        }
      },
      "4594": {
        "$type": "Inside.Core.Formula.Definition.DefinitionAC, Inside.Core.Formula",
        "ID": 4594,
        "Results": [
          [
            141.0
          ]
        ],
        "Statistics": {
          "CreationDate": "2023-03-20T10:43:48.5956321+01:00",
          "LastRefreshDate": "2022-12-02T11:12:50.5629161+01:00",
          "TotalRefreshCount": 16,
          "CustomInfo": {}
        }
      },
      "4595": {
        "$type": "Inside.Core.Formula.Definition.DefinitionAC, Inside.Core.Formula",
        "ID": 4595,
        "Results": [
          [
            862.0
          ]
        ],
        "Statistics": {
          "CreationDate": "2023-03-20T10:43:48.5956321+01:00",
          "LastRefreshDate": "2022-12-02T11:13:56.5816613+01:00",
          "TotalRefreshCount": 14,
          "CustomInfo": {}
        }
      },
      "4596": {
        "$type": "Inside.Core.Formula.Definition.DefinitionAC, Inside.Core.Formula",
        "ID": 4596,
        "Results": [
          [
            539.0
          ]
        ],
        "Statistics": {
          "CreationDate": "2023-03-20T10:43:48.5956321+01:00",
          "LastRefreshDate": "2022-12-02T11:14:04.7620427+01:00",
          "TotalRefreshCount": 13,
          "CustomInfo": {}
        }
      },
      "4597": {
        "$type": "Inside.Core.Formula.Definition.DefinitionAC, Inside.Core.Formula",
        "ID": 4597,
        "Results": [
          [
            1792.0
          ]
        ],
        "Statistics": {
          "CreationDate": "2023-03-20T10:43:48.5956321+01:00",
          "LastRefreshDate": "2022-12-02T11:14:01.1129007+01:00",
          "TotalRefreshCount": 13,
          "CustomInfo": {}
        }
      },
      "4598": {
        "$type": "Inside.Core.Formula.Definition.DefinitionAC, Inside.Core.Formula",
        "ID": 4598,
        "Results": [
          [
            158.0
          ]
        ],
        "Statistics": {
          "CreationDate": "2023-03-20T10:43:48.5956321+01:00",
          "LastRefreshDate": "2022-12-02T11:14:04.9240404+01:00",
          "TotalRefreshCount": 11,
          "CustomInfo": {}
        }
      },
      "4599": {
        "$type": "Inside.Core.Formula.Definition.DefinitionAC, Inside.Core.Formula",
        "ID": 4599,
        "Results": [
          [
            843.0
          ]
        ],
        "Statistics": {
          "CreationDate": "2023-03-20T10:43:48.5956321+01:00",
          "LastRefreshDate": "2022-12-02T11:14:04.9530344+01:00",
          "TotalRefreshCount": 12,
          "CustomInfo": {}
        }
      },
      "4600": {
        "$type": "Inside.Core.Formula.Definition.DefinitionAC, Inside.Core.Formula",
        "ID": 4600,
        "Results": [
          [
            5.0
          ]
        ],
        "Statistics": {
          "CreationDate": "2023-03-20T10:43:48.5956321+01:00",
          "LastRefreshDate": "2022-12-02T11:14:04.969032+01:00",
          "TotalRefreshCount": 12,
          "CustomInfo": {}
        }
      },
      "4601": {
        "$type": "Inside.Core.Formula.Definition.DefinitionAC, Inside.Core.Formula",
        "ID": 4601,
        "Results": [
          [
            404.0
          ]
        ],
        "Statistics": {
          "CreationDate": "2023-03-20T10:43:48.5956321+01:00",
          "LastRefreshDate": "2022-12-02T11:14:04.987034+01:00",
          "TotalRefreshCount": 13,
          "CustomInfo": {}
        }
      },
      "4602": {
        "$type": "Inside.Core.Formula.Definition.DefinitionAC, Inside.Core.Formula",
        "ID": 4602,
        "Results": [
          [
            611.0
          ]
        ],
        "Statistics": {
          "CreationDate": "2023-03-20T10:43:48.5956321+01:00",
          "LastRefreshDate": "2022-12-02T11:14:04.9160454+01:00",
          "TotalRefreshCount": 11,
          "CustomInfo": {}
        }
      },
      "4603": {
        "$type": "Inside.Core.Formula.Definition.DefinitionAC, Inside.Core.Formula",
        "ID": 4603,
        "Results": [
          [
            271.0
          ]
        ],
        "Statistics": {
          "CreationDate": "2023-03-20T10:43:48.5956321+01:00",
          "LastRefreshDate": "2022-12-02T11:14:04.9610356+01:00",
          "TotalRefreshCount": 12,
          "CustomInfo": {}
        }
      },
      "4604": {
        "$type": "Inside.Core.Formula.Definition.DefinitionAC, Inside.Core.Formula",
        "ID": 4604,
        "Results": [
          [
            66.0
          ]
        ],
        "Statistics": {
          "CreationDate": "2023-03-20T10:43:48.5956321+01:00",
          "LastRefreshDate": "2022-12-02T11:14:04.9770208+01:00",
          "TotalRefreshCount": 13,
          "CustomInfo": {}
        }
      },
      "4605": {
        "$type": "Inside.Core.Formula.Definition.DefinitionAC, Inside.Core.Formula",
        "ID": 4605,
        "Results": [
          [
            216.0
          ]
        ],
        "Statistics": {
          "CreationDate": "2023-03-20T10:43:48.5956321+01:00",
          "LastRefreshDate": "2022-12-02T11:14:04.9000311+01:00",
          "TotalRefreshCount": 11,
          "CustomInfo": {}
        }
      },
      "4606": {
        "$type": "Inside.Core.Formula.Definition.DefinitionAC, Inside.Core.Formula",
        "ID": 4606,
        "Results": [
          [
            199.0
          ]
        ],
        "Statistics": {
          "CreationDate": "2023-03-20T10:43:48.5956321+01:00",
          "LastRefreshDate": "2022-12-02T11:14:07.5050393+01:00",
          "TotalRefreshCount": 12,
          "CustomInfo": {}
        }
      },
      "4607": {
        "$type": "Inside.Core.Formula.Definition.DefinitionAC, Inside.Core.Formula",
        "ID": 4607,
        "Results": [
          [
            20.0
          ]
        ],
        "Statistics": {
          "CreationDate": "2023-03-20T10:43:48.5956321+01:00",
          "LastRefreshDate": "2022-12-02T11:14:05.002056+01:00",
          "TotalRefreshCount": 13,
          "CustomInfo": {}
        }
      },
      "4608": {
        "$type": "Inside.Core.Formula.Definition.DefinitionAC, Inside.Core.Formula",
        "ID": 4608,
        "Results": [
          [
            103.0
          ]
        ],
        "Statistics": {
          "CreationDate": "2023-03-20T10:43:48.5956321+01:00",
          "LastRefreshDate": "2022-12-02T11:14:11.2596605+01:00",
          "TotalRefreshCount": 11,
          "CustomInfo": {}
        }
      },
      "4609": {
        "$type": "Inside.Core.Formula.Definition.DefinitionAC, Inside.Core.Formula",
        "ID": 4609,
        "Results": [
          [
            379.0
          ]
        ],
        "Statistics": {
          "CreationDate": "2023-03-20T10:43:48.5956321+01:00",
          "LastRefreshDate": "2022-12-02T11:14:11.2636885+01:00",
          "TotalRefreshCount": 12,
          "CustomInfo": {}
        }
      },
      "4610": {
        "$type": "Inside.Core.Formula.Definition.DefinitionAC, Inside.Core.Formula",
        "ID": 4610,
        "Results": [
          [
            108.0
          ]
        ],
        "Statistics": {
          "CreationDate": "2023-03-20T10:43:48.5956321+01:00",
          "LastRefreshDate": "2022-05-10T15:57:03.1680905+02:00",
          "TotalRefreshCount": 2,
          "CustomInfo": {}
        }
      },
      "4611": {
        "$type": "Inside.Core.Formula.Definition.DefinitionAC, Inside.Core.Formula",
        "ID": 4611,
        "Results": [
          [
            40.0
          ]
        ],
        "Statistics": {
          "CreationDate": "2023-03-20T10:43:48.5966301+01:00",
          "LastRefreshDate": "2022-07-08T09:11:07.7367816+02:00",
          "TotalRefreshCount": 10,
          "CustomInfo": {}
        }
      },
      "4612": {
        "$type": "Inside.Core.Formula.Definition.DefinitionAC, Inside.Core.Formula",
        "ID": 4612,
        "Results": [
          [
            631.0
          ]
        ],
        "Statistics": {
          "CreationDate": "2023-03-20T10:43:48.5966301+01:00",
          "LastRefreshDate": "2022-12-02T11:14:04.9940396+01:00",
          "TotalRefreshCount": 12,
          "CustomInfo": {}
        }
      },
      "4613": {
        "$type": "Inside.Core.Formula.Definition.DefinitionAC, Inside.Core.Formula",
        "ID": 4613,
        "Results": [
          [
            669.0
          ]
        ],
        "Statistics": {
          "CreationDate": "2023-03-20T10:43:48.5966301+01:00",
          "LastRefreshDate": "2022-11-10T10:04:49.1601469+01:00",
          "TotalRefreshCount": 11,
          "CustomInfo": {}
        }
      },
      "4614": {
        "$type": "Inside.Core.Formula.Definition.DefinitionAC, Inside.Core.Formula",
        "ID": 4614,
        "Results": [
          [
            87.0
          ]
        ],
        "Statistics": {
          "CreationDate": "2023-03-20T10:43:48.5966301+01:00",
          "LastRefreshDate": "2022-11-10T10:04:49.1661345+01:00",
          "TotalRefreshCount": 12,
          "CustomInfo": {}
        }
      },
      "4615": {
        "$type": "Inside.Core.Formula.Definition.DefinitionAC, Inside.Core.Formula",
        "ID": 4615,
        "Results": [
          [
            403.0
          ]
        ],
        "Statistics": {
          "CreationDate": "2023-03-20T10:43:48.5966301+01:00",
          "LastRefreshDate": "2022-12-02T11:14:11.2676505+01:00",
          "TotalRefreshCount": 11,
          "CustomInfo": {}
        }
      },
      "4616": {
        "$type": "Inside.Core.Formula.Definition.DefinitionAC, Inside.Core.Formula",
        "ID": 4616,
        "Results": [
          [
            463.0
          ]
        ],
        "Statistics": {
          "CreationDate": "2023-03-20T10:43:48.5966301+01:00",
          "LastRefreshDate": "2022-12-02T11:14:11.2716908+01:00",
          "TotalRefreshCount": 9,
          "CustomInfo": {}
        }
      },
      "4617": {
        "$type": "Inside.Core.Formula.Definition.DefinitionAC, Inside.Core.Formula",
        "ID": 4617,
        "Results": [
          [
            173.0
          ]
        ],
        "Statistics": {
          "CreationDate": "2023-03-20T10:43:48.5966301+01:00",
          "LastRefreshDate": "2022-12-02T11:14:11.2747657+01:00",
          "TotalRefreshCount": 9,
          "CustomInfo": {}
        }
      },
      "4618": {
        "$type": "Inside.Core.Formula.Definition.DefinitionAC, Inside.Core.Formula",
        "ID": 4618,
        "Results": [
          [
            166.0
          ]
        ],
        "Statistics": {
          "CreationDate": "2023-03-20T10:43:48.5966301+01:00",
          "LastRefreshDate": "2022-12-02T11:14:11.28269+01:00",
          "TotalRefreshCount": 10,
          "CustomInfo": {}
        }
      },
      "4619": {
        "$type": "Inside.Core.Formula.Definition.DefinitionAC, Inside.Core.Formula",
        "ID": 4619,
        "Results": [
          [
            125.0
          ]
        ],
        "Statistics": {
          "CreationDate": "2023-03-20T10:43:48.5966301+01:00",
          "LastRefreshDate": "2022-12-02T11:14:11.2906333+01:00",
          "TotalRefreshCount": 8,
          "CustomInfo": {}
        }
      },
      "4620": {
        "$type": "Inside.Core.Formula.Definition.DefinitionAC, Inside.Core.Formula",
        "ID": 4620,
        "Results": [
          [
            52.0
          ]
        ],
        "Statistics": {
          "CreationDate": "2023-03-20T10:43:48.5966301+01:00",
          "LastRefreshDate": "2022-12-02T11:14:11.2976528+01:00",
          "TotalRefreshCount": 7,
          "CustomInfo": {}
        }
      },
      "4621": {
        "$type": "Inside.Core.Formula.Definition.DefinitionAC, Inside.Core.Formula",
        "ID": 4621,
        "Results": [
          [
            249.0
          ]
        ],
        "Statistics": {
          "CreationDate": "2023-03-20T10:43:48.5966301+01:00",
          "LastRefreshDate": "2022-11-10T10:04:49.1981208+01:00",
          "TotalRefreshCount": 7,
          "CustomInfo": {}
        }
      },
      "4622": {
        "$type": "Inside.Core.Formula.Definition.DefinitionAC, Inside.Core.Formula",
        "ID": 4622,
        "Results": [
          [
            153.0
          ]
        ],
        "Statistics": {
          "CreationDate": "2023-03-20T10:43:48.5966301+01:00",
          "LastRefreshDate": "2022-11-10T10:04:49.2031823+01:00",
          "TotalRefreshCount": 8,
          "CustomInfo": {}
        }
      },
      "4623": {
        "$type": "Inside.Core.Formula.Definition.DefinitionAC, Inside.Core.Formula",
        "ID": 4623,
        "Results": [
          [
            74.0
          ]
        ],
        "Statistics": {
          "CreationDate": "2023-03-20T10:43:48.5966301+01:00",
          "LastRefreshDate": "2022-12-02T11:14:14.6836536+01:00",
          "TotalRefreshCount": 10,
          "CustomInfo": {}
        }
      },
      "4624": {
        "$type": "Inside.Core.Formula.Definition.DefinitionAC, Inside.Core.Formula",
        "ID": 4624,
        "Results": [
          [
            7.0
          ]
        ],
        "Statistics": {
          "CreationDate": "2023-03-20T10:43:48.5966301+01:00",
          "LastRefreshDate": "2022-12-02T11:14:15.3056502+01:00",
          "TotalRefreshCount": 10,
          "CustomInfo": {}
        }
      },
      "4625": {
        "$type": "Inside.Core.Formula.Definition.DefinitionAC, Inside.Core.Formula",
        "ID": 4625,
        "Results": [
          [
            230.0
          ]
        ],
        "Statistics": {
          "CreationDate": "2023-03-20T10:43:48.5966301+01:00",
          "LastRefreshDate": "2022-12-02T11:14:15.8516394+01:00",
          "TotalRefreshCount": 10,
          "CustomInfo": {}
        }
      },
      "4626": {
        "$type": "Inside.Core.Formula.Definition.DefinitionAC, Inside.Core.Formula",
        "ID": 4626,
        "Results": [
          [
            1079.0
          ]
        ],
        "Statistics": {
          "CreationDate": "2023-03-20T10:43:48.5966301+01:00",
          "LastRefreshDate": "2022-11-10T10:04:49.2211443+01:00",
          "TotalRefreshCount": 9,
          "CustomInfo": {}
        }
      },
      "4627": {
        "$type": "Inside.Core.Formula.Definition.DefinitionAC, Inside.Core.Formula",
        "ID": 4627,
        "Results": [
          [
            1003.0
          ]
        ],
        "Statistics": {
          "CreationDate": "2023-03-20T10:43:48.5966301+01:00",
          "LastRefreshDate": "2022-11-10T10:04:49.2241161+01:00",
          "TotalRefreshCount": 9,
          "CustomInfo": {}
        }
      },
      "4628": {
        "$type": "Inside.Core.Formula.Definition.DefinitionAC, Inside.Core.Formula",
        "ID": 4628,
        "Results": [
          [
            663.0
          ]
        ],
        "Statistics": {
          "CreationDate": "2023-03-20T10:43:48.5966301+01:00",
          "LastRefreshDate": "2022-11-10T10:04:49.2261189+01:00",
          "TotalRefreshCount": 9,
          "CustomInfo": {}
        }
      },
      "4629": {
        "$type": "Inside.Core.Formula.Definition.DefinitionAC, Inside.Core.Formula",
        "ID": 4629,
        "Results": [
          [
            473.0
          ]
        ],
        "Statistics": {
          "CreationDate": "2023-03-20T10:43:48.5966301+01:00",
          "LastRefreshDate": "2022-11-10T10:04:49.2291275+01:00",
          "TotalRefreshCount": 9,
          "CustomInfo": {}
        }
      },
      "4630": {
        "$type": "Inside.Core.Formula.Definition.DefinitionAC, Inside.Core.Formula",
        "ID": 4630,
        "Results": [
          [
            366.0
          ]
        ],
        "Statistics": {
          "CreationDate": "2023-03-20T10:43:48.5966301+01:00",
          "LastRefreshDate": "2022-11-10T10:04:49.2321266+01:00",
          "TotalRefreshCount": 9,
          "CustomInfo": {}
        }
      },
      "4631": {
        "$type": "Inside.Core.Formula.Definition.DefinitionAC, Inside.Core.Formula",
        "ID": 4631,
        "Results": [
          [
            175.0
          ]
        ],
        "Statistics": {
          "CreationDate": "2023-03-20T10:43:48.5976261+01:00",
          "LastRefreshDate": "2022-11-10T10:04:49.2351152+01:00",
          "TotalRefreshCount": 7,
          "CustomInfo": {}
        }
      },
      "4632": {
        "$type": "Inside.Core.Formula.Definition.DefinitionAC, Inside.Core.Formula",
        "ID": 4632,
        "Results": [
          [
            152.0
          ]
        ],
        "Statistics": {
          "CreationDate": "2023-03-20T10:43:48.5976261+01:00",
          "LastRefreshDate": "2022-11-10T10:04:49.2391458+01:00",
          "TotalRefreshCount": 7,
          "CustomInfo": {}
        }
      },
      "4633": {
        "$type": "Inside.Core.Formula.Definition.DefinitionAC, Inside.Core.Formula",
        "ID": 4633,
        "Results": [
          [
            16.0
          ]
        ],
        "Statistics": {
          "CreationDate": "2023-03-20T10:43:48.5976261+01:00",
          "LastRefreshDate": "2022-11-10T10:04:49.2431428+01:00",
          "TotalRefreshCount": 9,
          "CustomInfo": {}
        }
      },
      "4634": {
        "$type": "Inside.Core.Formula.Definition.DefinitionAC, Inside.Core.Formula",
        "ID": 4634,
        "Results": [
          [
            16.0
          ]
        ],
        "Statistics": {
          "CreationDate": "2023-03-20T10:43:48.5976261+01:00",
          "LastRefreshDate": "2022-11-10T10:03:12.8293372+01:00",
          "TotalRefreshCount": 7,
          "CustomInfo": {}
        }
      },
      "4635": {
        "$type": "Inside.Core.Formula.Definition.DefinitionAC, Inside.Core.Formula",
        "ID": 4635,
        "Results": [
          [
            16.0
          ]
        ],
        "Statistics": {
          "CreationDate": "2023-03-20T10:43:48.5976261+01:00",
          "LastRefreshDate": "2022-11-10T10:03:03.7986618+01:00",
          "TotalRefreshCount": 6,
          "CustomInfo": {}
        }
      },
      "4636": {
        "$type": "Inside.Core.Formula.Definition.DefinitionAC, Inside.Core.Formula",
        "ID": 4636,
        "Results": [
          [
            98.0
          ]
        ],
        "Statistics": {
          "CreationDate": "2023-03-20T10:43:48.5976261+01:00",
          "LastRefreshDate": "2022-11-10T10:04:49.2471377+01:00",
          "TotalRefreshCount": 7,
          "CustomInfo": {}
        }
      },
      "4637": {
        "$type": "Inside.Core.Formula.Definition.DefinitionAC, Inside.Core.Formula",
        "ID": 4637,
        "Results": [
          [
            7.0
          ]
        ],
        "Statistics": {
          "CreationDate": "2023-03-20T10:43:48.5976261+01:00",
          "LastRefreshDate": "2022-11-10T10:04:49.2521296+01:00",
          "TotalRefreshCount": 8,
          "CustomInfo": {}
        }
      },
      "4638": {
        "$type": "Inside.Core.Formula.Definition.DefinitionAC, Inside.Core.Formula",
        "ID": 4638,
        "Results": [
          [
            330.0
          ]
        ],
        "Statistics": {
          "CreationDate": "2023-03-20T10:43:48.5976261+01:00",
          "LastRefreshDate": "2022-11-10T10:04:49.2551194+01:00",
          "TotalRefreshCount": 10,
          "CustomInfo": {}
        }
      },
      "4639": {
        "$type": "Inside.Core.Formula.Definition.DefinitionAC, Inside.Core.Formula",
        "ID": 4639,
        "Results": [
          [
            330.0
          ]
        ],
        "Statistics": {
          "CreationDate": "2023-03-20T10:43:48.5976261+01:00",
          "LastRefreshDate": "2022-11-10T10:03:12.8083207+01:00",
          "TotalRefreshCount": 7,
          "CustomInfo": {}
        }
      },
      "4640": {
        "$type": "Inside.Core.Formula.Definition.DefinitionAC, Inside.Core.Formula",
        "ID": 4640,
        "Results": [
          [
            330.0
          ]
        ],
        "Statistics": {
          "CreationDate": "2023-03-20T10:43:48.5976261+01:00",
          "LastRefreshDate": "2022-11-10T10:03:03.768678+01:00",
          "TotalRefreshCount": 6,
          "CustomInfo": {}
        }
      },
      "4641": {
        "$type": "Inside.Core.Formula.Definition.DefinitionAC, Inside.Core.Formula",
        "ID": 4641,
        "Results": [
    </t>
  </si>
  <si>
    <t xml:space="preserve">      [
            473.0
          ]
        ],
        "Statistics": {
          "CreationDate": "2023-03-20T10:43:48.5976261+01:00",
          "LastRefreshDate": "2022-11-10T10:02:42.3444433+01:00",
          "TotalRefreshCount": 6,
          "CustomInfo": {}
        }
      },
      "4642": {
        "$type": "Inside.Core.Formula.Definition.DefinitionAC, Inside.Core.Formula",
        "ID": 4642,
        "Results": [
          [
            366.0
          ]
        ],
        "Statistics": {
          "CreationDate": "2023-03-20T10:43:48.5976261+01:00",
          "LastRefreshDate": "2022-11-10T10:02:42.3364803+01:00",
          "TotalRefreshCount": 5,
          "CustomInfo": {}
        }
      },
      "4643": {
        "$type": "Inside.Core.Formula.Definition.DefinitionAC, Inside.Core.Formula",
        "ID": 4643,
        "Results": [
          [
            175.0
          ]
        ],
        "Statistics": {
          "CreationDate": "2023-03-20T10:43:48.5976261+01:00",
          "LastRefreshDate": "2022-11-10T10:02:42.3284935+01:00",
          "TotalRefreshCount": 5,
          "CustomInfo": {}
        }
      },
      "4644": {
        "$type": "Inside.Core.Formula.Definition.DefinitionAC, Inside.Core.Formula",
        "ID": 4644,
        "Results": [
          [
            152.0
          ]
        ],
        "Statistics": {
          "CreationDate": "2023-03-20T10:43:48.5976261+01:00",
          "LastRefreshDate": "2022-11-10T10:02:42.3194386+01:00",
          "TotalRefreshCount": 5,
          "CustomInfo": {}
        }
      },
      "4645": {
        "$type": "Inside.Core.Formula.Definition.DefinitionAC, Inside.Core.Formula",
        "ID": 4645,
        "Results": [
          [
            16.0
          ]
        ],
        "Statistics": {
          "CreationDate": "2023-03-20T10:43:48.5976261+01:00",
          "LastRefreshDate": "2022-11-10T10:02:42.3114396+01:00",
          "TotalRefreshCount": 6,
          "CustomInfo": {}
        }
      },
      "4646": {
        "$type": "Inside.Core.Formula.Definition.DefinitionAC, Inside.Core.Formula",
        "ID": 4646,
        "Results": [
          [
            175.0
          ]
        ],
        "Statistics": {
          "CreationDate": "2023-03-20T10:43:48.5976261+01:00",
          "LastRefreshDate": "2022-11-08T14:52:33.2527694+01:00",
          "TotalRefreshCount": 3,
          "CustomInfo": {}
        }
      },
      "4647": {
        "$type": "Inside.Core.Formula.Definition.DefinitionAC, Inside.Core.Formula",
        "ID": 4647,
        "Results": [
          [
            152.0
          ]
        ],
        "Statistics": {
          "CreationDate": "2023-03-20T10:43:48.5976261+01:00",
          "LastRefreshDate": "2022-11-08T14:52:33.2477932+01:00",
          "TotalRefreshCount": 3,
          "CustomInfo": {}
        }
      },
      "4648": {
        "$type": "Inside.Core.Formula.Definition.DefinitionAC, Inside.Core.Formula",
        "ID": 4648,
        "Results": [
          [
            98.0
          ]
        ],
        "Statistics": {
          "CreationDate": "2023-03-20T10:43:48.5976261+01:00",
          "LastRefreshDate": "2022-11-10T10:02:42.2974439+01:00",
          "TotalRefreshCount": 6,
          "CustomInfo": {}
        }
      },
      "4649": {
        "$type": "Inside.Core.Formula.Definition.DefinitionAC, Inside.Core.Formula",
        "ID": 4649,
        "Results": [
          [
            7.0
          ]
        ],
        "Statistics": {
          "CreationDate": "2023-03-20T10:43:48.5976261+01:00",
          "LastRefreshDate": "2022-11-10T10:02:42.2894443+01:00",
          "TotalRefreshCount": 5,
          "CustomInfo": {}
        }
      },
      "4650": {
        "$type": "Inside.Core.Formula.Definition.DefinitionAC, Inside.Core.Formula",
        "ID": 4650,
        "Results": [
          [
            330.0
          ]
        ],
        "Statistics": {
          "CreationDate": "2023-03-20T10:43:48.5976261+01:00",
          "LastRefreshDate": "2022-11-10T10:02:42.2814532+01:00",
          "TotalRefreshCount": 5,
          "CustomInfo": {}
        }
      },
      "4651": {
        "$type": "Inside.Core.Formula.Definition.DefinitionAC, Inside.Core.Formula",
        "ID": 4651,
        "Results": [
          [
            98.0
          ]
        ],
        "Statistics": {
          "CreationDate": "2023-03-20T10:43:48.5976261+01:00",
          "LastRefreshDate": "2022-11-08T14:52:33.2197264+01:00",
          "TotalRefreshCount": 3,
          "CustomInfo": {}
        }
      },
      "4652": {
        "$type": "Inside.Core.Formula.Definition.DefinitionAC, Inside.Core.Formula",
        "ID": 4652,
        "Results": [
          [
            7.0
          ]
        ],
        "Statistics": {
          "CreationDate": "2023-03-20T10:43:48.5986242+01:00",
          "LastRefreshDate": "2022-11-08T14:52:33.2127401+01:00",
          "TotalRefreshCount": 3,
          "CustomInfo": {}
        }
      },
      "4653": {
        "$type": "Inside.Core.Formula.Definition.DefinitionAC, Inside.Core.Formula",
        "ID": 4653,
        "Results": [
          [
            330.0
          ]
        ],
        "Statistics": {
          "CreationDate": "2023-03-20T10:43:48.5986242+01:00",
          "LastRefreshDate": "2022-11-08T14:52:33.2047213+01:00",
          "TotalRefreshCount": 3,
          "CustomInfo": {}
        }
      },
      "4654": {
        "$type": "Inside.Core.Formula.Definition.DefinitionAC, Inside.Core.Formula",
        "ID": 4654,
        "Results": [
          [
            1246.0
          ]
        ],
        "Statistics": {
          "CreationDate": "2023-03-20T10:43:48.5986242+01:00",
          "LastRefreshDate": "2022-08-30T16:50:26.7891558+02:00",
          "TotalRefreshCount": 2,
          "CustomInfo": {}
        }
      },
      "4655": {
        "$type": "Inside.Core.Formula.Definition.DefinitionAC, Inside.Core.Formula",
        "ID": 4655,
        "Results": [
          [
            1401.0
          ]
        ],
        "Statistics": {
          "CreationDate": "2023-03-20T10:43:48.5986242+01:00",
          "LastRefreshDate": "2022-08-30T16:50:26.7971855+02:00",
          "TotalRefreshCount": 2,
          "CustomInfo": {}
        }
      },
      "4656": {
        "$type": "Inside.Core.Formula.Definition.DefinitionAC, Inside.Core.Formula",
        "ID": 4656,
        "Results": [
          [
            1410.0
          ]
        ],
        "Statistics": {
          "CreationDate": "2023-03-20T10:43:48.5986242+01:00",
          "LastRefreshDate": "2022-08-30T16:50:26.8041851+02:00",
          "TotalRefreshCount": 2,
          "CustomInfo": {}
        }
      },
      "4657": {
        "$type": "Inside.Core.Formula.Definition.DefinitionAC, Inside.Core.Formula",
        "ID": 4657,
        "Results": [
          [
            1247.0
          ]
        ],
        "Statistics": {
          "CreationDate": "2023-03-20T10:43:48.5986242+01:00",
          "LastRefreshDate": "2022-08-30T16:50:26.8121767+02:00",
          "TotalRefreshCount": 2,
          "CustomInfo": {}
        }
      },
      "4658": {
        "$type": "Inside.Core.Formula.Definition.DefinitionAC, Inside.Core.Formula",
        "ID": 4658,
        "Results": [
          [
            7382.0
          ]
        ],
        "Statistics": {
          "CreationDate": "2023-03-20T10:43:48.5986242+01:00",
          "LastRefreshDate": "2022-08-30T16:50:26.8201618+02:00",
          "TotalRefreshCount": 2,
          "CustomInfo": {}
        }
      },
      "4659": {
        "$type": "Inside.Core.Formula.Definition.DefinitionAC, Inside.Core.Formula",
        "ID": 4659,
        "Results": [
          [
            3579.0
          ]
        ],
        "Statistics": {
          "CreationDate": "2023-03-20T10:43:48.5986242+01:00",
          "LastRefreshDate": "2022-08-30T16:50:26.8532032+02:00",
          "TotalRefreshCount": 2,
          "CustomInfo": {}
        }
      },
      "4660": {
        "$type": "Inside.Core.Formula.Definition.DefinitionAC, Inside.Core.Formula",
        "ID": 4660,
        "Results": [
          [
            3005.0
          ]
        ],
        "Statistics": {
          "CreationDate": "2023-03-20T10:43:48.5986242+01:00",
          "LastRefreshDate": "2022-08-30T16:50:26.8691841+02:00",
          "TotalRefreshCount": 2,
          "CustomInfo": {}
        }
      },
      "4661": {
        "$type": "Inside.Core.Formula.Definition.DefinitionAC, Inside.Core.Formula",
        "ID": 4661,
        "Results": [
          [
            586.0
          ]
        ],
        "Statistics": {
          "CreationDate": "2023-03-20T10:43:48.5986242+01:00",
          "LastRefreshDate": "2022-08-30T16:50:28.0531775+02:00",
          "TotalRefreshCount": 2,
          "CustomInfo": {}
        }
      },
      "4662": {
        "$type": "Inside.Core.Formula.Definition.DefinitionAC, Inside.Core.Formula",
        "ID": 4662,
        "Results": [
          [
            844.0
          ]
        ],
        "Statistics": {
          "CreationDate": "2023-03-20T10:43:48.5986242+01:00",
          "LastRefreshDate": "2022-08-30T16:50:28.058157+02:00",
          "TotalRefreshCount": 2,
          "CustomInfo": {}
        }
      },
      "4663": {
        "$type": "Inside.Core.Formula.Definition.DefinitionAC, Inside.Core.Formula",
        "ID": 4663,
        "Results": [
          [
            444.0
          ]
        ],
        "Statistics": {
          "CreationDate": "2023-03-20T10:43:48.5986242+01:00",
          "LastRefreshDate": "2022-08-30T16:50:28.064153+02:00",
          "TotalRefreshCount": 2,
          "CustomInfo": {}
        }
      },
      "4664": {
        "$type": "Inside.Core.Formula.Definition.DefinitionAC, Inside.Core.Formula",
        "ID": 4664,
        "Results": [
          [
            973.0
          ]
        ],
        "Statistics": {
          "CreationDate": "2023-03-20T10:43:48.5986242+01:00",
          "LastRefreshDate": "2022-08-30T16:50:28.0691537+02:00",
          "TotalRefreshCount": 2,
          "CustomInfo": {}
        }
      },
      "4665": {
        "$type": "Inside.Core.Formula.Definition.DefinitionAC, Inside.Core.Formula",
        "ID": 4665,
        "Results": [
          [
            120.0
          ]
        ],
        "Statistics": {
          "CreationDate": "2023-03-20T10:43:48.5986242+01:00",
          "LastRefreshDate": "2022-08-30T16:50:28.0751527+02:00",
          "TotalRefreshCount": 2,
          "CustomInfo": {}
        }
      },
      "4666": {
        "$type": "Inside.Core.Formula.Definition.DefinitionAC, Inside.Core.Formula",
        "ID": 4666,
        "Results": [
          [
            805.0
          ]
        ],
        "Statistics": {
          "CreationDate": "2023-03-20T10:43:48.5986242+01:00",
          "LastRefreshDate": "2022-08-30T16:50:28.080152+02:00",
          "TotalRefreshCount": 2,
          "CustomInfo": {}
        }
      },
      "4667": {
        "$type": "Inside.Core.Formula.Definition.DefinitionAC, Inside.Core.Formula",
        "ID": 4667,
        "Results": [
          [
            30.0
          ]
        ],
        "Statistics": {
          "CreationDate": "2023-03-20T10:43:48.5986242+01:00",
          "LastRefreshDate": "2022-08-30T16:50:28.0851682+02:00",
          "TotalRefreshCount": 2,
          "CustomInfo": {}
        }
      },
      "4668": {
        "$type": "Inside.Core.Formula.Definition.DefinitionAC, Inside.Core.Formula",
        "ID": 4668,
        "Results": [
          [
            200.0
          ]
        ],
        "Statistics": {
          "CreationDate": "2023-03-20T10:43:48.5986242+01:00",
          "LastRefreshDate": "2022-08-30T16:50:28.0891567+02:00",
          "TotalRefreshCount": 2,
          "CustomInfo": {}
        }
      },
      "4669": {
        "$type": "Inside.Core.Formula.Definition.DefinitionAC, Inside.Core.Formula",
        "ID": 4669,
        "Results": [
          [
            804.0
          ]
        ],
        "Statistics": {
          "CreationDate": "2023-03-20T10:43:48.5986242+01:00",
          "LastRefreshDate": "2022-08-30T16:50:28.0951689+02:00",
          "TotalRefreshCount": 2,
          "CustomInfo": {}
        }
      },
      "4670": {
        "$type": "Inside.Core.Formula.Definition.DefinitionAC, Inside.Core.Formula",
        "ID": 4670,
        "Results": [
          [
            13.0
          ]
        ],
        "Statistics": {
          "CreationDate": "2023-03-20T10:43:48.5986242+01:00",
          "LastRefreshDate": "2022-08-30T16:50:28.1001786+02:00",
          "TotalRefreshCount": 2,
          "CustomInfo": {}
        }
      },
      "4671": {
        "$type": "Inside.Core.Formula.Definition.DefinitionAC, Inside.Core.Formula",
        "ID": 4671,
        "Results": [
          [
            155.0
          ]
        ],
        "Statistics": {
          "CreationDate": "2023-03-20T10:43:48.5986242+01:00",
          "LastRefreshDate": "2022-08-30T16:50:28.1051684+02:00",
          "TotalRefreshCount": 2,
          "CustomInfo": {}
        }
      },
      "4672": {
        "$type": "Inside.Core.Formula.Definition.DefinitionAC, Inside.Core.Formula",
        "ID": 4672,
        "Results": [
          [
            997.0
          ]
        ],
        "Statistics": {
          "CreationDate": "2023-03-20T10:43:48.5996249+01:00",
          "LastRefreshDate": "2022-08-30T16:50:28.1091575+02:00",
          "TotalRefreshCount": 2,
          "CustomInfo": {}
        }
      },
      "4673": {
        "$type": "Inside.Core.Formula.Definition.DefinitionAC, Inside.Core.Formula",
        "ID": 4673,
        "Results": [
          [
            121.0
          ]
        ],
        "Statistics": {
          "CreationDate": "2023-03-20T10:43:48.5996249+01:00",
          "LastRefreshDate": "2022-08-30T16:50:28.114164+02:00",
          "TotalRefreshCount": 2,
          "CustomInfo": {}
        }
      },
      "4674": {
        "$type": "Inside.Core.Formula.Definition.DefinitionAC, Inside.Core.Formula",
        "ID": 4674,
        "Results": [
          [
            375.0
          ]
        ],
        "Statistics": {
          "CreationDate": "2023-03-20T10:43:48.5996249+01:00",
          "LastRefreshDate": "2022-08-30T16:50:28.1181585+02:00",
          "TotalRefreshCount": 2,
          "CustomInfo": {}
        }
      },
      "4675": {
        "$type": "Inside.Core.Formula.Definition.DefinitionAC, Inside.Core.Formula",
        "ID": 4675,
        "Results": [
          [
            516.0
          ]
        ],
        "Statistics": {
          "CreationDate": "2023-03-20T10:43:48.5996249+01:00",
          "LastRefreshDate": "2022-08-30T16:50:28.1232297+02:00",
          "TotalRefreshCount": 2,
          "CustomInfo": {}
        }
      },
      "4676": {
        "$type": "Inside.Core.Formula.Definition.DefinitionAC, Inside.Core.Formula",
        "ID": 4676,
        "Results": [
          [
            16.0
          ]
        ],
        "Statistics": {
          "CreationDate": "2023-03-20T10:43:48.5996249+01:00",
          "LastRefreshDate": "2022-08-30T16:50:28.1281807+02:00",
          "TotalRefreshCount": 2,
          "CustomInfo": {}
        }
      },
      "4677": {
        "$type": "Inside.Core.Formula.Definition.DefinitionAC, Inside.Core.Formula",
        "ID": 4677,
        "Results": [
          [
            15.0
          ]
        ],
        "Statistics": {
          "CreationDate": "2023-03-20T10:43:48.5996249+01:00",
          "LastRefreshDate": "2022-08-30T16:50:28.1321788+02:00",
          "TotalRefreshCount": 2,
          "CustomInfo": {}
        }
      },
      "4678": {
        "$type": "Inside.Core.Formula.Definition.DefinitionAC, Inside.Core.Formula",
        "ID": 4678,
        "Results": [
          [
            16.0
          ]
        ],
        "Statistics": {
          "CreationDate": "2023-03-20T10:43:48.5996249+01:00",
          "LastRefreshDate": "2022-08-30T16:50:28.1391917+02:00",
          "TotalRefreshCount": 2,
          "CustomInfo": {}
        }
      },
      "4679": {
        "$type": "Inside.Core.Formula.Definition.DefinitionAC, Inside.Core.Formula",
        "ID": 4679,
        "Results": [
          [
            256.0
          ]
        ],
        "Statistics": {
          "CreationDate": "2023-03-20T10:43:48.5996249+01:00",
          "LastRefreshDate": "2022-08-30T16:50:28.1441695+02:00",
          "TotalRefreshCount": 2,
          "CustomInfo": {}
        }
      },
      "4680": {
        "$type": "Inside.Core.Formula.Definition.DefinitionAC, Inside.Core.Formula",
        "ID": 4680,
        "Results": [
          [
            12.0
          ]
        ],
        "Statistics": {
          "CreationDate": "2023-03-20T10:43:48.5996249+01:00",
          "LastRefreshDate": "2022-08-30T16:50:28.1501681+02:00",
          "TotalRefreshCount": 2,
          "CustomInfo": {}
        }
      },
      "4681": {
        "$type": "Inside.Core.Formula.Definition.DefinitionAC, Inside.Core.Formula",
        "ID": 4681,
        "Results": [
          [
            195.0
          ]
        ],
        "Statistics": {
          "CreationDate": "2023-03-20T10:43:48.5996249+01:00",
          "LastRefreshDate": "2022-08-30T16:50:28.1561495+02:00",
          "TotalRefreshCount": 2,
          "CustomInfo": {}
        }
      },
      "4682": {
        "$type": "Inside.Core.Formula.Definition.DefinitionAC, Inside.Core.Formula",
        "ID": 4682,
        "Results": [
          [
            17.0
          ]
        ],
        "Statistics": {
          "CreationDate": "2023-03-20T10:43:48.5996249+01:00",
          "LastRefreshDate": "2022-08-30T16:50:28.1611477+02:00",
          "TotalRefreshCount": 2,
          "CustomInfo": {}
        }
      },
      "4683": {
        "$type": "Inside.Core.Formula.Definition.DefinitionAC, Inside.Core.Formula",
        "ID": 4683,
        "Results": [
          [
            35.0
          ]
        ],
        "Statistics": {
          "CreationDate": "2023-03-20T10:43:48.5996249+01:00",
          "LastRefreshDate": "2022-08-30T16:50:28.1661507+02:00",
          "TotalRefreshCount": 2,
          "CustomInfo": {}
        }
      },
      "4684": {
        "$type": "Inside.Core.Formula.Definition.DefinitionAC, Inside.Core.Formula",
        "ID": 4684,
        "Results": [
          [
            36.0
          ]
        ],
        "Statistics": {
          "CreationDate": "2023-03-20T10:43:48.5996249+01:00",
          "LastRefreshDate": "2022-08-30T16:50:28.1711475+02:00",
          "TotalRefreshCount": 2,
          "CustomInfo": {}
        }
      },
      "4685": {
        "$type": "Inside.Core.Formula.Definition.DefinitionAC, Inside.Core.Formula",
        "ID": 4685,
        "Results": [
          [
            18.0
          ]
        ],
        "Statistics": {
          "CreationDate": "2023-03-20T10:43:48.5996249+01:00",
          "LastRefreshDate": "2022-08-30T16:50:28.1751575+02:00",
          "TotalRefreshCount": 2,
          "CustomInfo": {}
        }
      },
      "4686": {
        "$type": "Inside.Core.Formula.Definition.DefinitionAC, Inside.Core.Formula",
        "ID": 4686,
        "Results": [
          [
            760.0
          ]
        ],
        "Statistics": {
          "CreationDate": "2023-03-20T10:43:48.5996249+01:00",
          "LastRefreshDate": "2022-08-30T16:50:28.1791474+02:00",
          "TotalRefreshCount": 2,
          "CustomInfo": {}
        }
      },
      "4687": {
        "$type": "Inside.Core.Formula.Definition.DefinitionAC, Inside.Core.Formula",
        "ID": 4687,
        "Results": [
          [
            38.0
          ]
        ],
        "Statistics": {
          "CreationDate": "2023-03-20T10:43:48.5996249+01:00",
          "LastRefreshDate": "2022-08-30T16:50:28.1951483+02:00",
          "TotalRefreshCount": 2,
          "CustomInfo": {}
        }
      },
      "4688": {
        "$type": "Inside.Core.Formula.Definition.DefinitionAC, Inside.Core.Formula",
        "ID": 4688,
        "Results": [
          [
            11.0
          ]
        ],
        "Statistics": {
          "CreationDate": "2023-03-20T10:43:48.5996249+01:00",
          "LastRefreshDate": "2022-08-30T16:50:28.2001576+02:00",
          "TotalRefreshCount": 2,
          "CustomInfo": {}
        }
      },
      "4689": {
        "$type": "Inside.Core.Formula.Definition.DefinitionAC, Inside.Core.Formula",
        "ID": 4689,
        "Results": [
          [
            28.0
          ]
        ],
        "Statistics": {
          "CreationDate": "2023-03-20T10:43:48.5996249+01:00",
          "LastRefreshDate": "2022-08-30T16:50:28.2041487+02:00",
          "TotalRefreshCount": 2,
          "CustomInfo": {}
        }
      },
      "4690": {
        "$type": "Inside.Core.Formula.Definition.DefinitionAC, Inside.Core.Formula",
        "ID": 4690,
        "Results": [
          [
            24.0
          ]
        ],
        "Statistics": {
          "CreationDate": "2023-03-20T10:43:48.6006228+01:00",
          "LastRefreshDate": "2022-08-30T16:50:28.2091483+02:00",
          "TotalRefreshCount": 2,
          "CustomInfo": {}
        }
      },
      "4691": {
        "$type": "Inside.Core.Formula.Definition.DefinitionAC, Inside.Core.Formula",
        "ID": 4691,
        "Results": [
          [
            114.0
          ]
        ],
        "Statistics": {
          "CreationDate": "2023-03-20T10:43:48.6006228+01:00",
          "LastRefreshDate": "2022-08-30T16:50:28.2141493+02:00",
          "TotalRefreshCount": 2,
          "CustomInfo": {}
        }
      },
      "4692": {
        "$type": "Inside.Core.Formula.Definition.DefinitionAC, Inside.Core.Formula",
        "ID": 4692,
        "Results": [
          [
            208.0
          ]
        ],
        "Statistics": {
          "CreationDate": "2023-03-20T10:43:48.6006228+01:00",
          "LastRefreshDate": "2022-08-30T16:50:28.2191494+02:00",
          "TotalRefreshCount": 2,
          "CustomInfo": {}
        }
      },
      "4693": {
        "$type": "Inside.Core.Formula.Definition.DefinitionAC, Inside.Core.Formula",
        "ID": 4693,
        "Results": [
          [
            240.0
          ]
        ],
        "Statistics": {
          "CreationDate": "2023-03-20T10:43:48.6006228+01:00",
          "LastRefreshDate": "2022-08-30T16:50:28.2231481+02:00",
          "TotalRefreshCount": 2,
          "CustomInfo": {}
        }
      },
      "4694": {
        "$type": "Inside.Core.Formula.Definition.DefinitionAC, Inside.Core.Formula",
        "ID": 4694,
        "Results": [
          [
            23.0
          ]
        ],
        "Statistics": {
          "CreationDate": "2023-03-20T10:43:48.6006228+01:00",
          "LastRefreshDate": "2022-08-30T16:50:28.2281483+02:00",
          "TotalRefreshCount": 2,
          "CustomInfo": {}
        }
      },
      "4695": {
        "$type": "Inside.Core.Formula.Definition.DefinitionAC, Inside.Core.Formula",
        "ID": 4695,
        "Results": [
          [
            94.0
          ]
        ],
        "Statistics": {
          "CreationDate": "2023-03-20T10:43:48.6006228+01:00",
          "LastRefreshDate": "2022-08-30T16:50:28.2331482+02:00",
          "TotalRefreshCount": 2,
          "CustomInfo": {}
        }
      },
      "4696": {
        "$type": "Inside.Core.Formula.Definition.DefinitionAC, Inside.Core.Formula",
        "ID": 4696,
        "Results": [
          [
            168.0
          ]
        ],
        "Statistics": {
          "CreationDate": "2023-03-20T10:43:48.6006228+01:00",
          "LastRefreshDate": "2022-08-30T16:50:28.2381489+02:00",
          "TotalRefreshCount": 2,
          "CustomInfo": {}
        }
      },
      "4697": {
        "$type": "Inside.Core.Formula.Definition.DefinitionAC, Inside.Core.Formula",
        "ID": 4697,
        "Results": [
          [
            1092.0
          ]
        ],
        "Statistics": {
          "CreationDate": "2023-03-20T10:43:48.6006228+01:00",
          "LastRefreshDate": "2022-08-30T16:50:28.2421564+02:00",
          "TotalRefreshCount": 2,
          "CustomInfo": {}
        }
      },
      "4698": {
        "$type": "Inside.Core.Formula.Definition.DefinitionAC, Inside.Core.Formula",
        "ID": 4698,
        "Results": [
          [
            264.0
          ]
        ],
        "Statistics": {
          "CreationDate": "2023-03-20T10:43:48.6006228+01:00",
          "LastRefreshDate": "2022-08-30T16:50:28.2471596+02:00",
          "TotalRefreshCount": 2,
          "CustomInfo": {}
        }
      },
      "4699": {
        "$type": "Inside.Core.Formula.Definition.DefinitionAC, Inside.Core.Formula",
        "ID": 4699,
        "Results": [
          [
            802.0
          ]
        ],
        "Statistics": {
          "CreationDate": "2023-03-20T10:43:48.6006228+01:00",
          "LastRefreshDate": "2022-08-30T16:50:28.2521805+02:00",
          "TotalRefreshCount": 2,
          "CustomInfo": {}
        }
      },
      "4700": {
        "$type": "Inside.Core.Formula.Definition.DefinitionAC, Inside.Core.Formula",
        "ID": 4700,
        "Results": [
          [
            113.0
          ]
        ],
        "Statistics": {
          "CreationDate": "2023-03-20T10:43:48.6006228+01:00",
          "LastRefreshDate": "2022-08-30T16:50:28.2561822+02:00",
          "TotalRefreshCount": 2,
          "CustomInfo": {}
        }
      },
      "4701": {
        "$type": "Inside.Core.Formula.Definition.DefinitionAC, Inside.Core.Formula",
        "ID": 4701,
        "Results": [
          [
            143.0
          ]
        ],
        "Statistics": {
          "CreationDate": "2023-03-20T10:43:48.6006228+01:00",
          "LastRefreshDate": "2022-08-30T16:50:28.2611935+02:00",
          "TotalRefreshCount": 2,
          "CustomInfo": {}
        }
      },
      "4702": {
        "$type": "Inside.Core.Formula.Definition.DefinitionAC, Inside.Core.Formula",
        "ID": 4702,
        "Results": [
          [
            137.0
          ]
        ],
        "Statistics": {
          "CreationDate": "2023-03-20T10:43:48.6006228+01:00",
          "LastRefreshDate": "2022-08-30T16:50:28.2661818+02:00",
          "TotalRefreshCount": 2,
          "CustomInfo": {}
        }
      },
      "4703": {
        "$type": "Inside.Core.Formula.Definition.DefinitionAC, Inside.Core.Formula",
        "ID": 4703,
        "Results": [
          [
            451.0
          ]
        ],
        "Statistics": {
          "CreationDate": "2023-03-20T10:43:48.6006228+01:00",
          "LastRefreshDate": "2022-08-30T16:50:28.2711605+02:00",
          "TotalRefreshCount": 2,
          "CustomInfo": {}
        }
      },
      "4704": {
        "$type": "Inside.Core.Formula.Definition.DefinitionAC, Inside.Core.Formula",
        "ID": 4704,
        "Results": [
          [
            230.0
          ]
        ],
        "Statistics": {
          "CreationDate": "2023-03-20T10:43:48.6006228+01:00",
          "LastRefreshDate": "2022-08-30T16:50:28.2811639+02:00",
          "TotalRefreshCount": 2,
          "CustomInfo": {}
        }
      },
      "4705": {
        "$type": "Inside.Core.Formula.Definition.DefinitionAC, Inside.Core.Formula",
        "ID": 4705,
        "Results": [
          [
            791.0
          ]
        ],
        "Statistics": {
          "CreationDate": "2023-03-20T10:43:48.6006228+01:00",
          "LastRefreshDate": "2022-08-30T16:50:28.2851934+02:00",
          "TotalRefreshCount": 2,
          "CustomInfo": {}
        }
      },
      "4706": {
        "$type": "Inside.Core.Formula.Definition.DefinitionAC, Inside.Core.Formula",
        "ID": 4706,
        "Results": [
          [
            329.0
          ]
        ],
        "Statistics": {
          "CreationDate": "2023-03-20T10:43:48.6006228+01:00",
          "LastRefreshDate": "2022-08-30T16:50:28.3991481+02:00",
          "TotalRefreshCount": 2,
          "CustomInfo": {}
        }
      },
      "4707": {
        "$type": "Inside.Core.Formula.Definition.DefinitionAC, Inside.Core.Formula",
        "ID": 4707,
        "Results": [
          [
            256.0
          ]
        ],
        "Statistics": {
          "CreationDate": "2023-03-20T10:43:48.6006228+01:00",
          "LastRefreshDate": "2022-08-30T16:50:28.4031485+02:00",
          "TotalRefreshCount": 2,
          "CustomInfo": {}
        }
      },
      "4708": {
        "$type": "Inside.Core.Formula.Definition.DefinitionAC, Inside.Core.Formula",
        "ID": 4708,
        "Results": [
          [
            299.0
          ]
        ],
        "Statistics": {
          "CreationDate": "2023-03-20T10:43:48.6006228+01:00",
          "LastRefreshDate": "2022-08-30T16:50:28.4061504+02:00",
          "TotalRefreshCount": 2,
          "CustomInfo": {}
        }
      },
      "4709": {
        "$type": "Inside.Core.Formula.Definition.DefinitionAC, Inside.Core.Formula",
        "ID": 4709,
        "Results": [
          [
            53.0
          ]
        ],
        "Statistics": {
          "CreationDate": "2023-03-20T10:43:48.6006228+01:00",
          "LastRefreshDate": "2022-08-30T16:50:28.1861506+02:00",
          "TotalRefreshCount": 1,
          "CustomInfo": {}
        }
      },
      "4710": {
        "$type": "Inside.Core.Formula.Definition.DefinitionAC, Inside.Core.Formula",
        "ID": 4710,
        "Results": [
          [
            15.0
          ]
        ],
        "Statistics": {
          "CreationDate": "2023-03-20T10:43:48.6006228+01:00",
          "LastRefreshDate": "2022-08-30T16:50:28.1911485+02:00",
          "TotalRefreshCount": 1,
          "CustomInfo": {}
        }
      },
      "4711": {
        "$type": "Inside.Core.Formula.Definition.DefinitionAC, Inside.Core.Formula",
        "ID": 4711,
        "Results": [
          [
            377.0
          ]
        ],
        "Statistics": {
          "CreationDate": "2023-03-20T10:43:48.6016303+01:00",
          "LastRefreshDate": "2022-08-30T16:50:28.2761823+02:00",
          "TotalRefreshCount": 1,
          "CustomInfo": {}
        }
      },
      "4712": {
        "$type": "Inside.Core.Formula.Definition.DefinitionAC, Inside.Core.Formula",
        "ID": 4712,
        "Results": [
          [
            245.0
          ]
        ],
        "Statistics": {
          "CreationDate": "2023-03-20T10:43:48.6016303+01:00",
          "LastRefreshDate": "2022-08-30T16:50:28.3811486+02:00",
          "TotalRefreshCount": 1,
          "CustomInfo": {}
        }
      },
      "4713": {
        "$type": "Inside.Core.Formula.Definition.DefinitionAC, Inside.Core.Formula",
        "ID": 4713,
        "Results": [
          [
            237.0
          ]
        ],
        "Statistics": {
          "CreationDate": "2023-03-20T10:43:48.6016303+01:00",
          "LastRefreshDate": "2022-08-30T16:50:28.3961499+02:00",
          "TotalRefreshCount": 1,
          "CustomInfo": {}
        }
      },
      "4714": {
        "$type": "Inside.Core.Formula.Definition.DefinitionAC, Inside.Core.Formula",
        "ID": 4714,
        "Results": [
          [
            3133.0
          ]
        ],
        "Statistics": {
          "CreationDate": "2023-03-20T10:43:48.6016303+01:00",
          "LastRefreshDate": "2022-08-30T16:50:33.0551945+02:00",
          "TotalRefreshCount": 1,
          "CustomInfo": {}
        }
      },
      "4715": {
        "$type": "Inside.Core.Formula.Definition.DefinitionAC, Inside.Core.Formula",
        "ID": 4715,
        "Results": [
         </t>
  </si>
  <si>
    <t xml:space="preserve"> [
            2392.0
          ]
        ],
        "Statistics": {
          "CreationDate": "2023-03-20T10:43:48.6016303+01:00",
          "LastRefreshDate": "2022-08-30T16:50:40.2016528+02:00",
          "TotalRefreshCount": 1,
          "CustomInfo": {}
        }
      },
      "4716": {
        "$type": "Inside.Core.Formula.Definition.DefinitionAC, Inside.Core.Formula",
        "ID": 4716,
        "Results": [
          [
            989.0
          ]
        ],
        "Statistics": {
          "CreationDate": "2023-03-20T10:43:48.6016303+01:00",
          "LastRefreshDate": "2022-08-30T16:50:43.9226437+02:00",
          "TotalRefreshCount": 1,
          "CustomInfo": {}
        }
      },
      "4717": {
        "$type": "Inside.Core.Formula.Definition.DefinitionAC, Inside.Core.Formula",
        "ID": 4717,
        "Results": [
          [
            61.0
          ]
        ],
        "Statistics": {
          "CreationDate": "2023-03-20T10:43:48.6016303+01:00",
          "LastRefreshDate": "2022-08-30T16:50:43.9296869+02:00",
          "TotalRefreshCount": 1,
          "CustomInfo": {}
        }
      },
      "4718": {
        "$type": "Inside.Core.Formula.Definition.DefinitionAC, Inside.Core.Formula",
        "ID": 4718,
        "Results": [
          [
            692.0
          ]
        ],
        "Statistics": {
          "CreationDate": "2023-03-20T10:43:48.6016303+01:00",
          "LastRefreshDate": "2022-08-30T16:50:43.9346256+02:00",
          "TotalRefreshCount": 1,
          "CustomInfo": {}
        }
      },
      "4719": {
        "$type": "Inside.Core.Formula.Definition.DefinitionAC, Inside.Core.Formula",
        "ID": 4719,
        "Results": [
          [
            23.0
          ]
        ],
        "Statistics": {
          "CreationDate": "2023-03-20T10:43:48.6016303+01:00",
          "LastRefreshDate": "2022-08-30T16:50:43.9386984+02:00",
          "TotalRefreshCount": 1,
          "CustomInfo": {}
        }
      },
      "4720": {
        "$type": "Inside.Core.Formula.Definition.DefinitionAC, Inside.Core.Formula",
        "ID": 4720,
        "Results": [
          [
            28.0
          ]
        ],
        "Statistics": {
          "CreationDate": "2023-03-20T10:43:48.6016303+01:00",
          "LastRefreshDate": "2022-08-30T16:50:43.9426487+02:00",
          "TotalRefreshCount": 1,
          "CustomInfo": {}
        }
      },
      "4721": {
        "$type": "Inside.Core.Formula.Definition.DefinitionAC, Inside.Core.Formula",
        "ID": 4721,
        "Results": [
          [
            43.0
          ]
        ],
        "Statistics": {
          "CreationDate": "2023-03-20T10:43:48.6016303+01:00",
          "LastRefreshDate": "2022-08-30T16:50:43.946699+02:00",
          "TotalRefreshCount": 1,
          "CustomInfo": {}
        }
      },
      "4722": {
        "$type": "Inside.Core.Formula.Definition.DefinitionAC, Inside.Core.Formula",
        "ID": 4722,
        "Results": [
          [
            24.0
          ]
        ],
        "Statistics": {
          "CreationDate": "2023-03-20T10:43:48.6016303+01:00",
          "LastRefreshDate": "2022-08-30T16:50:43.9506438+02:00",
          "TotalRefreshCount": 1,
          "CustomInfo": {}
        }
      },
      "4723": {
        "$type": "Inside.Core.Formula.Definition.DefinitionAC, Inside.Core.Formula",
        "ID": 4723,
        "Results": [
          [
            15.0
          ]
        ],
        "Statistics": {
          "CreationDate": "2023-03-20T10:43:48.6016303+01:00",
          "LastRefreshDate": "2022-08-30T16:50:43.9546356+02:00",
          "TotalRefreshCount": 1,
          "CustomInfo": {}
        }
      },
      "4724": {
        "$type": "Inside.Core.Formula.Definition.DefinitionAC, Inside.Core.Formula",
        "ID": 4724,
        "Results": [
          [
            453.0
          ]
        ],
        "Statistics": {
          "CreationDate": "2023-03-20T10:43:48.6016303+01:00",
          "LastRefreshDate": "2022-08-30T16:50:43.9606356+02:00",
          "TotalRefreshCount": 1,
          "CustomInfo": {}
        }
      },
      "4725": {
        "$type": "Inside.Core.Formula.Definition.DefinitionAC, Inside.Core.Formula",
        "ID": 4725,
        "Results": [
          [
            131.0
          ]
        ],
        "Statistics": {
          "CreationDate": "2023-03-20T10:43:48.6016303+01:00",
          "LastRefreshDate": "2022-08-30T16:50:43.9646454+02:00",
          "TotalRefreshCount": 1,
          "CustomInfo": {}
        }
      },
      "4726": {
        "$type": "Inside.Core.Formula.Definition.DefinitionAC, Inside.Core.Formula",
        "ID": 4726,
        "Results": [
          [
            12.0
          ]
        ],
        "Statistics": {
          "CreationDate": "2023-03-20T10:43:48.6016303+01:00",
          "LastRefreshDate": "2022-08-30T16:50:43.9676471+02:00",
          "TotalRefreshCount": 1,
          "CustomInfo": {}
        }
      },
      "4727": {
        "$type": "Inside.Core.Formula.Definition.DefinitionAC, Inside.Core.Formula",
        "ID": 4727,
        "Results": [
          [
            118.0
          ]
        ],
        "Statistics": {
          "CreationDate": "2023-03-20T10:43:48.6016303+01:00",
          "LastRefreshDate": "2022-08-30T16:50:43.9716454+02:00",
          "TotalRefreshCount": 1,
          "CustomInfo": {}
        }
      },
      "4728": {
        "$type": "Inside.Core.Formula.Definition.DefinitionAC, Inside.Core.Formula",
        "ID": 4728,
        "Results": [
          [
            50.0
          ]
        ],
        "Statistics": {
          "CreationDate": "2023-03-20T10:43:48.6016303+01:00",
          "LastRefreshDate": "2022-08-30T16:50:43.9746452+02:00",
          "TotalRefreshCount": 1,
          "CustomInfo": {}
        }
      },
      "4729": {
        "$type": "Inside.Core.Formula.Definition.DefinitionAC, Inside.Core.Formula",
        "ID": 4729,
        "Results": [
          [
            17.0
          ]
        ],
        "Statistics": {
          "CreationDate": "2023-03-20T10:43:48.6016303+01:00",
          "LastRefreshDate": "2022-08-30T16:50:43.9786547+02:00",
          "TotalRefreshCount": 1,
          "CustomInfo": {}
        }
      },
      "4730": {
        "$type": "Inside.Core.Formula.Definition.DefinitionAC, Inside.Core.Formula",
        "ID": 4730,
        "Results": [
          [
            61.0
          ]
        ],
        "Statistics": {
          "CreationDate": "2023-03-20T10:43:48.6016303+01:00",
          "LastRefreshDate": "2022-08-30T16:50:43.9816458+02:00",
          "TotalRefreshCount": 1,
          "CustomInfo": {}
        }
      },
      "4731": {
        "$type": "Inside.Core.Formula.Definition.DefinitionAC, Inside.Core.Formula",
        "ID": 4731,
        "Results": [
          [
            39.0
          ]
        ],
        "Statistics": {
          "CreationDate": "2023-03-20T10:43:48.6016303+01:00",
          "LastRefreshDate": "2022-08-30T16:50:43.9856443+02:00",
          "TotalRefreshCount": 1,
          "CustomInfo": {}
        }
      },
      "4732": {
        "$type": "Inside.Core.Formula.Definition.DefinitionAC, Inside.Core.Formula",
        "ID": 4732,
        "Results": [
          [
            15.0
          ]
        ],
        "Statistics": {
          "CreationDate": "2023-03-20T10:43:48.602628+01:00",
          "LastRefreshDate": "2022-08-30T16:50:43.9906633+02:00",
          "TotalRefreshCount": 1,
          "CustomInfo": {}
        }
      },
      "4733": {
        "$type": "Inside.Core.Formula.Definition.DefinitionAC, Inside.Core.Formula",
        "ID": 4733,
        "Results": [
          [
            15.0
          ]
        ],
        "Statistics": {
          "CreationDate": "2023-03-20T10:43:48.602628+01:00",
          "LastRefreshDate": "2022-08-30T16:50:43.9956321+02:00",
          "TotalRefreshCount": 1,
          "CustomInfo": {}
        }
      },
      "4734": {
        "$type": "Inside.Core.Formula.Definition.DefinitionAC, Inside.Core.Formula",
        "ID": 4734,
        "Results": [
          [
            56.0
          ]
        ],
        "Statistics": {
          "CreationDate": "2023-03-20T10:43:48.602628+01:00",
          "LastRefreshDate": "2022-08-30T16:50:44.0016499+02:00",
          "TotalRefreshCount": 1,
          "CustomInfo": {}
        }
      },
      "4735": {
        "$type": "Inside.Core.Formula.Definition.DefinitionAC, Inside.Core.Formula",
        "ID": 4735,
        "Results": [
          [
            316.0
          ]
        ],
        "Statistics": {
          "CreationDate": "2023-03-20T10:43:48.602628+01:00",
          "LastRefreshDate": "2022-08-30T16:50:44.0087032+02:00",
          "TotalRefreshCount": 1,
          "CustomInfo": {}
        }
      },
      "4736": {
        "$type": "Inside.Core.Formula.Definition.DefinitionAC, Inside.Core.Formula",
        "ID": 4736,
        "Results": [
          [
            460.0
          ]
        ],
        "Statistics": {
          "CreationDate": "2023-03-20T10:43:48.602628+01:00",
          "LastRefreshDate": "2022-08-30T16:50:44.0157057+02:00",
          "TotalRefreshCount": 1,
          "CustomInfo": {}
        }
      },
      "4737": {
        "$type": "Inside.Core.Formula.Definition.DefinitionAC, Inside.Core.Formula",
        "ID": 4737,
        "Results": [
          [
            811.0
          ]
        ],
        "Statistics": {
          "CreationDate": "2023-03-20T10:43:48.602628+01:00",
          "LastRefreshDate": "2022-08-30T16:50:44.020631+02:00",
          "TotalRefreshCount": 1,
          "CustomInfo": {}
        }
      },
      "4738": {
        "$type": "Inside.Core.Formula.Definition.DefinitionAC, Inside.Core.Formula",
        "ID": 4738,
        "Results": [
          [
            258.0
          ]
        ],
        "Statistics": {
          "CreationDate": "2023-03-20T10:43:48.602628+01:00",
          "LastRefreshDate": "2022-08-30T16:50:44.0276882+02:00",
          "TotalRefreshCount": 1,
          "CustomInfo": {}
        }
      },
      "4739": {
        "$type": "Inside.Core.Formula.Definition.DefinitionAC, Inside.Core.Formula",
        "ID": 4739,
        "Results": [
          [
            59.0
          ]
        ],
        "Statistics": {
          "CreationDate": "2023-03-20T10:43:48.602628+01:00",
          "LastRefreshDate": "2022-08-30T16:50:44.0316465+02:00",
          "TotalRefreshCount": 1,
          "CustomInfo": {}
        }
      },
      "4740": {
        "$type": "Inside.Core.Formula.Definition.DefinitionAC, Inside.Core.Formula",
        "ID": 4740,
        "Results": [
          [
            436.0
          ]
        ],
        "Statistics": {
          "CreationDate": "2023-03-20T10:43:48.602628+01:00",
          "LastRefreshDate": "2022-08-30T16:50:44.0366423+02:00",
          "TotalRefreshCount": 1,
          "CustomInfo": {}
        }
      },
      "4741": {
        "$type": "Inside.Core.Formula.Definition.DefinitionAC, Inside.Core.Formula",
        "ID": 4741,
        "Results": [
          [
            17.0
          ]
        ],
        "Statistics": {
          "CreationDate": "2023-03-20T10:43:48.602628+01:00",
          "LastRefreshDate": "2022-08-30T16:50:44.0406442+02:00",
          "TotalRefreshCount": 1,
          "CustomInfo": {}
        }
      },
      "4742": {
        "$type": "Inside.Core.Formula.Definition.DefinitionAC, Inside.Core.Formula",
        "ID": 4742,
        "Results": [
          [
            56.0
          ]
        ],
        "Statistics": {
          "CreationDate": "2023-03-20T10:43:48.602628+01:00",
          "LastRefreshDate": "2022-08-30T16:50:44.0456412+02:00",
          "TotalRefreshCount": 1,
          "CustomInfo": {}
        }
      },
      "4743": {
        "$type": "Inside.Core.Formula.Definition.DefinitionAC, Inside.Core.Formula",
        "ID": 4743,
        "Results": [
          [
            669.0
          ]
        ],
        "Statistics": {
          "CreationDate": "2023-03-20T10:43:48.602628+01:00",
          "LastRefreshDate": "2022-08-30T16:50:44.050682+02:00",
          "TotalRefreshCount": 1,
          "CustomInfo": {}
        }
      },
      "4744": {
        "$type": "Inside.Core.Formula.Definition.DefinitionAC, Inside.Core.Formula",
        "ID": 4744,
        "Results": [
          [
            19.0
          ]
        ],
        "Statistics": {
          "CreationDate": "2023-03-20T10:43:48.602628+01:00",
          "LastRefreshDate": "2022-08-30T16:50:44.0546495+02:00",
          "TotalRefreshCount": 1,
          "CustomInfo": {}
        }
      },
      "4745": {
        "$type": "Inside.Core.Formula.Definition.DefinitionAC, Inside.Core.Formula",
        "ID": 4745,
        "Results": [
          [
            112.0
          ]
        ],
        "Statistics": {
          "CreationDate": "2023-03-20T10:43:48.602628+01:00",
          "LastRefreshDate": "2022-08-30T16:50:44.0596862+02:00",
          "TotalRefreshCount": 1,
          "CustomInfo": {}
        }
      },
      "4746": {
        "$type": "Inside.Core.Formula.Definition.DefinitionAC, Inside.Core.Formula",
        "ID": 4746,
        "Results": [
          [
            187.0
          ]
        ],
        "Statistics": {
          "CreationDate": "2023-03-20T10:43:48.602628+01:00",
          "LastRefreshDate": "2022-08-30T16:50:44.0666298+02:00",
          "TotalRefreshCount": 1,
          "CustomInfo": {}
        }
      },
      "4747": {
        "$type": "Inside.Core.Formula.Definition.DefinitionAC, Inside.Core.Formula",
        "ID": 4747,
        "Results": [
          [
            17.0
          ]
        ],
        "Statistics": {
          "CreationDate": "2023-03-20T10:43:48.602628+01:00",
          "LastRefreshDate": "2022-08-30T16:50:44.0716292+02:00",
          "TotalRefreshCount": 1,
          "CustomInfo": {}
        }
      },
      "4748": {
        "$type": "Inside.Core.Formula.Definition.DefinitionAC, Inside.Core.Formula",
        "ID": 4748,
        "Results": [
          [
            1143.0
          ]
        ],
        "Statistics": {
          "CreationDate": "2023-03-20T10:43:48.602628+01:00",
          "LastRefreshDate": "2022-08-30T16:50:44.075659+02:00",
          "TotalRefreshCount": 1,
          "CustomInfo": {}
        }
      },
      "4749": {
        "$type": "Inside.Core.Formula.Definition.DefinitionAC, Inside.Core.Formula",
        "ID": 4749,
        "Results": [
          [
            331.0
          ]
        ],
        "Statistics": {
          "CreationDate": "2023-03-20T10:43:48.602628+01:00",
          "LastRefreshDate": "2022-08-30T16:50:44.0796496+02:00",
          "TotalRefreshCount": 1,
          "CustomInfo": {}
        }
      },
      "4750": {
        "$type": "Inside.Core.Formula.Definition.DefinitionAC, Inside.Core.Formula",
        "ID": 4750,
        "Results": [
          [
            90.0
          ]
        ],
        "Statistics": {
          "CreationDate": "2023-03-20T10:43:48.602628+01:00",
          "LastRefreshDate": "2022-08-30T16:50:44.0846491+02:00",
          "TotalRefreshCount": 1,
          "CustomInfo": {}
        }
      },
      "4751": {
        "$type": "Inside.Core.Formula.Definition.DefinitionAC, Inside.Core.Formula",
        "ID": 4751,
        "Results": [
          [
            15.0
          ]
        ],
        "Statistics": {
          "CreationDate": "2023-03-20T10:43:48.602628+01:00",
          "LastRefreshDate": "2022-08-30T16:50:44.0886907+02:00",
          "TotalRefreshCount": 1,
          "CustomInfo": {}
        }
      },
      "4752": {
        "$type": "Inside.Core.Formula.Definition.DefinitionAC, Inside.Core.Formula",
        "ID": 4752,
        "Results": [
          [
            78.0
          ]
        ],
        "Statistics": {
          "CreationDate": "2023-03-20T10:43:48.6036292+01:00",
          "LastRefreshDate": "2022-08-30T16:50:44.0926282+02:00",
          "TotalRefreshCount": 1,
          "CustomInfo": {}
        }
      },
      "4753": {
        "$type": "Inside.Core.Formula.Definition.DefinitionAC, Inside.Core.Formula",
        "ID": 4753,
        "Results": [
          [
            28.0
          ]
        ],
        "Statistics": {
          "CreationDate": "2023-03-20T10:43:48.6036292+01:00",
          "LastRefreshDate": "2022-08-30T16:50:44.0966486+02:00",
          "TotalRefreshCount": 1,
          "CustomInfo": {}
        }
      },
      "4754": {
        "$type": "Inside.Core.Formula.Definition.DefinitionAC, Inside.Core.Formula",
        "ID": 4754,
        "Results": [
          [
            604.0
          ]
        ],
        "Statistics": {
          "CreationDate": "2023-03-20T10:43:48.6036292+01:00",
          "LastRefreshDate": "2022-08-30T16:50:47.3937717+02:00",
          "TotalRefreshCount": 1,
          "CustomInfo": {}
        }
      },
      "4755": {
        "$type": "Inside.Core.Formula.Definition.DefinitionAC, Inside.Core.Formula",
        "ID": 4755,
        "Results": [
          [
            1231.0
          ]
        ],
        "Statistics": {
          "CreationDate": "2023-03-20T10:43:48.6036292+01:00",
          "LastRefreshDate": "2022-08-30T16:50:47.3967578+02:00",
          "TotalRefreshCount": 1,
          "CustomInfo": {}
        }
      },
      "4756": {
        "$type": "Inside.Core.Formula.Definition.DefinitionAC, Inside.Core.Formula",
        "ID": 4756,
        "Results": [
          [
            20.0
          ]
        ],
        "Statistics": {
          "CreationDate": "2023-03-20T10:43:48.6036292+01:00",
          "LastRefreshDate": "2022-08-30T16:50:47.4007713+02:00",
          "TotalRefreshCount": 1,
          "CustomInfo": {}
        }
      },
      "4757": {
        "$type": "Inside.Core.Formula.Definition.DefinitionAC, Inside.Core.Formula",
        "ID": 4757,
        "Results": [
          [
            327.0
          ]
        ],
        "Statistics": {
          "CreationDate": "2023-03-20T10:43:48.6036292+01:00",
          "LastRefreshDate": "2022-08-30T16:50:54.0767618+02:00",
          "TotalRefreshCount": 1,
          "CustomInfo": {}
        }
      },
      "4758": {
        "$type": "Inside.Core.Formula.Definition.DefinitionAC, Inside.Core.Formula",
        "ID": 4758,
        "Results": [
          [
            225.0
          ]
        ],
        "Statistics": {
          "CreationDate": "2023-03-20T10:43:48.6036292+01:00",
          "LastRefreshDate": "2022-08-30T16:51:00.7047481+02:00",
          "TotalRefreshCount": 1,
          "CustomInfo": {}
        }
      },
      "4759": {
        "$type": "Inside.Core.Formula.Definition.DefinitionAC, Inside.Core.Formula",
        "ID": 4759,
        "Results": [
          [
            39.0
          ]
        ],
        "Statistics": {
          "CreationDate": "2023-03-20T10:43:48.6036292+01:00",
          "LastRefreshDate": "2022-08-30T16:51:00.7087465+02:00",
          "TotalRefreshCount": 1,
          "CustomInfo": {}
        }
      },
      "4760": {
        "$type": "Inside.Core.Formula.Definition.DefinitionAC, Inside.Core.Formula",
        "ID": 4760,
        "Results": [
          [
            134.0
          ]
        ],
        "Statistics": {
          "CreationDate": "2023-03-20T10:43:48.6036292+01:00",
          "LastRefreshDate": "2022-08-30T16:51:00.711747+02:00",
          "TotalRefreshCount": 1,
          "CustomInfo": {}
        }
      },
      "4761": {
        "$type": "Inside.Core.Formula.Definition.DefinitionAC, Inside.Core.Formula",
        "ID": 4761,
        "Results": [
          [
            123.0
          ]
        ],
        "Statistics": {
          "CreationDate": "2023-03-20T10:43:48.6036292+01:00",
          "LastRefreshDate": "2022-08-30T16:51:00.7157465+02:00",
          "TotalRefreshCount": 1,
          "CustomInfo": {}
        }
      },
      "4762": {
        "$type": "Inside.Core.Formula.Definition.DefinitionAC, Inside.Core.Formula",
        "ID": 4762,
        "Results": [
          [
            64.0
          ]
        ],
        "Statistics": {
          "CreationDate": "2023-03-20T10:43:48.6036292+01:00",
          "LastRefreshDate": "2022-08-30T16:51:00.7207466+02:00",
          "TotalRefreshCount": 1,
          "CustomInfo": {}
        }
      },
      "4763": {
        "$type": "Inside.Core.Formula.Definition.DefinitionAC, Inside.Core.Formula",
        "ID": 4763,
        "Results": [
          [
            396.0
          ]
        ],
        "Statistics": {
          "CreationDate": "2023-03-20T10:43:48.6036292+01:00",
          "LastRefreshDate": "2022-08-30T16:51:00.7237467+02:00",
          "TotalRefreshCount": 1,
          "CustomInfo": {}
        }
      },
      "4764": {
        "$type": "Inside.Core.Formula.Definition.DefinitionAC, Inside.Core.Formula",
        "ID": 4764,
        "Results": [
          [
            48.0
          ]
        ],
        "Statistics": {
          "CreationDate": "2023-03-20T10:43:48.6036292+01:00",
          "LastRefreshDate": "2022-08-30T16:51:00.727747+02:00",
          "TotalRefreshCount": 1,
          "CustomInfo": {}
        }
      },
      "4765": {
        "$type": "Inside.Core.Formula.Definition.DefinitionAC, Inside.Core.Formula",
        "ID": 4765,
        "Results": [
          [
            1777.0
          ]
        ],
        "Statistics": {
          "CreationDate": "2023-03-20T10:43:48.6036292+01:00",
          "LastRefreshDate": "2022-08-30T16:51:00.7317578+02:00",
          "TotalRefreshCount": 1,
          "CustomInfo": {}
        }
      },
      "4766": {
        "$type": "Inside.Core.Formula.Definition.DefinitionAC, Inside.Core.Formula",
        "ID": 4766,
        "Results": [
          [
            1171.0
          ]
        ],
        "Statistics": {
          "CreationDate": "2023-03-20T10:43:48.6036292+01:00",
          "LastRefreshDate": "2022-08-30T16:51:00.7347481+02:00",
          "TotalRefreshCount": 1,
          "CustomInfo": {}
        }
      },
      "4767": {
        "$type": "Inside.Core.Formula.Definition.DefinitionAC, Inside.Core.Formula",
        "ID": 4767,
        "Results": [
          [
            767.0
          ]
        ],
        "Statistics": {
          "CreationDate": "2023-03-20T10:43:48.6036292+01:00",
          "LastRefreshDate": "2022-08-30T16:51:00.7387456+02:00",
          "TotalRefreshCount": 1,
          "CustomInfo": {}
        }
      },
      "4768": {
        "$type": "Inside.Core.Formula.Definition.DefinitionAC, Inside.Core.Formula",
        "ID": 4768,
        "Results": [
          [
            7.0
          ]
        ],
        "Statistics": {
          "CreationDate": "2023-03-20T10:43:48.6036292+01:00",
          "LastRefreshDate": "2022-08-30T16:51:00.7437414+02:00",
          "TotalRefreshCount": 1,
          "CustomInfo": {}
        }
      },
      "4769": {
        "$type": "Inside.Core.Formula.Definition.DefinitionAC, Inside.Core.Formula",
        "ID": 4769,
        "Results": [
          [
            0.0
          ]
        ],
        "Statistics": {
          "CreationDate": "2023-03-20T10:43:48.6036292+01:00",
          "LastRefreshDate": "2022-08-30T16:51:00.7477504+02:00",
          "TotalRefreshCount": 1,
          "CustomInfo": {}
        }
      },
      "4770": {
        "$type": "Inside.Core.Formula.Definition.DefinitionAC, Inside.Core.Formula",
        "ID": 4770,
        "Results": [
          [
            521.0
          ]
        ],
        "Statistics": {
          "CreationDate": "2023-03-20T10:43:48.6036292+01:00",
          "LastRefreshDate": "2022-08-30T16:51:00.7517498+02:00",
          "TotalRefreshCount": 1,
          "CustomInfo": {}
        }
      },
      "4771": {
        "$type": "Inside.Core.Formula.Definition.DefinitionAC, Inside.Core.Formula",
        "ID": 4771,
        "Results": [
          [
            17.0
          ]
        ],
        "Statistics": {
          "CreationDate": "2023-03-20T10:43:48.6036292+01:00",
          "LastRefreshDate": "2022-08-30T16:51:00.7557508+02:00",
          "TotalRefreshCount": 1,
          "CustomInfo": {}
        }
      },
      "4772": {
        "$type": "Inside.Core.Formula.Definition.DefinitionAC, Inside.Core.Formula",
        "ID": 4772,
        "Results": [
          [
            514.0
          ]
        ],
        "Statistics": {
          "CreationDate": "2023-03-20T10:43:48.6036292+01:00",
          "LastRefreshDate": "2022-08-30T16:51:00.7597488+02:00",
          "TotalRefreshCount": 1,
          "CustomInfo": {}
        }
      },
      "4773": {
        "$type": "Inside.Core.Formula.Definition.DefinitionAC, Inside.Core.Formula",
        "ID": 4773,
        "Results": [
          [
            202.0
          ]
        ],
        "Statistics": {
          "CreationDate": "2023-03-20T10:43:48.6046271+01:00",
          "LastRefreshDate": "2022-08-30T16:51:00.7637509+02:00",
          "TotalRefreshCount": 1,
          "CustomInfo": {}
        }
      },
      "4774": {
        "$type": "Inside.Core.Formula.Definition.DefinitionAC, Inside.Core.Formula",
        "ID": 4774,
        "Results": [
          [
            57.0
          ]
        ],
        "Statistics": {
          "CreationDate": "2023-03-20T10:43:48.6046271+01:00",
          "LastRefreshDate": "2022-08-30T16:51:00.7667487+02:00",
          "TotalRefreshCount": 1,
          "CustomInfo": {}
        }
      },
      "4775": {
        "$type": "Inside.Core.Formula.Definition.DefinitionAC, Inside.Core.Formula",
        "ID": 4775,
        "Results": [
          [
            845.0
          ]
        ],
        "Statistics": {
          "CreationDate": "2023-03-20T10:43:48.6046271+01:00",
          "LastRefreshDate": "2022-08-30T16:51:00.7717505+02:00",
          "TotalRefreshCount": 1,
          "CustomInfo": {}
        }
      },
      "4776": {
        "$type": "Inside.Core.Formula.Definition.DefinitionAC, Inside.Core.Formula",
        "ID": 4776,
        "Results": [
          [
            64.0
          ]
        ],
        "Statistics": {
          "CreationDate": "2023-03-20T10:43:48.6046271+01:00",
          "LastRefreshDate": "2022-08-30T16:51:00.7757501+02:00",
          "TotalRefreshCount": 1,
          "CustomInfo": {}
        }
      },
      "4777": {
        "$type": "Inside.Core.Formula.Definition.DefinitionAC, Inside.Core.Formula",
        "ID": 4777,
        "Results": [
          [
            214.0
          ]
        ],
        "Statistics": {
          "CreationDate": "2023-03-20T10:43:48.6046271+01:00",
          "LastRefreshDate": "2022-08-30T16:51:00.7797432+02:00",
          "TotalRefreshCount": 1,
          "CustomInfo": {}
        }
      },
      "4778": {
        "$type": "Inside.Core.Formula.Definition.DefinitionAC, Inside.Core.Formula",
        "ID": 4778,
        "Results": [
          [
            152.0
          ]
        ],
        "Statistics": {
          "CreationDate": "2023-03-20T10:43:48.6046271+01:00",
          "LastRefreshDate": "2022-08-30T16:51:00.7847412+02:00",
          "TotalRefreshCount": 1,
          "CustomInfo": {}
        }
      },
      "4779": {
        "$type": "Inside.Core.Formula.Definition.DefinitionAC, Inside.Core.Formula",
        "ID": 4779,
        "Results": [
          [
            108.0
          ]
        ],
        "Statistics": {
          "CreationDate": "2023-03-20T10:43:48.6046271+01:00",
          "LastRefreshDate": "2022-08-30T16:51:06.2231563+02:00",
          "TotalRefreshCount": 1,
          "CustomInfo": {}
        }
      },
      "4780": {
        "$type": "Inside.Core.Formula.Definition.DefinitionAC, Inside.Core.Formula",
        "ID": 4780,
        "Results": [
          [
            556.0
          ]
        ],
        "Statistics": {
          "CreationDate": "2023-03-20T10:43:48.6046271+01:00",
          "LastRefreshDate": "2022-08-30T16:51:08.3671583+02:00",
          "TotalRefreshCount": 1,
          "CustomInfo": {}
        }
      },
      "4781": {
        "$type": "Inside.Core.Formula.Definition.DefinitionAC, Inside.Core.Formula",
        "ID": 4781,
        "Results": [
          [
            98.0
          ]
        ],
        "Statistics": {
          "CreationDate": "2023-03-20T10:43:48.6046271+01:00",
          "LastRefreshDate": "2022-08-30T16:51:13.5361631+02:00",
          "TotalRefreshCount": 1,
          "CustomInfo": {}
        }
      },
      "4782": {
        "$type": "Inside.Core.Formula.Definition.DefinitionAC, Inside.Core.Formula",
        "ID": 4782,
        "Results": [
          [
            7.0
          ]
        ],
        "Statistics": {
          "CreationDate": "2023-03-20T10:43:48.6046271+01:00",
          "LastRefreshDate": "2022-08-30T16:51:15.9291634+02:00",
          "TotalRefreshCount": 1,
          "CustomInfo": {}
        }
      },
      "4783": {
        "$type": "Inside.Core.Formula.Definition.DefinitionAC, Inside.Core.Formula",
        "ID": 4783,
        "Results": [
          [
            330.0
          ]
        ],
        "Statistics": {
          "CreationDate": "2023-03-20T10:43:48.6046271+01:00",
          "LastRefreshDate": "2022-08-30T16:51:15.9351642+02:00",
          "TotalRefreshCount": 1,
          "CustomInfo": {}
        }
      },
      "4784": {
        "$type": "Inside.Core.Formula.Definition.DefinitionAC, Inside.Core.Formula",
        "ID": 4784,
        "Results": [
          [
            2216177.0
          ]
        ],
        "Statistics": {
          "CreationDate": "2023-03-20T10:43:48.6046271+01:00",
          "LastRefreshDate": "2022-10-03T11:27:41.7808193+02:00",
          "TotalRefreshCount": 1,
          "CustomInfo": {}
        }
      },
      "4785": {
        "$type": "Inside.Core.Formula.Definition.DefinitionAC, Inside.Core.Formula",
        "ID": 4785,
        "Results": [
          [
            "Par dépôt"
          ]
        ],
        "Statistics": {
          "CreationDate": "2023-03-20T10:43:48.6046271+01:00",
          "LastRefreshDate": "2022-11-08T14:51:58.9567308+01:00",
          "TotalRefreshCount": 1,
          "CustomInfo": {}
        }
      },
      "4786": {
        "$type": "Inside.Core.Formula.Definition.DefinitionAC, Inside.Core.Formula",
        "ID": 4786,
        "Results": [
          [
            "30155206"
          ]
        ],
        "Statistics": {
          "CreationDate": "2023-03-20T10:43:48.6046271+01:00",
          "LastRefreshDate": "2022-12-02T11:10:39.1567199+01:00",
          "TotalRefreshCount": 1,
          "CustomInfo": {}
        }
      },
      "4787": {
        "$type": "Inside.Core.Formula.Definition.DefinitionAC, Inside.Core.Formula",
        "ID": 4787,
        "Results": [
          [
            1432.0
          ]
        ],
        "Statistics": {
          "CreationDate": "2023-03-20T10:43:48.6046271+01:00",
          "LastRefreshDate": "2023-01-09T09:41:27.4687892+01:00",
          "TotalRefreshCount": 1,
          "CustomInfo": {}
        }
      }
    },
    "LastID": 4787
  }
}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</si>
</sst>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,##0.00\ &quot;€&quot;"/>
    <numFmt numFmtId="165" formatCode="######################"/>
  </numFmts>
  <fonts count="11">
    <font>
      <sz val="11.0"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>
      <b/>
      <color theme="1"/>
      <name val="Calibri"/>
      <scheme val="minor"/>
    </font>
    <font>
      <color theme="1"/>
      <name val="Calibri"/>
      <scheme val="minor"/>
    </font>
    <font>
      <u/>
      <color rgb="FF0000FF"/>
    </font>
    <font/>
    <font>
      <sz val="11.0"/>
      <color rgb="FF000000"/>
      <name val="Calibri"/>
    </font>
    <font>
      <u/>
      <color rgb="FF0000FF"/>
    </font>
    <font>
      <sz val="11.0"/>
      <color rgb="FFFFFFFF"/>
      <name val="Calibri"/>
    </font>
    <font>
      <b/>
      <sz val="11.0"/>
      <color rgb="FF000000"/>
      <name val="Calibri"/>
    </font>
  </fonts>
  <fills count="9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D8D8D8"/>
        <bgColor rgb="FFD8D8D8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64">
    <xf borderId="0" fillId="0" fontId="0" numFmtId="0" xfId="0" applyAlignment="1" applyFont="1">
      <alignment readingOrder="0" shrinkToFit="0" vertical="bottom" wrapText="0"/>
    </xf>
    <xf borderId="1" fillId="2" fontId="1" numFmtId="49" xfId="0" applyAlignment="1" applyBorder="1" applyFill="1" applyFont="1" applyNumberFormat="1">
      <alignment horizontal="center" shrinkToFit="0" vertical="center" wrapText="1"/>
    </xf>
    <xf borderId="1" fillId="2" fontId="1" numFmtId="0" xfId="0" applyAlignment="1" applyBorder="1" applyFont="1">
      <alignment horizontal="center" readingOrder="0" shrinkToFit="0" vertical="center" wrapText="1"/>
    </xf>
    <xf borderId="1" fillId="2" fontId="1" numFmtId="0" xfId="0" applyAlignment="1" applyBorder="1" applyFont="1">
      <alignment horizontal="center" shrinkToFit="0" vertical="center" wrapText="1"/>
    </xf>
    <xf borderId="1" fillId="2" fontId="1" numFmtId="12" xfId="0" applyAlignment="1" applyBorder="1" applyFont="1" applyNumberFormat="1">
      <alignment horizontal="center" shrinkToFit="0" vertical="center" wrapText="1"/>
    </xf>
    <xf borderId="1" fillId="2" fontId="2" numFmtId="164" xfId="0" applyAlignment="1" applyBorder="1" applyFont="1" applyNumberFormat="1">
      <alignment horizontal="center" vertical="center"/>
    </xf>
    <xf borderId="1" fillId="2" fontId="1" numFmtId="20" xfId="0" applyAlignment="1" applyBorder="1" applyFont="1" applyNumberFormat="1">
      <alignment horizontal="center" vertical="center"/>
    </xf>
    <xf borderId="1" fillId="2" fontId="1" numFmtId="0" xfId="0" applyAlignment="1" applyBorder="1" applyFont="1">
      <alignment horizontal="center" vertical="center"/>
    </xf>
    <xf borderId="1" fillId="3" fontId="1" numFmtId="49" xfId="0" applyAlignment="1" applyBorder="1" applyFill="1" applyFont="1" applyNumberFormat="1">
      <alignment horizontal="center" shrinkToFit="0" vertical="center" wrapText="1"/>
    </xf>
    <xf borderId="1" fillId="3" fontId="1" numFmtId="0" xfId="0" applyAlignment="1" applyBorder="1" applyFont="1">
      <alignment horizontal="center" readingOrder="0" shrinkToFit="0" vertical="center" wrapText="1"/>
    </xf>
    <xf borderId="1" fillId="3" fontId="1" numFmtId="0" xfId="0" applyAlignment="1" applyBorder="1" applyFont="1">
      <alignment horizontal="center" shrinkToFit="0" vertical="center" wrapText="1"/>
    </xf>
    <xf borderId="1" fillId="3" fontId="1" numFmtId="12" xfId="0" applyAlignment="1" applyBorder="1" applyFont="1" applyNumberFormat="1">
      <alignment horizontal="center" shrinkToFit="0" vertical="center" wrapText="1"/>
    </xf>
    <xf borderId="1" fillId="3" fontId="1" numFmtId="164" xfId="0" applyAlignment="1" applyBorder="1" applyFont="1" applyNumberFormat="1">
      <alignment horizontal="center" vertical="center"/>
    </xf>
    <xf borderId="1" fillId="3" fontId="1" numFmtId="20" xfId="0" applyAlignment="1" applyBorder="1" applyFont="1" applyNumberFormat="1">
      <alignment horizontal="center" vertical="center"/>
    </xf>
    <xf borderId="1" fillId="3" fontId="1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center" shrinkToFit="0" vertical="center" wrapText="1"/>
    </xf>
    <xf borderId="0" fillId="4" fontId="3" numFmtId="0" xfId="0" applyAlignment="1" applyFill="1" applyFont="1">
      <alignment readingOrder="0"/>
    </xf>
    <xf borderId="0" fillId="5" fontId="4" numFmtId="0" xfId="0" applyAlignment="1" applyFill="1" applyFont="1">
      <alignment readingOrder="0"/>
    </xf>
    <xf borderId="0" fillId="0" fontId="4" numFmtId="0" xfId="0" applyAlignment="1" applyFont="1">
      <alignment readingOrder="0"/>
    </xf>
    <xf borderId="1" fillId="0" fontId="2" numFmtId="0" xfId="0" applyAlignment="1" applyBorder="1" applyFont="1">
      <alignment horizontal="center" vertical="center"/>
    </xf>
    <xf borderId="1" fillId="0" fontId="2" numFmtId="1" xfId="0" applyAlignment="1" applyBorder="1" applyFont="1" applyNumberFormat="1">
      <alignment horizontal="center" vertical="center"/>
    </xf>
    <xf borderId="1" fillId="0" fontId="2" numFmtId="164" xfId="0" applyAlignment="1" applyBorder="1" applyFont="1" applyNumberFormat="1">
      <alignment horizontal="center" vertical="center"/>
    </xf>
    <xf borderId="1" fillId="0" fontId="2" numFmtId="0" xfId="0" applyAlignment="1" applyBorder="1" applyFont="1">
      <alignment horizontal="center"/>
    </xf>
    <xf borderId="0" fillId="0" fontId="5" numFmtId="0" xfId="0" applyAlignment="1" applyFont="1">
      <alignment readingOrder="0"/>
    </xf>
    <xf borderId="1" fillId="0" fontId="2" numFmtId="165" xfId="0" applyAlignment="1" applyBorder="1" applyFont="1" applyNumberFormat="1">
      <alignment horizontal="center"/>
    </xf>
    <xf borderId="1" fillId="0" fontId="2" numFmtId="20" xfId="0" applyAlignment="1" applyBorder="1" applyFont="1" applyNumberFormat="1">
      <alignment horizontal="center" vertical="center"/>
    </xf>
    <xf borderId="1" fillId="0" fontId="2" numFmtId="12" xfId="0" applyAlignment="1" applyBorder="1" applyFont="1" applyNumberFormat="1">
      <alignment horizontal="center" shrinkToFit="0" vertical="center" wrapText="1"/>
    </xf>
    <xf borderId="2" fillId="0" fontId="2" numFmtId="0" xfId="0" applyAlignment="1" applyBorder="1" applyFont="1">
      <alignment horizontal="center" shrinkToFit="0" vertical="center" wrapText="1"/>
    </xf>
    <xf borderId="1" fillId="0" fontId="2" numFmtId="0" xfId="0" applyAlignment="1" applyBorder="1" applyFont="1">
      <alignment horizontal="center" readingOrder="0" vertical="center"/>
    </xf>
    <xf borderId="2" fillId="0" fontId="2" numFmtId="0" xfId="0" applyAlignment="1" applyBorder="1" applyFont="1">
      <alignment horizontal="center"/>
    </xf>
    <xf borderId="3" fillId="0" fontId="6" numFmtId="0" xfId="0" applyBorder="1" applyFont="1"/>
    <xf borderId="4" fillId="0" fontId="6" numFmtId="0" xfId="0" applyBorder="1" applyFont="1"/>
    <xf borderId="1" fillId="0" fontId="2" numFmtId="0" xfId="0" applyAlignment="1" applyBorder="1" applyFont="1">
      <alignment horizontal="center" readingOrder="0" shrinkToFit="0" vertical="center" wrapText="1"/>
    </xf>
    <xf borderId="2" fillId="0" fontId="2" numFmtId="0" xfId="0" applyAlignment="1" applyBorder="1" applyFont="1">
      <alignment horizontal="center" vertical="center"/>
    </xf>
    <xf borderId="1" fillId="6" fontId="7" numFmtId="1" xfId="0" applyAlignment="1" applyBorder="1" applyFill="1" applyFont="1" applyNumberFormat="1">
      <alignment horizontal="center" vertical="center"/>
    </xf>
    <xf borderId="2" fillId="0" fontId="1" numFmtId="20" xfId="0" applyAlignment="1" applyBorder="1" applyFont="1" applyNumberFormat="1">
      <alignment horizontal="center" vertical="center"/>
    </xf>
    <xf borderId="1" fillId="0" fontId="1" numFmtId="20" xfId="0" applyAlignment="1" applyBorder="1" applyFont="1" applyNumberFormat="1">
      <alignment horizontal="center" vertical="center"/>
    </xf>
    <xf borderId="0" fillId="0" fontId="8" numFmtId="0" xfId="0" applyAlignment="1" applyFont="1">
      <alignment readingOrder="0"/>
    </xf>
    <xf borderId="5" fillId="6" fontId="2" numFmtId="0" xfId="0" applyBorder="1" applyFont="1"/>
    <xf borderId="2" fillId="6" fontId="1" numFmtId="20" xfId="0" applyAlignment="1" applyBorder="1" applyFont="1" applyNumberFormat="1">
      <alignment horizontal="center" vertical="center"/>
    </xf>
    <xf borderId="1" fillId="6" fontId="2" numFmtId="165" xfId="0" applyAlignment="1" applyBorder="1" applyFont="1" applyNumberFormat="1">
      <alignment horizontal="center"/>
    </xf>
    <xf borderId="1" fillId="6" fontId="1" numFmtId="20" xfId="0" applyAlignment="1" applyBorder="1" applyFont="1" applyNumberFormat="1">
      <alignment horizontal="center" vertical="center"/>
    </xf>
    <xf borderId="2" fillId="0" fontId="2" numFmtId="49" xfId="0" applyAlignment="1" applyBorder="1" applyFont="1" applyNumberFormat="1">
      <alignment horizontal="center" shrinkToFit="0" vertical="center" wrapText="1"/>
    </xf>
    <xf borderId="2" fillId="7" fontId="7" numFmtId="49" xfId="0" applyAlignment="1" applyBorder="1" applyFill="1" applyFont="1" applyNumberFormat="1">
      <alignment horizontal="center" readingOrder="1" shrinkToFit="0" vertical="center" wrapText="1"/>
    </xf>
    <xf borderId="2" fillId="7" fontId="9" numFmtId="20" xfId="0" applyAlignment="1" applyBorder="1" applyFont="1" applyNumberFormat="1">
      <alignment horizontal="center" readingOrder="1" shrinkToFit="0" vertical="top" wrapText="1"/>
    </xf>
    <xf borderId="1" fillId="2" fontId="2" numFmtId="0" xfId="0" applyAlignment="1" applyBorder="1" applyFont="1">
      <alignment horizontal="center" shrinkToFit="0" vertical="center" wrapText="1"/>
    </xf>
    <xf borderId="1" fillId="2" fontId="1" numFmtId="164" xfId="0" applyAlignment="1" applyBorder="1" applyFont="1" applyNumberFormat="1">
      <alignment horizontal="center" vertical="center"/>
    </xf>
    <xf borderId="1" fillId="8" fontId="10" numFmtId="0" xfId="0" applyAlignment="1" applyBorder="1" applyFill="1" applyFont="1">
      <alignment horizontal="center" shrinkToFit="0" vertical="center" wrapText="1"/>
    </xf>
    <xf borderId="1" fillId="8" fontId="10" numFmtId="12" xfId="0" applyAlignment="1" applyBorder="1" applyFont="1" applyNumberFormat="1">
      <alignment horizontal="center" shrinkToFit="0" vertical="center" wrapText="1"/>
    </xf>
    <xf borderId="1" fillId="8" fontId="10" numFmtId="164" xfId="0" applyAlignment="1" applyBorder="1" applyFont="1" applyNumberFormat="1">
      <alignment horizontal="center" shrinkToFit="0" vertical="center" wrapText="1"/>
    </xf>
    <xf borderId="2" fillId="0" fontId="10" numFmtId="0" xfId="0" applyAlignment="1" applyBorder="1" applyFont="1">
      <alignment horizontal="center" shrinkToFit="0" vertical="center" wrapText="1"/>
    </xf>
    <xf borderId="1" fillId="0" fontId="10" numFmtId="0" xfId="0" applyAlignment="1" applyBorder="1" applyFont="1">
      <alignment horizontal="center" shrinkToFit="0" vertical="center" wrapText="1"/>
    </xf>
    <xf borderId="1" fillId="6" fontId="2" numFmtId="12" xfId="0" applyAlignment="1" applyBorder="1" applyFont="1" applyNumberFormat="1">
      <alignment horizontal="center" shrinkToFit="0" vertical="center" wrapText="1"/>
    </xf>
    <xf borderId="2" fillId="0" fontId="2" numFmtId="20" xfId="0" applyAlignment="1" applyBorder="1" applyFont="1" applyNumberFormat="1">
      <alignment horizontal="center"/>
    </xf>
    <xf borderId="1" fillId="0" fontId="2" numFmtId="49" xfId="0" applyAlignment="1" applyBorder="1" applyFont="1" applyNumberFormat="1">
      <alignment horizontal="center" shrinkToFit="0" vertical="center" wrapText="1"/>
    </xf>
    <xf borderId="1" fillId="3" fontId="1" numFmtId="1" xfId="0" applyAlignment="1" applyBorder="1" applyFont="1" applyNumberFormat="1">
      <alignment horizontal="center" vertical="center"/>
    </xf>
    <xf borderId="1" fillId="0" fontId="2" numFmtId="20" xfId="0" applyAlignment="1" applyBorder="1" applyFont="1" applyNumberFormat="1">
      <alignment horizontal="center"/>
    </xf>
    <xf borderId="0" fillId="0" fontId="2" numFmtId="49" xfId="0" applyAlignment="1" applyFont="1" applyNumberFormat="1">
      <alignment horizontal="center" shrinkToFit="0" vertical="center" wrapText="1"/>
    </xf>
    <xf borderId="0" fillId="0" fontId="2" numFmtId="0" xfId="0" applyAlignment="1" applyFont="1">
      <alignment horizontal="center" shrinkToFit="0" vertical="center" wrapText="1"/>
    </xf>
    <xf borderId="0" fillId="0" fontId="2" numFmtId="12" xfId="0" applyAlignment="1" applyFont="1" applyNumberFormat="1">
      <alignment horizontal="center" shrinkToFit="0" vertical="center" wrapText="1"/>
    </xf>
    <xf borderId="0" fillId="0" fontId="2" numFmtId="164" xfId="0" applyAlignment="1" applyFont="1" applyNumberFormat="1">
      <alignment horizontal="center" vertical="center"/>
    </xf>
    <xf borderId="0" fillId="0" fontId="2" numFmtId="20" xfId="0" applyAlignment="1" applyFont="1" applyNumberFormat="1">
      <alignment horizontal="center"/>
    </xf>
    <xf borderId="0" fillId="0" fontId="2" numFmtId="0" xfId="0" applyAlignment="1" applyFont="1">
      <alignment horizontal="center" vertical="center"/>
    </xf>
    <xf borderId="0" fillId="0" fontId="2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40" Type="http://schemas.openxmlformats.org/officeDocument/2006/relationships/image" Target="../media/image48.png"/><Relationship Id="rId42" Type="http://schemas.openxmlformats.org/officeDocument/2006/relationships/image" Target="../media/image26.png"/><Relationship Id="rId41" Type="http://schemas.openxmlformats.org/officeDocument/2006/relationships/image" Target="../media/image36.jpg"/><Relationship Id="rId44" Type="http://schemas.openxmlformats.org/officeDocument/2006/relationships/image" Target="../media/image69.jpg"/><Relationship Id="rId43" Type="http://schemas.openxmlformats.org/officeDocument/2006/relationships/image" Target="../media/image29.jpg"/><Relationship Id="rId46" Type="http://schemas.openxmlformats.org/officeDocument/2006/relationships/image" Target="../media/image54.jpg"/><Relationship Id="rId45" Type="http://schemas.openxmlformats.org/officeDocument/2006/relationships/image" Target="../media/image46.jpg"/><Relationship Id="rId107" Type="http://schemas.openxmlformats.org/officeDocument/2006/relationships/image" Target="../media/image106.jpg"/><Relationship Id="rId106" Type="http://schemas.openxmlformats.org/officeDocument/2006/relationships/image" Target="../media/image93.jpg"/><Relationship Id="rId105" Type="http://schemas.openxmlformats.org/officeDocument/2006/relationships/image" Target="../media/image105.jpg"/><Relationship Id="rId104" Type="http://schemas.openxmlformats.org/officeDocument/2006/relationships/image" Target="../media/image96.jpg"/><Relationship Id="rId48" Type="http://schemas.openxmlformats.org/officeDocument/2006/relationships/image" Target="../media/image42.jpg"/><Relationship Id="rId47" Type="http://schemas.openxmlformats.org/officeDocument/2006/relationships/image" Target="../media/image47.jpg"/><Relationship Id="rId49" Type="http://schemas.openxmlformats.org/officeDocument/2006/relationships/image" Target="../media/image38.jpg"/><Relationship Id="rId103" Type="http://schemas.openxmlformats.org/officeDocument/2006/relationships/image" Target="../media/image95.jpg"/><Relationship Id="rId102" Type="http://schemas.openxmlformats.org/officeDocument/2006/relationships/image" Target="../media/image91.jpg"/><Relationship Id="rId101" Type="http://schemas.openxmlformats.org/officeDocument/2006/relationships/image" Target="../media/image104.png"/><Relationship Id="rId100" Type="http://schemas.openxmlformats.org/officeDocument/2006/relationships/image" Target="../media/image100.jpg"/><Relationship Id="rId31" Type="http://schemas.openxmlformats.org/officeDocument/2006/relationships/image" Target="../media/image9.png"/><Relationship Id="rId30" Type="http://schemas.openxmlformats.org/officeDocument/2006/relationships/image" Target="../media/image31.jpg"/><Relationship Id="rId33" Type="http://schemas.openxmlformats.org/officeDocument/2006/relationships/image" Target="../media/image15.jpg"/><Relationship Id="rId32" Type="http://schemas.openxmlformats.org/officeDocument/2006/relationships/image" Target="../media/image11.jpg"/><Relationship Id="rId35" Type="http://schemas.openxmlformats.org/officeDocument/2006/relationships/image" Target="../media/image17.jpg"/><Relationship Id="rId34" Type="http://schemas.openxmlformats.org/officeDocument/2006/relationships/image" Target="../media/image39.jpg"/><Relationship Id="rId37" Type="http://schemas.openxmlformats.org/officeDocument/2006/relationships/image" Target="../media/image44.jpg"/><Relationship Id="rId36" Type="http://schemas.openxmlformats.org/officeDocument/2006/relationships/image" Target="../media/image23.jpg"/><Relationship Id="rId39" Type="http://schemas.openxmlformats.org/officeDocument/2006/relationships/image" Target="../media/image35.jpg"/><Relationship Id="rId38" Type="http://schemas.openxmlformats.org/officeDocument/2006/relationships/image" Target="../media/image50.png"/><Relationship Id="rId20" Type="http://schemas.openxmlformats.org/officeDocument/2006/relationships/image" Target="../media/image37.jpg"/><Relationship Id="rId22" Type="http://schemas.openxmlformats.org/officeDocument/2006/relationships/image" Target="../media/image57.jpg"/><Relationship Id="rId21" Type="http://schemas.openxmlformats.org/officeDocument/2006/relationships/image" Target="../media/image13.jpg"/><Relationship Id="rId24" Type="http://schemas.openxmlformats.org/officeDocument/2006/relationships/image" Target="../media/image10.jpg"/><Relationship Id="rId23" Type="http://schemas.openxmlformats.org/officeDocument/2006/relationships/image" Target="../media/image21.jpg"/><Relationship Id="rId26" Type="http://schemas.openxmlformats.org/officeDocument/2006/relationships/image" Target="../media/image27.jpg"/><Relationship Id="rId25" Type="http://schemas.openxmlformats.org/officeDocument/2006/relationships/image" Target="../media/image34.jpg"/><Relationship Id="rId28" Type="http://schemas.openxmlformats.org/officeDocument/2006/relationships/image" Target="../media/image30.jpg"/><Relationship Id="rId27" Type="http://schemas.openxmlformats.org/officeDocument/2006/relationships/image" Target="../media/image25.jpg"/><Relationship Id="rId29" Type="http://schemas.openxmlformats.org/officeDocument/2006/relationships/image" Target="../media/image28.jpg"/><Relationship Id="rId95" Type="http://schemas.openxmlformats.org/officeDocument/2006/relationships/image" Target="../media/image79.jpg"/><Relationship Id="rId94" Type="http://schemas.openxmlformats.org/officeDocument/2006/relationships/image" Target="../media/image80.jpg"/><Relationship Id="rId97" Type="http://schemas.openxmlformats.org/officeDocument/2006/relationships/image" Target="../media/image83.jpg"/><Relationship Id="rId96" Type="http://schemas.openxmlformats.org/officeDocument/2006/relationships/image" Target="../media/image101.jpg"/><Relationship Id="rId11" Type="http://schemas.openxmlformats.org/officeDocument/2006/relationships/image" Target="../media/image4.jpg"/><Relationship Id="rId99" Type="http://schemas.openxmlformats.org/officeDocument/2006/relationships/image" Target="../media/image102.jpg"/><Relationship Id="rId10" Type="http://schemas.openxmlformats.org/officeDocument/2006/relationships/image" Target="../media/image20.jpg"/><Relationship Id="rId98" Type="http://schemas.openxmlformats.org/officeDocument/2006/relationships/image" Target="../media/image99.jpg"/><Relationship Id="rId13" Type="http://schemas.openxmlformats.org/officeDocument/2006/relationships/image" Target="../media/image14.jpg"/><Relationship Id="rId12" Type="http://schemas.openxmlformats.org/officeDocument/2006/relationships/image" Target="../media/image6.jpg"/><Relationship Id="rId91" Type="http://schemas.openxmlformats.org/officeDocument/2006/relationships/image" Target="../media/image71.jpg"/><Relationship Id="rId90" Type="http://schemas.openxmlformats.org/officeDocument/2006/relationships/image" Target="../media/image73.jpg"/><Relationship Id="rId93" Type="http://schemas.openxmlformats.org/officeDocument/2006/relationships/image" Target="../media/image77.jpg"/><Relationship Id="rId92" Type="http://schemas.openxmlformats.org/officeDocument/2006/relationships/image" Target="../media/image81.jpg"/><Relationship Id="rId15" Type="http://schemas.openxmlformats.org/officeDocument/2006/relationships/image" Target="../media/image16.jpg"/><Relationship Id="rId14" Type="http://schemas.openxmlformats.org/officeDocument/2006/relationships/image" Target="../media/image8.png"/><Relationship Id="rId17" Type="http://schemas.openxmlformats.org/officeDocument/2006/relationships/image" Target="../media/image22.jpg"/><Relationship Id="rId16" Type="http://schemas.openxmlformats.org/officeDocument/2006/relationships/image" Target="../media/image5.png"/><Relationship Id="rId19" Type="http://schemas.openxmlformats.org/officeDocument/2006/relationships/image" Target="../media/image2.png"/><Relationship Id="rId18" Type="http://schemas.openxmlformats.org/officeDocument/2006/relationships/image" Target="../media/image7.jpg"/><Relationship Id="rId84" Type="http://schemas.openxmlformats.org/officeDocument/2006/relationships/image" Target="../media/image98.jpg"/><Relationship Id="rId83" Type="http://schemas.openxmlformats.org/officeDocument/2006/relationships/image" Target="../media/image92.jpg"/><Relationship Id="rId86" Type="http://schemas.openxmlformats.org/officeDocument/2006/relationships/image" Target="../media/image103.jpg"/><Relationship Id="rId85" Type="http://schemas.openxmlformats.org/officeDocument/2006/relationships/image" Target="../media/image66.png"/><Relationship Id="rId88" Type="http://schemas.openxmlformats.org/officeDocument/2006/relationships/image" Target="../media/image74.jpg"/><Relationship Id="rId87" Type="http://schemas.openxmlformats.org/officeDocument/2006/relationships/image" Target="../media/image89.jpg"/><Relationship Id="rId89" Type="http://schemas.openxmlformats.org/officeDocument/2006/relationships/image" Target="../media/image75.jpg"/><Relationship Id="rId80" Type="http://schemas.openxmlformats.org/officeDocument/2006/relationships/image" Target="../media/image59.png"/><Relationship Id="rId82" Type="http://schemas.openxmlformats.org/officeDocument/2006/relationships/image" Target="../media/image63.jpg"/><Relationship Id="rId81" Type="http://schemas.openxmlformats.org/officeDocument/2006/relationships/image" Target="../media/image65.jpg"/><Relationship Id="rId1" Type="http://schemas.openxmlformats.org/officeDocument/2006/relationships/image" Target="../media/image18.jpg"/><Relationship Id="rId2" Type="http://schemas.openxmlformats.org/officeDocument/2006/relationships/image" Target="../media/image33.jpg"/><Relationship Id="rId3" Type="http://schemas.openxmlformats.org/officeDocument/2006/relationships/image" Target="../media/image19.jpg"/><Relationship Id="rId4" Type="http://schemas.openxmlformats.org/officeDocument/2006/relationships/image" Target="../media/image1.jpg"/><Relationship Id="rId9" Type="http://schemas.openxmlformats.org/officeDocument/2006/relationships/image" Target="../media/image12.jpg"/><Relationship Id="rId5" Type="http://schemas.openxmlformats.org/officeDocument/2006/relationships/image" Target="../media/image32.jpg"/><Relationship Id="rId6" Type="http://schemas.openxmlformats.org/officeDocument/2006/relationships/image" Target="../media/image24.jpg"/><Relationship Id="rId7" Type="http://schemas.openxmlformats.org/officeDocument/2006/relationships/image" Target="../media/image3.jpg"/><Relationship Id="rId8" Type="http://schemas.openxmlformats.org/officeDocument/2006/relationships/image" Target="../media/image52.jpg"/><Relationship Id="rId73" Type="http://schemas.openxmlformats.org/officeDocument/2006/relationships/image" Target="../media/image97.jpg"/><Relationship Id="rId72" Type="http://schemas.openxmlformats.org/officeDocument/2006/relationships/image" Target="../media/image78.jpg"/><Relationship Id="rId75" Type="http://schemas.openxmlformats.org/officeDocument/2006/relationships/image" Target="../media/image76.jpg"/><Relationship Id="rId74" Type="http://schemas.openxmlformats.org/officeDocument/2006/relationships/image" Target="../media/image55.jpg"/><Relationship Id="rId77" Type="http://schemas.openxmlformats.org/officeDocument/2006/relationships/image" Target="../media/image90.jpg"/><Relationship Id="rId76" Type="http://schemas.openxmlformats.org/officeDocument/2006/relationships/image" Target="../media/image82.jpg"/><Relationship Id="rId79" Type="http://schemas.openxmlformats.org/officeDocument/2006/relationships/image" Target="../media/image56.jpg"/><Relationship Id="rId78" Type="http://schemas.openxmlformats.org/officeDocument/2006/relationships/image" Target="../media/image107.jpg"/><Relationship Id="rId71" Type="http://schemas.openxmlformats.org/officeDocument/2006/relationships/image" Target="../media/image68.jpg"/><Relationship Id="rId70" Type="http://schemas.openxmlformats.org/officeDocument/2006/relationships/image" Target="../media/image70.jpg"/><Relationship Id="rId62" Type="http://schemas.openxmlformats.org/officeDocument/2006/relationships/image" Target="../media/image40.jpg"/><Relationship Id="rId61" Type="http://schemas.openxmlformats.org/officeDocument/2006/relationships/image" Target="../media/image41.jpg"/><Relationship Id="rId64" Type="http://schemas.openxmlformats.org/officeDocument/2006/relationships/image" Target="../media/image45.jpg"/><Relationship Id="rId63" Type="http://schemas.openxmlformats.org/officeDocument/2006/relationships/image" Target="../media/image43.jpg"/><Relationship Id="rId66" Type="http://schemas.openxmlformats.org/officeDocument/2006/relationships/image" Target="../media/image49.jpg"/><Relationship Id="rId65" Type="http://schemas.openxmlformats.org/officeDocument/2006/relationships/image" Target="../media/image85.jpg"/><Relationship Id="rId68" Type="http://schemas.openxmlformats.org/officeDocument/2006/relationships/image" Target="../media/image72.jpg"/><Relationship Id="rId67" Type="http://schemas.openxmlformats.org/officeDocument/2006/relationships/image" Target="../media/image60.jpg"/><Relationship Id="rId60" Type="http://schemas.openxmlformats.org/officeDocument/2006/relationships/image" Target="../media/image64.jpg"/><Relationship Id="rId69" Type="http://schemas.openxmlformats.org/officeDocument/2006/relationships/image" Target="../media/image53.jpg"/><Relationship Id="rId51" Type="http://schemas.openxmlformats.org/officeDocument/2006/relationships/image" Target="../media/image62.jpg"/><Relationship Id="rId50" Type="http://schemas.openxmlformats.org/officeDocument/2006/relationships/image" Target="../media/image61.jpg"/><Relationship Id="rId53" Type="http://schemas.openxmlformats.org/officeDocument/2006/relationships/image" Target="../media/image94.jpg"/><Relationship Id="rId52" Type="http://schemas.openxmlformats.org/officeDocument/2006/relationships/image" Target="../media/image58.png"/><Relationship Id="rId55" Type="http://schemas.openxmlformats.org/officeDocument/2006/relationships/image" Target="../media/image88.jpg"/><Relationship Id="rId54" Type="http://schemas.openxmlformats.org/officeDocument/2006/relationships/image" Target="../media/image67.jpg"/><Relationship Id="rId57" Type="http://schemas.openxmlformats.org/officeDocument/2006/relationships/image" Target="../media/image86.jpg"/><Relationship Id="rId56" Type="http://schemas.openxmlformats.org/officeDocument/2006/relationships/image" Target="../media/image87.jpg"/><Relationship Id="rId59" Type="http://schemas.openxmlformats.org/officeDocument/2006/relationships/image" Target="../media/image51.jpg"/><Relationship Id="rId58" Type="http://schemas.openxmlformats.org/officeDocument/2006/relationships/image" Target="../media/image84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13</xdr:col>
      <xdr:colOff>0</xdr:colOff>
      <xdr:row>10</xdr:row>
      <xdr:rowOff>0</xdr:rowOff>
    </xdr:from>
    <xdr:ext cx="304800" cy="304800"/>
    <xdr:sp>
      <xdr:nvSpPr>
        <xdr:cNvPr descr="maybelline lash sensational celebrate goldene wimperntusche | ezebra.de -  internetdrogerie, onlinedrogerie, shop, billige kosmetika"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13</xdr:col>
      <xdr:colOff>0</xdr:colOff>
      <xdr:row>10</xdr:row>
      <xdr:rowOff>0</xdr:rowOff>
    </xdr:from>
    <xdr:ext cx="304800" cy="304800"/>
    <xdr:sp>
      <xdr:nvSpPr>
        <xdr:cNvPr descr="maybelline lash sensational celebrate goldene wimperntusche | ezebra.de -  internetdrogerie, onlinedrogerie, shop, billige kosmetika"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13</xdr:col>
      <xdr:colOff>0</xdr:colOff>
      <xdr:row>10</xdr:row>
      <xdr:rowOff>0</xdr:rowOff>
    </xdr:from>
    <xdr:ext cx="304800" cy="304800"/>
    <xdr:sp>
      <xdr:nvSpPr>
        <xdr:cNvPr descr="maybelline lash sensational celebrate goldene wimperntusche | ezebra.de -  internetdrogerie, onlinedrogerie, shop, billige kosmetika"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13</xdr:col>
      <xdr:colOff>0</xdr:colOff>
      <xdr:row>307</xdr:row>
      <xdr:rowOff>0</xdr:rowOff>
    </xdr:from>
    <xdr:ext cx="304800" cy="304800"/>
    <xdr:sp>
      <xdr:nvSpPr>
        <xdr:cNvPr descr="maybelline lash sensational celebrate goldene wimperntusche | ezebra.de -  internetdrogerie, onlinedrogerie, shop, billige kosmetika"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9</xdr:col>
      <xdr:colOff>495300</xdr:colOff>
      <xdr:row>156</xdr:row>
      <xdr:rowOff>0</xdr:rowOff>
    </xdr:from>
    <xdr:ext cx="447675" cy="0"/>
    <xdr:pic>
      <xdr:nvPicPr>
        <xdr:cNvPr descr="RÃ©sultat de recherche d'images pour &quot;30107168&quot;" id="0" name="image18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276225</xdr:colOff>
      <xdr:row>308</xdr:row>
      <xdr:rowOff>171450</xdr:rowOff>
    </xdr:from>
    <xdr:ext cx="1428750" cy="1381125"/>
    <xdr:pic>
      <xdr:nvPicPr>
        <xdr:cNvPr descr="Image result for Maybelline Lip Pencil Color Drama" id="0" name="image33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409575</xdr:colOff>
      <xdr:row>150</xdr:row>
      <xdr:rowOff>133350</xdr:rowOff>
    </xdr:from>
    <xdr:ext cx="1257300" cy="1009650"/>
    <xdr:pic>
      <xdr:nvPicPr>
        <xdr:cNvPr id="0" name="image19.jp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638175</xdr:colOff>
      <xdr:row>35</xdr:row>
      <xdr:rowOff>161925</xdr:rowOff>
    </xdr:from>
    <xdr:ext cx="657225" cy="942975"/>
    <xdr:pic>
      <xdr:nvPicPr>
        <xdr:cNvPr id="0" name="image1.jp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152400</xdr:colOff>
      <xdr:row>80</xdr:row>
      <xdr:rowOff>219075</xdr:rowOff>
    </xdr:from>
    <xdr:ext cx="1676400" cy="1095375"/>
    <xdr:pic>
      <xdr:nvPicPr>
        <xdr:cNvPr id="0" name="image32.jp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142875</xdr:colOff>
      <xdr:row>60</xdr:row>
      <xdr:rowOff>161925</xdr:rowOff>
    </xdr:from>
    <xdr:ext cx="1657350" cy="1190625"/>
    <xdr:pic>
      <xdr:nvPicPr>
        <xdr:cNvPr id="0" name="image24.jp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314325</xdr:colOff>
      <xdr:row>268</xdr:row>
      <xdr:rowOff>0</xdr:rowOff>
    </xdr:from>
    <xdr:ext cx="1409700" cy="1952625"/>
    <xdr:pic>
      <xdr:nvPicPr>
        <xdr:cNvPr id="0" name="image3.jp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342900</xdr:colOff>
      <xdr:row>171</xdr:row>
      <xdr:rowOff>133350</xdr:rowOff>
    </xdr:from>
    <xdr:ext cx="1333500" cy="1257300"/>
    <xdr:pic>
      <xdr:nvPicPr>
        <xdr:cNvPr id="0" name="image52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419100</xdr:colOff>
      <xdr:row>226</xdr:row>
      <xdr:rowOff>152400</xdr:rowOff>
    </xdr:from>
    <xdr:ext cx="1152525" cy="904875"/>
    <xdr:pic>
      <xdr:nvPicPr>
        <xdr:cNvPr id="0" name="image12.jp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381000</xdr:colOff>
      <xdr:row>193</xdr:row>
      <xdr:rowOff>76200</xdr:rowOff>
    </xdr:from>
    <xdr:ext cx="1181100" cy="876300"/>
    <xdr:pic>
      <xdr:nvPicPr>
        <xdr:cNvPr id="0" name="image20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304800</xdr:colOff>
      <xdr:row>199</xdr:row>
      <xdr:rowOff>19050</xdr:rowOff>
    </xdr:from>
    <xdr:ext cx="1362075" cy="828675"/>
    <xdr:pic>
      <xdr:nvPicPr>
        <xdr:cNvPr id="0" name="image4.jpg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304800</xdr:colOff>
      <xdr:row>423</xdr:row>
      <xdr:rowOff>104775</xdr:rowOff>
    </xdr:from>
    <xdr:ext cx="1438275" cy="933450"/>
    <xdr:pic>
      <xdr:nvPicPr>
        <xdr:cNvPr id="0" name="image6.jpg"/>
        <xdr:cNvPicPr preferRelativeResize="0"/>
      </xdr:nvPicPr>
      <xdr:blipFill>
        <a:blip cstate="print" r:embed="rId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304800</xdr:colOff>
      <xdr:row>347</xdr:row>
      <xdr:rowOff>38100</xdr:rowOff>
    </xdr:from>
    <xdr:ext cx="1390650" cy="1447800"/>
    <xdr:pic>
      <xdr:nvPicPr>
        <xdr:cNvPr id="0" name="image14.jpg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676275</xdr:colOff>
      <xdr:row>428</xdr:row>
      <xdr:rowOff>76200</xdr:rowOff>
    </xdr:from>
    <xdr:ext cx="800100" cy="952500"/>
    <xdr:pic>
      <xdr:nvPicPr>
        <xdr:cNvPr id="0" name="image8.png"/>
        <xdr:cNvPicPr preferRelativeResize="0"/>
      </xdr:nvPicPr>
      <xdr:blipFill>
        <a:blip cstate="print" r:embed="rId1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152400</xdr:colOff>
      <xdr:row>431</xdr:row>
      <xdr:rowOff>171450</xdr:rowOff>
    </xdr:from>
    <xdr:ext cx="1552575" cy="981075"/>
    <xdr:pic>
      <xdr:nvPicPr>
        <xdr:cNvPr descr="MAYBELLINE Color Show Fashion Prints NAIL ART STICKERS NEW - Assorted BULK  LOT - MyCraze" id="0" name="image16.jpg"/>
        <xdr:cNvPicPr preferRelativeResize="0"/>
      </xdr:nvPicPr>
      <xdr:blipFill>
        <a:blip cstate="print" r:embed="rId1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342900</xdr:colOff>
      <xdr:row>206</xdr:row>
      <xdr:rowOff>228600</xdr:rowOff>
    </xdr:from>
    <xdr:ext cx="1333500" cy="1019175"/>
    <xdr:pic>
      <xdr:nvPicPr>
        <xdr:cNvPr descr="Maybelline The Powder Mattes by Color Sensational Lipstick | HERMO" id="0" name="image5.png"/>
        <xdr:cNvPicPr preferRelativeResize="0"/>
      </xdr:nvPicPr>
      <xdr:blipFill>
        <a:blip cstate="print" r:embed="rId1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323850</xdr:colOff>
      <xdr:row>215</xdr:row>
      <xdr:rowOff>133350</xdr:rowOff>
    </xdr:from>
    <xdr:ext cx="1209675" cy="771525"/>
    <xdr:pic>
      <xdr:nvPicPr>
        <xdr:cNvPr descr="Maybelline Color Sensational Lip Satin Lipstick 3.9g | eBay" id="0" name="image22.jpg"/>
        <xdr:cNvPicPr preferRelativeResize="0"/>
      </xdr:nvPicPr>
      <xdr:blipFill>
        <a:blip cstate="print" r:embed="rId1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66675</xdr:colOff>
      <xdr:row>327</xdr:row>
      <xdr:rowOff>123825</xdr:rowOff>
    </xdr:from>
    <xdr:ext cx="1704975" cy="876300"/>
    <xdr:pic>
      <xdr:nvPicPr>
        <xdr:cNvPr descr="Maybelline SuperStay Gel Nail Colour: Does It Last 7 Days?" id="0" name="image7.jpg"/>
        <xdr:cNvPicPr preferRelativeResize="0"/>
      </xdr:nvPicPr>
      <xdr:blipFill>
        <a:blip cstate="print" r:embed="rId1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676275</xdr:colOff>
      <xdr:row>427</xdr:row>
      <xdr:rowOff>104775</xdr:rowOff>
    </xdr:from>
    <xdr:ext cx="638175" cy="952500"/>
    <xdr:pic>
      <xdr:nvPicPr>
        <xdr:cNvPr descr="Maybelline - base coat peel off - 6,7ml" id="0" name="image2.png"/>
        <xdr:cNvPicPr preferRelativeResize="0"/>
      </xdr:nvPicPr>
      <xdr:blipFill>
        <a:blip cstate="print" r:embed="rId1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390525</xdr:colOff>
      <xdr:row>162</xdr:row>
      <xdr:rowOff>57150</xdr:rowOff>
    </xdr:from>
    <xdr:ext cx="1133475" cy="1647825"/>
    <xdr:pic>
      <xdr:nvPicPr>
        <xdr:cNvPr id="0" name="image37.jpg"/>
        <xdr:cNvPicPr preferRelativeResize="0"/>
      </xdr:nvPicPr>
      <xdr:blipFill>
        <a:blip cstate="print" r:embed="rId2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371475</xdr:colOff>
      <xdr:row>426</xdr:row>
      <xdr:rowOff>85725</xdr:rowOff>
    </xdr:from>
    <xdr:ext cx="1143000" cy="1219200"/>
    <xdr:pic>
      <xdr:nvPicPr>
        <xdr:cNvPr descr="DR.RESCUE nail care gel effect top coat Maybelline Bases et Top Coats -  Perfumes Club" id="0" name="image13.jpg"/>
        <xdr:cNvPicPr preferRelativeResize="0"/>
      </xdr:nvPicPr>
      <xdr:blipFill>
        <a:blip cstate="print" r:embed="rId2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485775</xdr:colOff>
      <xdr:row>155</xdr:row>
      <xdr:rowOff>66675</xdr:rowOff>
    </xdr:from>
    <xdr:ext cx="1019175" cy="904875"/>
    <xdr:pic>
      <xdr:nvPicPr>
        <xdr:cNvPr descr="MAYBELLINE Superstay Under Eye Concealer 6ml - CHOOSE SHADE - NEW | eBay" id="0" name="image57.jpg"/>
        <xdr:cNvPicPr preferRelativeResize="0"/>
      </xdr:nvPicPr>
      <xdr:blipFill>
        <a:blip cstate="print" r:embed="rId2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180975</xdr:colOff>
      <xdr:row>44</xdr:row>
      <xdr:rowOff>66675</xdr:rowOff>
    </xdr:from>
    <xdr:ext cx="1704975" cy="1076325"/>
    <xdr:pic>
      <xdr:nvPicPr>
        <xdr:cNvPr descr="Maybelline Fard à Paupières The Ville Ensembles Eye Joue Palette Rose Bord  12g | eBay" id="0" name="image21.jpg"/>
        <xdr:cNvPicPr preferRelativeResize="0"/>
      </xdr:nvPicPr>
      <xdr:blipFill>
        <a:blip cstate="print" r:embed="rId2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247650</xdr:colOff>
      <xdr:row>99</xdr:row>
      <xdr:rowOff>381000</xdr:rowOff>
    </xdr:from>
    <xdr:ext cx="1504950" cy="857250"/>
    <xdr:pic>
      <xdr:nvPicPr>
        <xdr:cNvPr descr="Maybelline Dream Matte Mousse Foundation 18ml Various | eBay" id="0" name="image10.jpg"/>
        <xdr:cNvPicPr preferRelativeResize="0"/>
      </xdr:nvPicPr>
      <xdr:blipFill>
        <a:blip cstate="print" r:embed="rId2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247650</xdr:colOff>
      <xdr:row>89</xdr:row>
      <xdr:rowOff>85725</xdr:rowOff>
    </xdr:from>
    <xdr:ext cx="1524000" cy="1514475"/>
    <xdr:pic>
      <xdr:nvPicPr>
        <xdr:cNvPr descr="Maybelline Dream Urban Cover Full Converage Makeup Sunscreens SPF 50 -  Makeup Stash Pakistan" id="0" name="image34.jpg"/>
        <xdr:cNvPicPr preferRelativeResize="0"/>
      </xdr:nvPicPr>
      <xdr:blipFill>
        <a:blip cstate="print" r:embed="rId2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152400</xdr:colOff>
      <xdr:row>69</xdr:row>
      <xdr:rowOff>85725</xdr:rowOff>
    </xdr:from>
    <xdr:ext cx="1685925" cy="1114425"/>
    <xdr:pic>
      <xdr:nvPicPr>
        <xdr:cNvPr id="0" name="image24.jp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76200</xdr:colOff>
      <xdr:row>125</xdr:row>
      <xdr:rowOff>0</xdr:rowOff>
    </xdr:from>
    <xdr:ext cx="1781175" cy="0"/>
    <xdr:pic>
      <xdr:nvPicPr>
        <xdr:cNvPr descr="Maybelline Dream Wonder Nude Foundation - 22 Beige Naturel | bol.com" id="0" name="image27.jpg"/>
        <xdr:cNvPicPr preferRelativeResize="0"/>
      </xdr:nvPicPr>
      <xdr:blipFill>
        <a:blip cstate="print" r:embed="rId2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771525</xdr:colOff>
      <xdr:row>106</xdr:row>
      <xdr:rowOff>66675</xdr:rowOff>
    </xdr:from>
    <xdr:ext cx="523875" cy="1076325"/>
    <xdr:pic>
      <xdr:nvPicPr>
        <xdr:cNvPr descr="Accessoires - Applicateur à fond de teint Dream Blender – Lea MakeUp" id="0" name="image25.jpg"/>
        <xdr:cNvPicPr preferRelativeResize="0"/>
      </xdr:nvPicPr>
      <xdr:blipFill>
        <a:blip cstate="print" r:embed="rId2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647700</xdr:colOff>
      <xdr:row>316</xdr:row>
      <xdr:rowOff>180975</xdr:rowOff>
    </xdr:from>
    <xdr:ext cx="628650" cy="1123950"/>
    <xdr:pic>
      <xdr:nvPicPr>
        <xdr:cNvPr descr="4084200550202 UPC Démaquillant Spécial Yeux Waterproof" id="0" name="image30.jpg"/>
        <xdr:cNvPicPr preferRelativeResize="0"/>
      </xdr:nvPicPr>
      <xdr:blipFill>
        <a:blip cstate="print" r:embed="rId2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781050</xdr:colOff>
      <xdr:row>103</xdr:row>
      <xdr:rowOff>47625</xdr:rowOff>
    </xdr:from>
    <xdr:ext cx="352425" cy="1133475"/>
    <xdr:pic>
      <xdr:nvPicPr>
        <xdr:cNvPr descr="BASE DE TEINT PERFECTRICE ANTI-ROUGEURS FACESTUDIO PRIME 30 - BeautéPrice" id="0" name="image28.jpg"/>
        <xdr:cNvPicPr preferRelativeResize="0"/>
      </xdr:nvPicPr>
      <xdr:blipFill>
        <a:blip cstate="print" r:embed="rId2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361950</xdr:colOff>
      <xdr:row>141</xdr:row>
      <xdr:rowOff>66675</xdr:rowOff>
    </xdr:from>
    <xdr:ext cx="1266825" cy="1000125"/>
    <xdr:pic>
      <xdr:nvPicPr>
        <xdr:cNvPr descr="Master Holographic Prismatic Highlighter | Contouring | Maybelline" id="0" name="image31.jpg"/>
        <xdr:cNvPicPr preferRelativeResize="0"/>
      </xdr:nvPicPr>
      <xdr:blipFill>
        <a:blip cstate="print" r:embed="rId3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819150</xdr:colOff>
      <xdr:row>31</xdr:row>
      <xdr:rowOff>114300</xdr:rowOff>
    </xdr:from>
    <xdr:ext cx="323850" cy="1047750"/>
    <xdr:pic>
      <xdr:nvPicPr>
        <xdr:cNvPr descr="Lasting Drama Carbon Matte - Eyeliner - Yeux | Maybelline New York" id="0" name="image9.png"/>
        <xdr:cNvPicPr preferRelativeResize="0"/>
      </xdr:nvPicPr>
      <xdr:blipFill>
        <a:blip cstate="print" r:embed="rId3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285750</xdr:colOff>
      <xdr:row>16</xdr:row>
      <xdr:rowOff>104775</xdr:rowOff>
    </xdr:from>
    <xdr:ext cx="1371600" cy="962025"/>
    <xdr:pic>
      <xdr:nvPicPr>
        <xdr:cNvPr descr="Maybelline Total Temptation Eyebrow Definer Pencil Is Amazon's Best-Selling  Brow Pencil | PEOPLE.com" id="0" name="image11.jpg"/>
        <xdr:cNvPicPr preferRelativeResize="0"/>
      </xdr:nvPicPr>
      <xdr:blipFill>
        <a:blip cstate="print" r:embed="rId3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304800</xdr:colOff>
      <xdr:row>19</xdr:row>
      <xdr:rowOff>180975</xdr:rowOff>
    </xdr:from>
    <xdr:ext cx="1438275" cy="1104900"/>
    <xdr:pic>
      <xdr:nvPicPr>
        <xdr:cNvPr descr="Maybelline New York Brow Drama Pomade Crayon Reviews - beautyheaven" id="0" name="image15.jpg"/>
        <xdr:cNvPicPr preferRelativeResize="0"/>
      </xdr:nvPicPr>
      <xdr:blipFill>
        <a:blip cstate="print" r:embed="rId3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95250</xdr:colOff>
      <xdr:row>300</xdr:row>
      <xdr:rowOff>171450</xdr:rowOff>
    </xdr:from>
    <xdr:ext cx="1704975" cy="400050"/>
    <xdr:pic>
      <xdr:nvPicPr>
        <xdr:cNvPr descr="Maybelline New York Crayon À Lèvres Color Sensational Shaping Lip Liner 80  Re... | Achetez sur eBay" id="0" name="image39.jpg"/>
        <xdr:cNvPicPr preferRelativeResize="0"/>
      </xdr:nvPicPr>
      <xdr:blipFill>
        <a:blip cstate="print" r:embed="rId3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638175</xdr:colOff>
      <xdr:row>10</xdr:row>
      <xdr:rowOff>95250</xdr:rowOff>
    </xdr:from>
    <xdr:ext cx="476250" cy="895350"/>
    <xdr:pic>
      <xdr:nvPicPr>
        <xdr:cNvPr descr="Résultat d’images pour 3600531470449" id="0" name="image17.jpg"/>
        <xdr:cNvPicPr preferRelativeResize="0"/>
      </xdr:nvPicPr>
      <xdr:blipFill>
        <a:blip cstate="print" r:embed="rId3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809625</xdr:colOff>
      <xdr:row>77</xdr:row>
      <xdr:rowOff>95250</xdr:rowOff>
    </xdr:from>
    <xdr:ext cx="361950" cy="895350"/>
    <xdr:pic>
      <xdr:nvPicPr>
        <xdr:cNvPr descr="Maybelline New York | Dream Radiant Liquid Fond de teint soin hydratant 12h  - 68 - Caramel Dore - Marron" id="0" name="image23.jpg"/>
        <xdr:cNvPicPr preferRelativeResize="0"/>
      </xdr:nvPicPr>
      <xdr:blipFill>
        <a:blip cstate="print" r:embed="rId3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619125</xdr:colOff>
      <xdr:row>137</xdr:row>
      <xdr:rowOff>66675</xdr:rowOff>
    </xdr:from>
    <xdr:ext cx="657225" cy="923925"/>
    <xdr:pic>
      <xdr:nvPicPr>
        <xdr:cNvPr descr="Master Strobing Liquid | Enlumineurs : | Maybelline" id="0" name="image44.jpg"/>
        <xdr:cNvPicPr preferRelativeResize="0"/>
      </xdr:nvPicPr>
      <xdr:blipFill>
        <a:blip cstate="print" r:embed="rId3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495300</xdr:colOff>
      <xdr:row>76</xdr:row>
      <xdr:rowOff>76200</xdr:rowOff>
    </xdr:from>
    <xdr:ext cx="1085850" cy="1000125"/>
    <xdr:pic>
      <xdr:nvPicPr>
        <xdr:cNvPr descr="Maybelline Dream Wonder Nude Fluid-Touch Foundation - Choose Shade | eBay" id="0" name="image50.png"/>
        <xdr:cNvPicPr preferRelativeResize="0"/>
      </xdr:nvPicPr>
      <xdr:blipFill>
        <a:blip cstate="print" r:embed="rId3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342900</xdr:colOff>
      <xdr:row>127</xdr:row>
      <xdr:rowOff>28575</xdr:rowOff>
    </xdr:from>
    <xdr:ext cx="1304925" cy="1114425"/>
    <xdr:pic>
      <xdr:nvPicPr>
        <xdr:cNvPr descr="Shopinci E-Ticaret Sitesi" id="0" name="image35.jpg"/>
        <xdr:cNvPicPr preferRelativeResize="0"/>
      </xdr:nvPicPr>
      <xdr:blipFill>
        <a:blip cstate="print" r:embed="rId3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857250</xdr:colOff>
      <xdr:row>40</xdr:row>
      <xdr:rowOff>66675</xdr:rowOff>
    </xdr:from>
    <xdr:ext cx="257175" cy="1181100"/>
    <xdr:pic>
      <xdr:nvPicPr>
        <xdr:cNvPr descr="Yasermall - MNY Light Liner Pen 45" id="0" name="image48.png"/>
        <xdr:cNvPicPr preferRelativeResize="0"/>
      </xdr:nvPicPr>
      <xdr:blipFill>
        <a:blip cstate="print" r:embed="rId4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228600</xdr:colOff>
      <xdr:row>404</xdr:row>
      <xdr:rowOff>123825</xdr:rowOff>
    </xdr:from>
    <xdr:ext cx="1381125" cy="1485900"/>
    <xdr:pic>
      <xdr:nvPicPr>
        <xdr:cNvPr descr="Grossiste GEMEY MAYBELLINE vernis à ongles color show nail |Grossistemaquillage" id="0" name="image36.jpg"/>
        <xdr:cNvPicPr preferRelativeResize="0"/>
      </xdr:nvPicPr>
      <xdr:blipFill>
        <a:blip cstate="print" r:embed="rId4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676275</xdr:colOff>
      <xdr:row>9</xdr:row>
      <xdr:rowOff>180975</xdr:rowOff>
    </xdr:from>
    <xdr:ext cx="533400" cy="1123950"/>
    <xdr:pic>
      <xdr:nvPicPr>
        <xdr:cNvPr descr="Maybelline - Mascara Volum' Express Noir | haar-shop.ch" id="0" name="image26.png"/>
        <xdr:cNvPicPr preferRelativeResize="0"/>
      </xdr:nvPicPr>
      <xdr:blipFill>
        <a:blip cstate="print" r:embed="rId4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247650</xdr:colOff>
      <xdr:row>2</xdr:row>
      <xdr:rowOff>47625</xdr:rowOff>
    </xdr:from>
    <xdr:ext cx="1495425" cy="1076325"/>
    <xdr:pic>
      <xdr:nvPicPr>
        <xdr:cNvPr descr="Le produit de beauté du mois : Snapscara by Maybelline - Melo on the Cake" id="0" name="image29.jpg"/>
        <xdr:cNvPicPr preferRelativeResize="0"/>
      </xdr:nvPicPr>
      <xdr:blipFill>
        <a:blip cstate="print" r:embed="rId4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133350</xdr:colOff>
      <xdr:row>258</xdr:row>
      <xdr:rowOff>85725</xdr:rowOff>
    </xdr:from>
    <xdr:ext cx="1724025" cy="1381125"/>
    <xdr:pic>
      <xdr:nvPicPr>
        <xdr:cNvPr descr="Brillant à lèvres liquide Maybelline Vivid Matte - Choisissez votre teinte  | eBay" id="0" name="image69.jpg"/>
        <xdr:cNvPicPr preferRelativeResize="0"/>
      </xdr:nvPicPr>
      <xdr:blipFill>
        <a:blip cstate="print" r:embed="rId4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314325</xdr:colOff>
      <xdr:row>168</xdr:row>
      <xdr:rowOff>95250</xdr:rowOff>
    </xdr:from>
    <xdr:ext cx="1390650" cy="990600"/>
    <xdr:pic>
      <xdr:nvPicPr>
        <xdr:cNvPr descr="Maybelline Jade New York Superstay 24H Lippstick / Lippenstift Große  Auswahl | eBay" id="0" name="image46.jpg"/>
        <xdr:cNvPicPr preferRelativeResize="0"/>
      </xdr:nvPicPr>
      <xdr:blipFill>
        <a:blip cstate="print" r:embed="rId4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695325</xdr:colOff>
      <xdr:row>255</xdr:row>
      <xdr:rowOff>38100</xdr:rowOff>
    </xdr:from>
    <xdr:ext cx="695325" cy="1047750"/>
    <xdr:pic>
      <xdr:nvPicPr>
        <xdr:cNvPr descr="Anlama Ons güreş maybelline lip studio gloss - kidsinthestreet.org" id="0" name="image54.jpg"/>
        <xdr:cNvPicPr preferRelativeResize="0"/>
      </xdr:nvPicPr>
      <xdr:blipFill>
        <a:blip cstate="print" r:embed="rId4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542925</xdr:colOff>
      <xdr:row>237</xdr:row>
      <xdr:rowOff>28575</xdr:rowOff>
    </xdr:from>
    <xdr:ext cx="914400" cy="1304925"/>
    <xdr:pic>
      <xdr:nvPicPr>
        <xdr:cNvPr descr="Maybelline Hydra Extreme Lipstick SPF 15 Soft Lip Collagen *CHOOSE SHADE* |  eBay" id="0" name="image47.jpg"/>
        <xdr:cNvPicPr preferRelativeResize="0"/>
      </xdr:nvPicPr>
      <xdr:blipFill>
        <a:blip cstate="print" r:embed="rId4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200025</xdr:colOff>
      <xdr:row>248</xdr:row>
      <xdr:rowOff>76200</xdr:rowOff>
    </xdr:from>
    <xdr:ext cx="1495425" cy="1000125"/>
    <xdr:pic>
      <xdr:nvPicPr>
        <xdr:cNvPr descr="ROUGE A LEVRES GO MATTE COLOR SHOW MAYBELLINE" id="0" name="image42.jpg"/>
        <xdr:cNvPicPr preferRelativeResize="0"/>
      </xdr:nvPicPr>
      <xdr:blipFill>
        <a:blip cstate="print" r:embed="rId4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247650</xdr:colOff>
      <xdr:row>286</xdr:row>
      <xdr:rowOff>47625</xdr:rowOff>
    </xdr:from>
    <xdr:ext cx="1447800" cy="742950"/>
    <xdr:pic>
      <xdr:nvPicPr>
        <xdr:cNvPr descr="Maybelline Color Stay Lip Gloss-New-Select Shade | eBay in 2022 | Maybelline  color, Lip gloss, Maybelline" id="0" name="image38.jpg"/>
        <xdr:cNvPicPr preferRelativeResize="0"/>
      </xdr:nvPicPr>
      <xdr:blipFill>
        <a:blip cstate="print" r:embed="rId4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676275</xdr:colOff>
      <xdr:row>245</xdr:row>
      <xdr:rowOff>57150</xdr:rowOff>
    </xdr:from>
    <xdr:ext cx="581025" cy="838200"/>
    <xdr:pic>
      <xdr:nvPicPr>
        <xdr:cNvPr descr="Maybelline New York Rouge à lèvres Color Sensational Aminata Belli x  Limited Edition 765 4,4 g : Amazon.fr: Beauté et Parfum" id="0" name="image61.jpg"/>
        <xdr:cNvPicPr preferRelativeResize="0"/>
      </xdr:nvPicPr>
      <xdr:blipFill>
        <a:blip cstate="print" r:embed="rId5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85725</xdr:colOff>
      <xdr:row>288</xdr:row>
      <xdr:rowOff>161925</xdr:rowOff>
    </xdr:from>
    <xdr:ext cx="1685925" cy="1114425"/>
    <xdr:pic>
      <xdr:nvPicPr>
        <xdr:cNvPr descr="Maybelline New York Color Elixir (All Shades) - Reviews | MakeupAlley" id="0" name="image62.jpg"/>
        <xdr:cNvPicPr preferRelativeResize="0"/>
      </xdr:nvPicPr>
      <xdr:blipFill>
        <a:blip cstate="print" r:embed="rId5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276225</xdr:colOff>
      <xdr:row>292</xdr:row>
      <xdr:rowOff>66675</xdr:rowOff>
    </xdr:from>
    <xdr:ext cx="1314450" cy="1228725"/>
    <xdr:pic>
      <xdr:nvPicPr>
        <xdr:cNvPr id="0" name="image58.png"/>
        <xdr:cNvPicPr preferRelativeResize="0"/>
      </xdr:nvPicPr>
      <xdr:blipFill>
        <a:blip cstate="print" r:embed="rId5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676275</xdr:colOff>
      <xdr:row>250</xdr:row>
      <xdr:rowOff>66675</xdr:rowOff>
    </xdr:from>
    <xdr:ext cx="533400" cy="1028700"/>
    <xdr:pic>
      <xdr:nvPicPr>
        <xdr:cNvPr descr="Rouge À Lèvres Rouge Toujours - 30 Cerise à Prix Carrefour" id="0" name="image94.jpg"/>
        <xdr:cNvPicPr preferRelativeResize="0"/>
      </xdr:nvPicPr>
      <xdr:blipFill>
        <a:blip cstate="print" r:embed="rId5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247650</xdr:colOff>
      <xdr:row>388</xdr:row>
      <xdr:rowOff>47625</xdr:rowOff>
    </xdr:from>
    <xdr:ext cx="1390650" cy="1438275"/>
    <xdr:pic>
      <xdr:nvPicPr>
        <xdr:cNvPr id="0" name="image14.jpg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342900</xdr:colOff>
      <xdr:row>304</xdr:row>
      <xdr:rowOff>133350</xdr:rowOff>
    </xdr:from>
    <xdr:ext cx="1543050" cy="857250"/>
    <xdr:pic>
      <xdr:nvPicPr>
        <xdr:cNvPr descr="Maybelline Color Sensational Lip Liner - 132 Sweet Pink - Makhsoom" id="0" name="image67.jpg"/>
        <xdr:cNvPicPr preferRelativeResize="0"/>
      </xdr:nvPicPr>
      <xdr:blipFill>
        <a:blip cstate="print" r:embed="rId5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847725</xdr:colOff>
      <xdr:row>152</xdr:row>
      <xdr:rowOff>95250</xdr:rowOff>
    </xdr:from>
    <xdr:ext cx="314325" cy="971550"/>
    <xdr:pic>
      <xdr:nvPicPr>
        <xdr:cNvPr descr="Master Conceal | Correcteur | Maybelline" id="0" name="image88.jpg"/>
        <xdr:cNvPicPr preferRelativeResize="0"/>
      </xdr:nvPicPr>
      <xdr:blipFill>
        <a:blip cstate="print" r:embed="rId5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247650</xdr:colOff>
      <xdr:row>153</xdr:row>
      <xdr:rowOff>0</xdr:rowOff>
    </xdr:from>
    <xdr:ext cx="1466850" cy="914400"/>
    <xdr:pic>
      <xdr:nvPicPr>
        <xdr:cNvPr descr="MAYBELLINE FIT ME! CONCEALER – Face2Body" id="0" name="image87.jpg"/>
        <xdr:cNvPicPr preferRelativeResize="0"/>
      </xdr:nvPicPr>
      <xdr:blipFill>
        <a:blip cstate="print" r:embed="rId5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542925</xdr:colOff>
      <xdr:row>139</xdr:row>
      <xdr:rowOff>171450</xdr:rowOff>
    </xdr:from>
    <xdr:ext cx="790575" cy="800100"/>
    <xdr:pic>
      <xdr:nvPicPr>
        <xdr:cNvPr descr="Beauty Touch - MAYBELLINE MASTER SCULPT PLATTE DUO POUD" id="0" name="image86.jpg"/>
        <xdr:cNvPicPr preferRelativeResize="0"/>
      </xdr:nvPicPr>
      <xdr:blipFill>
        <a:blip cstate="print" r:embed="rId5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323850</xdr:colOff>
      <xdr:row>134</xdr:row>
      <xdr:rowOff>57150</xdr:rowOff>
    </xdr:from>
    <xdr:ext cx="1295400" cy="962025"/>
    <xdr:pic>
      <xdr:nvPicPr>
        <xdr:cNvPr descr="Maybelline Matte Maker Poudre Matifiante - 35 Ambre Beige | bol.com" id="0" name="image84.jpg"/>
        <xdr:cNvPicPr preferRelativeResize="0"/>
      </xdr:nvPicPr>
      <xdr:blipFill>
        <a:blip cstate="print" r:embed="rId5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247650</xdr:colOff>
      <xdr:row>46</xdr:row>
      <xdr:rowOff>171450</xdr:rowOff>
    </xdr:from>
    <xdr:ext cx="1524000" cy="876300"/>
    <xdr:pic>
      <xdr:nvPicPr>
        <xdr:cNvPr descr="Maybelline New York The City Kits URBAN LIGHT Eye+ Cheek+Blush Palette New  | eBay" id="0" name="image51.jpg"/>
        <xdr:cNvPicPr preferRelativeResize="0"/>
      </xdr:nvPicPr>
      <xdr:blipFill>
        <a:blip cstate="print" r:embed="rId5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161925</xdr:colOff>
      <xdr:row>45</xdr:row>
      <xdr:rowOff>152400</xdr:rowOff>
    </xdr:from>
    <xdr:ext cx="1676400" cy="1019175"/>
    <xdr:pic>
      <xdr:nvPicPr>
        <xdr:cNvPr descr="Maybelline New York Nudes In The City Lidschattenpalette, 64 g : Amazon.de:  Beauty" id="0" name="image64.jpg"/>
        <xdr:cNvPicPr preferRelativeResize="0"/>
      </xdr:nvPicPr>
      <xdr:blipFill>
        <a:blip cstate="print" r:embed="rId6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752475</xdr:colOff>
      <xdr:row>13</xdr:row>
      <xdr:rowOff>85725</xdr:rowOff>
    </xdr:from>
    <xdr:ext cx="419100" cy="1095375"/>
    <xdr:pic>
      <xdr:nvPicPr>
        <xdr:cNvPr descr="Maybelline New York - Mascara Puma X Smudge - 14 Très Noir" id="0" name="image41.jpg"/>
        <xdr:cNvPicPr preferRelativeResize="0"/>
      </xdr:nvPicPr>
      <xdr:blipFill>
        <a:blip cstate="print" r:embed="rId6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638175</xdr:colOff>
      <xdr:row>22</xdr:row>
      <xdr:rowOff>190500</xdr:rowOff>
    </xdr:from>
    <xdr:ext cx="828675" cy="828675"/>
    <xdr:pic>
      <xdr:nvPicPr>
        <xdr:cNvPr descr="Maybelline Tattoo Brow Pomade Pot, Light Blonde : Amazon.co.uk: Beauty" id="0" name="image40.jpg"/>
        <xdr:cNvPicPr preferRelativeResize="0"/>
      </xdr:nvPicPr>
      <xdr:blipFill>
        <a:blip cstate="print" r:embed="rId6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257175</xdr:colOff>
      <xdr:row>23</xdr:row>
      <xdr:rowOff>104775</xdr:rowOff>
    </xdr:from>
    <xdr:ext cx="1476375" cy="1038225"/>
    <xdr:pic>
      <xdr:nvPicPr>
        <xdr:cNvPr descr="Buy Maybelline Brow Drama Shaping Chalk Powder | Online Ghana" id="0" name="image43.jpg"/>
        <xdr:cNvPicPr preferRelativeResize="0"/>
      </xdr:nvPicPr>
      <xdr:blipFill>
        <a:blip cstate="print" r:embed="rId6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371475</xdr:colOff>
      <xdr:row>25</xdr:row>
      <xdr:rowOff>57150</xdr:rowOff>
    </xdr:from>
    <xdr:ext cx="1314450" cy="1085850"/>
    <xdr:pic>
      <xdr:nvPicPr>
        <xdr:cNvPr descr="Elegance: ÜRÜN İNCELEME-MAYBELLİNE BROW PRECISE FIBER FILLER KAŞ MASKARASI" id="0" name="image45.jpg"/>
        <xdr:cNvPicPr preferRelativeResize="0"/>
      </xdr:nvPicPr>
      <xdr:blipFill>
        <a:blip cstate="print" r:embed="rId6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914400</xdr:colOff>
      <xdr:row>41</xdr:row>
      <xdr:rowOff>171450</xdr:rowOff>
    </xdr:from>
    <xdr:ext cx="171450" cy="1209675"/>
    <xdr:pic>
      <xdr:nvPicPr>
        <xdr:cNvPr descr="Eyeliner Tattoo Liner Gel Pencil de Maybelline New York | parfumdreams" id="0" name="image85.jpg"/>
        <xdr:cNvPicPr preferRelativeResize="0"/>
      </xdr:nvPicPr>
      <xdr:blipFill>
        <a:blip cstate="print" r:embed="rId6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981075</xdr:colOff>
      <xdr:row>34</xdr:row>
      <xdr:rowOff>333375</xdr:rowOff>
    </xdr:from>
    <xdr:ext cx="200025" cy="1038225"/>
    <xdr:pic>
      <xdr:nvPicPr>
        <xdr:cNvPr descr="Maybelline Master Precise Skinny Eyeliner - 01 Defining Black 30139084 |  eBay" id="0" name="image49.jpg"/>
        <xdr:cNvPicPr preferRelativeResize="0"/>
      </xdr:nvPicPr>
      <xdr:blipFill>
        <a:blip cstate="print" r:embed="rId6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352425</xdr:colOff>
      <xdr:row>48</xdr:row>
      <xdr:rowOff>28575</xdr:rowOff>
    </xdr:from>
    <xdr:ext cx="1362075" cy="1047750"/>
    <xdr:pic>
      <xdr:nvPicPr>
        <xdr:cNvPr descr="Maybelline New York Expert Wear Eyeshadow Singles ~ Choose Your Shade | eBay" id="0" name="image60.jpg"/>
        <xdr:cNvPicPr preferRelativeResize="0"/>
      </xdr:nvPicPr>
      <xdr:blipFill>
        <a:blip cstate="print" r:embed="rId6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390525</xdr:colOff>
      <xdr:row>49</xdr:row>
      <xdr:rowOff>47625</xdr:rowOff>
    </xdr:from>
    <xdr:ext cx="1314450" cy="1095375"/>
    <xdr:pic>
      <xdr:nvPicPr>
        <xdr:cNvPr descr="MAYBELLINE MONO COLOR SENSATIONAL EYESHADOW - CHOOSE SHADE | eBay" id="0" name="image72.jpg"/>
        <xdr:cNvPicPr preferRelativeResize="0"/>
      </xdr:nvPicPr>
      <xdr:blipFill>
        <a:blip cstate="print" r:embed="rId6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447675</xdr:colOff>
      <xdr:row>51</xdr:row>
      <xdr:rowOff>76200</xdr:rowOff>
    </xdr:from>
    <xdr:ext cx="1009650" cy="438150"/>
    <xdr:pic>
      <xdr:nvPicPr>
        <xdr:cNvPr descr="Maybelline Color Show Mono Eyeshadow" id="0" name="image53.jpg"/>
        <xdr:cNvPicPr preferRelativeResize="0"/>
      </xdr:nvPicPr>
      <xdr:blipFill>
        <a:blip cstate="print" r:embed="rId6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504825</xdr:colOff>
      <xdr:row>53</xdr:row>
      <xdr:rowOff>247650</xdr:rowOff>
    </xdr:from>
    <xdr:ext cx="1009650" cy="952500"/>
    <xdr:pic>
      <xdr:nvPicPr>
        <xdr:cNvPr descr="FARD A PAUPIERES COLOR TATOO 24H GEMEY MAYBELLINE - La Parfumerie Discount" id="0" name="image70.jpg"/>
        <xdr:cNvPicPr preferRelativeResize="0"/>
      </xdr:nvPicPr>
      <xdr:blipFill>
        <a:blip cstate="print" r:embed="rId7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638175</xdr:colOff>
      <xdr:row>109</xdr:row>
      <xdr:rowOff>85725</xdr:rowOff>
    </xdr:from>
    <xdr:ext cx="781050" cy="723900"/>
    <xdr:pic>
      <xdr:nvPicPr>
        <xdr:cNvPr descr="Maybelline Fit Me Blush 40 Peach X 3" id="0" name="image68.jpg"/>
        <xdr:cNvPicPr preferRelativeResize="0"/>
      </xdr:nvPicPr>
      <xdr:blipFill>
        <a:blip cstate="print" r:embed="rId7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447675</xdr:colOff>
      <xdr:row>112</xdr:row>
      <xdr:rowOff>66675</xdr:rowOff>
    </xdr:from>
    <xdr:ext cx="1152525" cy="1143000"/>
    <xdr:pic>
      <xdr:nvPicPr>
        <xdr:cNvPr descr="Maybelline Face Studio Blush 5g | eBay" id="0" name="image78.jpg"/>
        <xdr:cNvPicPr preferRelativeResize="0"/>
      </xdr:nvPicPr>
      <xdr:blipFill>
        <a:blip cstate="print" r:embed="rId7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504825</xdr:colOff>
      <xdr:row>116</xdr:row>
      <xdr:rowOff>47625</xdr:rowOff>
    </xdr:from>
    <xdr:ext cx="990600" cy="981075"/>
    <xdr:pic>
      <xdr:nvPicPr>
        <xdr:cNvPr descr="Maybelline Dream Matte Face Blush 40 On The Maauve, 7.5g : Amazon.fr:  Beauté et Parfum" id="0" name="image97.jpg"/>
        <xdr:cNvPicPr preferRelativeResize="0"/>
      </xdr:nvPicPr>
      <xdr:blipFill>
        <a:blip cstate="print" r:embed="rId7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581025</xdr:colOff>
      <xdr:row>122</xdr:row>
      <xdr:rowOff>76200</xdr:rowOff>
    </xdr:from>
    <xdr:ext cx="962025" cy="952500"/>
    <xdr:pic>
      <xdr:nvPicPr>
        <xdr:cNvPr descr="Maybelline Baby Lips Moisturising Lip Gloss 4 Shades to Choose 5 ml | eBay" id="0" name="image55.jpg"/>
        <xdr:cNvPicPr preferRelativeResize="0"/>
      </xdr:nvPicPr>
      <xdr:blipFill>
        <a:blip cstate="print" r:embed="rId7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209550</xdr:colOff>
      <xdr:row>124</xdr:row>
      <xdr:rowOff>19050</xdr:rowOff>
    </xdr:from>
    <xdr:ext cx="1457325" cy="962025"/>
    <xdr:pic>
      <xdr:nvPicPr>
        <xdr:cNvPr descr="BAUME A LEVRES BABYLIPS GEMEY MAYBELLINE" id="0" name="image76.jpg"/>
        <xdr:cNvPicPr preferRelativeResize="0"/>
      </xdr:nvPicPr>
      <xdr:blipFill>
        <a:blip cstate="print" r:embed="rId7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47625</xdr:colOff>
      <xdr:row>119</xdr:row>
      <xdr:rowOff>161925</xdr:rowOff>
    </xdr:from>
    <xdr:ext cx="1847850" cy="809625"/>
    <xdr:pic>
      <xdr:nvPicPr>
        <xdr:cNvPr descr="Maybelline Baby Lips Balm &amp; Blush Choose Your Shade 01 Innocent Peach for  sale online | eBay" id="0" name="image82.jpg"/>
        <xdr:cNvPicPr preferRelativeResize="0"/>
      </xdr:nvPicPr>
      <xdr:blipFill>
        <a:blip cstate="print" r:embed="rId7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790575</xdr:colOff>
      <xdr:row>104</xdr:row>
      <xdr:rowOff>47625</xdr:rowOff>
    </xdr:from>
    <xdr:ext cx="333375" cy="1123950"/>
    <xdr:pic>
      <xdr:nvPicPr>
        <xdr:cNvPr descr="BASE DE TEINT ECLAT MASTER PRIME MAYBELLINE - La Parfumerie Discount" id="0" name="image90.jpg"/>
        <xdr:cNvPicPr preferRelativeResize="0"/>
      </xdr:nvPicPr>
      <xdr:blipFill>
        <a:blip cstate="print" r:embed="rId7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438150</xdr:colOff>
      <xdr:row>159</xdr:row>
      <xdr:rowOff>76200</xdr:rowOff>
    </xdr:from>
    <xdr:ext cx="1066800" cy="1009650"/>
    <xdr:pic>
      <xdr:nvPicPr>
        <xdr:cNvPr descr="Maybelline Color Drama Lip Contour Palette | eBay" id="0" name="image107.jpg"/>
        <xdr:cNvPicPr preferRelativeResize="0"/>
      </xdr:nvPicPr>
      <xdr:blipFill>
        <a:blip cstate="print" r:embed="rId7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733425</xdr:colOff>
      <xdr:row>8</xdr:row>
      <xdr:rowOff>209550</xdr:rowOff>
    </xdr:from>
    <xdr:ext cx="390525" cy="1009650"/>
    <xdr:pic>
      <xdr:nvPicPr>
        <xdr:cNvPr descr="Mascara Volum' Express Lift-Up | Mascara | Maybelline" id="0" name="image56.jpg"/>
        <xdr:cNvPicPr preferRelativeResize="0"/>
      </xdr:nvPicPr>
      <xdr:blipFill>
        <a:blip cstate="print" r:embed="rId7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609600</xdr:colOff>
      <xdr:row>7</xdr:row>
      <xdr:rowOff>76200</xdr:rowOff>
    </xdr:from>
    <xdr:ext cx="647700" cy="857250"/>
    <xdr:pic>
      <xdr:nvPicPr>
        <xdr:cNvPr id="0" name="image59.png"/>
        <xdr:cNvPicPr preferRelativeResize="0"/>
      </xdr:nvPicPr>
      <xdr:blipFill>
        <a:blip cstate="print" r:embed="rId8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762000</xdr:colOff>
      <xdr:row>26</xdr:row>
      <xdr:rowOff>133350</xdr:rowOff>
    </xdr:from>
    <xdr:ext cx="361950" cy="857250"/>
    <xdr:pic>
      <xdr:nvPicPr>
        <xdr:cNvPr descr="MAYBELINE TAT.BROW WATERPROOF GEL NU 05 CHOCO" id="0" name="image65.jpg"/>
        <xdr:cNvPicPr preferRelativeResize="0"/>
      </xdr:nvPicPr>
      <xdr:blipFill>
        <a:blip cstate="print" r:embed="rId8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790575</xdr:colOff>
      <xdr:row>28</xdr:row>
      <xdr:rowOff>38100</xdr:rowOff>
    </xdr:from>
    <xdr:ext cx="419100" cy="1038225"/>
    <xdr:pic>
      <xdr:nvPicPr>
        <xdr:cNvPr descr="Maybelline Eyebrow Mascara - Brow Drama Transparent 3600531086459 - 14,250  ID" id="0" name="image63.jpg"/>
        <xdr:cNvPicPr preferRelativeResize="0"/>
      </xdr:nvPicPr>
      <xdr:blipFill>
        <a:blip cstate="print" r:embed="rId8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495300</xdr:colOff>
      <xdr:row>164</xdr:row>
      <xdr:rowOff>76200</xdr:rowOff>
    </xdr:from>
    <xdr:ext cx="1038225" cy="971550"/>
    <xdr:pic>
      <xdr:nvPicPr>
        <xdr:cNvPr descr="Maybelline Super Stay Matte Ink Coffee Collection | Cosmeticos Pink Beauty" id="0" name="image92.jpg"/>
        <xdr:cNvPicPr preferRelativeResize="0"/>
      </xdr:nvPicPr>
      <xdr:blipFill>
        <a:blip cstate="print" r:embed="rId8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809625</xdr:colOff>
      <xdr:row>166</xdr:row>
      <xdr:rowOff>66675</xdr:rowOff>
    </xdr:from>
    <xdr:ext cx="295275" cy="962025"/>
    <xdr:pic>
      <xdr:nvPicPr>
        <xdr:cNvPr descr="Color Sensational Ultimatte Lipstick 099 - Bliss Cosmetics" id="0" name="image98.jpg"/>
        <xdr:cNvPicPr preferRelativeResize="0"/>
      </xdr:nvPicPr>
      <xdr:blipFill>
        <a:blip cstate="print" r:embed="rId8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742950</xdr:colOff>
      <xdr:row>18</xdr:row>
      <xdr:rowOff>171450</xdr:rowOff>
    </xdr:from>
    <xdr:ext cx="466725" cy="1047750"/>
    <xdr:pic>
      <xdr:nvPicPr>
        <xdr:cNvPr descr="Crayon à sourcil double | Express Brow Satin Duo | Maybelline New York" id="0" name="image66.png"/>
        <xdr:cNvPicPr preferRelativeResize="0"/>
      </xdr:nvPicPr>
      <xdr:blipFill>
        <a:blip cstate="print" r:embed="rId8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47625</xdr:colOff>
      <xdr:row>144</xdr:row>
      <xdr:rowOff>533400</xdr:rowOff>
    </xdr:from>
    <xdr:ext cx="1847850" cy="676275"/>
    <xdr:pic>
      <xdr:nvPicPr>
        <xdr:cNvPr id="0" name="image103.jpg"/>
        <xdr:cNvPicPr preferRelativeResize="0"/>
      </xdr:nvPicPr>
      <xdr:blipFill>
        <a:blip cstate="print" r:embed="rId8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504825</xdr:colOff>
      <xdr:row>130</xdr:row>
      <xdr:rowOff>400050</xdr:rowOff>
    </xdr:from>
    <xdr:ext cx="933450" cy="990600"/>
    <xdr:pic>
      <xdr:nvPicPr>
        <xdr:cNvPr descr="Maybelline Facestudio Setting Powder - Poudre matifiante et fixante pour  visage | Makeup.fr" id="0" name="image89.jpg"/>
        <xdr:cNvPicPr preferRelativeResize="0"/>
      </xdr:nvPicPr>
      <xdr:blipFill>
        <a:blip cstate="print" r:embed="rId8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695325</xdr:colOff>
      <xdr:row>3</xdr:row>
      <xdr:rowOff>133350</xdr:rowOff>
    </xdr:from>
    <xdr:ext cx="590550" cy="866775"/>
    <xdr:pic>
      <xdr:nvPicPr>
        <xdr:cNvPr descr="MAYBELLINE Volume Express The Rocket Waterproof Mascara - Very Black :  Amazon.de: Beauty" id="0" name="image74.jpg"/>
        <xdr:cNvPicPr preferRelativeResize="0"/>
      </xdr:nvPicPr>
      <xdr:blipFill>
        <a:blip cstate="print" r:embed="rId8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819150</xdr:colOff>
      <xdr:row>4</xdr:row>
      <xdr:rowOff>114300</xdr:rowOff>
    </xdr:from>
    <xdr:ext cx="438150" cy="895350"/>
    <xdr:pic>
      <xdr:nvPicPr>
        <xdr:cNvPr descr="Maybelline Volum' Express the Turbo Mascara (Black) 10 ml : Amazon.de:  Beauty" id="0" name="image75.jpg"/>
        <xdr:cNvPicPr preferRelativeResize="0"/>
      </xdr:nvPicPr>
      <xdr:blipFill>
        <a:blip cstate="print" r:embed="rId8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876300</xdr:colOff>
      <xdr:row>6</xdr:row>
      <xdr:rowOff>114300</xdr:rowOff>
    </xdr:from>
    <xdr:ext cx="257175" cy="933450"/>
    <xdr:pic>
      <xdr:nvPicPr>
        <xdr:cNvPr descr="Maybelline накладные ресницы объемная Экспресс Тушь для ресниц черное перо  | АлиЭкспресс" id="0" name="image73.jpg"/>
        <xdr:cNvPicPr preferRelativeResize="0"/>
      </xdr:nvPicPr>
      <xdr:blipFill>
        <a:blip cstate="print" r:embed="rId9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838200</xdr:colOff>
      <xdr:row>5</xdr:row>
      <xdr:rowOff>152400</xdr:rowOff>
    </xdr:from>
    <xdr:ext cx="371475" cy="838200"/>
    <xdr:pic>
      <xdr:nvPicPr>
        <xdr:cNvPr descr="787734147934, 3600530684274, 3600530684328 Maybelline the Falsies Volum&quot;  Express Mascara - Blac" id="0" name="image71.jpg"/>
        <xdr:cNvPicPr preferRelativeResize="0"/>
      </xdr:nvPicPr>
      <xdr:blipFill>
        <a:blip cstate="print" r:embed="rId9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800100</xdr:colOff>
      <xdr:row>12</xdr:row>
      <xdr:rowOff>47625</xdr:rowOff>
    </xdr:from>
    <xdr:ext cx="485775" cy="1066800"/>
    <xdr:pic>
      <xdr:nvPicPr>
        <xdr:cNvPr descr="Maybelline Great Lash Washable Mascara - Blackest Black - CELEBSHOP" id="0" name="image81.jpg"/>
        <xdr:cNvPicPr preferRelativeResize="0"/>
      </xdr:nvPicPr>
      <xdr:blipFill>
        <a:blip cstate="print" r:embed="rId9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723900</xdr:colOff>
      <xdr:row>27</xdr:row>
      <xdr:rowOff>123825</xdr:rowOff>
    </xdr:from>
    <xdr:ext cx="542925" cy="866775"/>
    <xdr:pic>
      <xdr:nvPicPr>
        <xdr:cNvPr descr="Maybelline New York | Makeup Products and Cosmetics" id="0" name="image77.jpg"/>
        <xdr:cNvPicPr preferRelativeResize="0"/>
      </xdr:nvPicPr>
      <xdr:blipFill>
        <a:blip cstate="print" r:embed="rId9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733425</xdr:colOff>
      <xdr:row>11</xdr:row>
      <xdr:rowOff>47625</xdr:rowOff>
    </xdr:from>
    <xdr:ext cx="476250" cy="1028700"/>
    <xdr:pic>
      <xdr:nvPicPr>
        <xdr:cNvPr descr="GEMEY MAYBELLINE - Mascara Cils Sensational Voluptuous Noir - ECLATCOSMETICS" id="0" name="image80.jpg"/>
        <xdr:cNvPicPr preferRelativeResize="0"/>
      </xdr:nvPicPr>
      <xdr:blipFill>
        <a:blip cstate="print" r:embed="rId9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923925</xdr:colOff>
      <xdr:row>17</xdr:row>
      <xdr:rowOff>95250</xdr:rowOff>
    </xdr:from>
    <xdr:ext cx="180975" cy="1295400"/>
    <xdr:pic>
      <xdr:nvPicPr>
        <xdr:cNvPr descr="Maybelline Crayon à sourcils Master Shape - Blond Foncé ..." id="0" name="image79.jpg"/>
        <xdr:cNvPicPr preferRelativeResize="0"/>
      </xdr:nvPicPr>
      <xdr:blipFill>
        <a:blip cstate="print" r:embed="rId9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219075</xdr:colOff>
      <xdr:row>47</xdr:row>
      <xdr:rowOff>123825</xdr:rowOff>
    </xdr:from>
    <xdr:ext cx="1466850" cy="857250"/>
    <xdr:pic>
      <xdr:nvPicPr>
        <xdr:cNvPr descr="Maybelline Big Eyes Eyeshadow by EyeStudio | GlamDeals" id="0" name="image101.jpg"/>
        <xdr:cNvPicPr preferRelativeResize="0"/>
      </xdr:nvPicPr>
      <xdr:blipFill>
        <a:blip cstate="print" r:embed="rId9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247650</xdr:colOff>
      <xdr:row>105</xdr:row>
      <xdr:rowOff>57150</xdr:rowOff>
    </xdr:from>
    <xdr:ext cx="1447800" cy="971550"/>
    <xdr:pic>
      <xdr:nvPicPr>
        <xdr:cNvPr descr="Maybelline innove : découvrez les trois nouvelles BB crèmes, Fresh, Pure et  Bronze - Voici" id="0" name="image83.jpg"/>
        <xdr:cNvPicPr preferRelativeResize="0"/>
      </xdr:nvPicPr>
      <xdr:blipFill>
        <a:blip cstate="print" r:embed="rId9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885825</xdr:colOff>
      <xdr:row>123</xdr:row>
      <xdr:rowOff>95250</xdr:rowOff>
    </xdr:from>
    <xdr:ext cx="257175" cy="933450"/>
    <xdr:pic>
      <xdr:nvPicPr>
        <xdr:cNvPr descr="Amazon.com: Maybelline New York Baby Lips Dr. Rescue Medicated Lip Balm,  Coral Crave [55] 0.15 oz (Pack of 3) : Beauty &amp; Personal Care" id="0" name="image99.jpg"/>
        <xdr:cNvPicPr preferRelativeResize="0"/>
      </xdr:nvPicPr>
      <xdr:blipFill>
        <a:blip cstate="print" r:embed="rId9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371475</xdr:colOff>
      <xdr:row>143</xdr:row>
      <xdr:rowOff>57150</xdr:rowOff>
    </xdr:from>
    <xdr:ext cx="1247775" cy="1038225"/>
    <xdr:pic>
      <xdr:nvPicPr>
        <xdr:cNvPr descr="MAYBELLINE Face Studio Chrome Extreme Highlighter Powder 6g - CHOOSE- NEW  Sealed | eBay" id="0" name="image102.jpg"/>
        <xdr:cNvPicPr preferRelativeResize="0"/>
      </xdr:nvPicPr>
      <xdr:blipFill>
        <a:blip cstate="print" r:embed="rId9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561975</xdr:colOff>
      <xdr:row>102</xdr:row>
      <xdr:rowOff>57150</xdr:rowOff>
    </xdr:from>
    <xdr:ext cx="914400" cy="1171575"/>
    <xdr:pic>
      <xdr:nvPicPr>
        <xdr:cNvPr descr="Maybelline New York | Perfecteur de teint matifiant 4-en-1 INSTANT ANTI AGE  PERFECTOR 4-in-1 03 MEDIUM Perfecteur de teint matifiant 4-en-1 - 03 MEDIUM  / Moyenne - Beige" id="0" name="image100.jpg"/>
        <xdr:cNvPicPr preferRelativeResize="0"/>
      </xdr:nvPicPr>
      <xdr:blipFill>
        <a:blip cstate="print" r:embed="rId10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457200</xdr:colOff>
      <xdr:row>39</xdr:row>
      <xdr:rowOff>47625</xdr:rowOff>
    </xdr:from>
    <xdr:ext cx="1076325" cy="1066800"/>
    <xdr:pic>
      <xdr:nvPicPr>
        <xdr:cNvPr descr="3600530389421 Maybelline Line Definer Black Onyx NEW" id="0" name="image104.png"/>
        <xdr:cNvPicPr preferRelativeResize="0"/>
      </xdr:nvPicPr>
      <xdr:blipFill>
        <a:blip cstate="print" r:embed="rId10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638175</xdr:colOff>
      <xdr:row>129</xdr:row>
      <xdr:rowOff>180975</xdr:rowOff>
    </xdr:from>
    <xdr:ext cx="714375" cy="714375"/>
    <xdr:pic>
      <xdr:nvPicPr>
        <xdr:cNvPr descr="Maybelline Superstay 16HR Longwear Powder - 06 Fresh Beige - Direct Chemist  Outlet" id="0" name="image91.jpg"/>
        <xdr:cNvPicPr preferRelativeResize="0"/>
      </xdr:nvPicPr>
      <xdr:blipFill>
        <a:blip cstate="print" r:embed="rId10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876300</xdr:colOff>
      <xdr:row>307</xdr:row>
      <xdr:rowOff>76200</xdr:rowOff>
    </xdr:from>
    <xdr:ext cx="209550" cy="1019175"/>
    <xdr:pic>
      <xdr:nvPicPr>
        <xdr:cNvPr descr="Maybelline Superstay Lip Liner 43 Bordeaux" id="0" name="image95.jpg"/>
        <xdr:cNvPicPr preferRelativeResize="0"/>
      </xdr:nvPicPr>
      <xdr:blipFill>
        <a:blip cstate="print" r:embed="rId10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209550</xdr:colOff>
      <xdr:row>279</xdr:row>
      <xdr:rowOff>190500</xdr:rowOff>
    </xdr:from>
    <xdr:ext cx="1466850" cy="1104900"/>
    <xdr:pic>
      <xdr:nvPicPr>
        <xdr:cNvPr descr="Amazon.com : Maybelline New York Lip Studio Plumper, Please! Lipstick Makeup,  1 Count, Runway Ready : Beauty &amp; Personal Care" id="0" name="image96.jpg"/>
        <xdr:cNvPicPr preferRelativeResize="0"/>
      </xdr:nvPicPr>
      <xdr:blipFill>
        <a:blip cstate="print" r:embed="rId10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285750</xdr:colOff>
      <xdr:row>186</xdr:row>
      <xdr:rowOff>238125</xdr:rowOff>
    </xdr:from>
    <xdr:ext cx="1333500" cy="1257300"/>
    <xdr:pic>
      <xdr:nvPicPr>
        <xdr:cNvPr id="0" name="image52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121</xdr:row>
      <xdr:rowOff>0</xdr:rowOff>
    </xdr:from>
    <xdr:ext cx="1152525" cy="1038225"/>
    <xdr:pic>
      <xdr:nvPicPr>
        <xdr:cNvPr id="0" name="image105.jpg"/>
        <xdr:cNvPicPr preferRelativeResize="0"/>
      </xdr:nvPicPr>
      <xdr:blipFill>
        <a:blip cstate="print" r:embed="rId10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167</xdr:row>
      <xdr:rowOff>0</xdr:rowOff>
    </xdr:from>
    <xdr:ext cx="1009650" cy="1143000"/>
    <xdr:pic>
      <xdr:nvPicPr>
        <xdr:cNvPr id="0" name="image93.jpg"/>
        <xdr:cNvPicPr preferRelativeResize="0"/>
      </xdr:nvPicPr>
      <xdr:blipFill>
        <a:blip cstate="print" r:embed="rId10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254</xdr:row>
      <xdr:rowOff>0</xdr:rowOff>
    </xdr:from>
    <xdr:ext cx="1181100" cy="990600"/>
    <xdr:pic>
      <xdr:nvPicPr>
        <xdr:cNvPr id="0" name="image106.jpg"/>
        <xdr:cNvPicPr preferRelativeResize="0"/>
      </xdr:nvPicPr>
      <xdr:blipFill>
        <a:blip cstate="print" r:embed="rId10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imabeautygeek.com/.image/t_share/MTQ4OTEzMDY4NjYxODEwMjMx/maybelline-tenue-strong-pro-swatches-review-nail-polish-vernis-super-impact.jpg" TargetMode="External"/><Relationship Id="rId42" Type="http://schemas.openxmlformats.org/officeDocument/2006/relationships/hyperlink" Target="https://imabeautygeek.com/.image/t_share/MTQ4OTEzMDY4NjYxODEwMjMx/maybelline-tenue-strong-pro-swatches-review-nail-polish-vernis-super-impact.jpg" TargetMode="External"/><Relationship Id="rId41" Type="http://schemas.openxmlformats.org/officeDocument/2006/relationships/hyperlink" Target="https://imabeautygeek.com/.image/t_share/MTQ4OTEzMDY4NjYxODEwMjMx/maybelline-tenue-strong-pro-swatches-review-nail-polish-vernis-super-impact.jpg" TargetMode="External"/><Relationship Id="rId44" Type="http://schemas.openxmlformats.org/officeDocument/2006/relationships/hyperlink" Target="https://imabeautygeek.com/.image/t_share/MTQ4OTEzMDY4NjYxODEwMjMx/maybelline-tenue-strong-pro-swatches-review-nail-polish-vernis-super-impact.jpg" TargetMode="External"/><Relationship Id="rId43" Type="http://schemas.openxmlformats.org/officeDocument/2006/relationships/hyperlink" Target="https://imabeautygeek.com/.image/t_share/MTQ4OTEzMDY4NjYxODEwMjMx/maybelline-tenue-strong-pro-swatches-review-nail-polish-vernis-super-impact.jpg" TargetMode="External"/><Relationship Id="rId46" Type="http://schemas.openxmlformats.org/officeDocument/2006/relationships/hyperlink" Target="https://imabeautygeek.com/.image/t_share/MTQ4OTEzMDY4NjYxODEwMjMx/maybelline-tenue-strong-pro-swatches-review-nail-polish-vernis-super-impact.jpg" TargetMode="External"/><Relationship Id="rId45" Type="http://schemas.openxmlformats.org/officeDocument/2006/relationships/hyperlink" Target="https://imabeautygeek.com/.image/t_share/MTQ4OTEzMDY4NjYxODEwMjMx/maybelline-tenue-strong-pro-swatches-review-nail-polish-vernis-super-impact.jpg" TargetMode="External"/><Relationship Id="rId48" Type="http://schemas.openxmlformats.org/officeDocument/2006/relationships/hyperlink" Target="https://imabeautygeek.com/.image/t_share/MTQ4OTEzMDY4NjYxODEwMjMx/maybelline-tenue-strong-pro-swatches-review-nail-polish-vernis-super-impact.jpg" TargetMode="External"/><Relationship Id="rId47" Type="http://schemas.openxmlformats.org/officeDocument/2006/relationships/hyperlink" Target="https://imabeautygeek.com/.image/t_share/MTQ4OTEzMDY4NjYxODEwMjMx/maybelline-tenue-strong-pro-swatches-review-nail-polish-vernis-super-impact.jpg" TargetMode="External"/><Relationship Id="rId49" Type="http://schemas.openxmlformats.org/officeDocument/2006/relationships/hyperlink" Target="https://imabeautygeek.com/.image/t_share/MTQ4OTEzMDY4NjYxODEwMjMx/maybelline-tenue-strong-pro-swatches-review-nail-polish-vernis-super-impact.jpg" TargetMode="External"/><Relationship Id="rId31" Type="http://schemas.openxmlformats.org/officeDocument/2006/relationships/hyperlink" Target="https://imabeautygeek.com/.image/t_share/MTQ4OTEzMDY4NjYxODEwMjMx/maybelline-tenue-strong-pro-swatches-review-nail-polish-vernis-super-impact.jpg" TargetMode="External"/><Relationship Id="rId30" Type="http://schemas.openxmlformats.org/officeDocument/2006/relationships/hyperlink" Target="https://imabeautygeek.com/.image/t_share/MTQ4OTEzMDY4NjYxODEwMjMx/maybelline-tenue-strong-pro-swatches-review-nail-polish-vernis-super-impact.jpg" TargetMode="External"/><Relationship Id="rId33" Type="http://schemas.openxmlformats.org/officeDocument/2006/relationships/hyperlink" Target="https://imabeautygeek.com/.image/t_share/MTQ4OTEzMDY4NjYxODEwMjMx/maybelline-tenue-strong-pro-swatches-review-nail-polish-vernis-super-impact.jpg" TargetMode="External"/><Relationship Id="rId32" Type="http://schemas.openxmlformats.org/officeDocument/2006/relationships/hyperlink" Target="https://imabeautygeek.com/.image/t_share/MTQ4OTEzMDY4NjYxODEwMjMx/maybelline-tenue-strong-pro-swatches-review-nail-polish-vernis-super-impact.jpg" TargetMode="External"/><Relationship Id="rId35" Type="http://schemas.openxmlformats.org/officeDocument/2006/relationships/hyperlink" Target="https://imabeautygeek.com/.image/t_share/MTQ4OTEzMDY4NjYxODEwMjMx/maybelline-tenue-strong-pro-swatches-review-nail-polish-vernis-super-impact.jpg" TargetMode="External"/><Relationship Id="rId34" Type="http://schemas.openxmlformats.org/officeDocument/2006/relationships/hyperlink" Target="https://imabeautygeek.com/.image/t_share/MTQ4OTEzMDY4NjYxODEwMjMx/maybelline-tenue-strong-pro-swatches-review-nail-polish-vernis-super-impact.jpg" TargetMode="External"/><Relationship Id="rId37" Type="http://schemas.openxmlformats.org/officeDocument/2006/relationships/hyperlink" Target="https://imabeautygeek.com/.image/t_share/MTQ4OTEzMDY4NjYxODEwMjMx/maybelline-tenue-strong-pro-swatches-review-nail-polish-vernis-super-impact.jpg" TargetMode="External"/><Relationship Id="rId36" Type="http://schemas.openxmlformats.org/officeDocument/2006/relationships/hyperlink" Target="https://imabeautygeek.com/.image/t_share/MTQ4OTEzMDY4NjYxODEwMjMx/maybelline-tenue-strong-pro-swatches-review-nail-polish-vernis-super-impact.jpg" TargetMode="External"/><Relationship Id="rId39" Type="http://schemas.openxmlformats.org/officeDocument/2006/relationships/hyperlink" Target="https://imabeautygeek.com/.image/t_share/MTQ4OTEzMDY4NjYxODEwMjMx/maybelline-tenue-strong-pro-swatches-review-nail-polish-vernis-super-impact.jpg" TargetMode="External"/><Relationship Id="rId38" Type="http://schemas.openxmlformats.org/officeDocument/2006/relationships/hyperlink" Target="https://imabeautygeek.com/.image/t_share/MTQ4OTEzMDY4NjYxODEwMjMx/maybelline-tenue-strong-pro-swatches-review-nail-polish-vernis-super-impact.jpg" TargetMode="External"/><Relationship Id="rId20" Type="http://schemas.openxmlformats.org/officeDocument/2006/relationships/hyperlink" Target="https://encrypted-tbn0.gstatic.com/images?q=tbn:ANd9GcQjPvLrNJS2tz664eyWkmsKNQL-JyA2m3Z2Ig&amp;usqp=CAU" TargetMode="External"/><Relationship Id="rId22" Type="http://schemas.openxmlformats.org/officeDocument/2006/relationships/hyperlink" Target="https://media.s-bol.com/xQrWg7BpqBz/317x1200.jpg" TargetMode="External"/><Relationship Id="rId21" Type="http://schemas.openxmlformats.org/officeDocument/2006/relationships/hyperlink" Target="https://cdn.webshopapp.com/shops/242796/files/286205325/500x500x2/maybelline-baby-lips-color-balm-crayon-010-sugary.jpg" TargetMode="External"/><Relationship Id="rId24" Type="http://schemas.openxmlformats.org/officeDocument/2006/relationships/hyperlink" Target="https://imabeautygeek.com/.image/t_share/MTQ4OTEzMDY4NjYxODEwMjMx/maybelline-tenue-strong-pro-swatches-review-nail-polish-vernis-super-impact.jpg" TargetMode="External"/><Relationship Id="rId23" Type="http://schemas.openxmlformats.org/officeDocument/2006/relationships/hyperlink" Target="https://imabeautygeek.com/.image/t_share/MTQ4OTEzMDY4NjYxODEwMjMx/maybelline-tenue-strong-pro-swatches-review-nail-polish-vernis-super-impact.jpg" TargetMode="External"/><Relationship Id="rId26" Type="http://schemas.openxmlformats.org/officeDocument/2006/relationships/hyperlink" Target="https://imabeautygeek.com/.image/t_share/MTQ4OTEzMDY4NjYxODEwMjMx/maybelline-tenue-strong-pro-swatches-review-nail-polish-vernis-super-impact.jpg" TargetMode="External"/><Relationship Id="rId25" Type="http://schemas.openxmlformats.org/officeDocument/2006/relationships/hyperlink" Target="https://imabeautygeek.com/.image/t_share/MTQ4OTEzMDY4NjYxODEwMjMx/maybelline-tenue-strong-pro-swatches-review-nail-polish-vernis-super-impact.jpg" TargetMode="External"/><Relationship Id="rId28" Type="http://schemas.openxmlformats.org/officeDocument/2006/relationships/hyperlink" Target="https://imabeautygeek.com/.image/t_share/MTQ4OTEzMDY4NjYxODEwMjMx/maybelline-tenue-strong-pro-swatches-review-nail-polish-vernis-super-impact.jpg" TargetMode="External"/><Relationship Id="rId27" Type="http://schemas.openxmlformats.org/officeDocument/2006/relationships/hyperlink" Target="https://imabeautygeek.com/.image/t_share/MTQ4OTEzMDY4NjYxODEwMjMx/maybelline-tenue-strong-pro-swatches-review-nail-polish-vernis-super-impact.jpg" TargetMode="External"/><Relationship Id="rId29" Type="http://schemas.openxmlformats.org/officeDocument/2006/relationships/hyperlink" Target="https://imabeautygeek.com/.image/t_share/MTQ4OTEzMDY4NjYxODEwMjMx/maybelline-tenue-strong-pro-swatches-review-nail-polish-vernis-super-impact.jpg" TargetMode="External"/><Relationship Id="rId11" Type="http://schemas.openxmlformats.org/officeDocument/2006/relationships/hyperlink" Target="https://encrypted-tbn0.gstatic.com/images?q=tbn:ANd9GcRkpqKtkO89ytw6ZXdhEeNPKs8C5MLyMJBhnw&amp;usqp=CAU" TargetMode="External"/><Relationship Id="rId10" Type="http://schemas.openxmlformats.org/officeDocument/2006/relationships/hyperlink" Target="https://encrypted-tbn0.gstatic.com/images?q=tbn:ANd9GcRkpqKtkO89ytw6ZXdhEeNPKs8C5MLyMJBhnw&amp;usqp=CAU" TargetMode="External"/><Relationship Id="rId13" Type="http://schemas.openxmlformats.org/officeDocument/2006/relationships/hyperlink" Target="https://encrypted-tbn0.gstatic.com/images?q=tbn:ANd9GcRkpqKtkO89ytw6ZXdhEeNPKs8C5MLyMJBhnw&amp;usqp=CAU" TargetMode="External"/><Relationship Id="rId12" Type="http://schemas.openxmlformats.org/officeDocument/2006/relationships/hyperlink" Target="https://encrypted-tbn0.gstatic.com/images?q=tbn:ANd9GcRkpqKtkO89ytw6ZXdhEeNPKs8C5MLyMJBhnw&amp;usqp=CAU" TargetMode="External"/><Relationship Id="rId15" Type="http://schemas.openxmlformats.org/officeDocument/2006/relationships/hyperlink" Target="https://encrypted-tbn0.gstatic.com/images?q=tbn:ANd9GcRkpqKtkO89ytw6ZXdhEeNPKs8C5MLyMJBhnw&amp;usqp=CAU" TargetMode="External"/><Relationship Id="rId14" Type="http://schemas.openxmlformats.org/officeDocument/2006/relationships/hyperlink" Target="https://encrypted-tbn0.gstatic.com/images?q=tbn:ANd9GcRkpqKtkO89ytw6ZXdhEeNPKs8C5MLyMJBhnw&amp;usqp=CAU" TargetMode="External"/><Relationship Id="rId17" Type="http://schemas.openxmlformats.org/officeDocument/2006/relationships/hyperlink" Target="https://encrypted-tbn0.gstatic.com/images?q=tbn:ANd9GcRkpqKtkO89ytw6ZXdhEeNPKs8C5MLyMJBhnw&amp;usqp=CAU" TargetMode="External"/><Relationship Id="rId16" Type="http://schemas.openxmlformats.org/officeDocument/2006/relationships/hyperlink" Target="https://encrypted-tbn0.gstatic.com/images?q=tbn:ANd9GcRkpqKtkO89ytw6ZXdhEeNPKs8C5MLyMJBhnw&amp;usqp=CAU" TargetMode="External"/><Relationship Id="rId19" Type="http://schemas.openxmlformats.org/officeDocument/2006/relationships/hyperlink" Target="https://encrypted-tbn0.gstatic.com/images?q=tbn:ANd9GcRkpqKtkO89ytw6ZXdhEeNPKs8C5MLyMJBhnw&amp;usqp=CAU" TargetMode="External"/><Relationship Id="rId18" Type="http://schemas.openxmlformats.org/officeDocument/2006/relationships/hyperlink" Target="https://encrypted-tbn0.gstatic.com/images?q=tbn:ANd9GcRkpqKtkO89ytw6ZXdhEeNPKs8C5MLyMJBhnw&amp;usqp=CAU" TargetMode="External"/><Relationship Id="rId1" Type="http://schemas.openxmlformats.org/officeDocument/2006/relationships/hyperlink" Target="https://media.s-bol.com/PgBRGWNrJQA6/vQ8vJ0r/408x1200.jpg" TargetMode="External"/><Relationship Id="rId2" Type="http://schemas.openxmlformats.org/officeDocument/2006/relationships/hyperlink" Target="https://media.s-bol.com/7XzMvKBrYKM1/361x840.jpg" TargetMode="External"/><Relationship Id="rId3" Type="http://schemas.openxmlformats.org/officeDocument/2006/relationships/hyperlink" Target="https://media.s-bol.com/rKW1Z98lD5E/482x1200.jpg" TargetMode="External"/><Relationship Id="rId4" Type="http://schemas.openxmlformats.org/officeDocument/2006/relationships/hyperlink" Target="https://encrypted-tbn0.gstatic.com/images?q=tbn:ANd9GcRkpqKtkO89ytw6ZXdhEeNPKs8C5MLyMJBhnw&amp;usqp=CAU" TargetMode="External"/><Relationship Id="rId9" Type="http://schemas.openxmlformats.org/officeDocument/2006/relationships/hyperlink" Target="https://encrypted-tbn0.gstatic.com/images?q=tbn:ANd9GcRkpqKtkO89ytw6ZXdhEeNPKs8C5MLyMJBhnw&amp;usqp=CAU" TargetMode="External"/><Relationship Id="rId5" Type="http://schemas.openxmlformats.org/officeDocument/2006/relationships/hyperlink" Target="https://encrypted-tbn0.gstatic.com/images?q=tbn:ANd9GcRkpqKtkO89ytw6ZXdhEeNPKs8C5MLyMJBhnw&amp;usqp=CAU" TargetMode="External"/><Relationship Id="rId6" Type="http://schemas.openxmlformats.org/officeDocument/2006/relationships/hyperlink" Target="https://encrypted-tbn0.gstatic.com/images?q=tbn:ANd9GcRkpqKtkO89ytw6ZXdhEeNPKs8C5MLyMJBhnw&amp;usqp=CAU" TargetMode="External"/><Relationship Id="rId7" Type="http://schemas.openxmlformats.org/officeDocument/2006/relationships/hyperlink" Target="https://encrypted-tbn0.gstatic.com/images?q=tbn:ANd9GcRkpqKtkO89ytw6ZXdhEeNPKs8C5MLyMJBhnw&amp;usqp=CAU" TargetMode="External"/><Relationship Id="rId8" Type="http://schemas.openxmlformats.org/officeDocument/2006/relationships/hyperlink" Target="https://encrypted-tbn0.gstatic.com/images?q=tbn:ANd9GcRkpqKtkO89ytw6ZXdhEeNPKs8C5MLyMJBhnw&amp;usqp=CAU" TargetMode="External"/><Relationship Id="rId73" Type="http://schemas.openxmlformats.org/officeDocument/2006/relationships/hyperlink" Target="https://media.s-bol.com/gvyP4n8y4rD/550x641.jpg" TargetMode="External"/><Relationship Id="rId72" Type="http://schemas.openxmlformats.org/officeDocument/2006/relationships/hyperlink" Target="https://media.s-bol.com/gvyP4n8y4rD/550x641.jpg" TargetMode="External"/><Relationship Id="rId75" Type="http://schemas.openxmlformats.org/officeDocument/2006/relationships/drawing" Target="../drawings/drawing1.xml"/><Relationship Id="rId74" Type="http://schemas.openxmlformats.org/officeDocument/2006/relationships/hyperlink" Target="https://media.s-bol.com/gvyP4n8y4rD/550x641.jpg" TargetMode="External"/><Relationship Id="rId71" Type="http://schemas.openxmlformats.org/officeDocument/2006/relationships/hyperlink" Target="https://imabeautygeek.com/.image/t_share/MTQ4OTEzMDY4NjYxODEwMjMx/maybelline-tenue-strong-pro-swatches-review-nail-polish-vernis-super-impact.jpg" TargetMode="External"/><Relationship Id="rId70" Type="http://schemas.openxmlformats.org/officeDocument/2006/relationships/hyperlink" Target="https://imabeautygeek.com/.image/t_share/MTQ4OTEzMDY4NjYxODEwMjMx/maybelline-tenue-strong-pro-swatches-review-nail-polish-vernis-super-impact.jpg" TargetMode="External"/><Relationship Id="rId62" Type="http://schemas.openxmlformats.org/officeDocument/2006/relationships/hyperlink" Target="https://imabeautygeek.com/.image/t_share/MTQ4OTEzMDY4NjYxODEwMjMx/maybelline-tenue-strong-pro-swatches-review-nail-polish-vernis-super-impact.jpg" TargetMode="External"/><Relationship Id="rId61" Type="http://schemas.openxmlformats.org/officeDocument/2006/relationships/hyperlink" Target="https://imabeautygeek.com/.image/t_share/MTQ4OTEzMDY4NjYxODEwMjMx/maybelline-tenue-strong-pro-swatches-review-nail-polish-vernis-super-impact.jpg" TargetMode="External"/><Relationship Id="rId64" Type="http://schemas.openxmlformats.org/officeDocument/2006/relationships/hyperlink" Target="https://imabeautygeek.com/.image/t_share/MTQ4OTEzMDY4NjYxODEwMjMx/maybelline-tenue-strong-pro-swatches-review-nail-polish-vernis-super-impact.jpg" TargetMode="External"/><Relationship Id="rId63" Type="http://schemas.openxmlformats.org/officeDocument/2006/relationships/hyperlink" Target="https://imabeautygeek.com/.image/t_share/MTQ4OTEzMDY4NjYxODEwMjMx/maybelline-tenue-strong-pro-swatches-review-nail-polish-vernis-super-impact.jpg" TargetMode="External"/><Relationship Id="rId66" Type="http://schemas.openxmlformats.org/officeDocument/2006/relationships/hyperlink" Target="https://imabeautygeek.com/.image/t_share/MTQ4OTEzMDY4NjYxODEwMjMx/maybelline-tenue-strong-pro-swatches-review-nail-polish-vernis-super-impact.jpg" TargetMode="External"/><Relationship Id="rId65" Type="http://schemas.openxmlformats.org/officeDocument/2006/relationships/hyperlink" Target="https://imabeautygeek.com/.image/t_share/MTQ4OTEzMDY4NjYxODEwMjMx/maybelline-tenue-strong-pro-swatches-review-nail-polish-vernis-super-impact.jpg" TargetMode="External"/><Relationship Id="rId68" Type="http://schemas.openxmlformats.org/officeDocument/2006/relationships/hyperlink" Target="https://imabeautygeek.com/.image/t_share/MTQ4OTEzMDY4NjYxODEwMjMx/maybelline-tenue-strong-pro-swatches-review-nail-polish-vernis-super-impact.jpg" TargetMode="External"/><Relationship Id="rId67" Type="http://schemas.openxmlformats.org/officeDocument/2006/relationships/hyperlink" Target="https://imabeautygeek.com/.image/t_share/MTQ4OTEzMDY4NjYxODEwMjMx/maybelline-tenue-strong-pro-swatches-review-nail-polish-vernis-super-impact.jpg" TargetMode="External"/><Relationship Id="rId60" Type="http://schemas.openxmlformats.org/officeDocument/2006/relationships/hyperlink" Target="https://imabeautygeek.com/.image/t_share/MTQ4OTEzMDY4NjYxODEwMjMx/maybelline-tenue-strong-pro-swatches-review-nail-polish-vernis-super-impact.jpg" TargetMode="External"/><Relationship Id="rId69" Type="http://schemas.openxmlformats.org/officeDocument/2006/relationships/hyperlink" Target="https://imabeautygeek.com/.image/t_share/MTQ4OTEzMDY4NjYxODEwMjMx/maybelline-tenue-strong-pro-swatches-review-nail-polish-vernis-super-impact.jpg" TargetMode="External"/><Relationship Id="rId51" Type="http://schemas.openxmlformats.org/officeDocument/2006/relationships/hyperlink" Target="https://imabeautygeek.com/.image/t_share/MTQ4OTEzMDY4NjYxODEwMjMx/maybelline-tenue-strong-pro-swatches-review-nail-polish-vernis-super-impact.jpg" TargetMode="External"/><Relationship Id="rId50" Type="http://schemas.openxmlformats.org/officeDocument/2006/relationships/hyperlink" Target="https://imabeautygeek.com/.image/t_share/MTQ4OTEzMDY4NjYxODEwMjMx/maybelline-tenue-strong-pro-swatches-review-nail-polish-vernis-super-impact.jpg" TargetMode="External"/><Relationship Id="rId53" Type="http://schemas.openxmlformats.org/officeDocument/2006/relationships/hyperlink" Target="https://imabeautygeek.com/.image/t_share/MTQ4OTEzMDY4NjYxODEwMjMx/maybelline-tenue-strong-pro-swatches-review-nail-polish-vernis-super-impact.jpg" TargetMode="External"/><Relationship Id="rId52" Type="http://schemas.openxmlformats.org/officeDocument/2006/relationships/hyperlink" Target="https://imabeautygeek.com/.image/t_share/MTQ4OTEzMDY4NjYxODEwMjMx/maybelline-tenue-strong-pro-swatches-review-nail-polish-vernis-super-impact.jpg" TargetMode="External"/><Relationship Id="rId55" Type="http://schemas.openxmlformats.org/officeDocument/2006/relationships/hyperlink" Target="https://imabeautygeek.com/.image/t_share/MTQ4OTEzMDY4NjYxODEwMjMx/maybelline-tenue-strong-pro-swatches-review-nail-polish-vernis-super-impact.jpg" TargetMode="External"/><Relationship Id="rId54" Type="http://schemas.openxmlformats.org/officeDocument/2006/relationships/hyperlink" Target="https://imabeautygeek.com/.image/t_share/MTQ4OTEzMDY4NjYxODEwMjMx/maybelline-tenue-strong-pro-swatches-review-nail-polish-vernis-super-impact.jpg" TargetMode="External"/><Relationship Id="rId57" Type="http://schemas.openxmlformats.org/officeDocument/2006/relationships/hyperlink" Target="https://imabeautygeek.com/.image/t_share/MTQ4OTEzMDY4NjYxODEwMjMx/maybelline-tenue-strong-pro-swatches-review-nail-polish-vernis-super-impact.jpg" TargetMode="External"/><Relationship Id="rId56" Type="http://schemas.openxmlformats.org/officeDocument/2006/relationships/hyperlink" Target="https://imabeautygeek.com/.image/t_share/MTQ4OTEzMDY4NjYxODEwMjMx/maybelline-tenue-strong-pro-swatches-review-nail-polish-vernis-super-impact.jpg" TargetMode="External"/><Relationship Id="rId59" Type="http://schemas.openxmlformats.org/officeDocument/2006/relationships/hyperlink" Target="https://imabeautygeek.com/.image/t_share/MTQ4OTEzMDY4NjYxODEwMjMx/maybelline-tenue-strong-pro-swatches-review-nail-polish-vernis-super-impact.jpg" TargetMode="External"/><Relationship Id="rId58" Type="http://schemas.openxmlformats.org/officeDocument/2006/relationships/hyperlink" Target="https://imabeautygeek.com/.image/t_share/MTQ4OTEzMDY4NjYxODEwMjMx/maybelline-tenue-strong-pro-swatches-review-nail-polish-vernis-super-impact.jpg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9.14"/>
    <col customWidth="1" min="2" max="6" width="21.29"/>
    <col customWidth="1" min="7" max="7" width="17.14"/>
    <col customWidth="1" min="8" max="8" width="12.43"/>
    <col customWidth="1" min="9" max="9" width="10.14"/>
    <col customWidth="1" min="10" max="10" width="28.57"/>
    <col customWidth="1" min="11" max="11" width="9.14"/>
    <col customWidth="1" min="12" max="30" width="10.86"/>
  </cols>
  <sheetData>
    <row r="1" ht="18.75" customHeight="1">
      <c r="A1" s="1"/>
      <c r="B1" s="2" t="s">
        <v>0</v>
      </c>
      <c r="C1" s="3"/>
      <c r="D1" s="3"/>
      <c r="E1" s="3"/>
      <c r="F1" s="3"/>
      <c r="G1" s="4" t="s">
        <v>1</v>
      </c>
      <c r="H1" s="4"/>
      <c r="I1" s="5"/>
      <c r="J1" s="6"/>
      <c r="K1" s="7"/>
    </row>
    <row r="2" ht="14.25" customHeight="1">
      <c r="A2" s="8" t="s">
        <v>2</v>
      </c>
      <c r="B2" s="9"/>
      <c r="C2" s="9" t="s">
        <v>3</v>
      </c>
      <c r="D2" s="9"/>
      <c r="E2" s="9" t="s">
        <v>4</v>
      </c>
      <c r="F2" s="10" t="s">
        <v>5</v>
      </c>
      <c r="G2" s="11" t="s">
        <v>6</v>
      </c>
      <c r="H2" s="10" t="s">
        <v>7</v>
      </c>
      <c r="I2" s="12" t="s">
        <v>8</v>
      </c>
      <c r="J2" s="13" t="s">
        <v>9</v>
      </c>
      <c r="K2" s="14" t="s">
        <v>10</v>
      </c>
    </row>
    <row r="3" ht="91.5" customHeight="1">
      <c r="A3" s="15" t="s">
        <v>11</v>
      </c>
      <c r="B3" s="16" t="s">
        <v>12</v>
      </c>
      <c r="C3" s="16" t="s">
        <v>13</v>
      </c>
      <c r="D3" s="17" t="s">
        <v>14</v>
      </c>
      <c r="E3" s="18" t="s">
        <v>15</v>
      </c>
      <c r="F3" s="19" t="s">
        <v>16</v>
      </c>
      <c r="G3" s="20">
        <v>3.0174535E7</v>
      </c>
      <c r="H3" s="19">
        <v>6.0</v>
      </c>
      <c r="I3" s="21">
        <v>3.5</v>
      </c>
      <c r="J3" s="22"/>
      <c r="K3" s="15"/>
      <c r="L3" s="23" t="s">
        <v>17</v>
      </c>
    </row>
    <row r="4" ht="81.75" customHeight="1">
      <c r="A4" s="15" t="s">
        <v>18</v>
      </c>
      <c r="B4" s="16" t="s">
        <v>12</v>
      </c>
      <c r="C4" s="16" t="s">
        <v>13</v>
      </c>
      <c r="D4" s="17" t="s">
        <v>14</v>
      </c>
      <c r="E4" s="18" t="s">
        <v>15</v>
      </c>
      <c r="F4" s="19" t="s">
        <v>19</v>
      </c>
      <c r="G4" s="20">
        <v>3.600530848058E12</v>
      </c>
      <c r="H4" s="19">
        <v>272.0</v>
      </c>
      <c r="I4" s="21">
        <v>3.5</v>
      </c>
      <c r="J4" s="22"/>
      <c r="K4" s="15"/>
      <c r="L4" s="23" t="s">
        <v>20</v>
      </c>
    </row>
    <row r="5" ht="90.0" customHeight="1">
      <c r="A5" s="15" t="s">
        <v>21</v>
      </c>
      <c r="B5" s="16" t="s">
        <v>12</v>
      </c>
      <c r="C5" s="16" t="s">
        <v>13</v>
      </c>
      <c r="D5" s="17" t="s">
        <v>14</v>
      </c>
      <c r="E5" s="18" t="s">
        <v>15</v>
      </c>
      <c r="F5" s="19" t="s">
        <v>22</v>
      </c>
      <c r="G5" s="20">
        <v>3.600530164059E12</v>
      </c>
      <c r="H5" s="19">
        <v>6.0</v>
      </c>
      <c r="I5" s="21">
        <v>3.5</v>
      </c>
      <c r="J5" s="22"/>
      <c r="K5" s="15"/>
      <c r="L5" s="18" t="s">
        <v>23</v>
      </c>
    </row>
    <row r="6" ht="90.0" customHeight="1">
      <c r="A6" s="15" t="s">
        <v>24</v>
      </c>
      <c r="B6" s="16" t="s">
        <v>12</v>
      </c>
      <c r="C6" s="16" t="s">
        <v>13</v>
      </c>
      <c r="D6" s="17" t="s">
        <v>14</v>
      </c>
      <c r="E6" s="18" t="s">
        <v>15</v>
      </c>
      <c r="F6" s="19" t="s">
        <v>25</v>
      </c>
      <c r="G6" s="20">
        <v>3.600530684274E12</v>
      </c>
      <c r="H6" s="19">
        <v>6.0</v>
      </c>
      <c r="I6" s="21">
        <v>3.5</v>
      </c>
      <c r="J6" s="22"/>
      <c r="K6" s="15"/>
      <c r="L6" s="18" t="s">
        <v>26</v>
      </c>
    </row>
    <row r="7" ht="90.0" customHeight="1">
      <c r="A7" s="15" t="s">
        <v>27</v>
      </c>
      <c r="B7" s="16" t="s">
        <v>12</v>
      </c>
      <c r="C7" s="16" t="s">
        <v>13</v>
      </c>
      <c r="D7" s="17" t="s">
        <v>14</v>
      </c>
      <c r="E7" s="18" t="s">
        <v>15</v>
      </c>
      <c r="F7" s="19" t="s">
        <v>22</v>
      </c>
      <c r="G7" s="20">
        <v>3.6005308094E12</v>
      </c>
      <c r="H7" s="19">
        <v>3.0</v>
      </c>
      <c r="I7" s="21">
        <v>3.5</v>
      </c>
      <c r="J7" s="22"/>
      <c r="K7" s="15"/>
      <c r="L7" s="18" t="s">
        <v>28</v>
      </c>
    </row>
    <row r="8" ht="81.0" customHeight="1">
      <c r="A8" s="15" t="s">
        <v>29</v>
      </c>
      <c r="B8" s="16" t="s">
        <v>12</v>
      </c>
      <c r="C8" s="16" t="s">
        <v>13</v>
      </c>
      <c r="D8" s="17" t="s">
        <v>14</v>
      </c>
      <c r="E8" s="18" t="s">
        <v>15</v>
      </c>
      <c r="F8" s="19" t="s">
        <v>30</v>
      </c>
      <c r="G8" s="20">
        <f>3600531287917</f>
        <v>3600531287917</v>
      </c>
      <c r="H8" s="19">
        <v>73.0</v>
      </c>
      <c r="I8" s="21">
        <v>3.5</v>
      </c>
      <c r="J8" s="22"/>
      <c r="K8" s="15"/>
      <c r="L8" s="18" t="s">
        <v>31</v>
      </c>
    </row>
    <row r="9" ht="105.0" customHeight="1">
      <c r="A9" s="15" t="s">
        <v>32</v>
      </c>
      <c r="B9" s="16" t="s">
        <v>12</v>
      </c>
      <c r="C9" s="16" t="s">
        <v>13</v>
      </c>
      <c r="D9" s="17" t="s">
        <v>14</v>
      </c>
      <c r="E9" s="18" t="s">
        <v>15</v>
      </c>
      <c r="F9" s="19" t="s">
        <v>22</v>
      </c>
      <c r="G9" s="20">
        <f>3600530426294</f>
        <v>3600530426294</v>
      </c>
      <c r="H9" s="19">
        <v>128.0</v>
      </c>
      <c r="I9" s="21">
        <v>3.5</v>
      </c>
      <c r="J9" s="22"/>
      <c r="K9" s="24"/>
      <c r="L9" s="18" t="s">
        <v>33</v>
      </c>
    </row>
    <row r="10" ht="105.0" customHeight="1">
      <c r="A10" s="19" t="s">
        <v>34</v>
      </c>
      <c r="B10" s="16" t="s">
        <v>12</v>
      </c>
      <c r="C10" s="16" t="s">
        <v>13</v>
      </c>
      <c r="D10" s="17" t="s">
        <v>14</v>
      </c>
      <c r="E10" s="18" t="s">
        <v>15</v>
      </c>
      <c r="F10" s="19" t="s">
        <v>22</v>
      </c>
      <c r="G10" s="20">
        <f>4084200665104</f>
        <v>4084200665104</v>
      </c>
      <c r="H10" s="19">
        <v>31785.0</v>
      </c>
      <c r="I10" s="21">
        <v>3.5</v>
      </c>
      <c r="J10" s="25"/>
      <c r="K10" s="24"/>
      <c r="L10" s="18" t="s">
        <v>35</v>
      </c>
    </row>
    <row r="11" ht="90.0" customHeight="1">
      <c r="A11" s="15" t="s">
        <v>36</v>
      </c>
      <c r="B11" s="16" t="s">
        <v>12</v>
      </c>
      <c r="C11" s="16" t="s">
        <v>13</v>
      </c>
      <c r="D11" s="17" t="s">
        <v>14</v>
      </c>
      <c r="E11" s="18" t="s">
        <v>15</v>
      </c>
      <c r="F11" s="19" t="s">
        <v>22</v>
      </c>
      <c r="G11" s="20">
        <f>3600531470449</f>
        <v>3600531470449</v>
      </c>
      <c r="H11" s="19">
        <v>642.0</v>
      </c>
      <c r="I11" s="21">
        <v>3.5</v>
      </c>
      <c r="J11" s="25"/>
      <c r="K11" s="24"/>
      <c r="L11" s="18" t="s">
        <v>37</v>
      </c>
    </row>
    <row r="12" ht="90.0" customHeight="1">
      <c r="A12" s="15" t="s">
        <v>38</v>
      </c>
      <c r="B12" s="16" t="s">
        <v>12</v>
      </c>
      <c r="C12" s="16" t="s">
        <v>13</v>
      </c>
      <c r="D12" s="17" t="s">
        <v>14</v>
      </c>
      <c r="E12" s="18" t="s">
        <v>15</v>
      </c>
      <c r="F12" s="19" t="s">
        <v>22</v>
      </c>
      <c r="G12" s="15" t="s">
        <v>38</v>
      </c>
      <c r="H12" s="19">
        <v>6.0</v>
      </c>
      <c r="I12" s="21">
        <v>3.5</v>
      </c>
      <c r="J12" s="25"/>
      <c r="K12" s="24"/>
      <c r="L12" s="18" t="s">
        <v>39</v>
      </c>
    </row>
    <row r="13" ht="90.0" customHeight="1">
      <c r="A13" s="15" t="s">
        <v>40</v>
      </c>
      <c r="B13" s="16" t="s">
        <v>12</v>
      </c>
      <c r="C13" s="16" t="s">
        <v>13</v>
      </c>
      <c r="D13" s="17" t="s">
        <v>14</v>
      </c>
      <c r="E13" s="18" t="s">
        <v>15</v>
      </c>
      <c r="F13" s="19" t="s">
        <v>41</v>
      </c>
      <c r="G13" s="20">
        <v>3.60053007332E12</v>
      </c>
      <c r="H13" s="19">
        <v>9.0</v>
      </c>
      <c r="I13" s="21">
        <v>3.5</v>
      </c>
      <c r="J13" s="25"/>
      <c r="K13" s="24"/>
      <c r="L13" s="18" t="s">
        <v>42</v>
      </c>
    </row>
    <row r="14" ht="105.0" customHeight="1">
      <c r="A14" s="15" t="s">
        <v>43</v>
      </c>
      <c r="B14" s="16" t="s">
        <v>12</v>
      </c>
      <c r="C14" s="16" t="s">
        <v>13</v>
      </c>
      <c r="D14" s="17" t="s">
        <v>14</v>
      </c>
      <c r="E14" s="18" t="s">
        <v>15</v>
      </c>
      <c r="F14" s="19" t="s">
        <v>30</v>
      </c>
      <c r="G14" s="20">
        <f>3600531522100</f>
        <v>3600531522100</v>
      </c>
      <c r="H14" s="19">
        <v>197.0</v>
      </c>
      <c r="I14" s="21">
        <v>3.5</v>
      </c>
      <c r="J14" s="25"/>
      <c r="K14" s="24"/>
      <c r="L14" s="18" t="s">
        <v>44</v>
      </c>
    </row>
    <row r="15" ht="15.75" customHeight="1">
      <c r="A15" s="1"/>
      <c r="B15" s="16" t="s">
        <v>12</v>
      </c>
      <c r="C15" s="16" t="s">
        <v>13</v>
      </c>
      <c r="D15" s="17" t="s">
        <v>14</v>
      </c>
      <c r="E15" s="18" t="s">
        <v>15</v>
      </c>
      <c r="F15" s="3"/>
      <c r="G15" s="4" t="s">
        <v>45</v>
      </c>
      <c r="H15" s="4"/>
      <c r="I15" s="5"/>
      <c r="J15" s="6"/>
      <c r="K15" s="24"/>
    </row>
    <row r="16" ht="14.25" customHeight="1">
      <c r="A16" s="8" t="s">
        <v>2</v>
      </c>
      <c r="B16" s="16" t="s">
        <v>12</v>
      </c>
      <c r="C16" s="16" t="s">
        <v>13</v>
      </c>
      <c r="D16" s="17" t="s">
        <v>14</v>
      </c>
      <c r="E16" s="18" t="s">
        <v>15</v>
      </c>
      <c r="F16" s="10" t="s">
        <v>5</v>
      </c>
      <c r="G16" s="11" t="s">
        <v>6</v>
      </c>
      <c r="H16" s="10" t="s">
        <v>7</v>
      </c>
      <c r="I16" s="12" t="s">
        <v>8</v>
      </c>
      <c r="J16" s="13" t="s">
        <v>9</v>
      </c>
      <c r="K16" s="14" t="s">
        <v>10</v>
      </c>
    </row>
    <row r="17" ht="90.0" customHeight="1">
      <c r="A17" s="15" t="s">
        <v>46</v>
      </c>
      <c r="B17" s="16" t="s">
        <v>12</v>
      </c>
      <c r="C17" s="16" t="s">
        <v>13</v>
      </c>
      <c r="D17" s="17" t="s">
        <v>14</v>
      </c>
      <c r="E17" s="18" t="s">
        <v>15</v>
      </c>
      <c r="F17" s="15" t="s">
        <v>47</v>
      </c>
      <c r="G17" s="26">
        <v>3.0167803E7</v>
      </c>
      <c r="H17" s="19">
        <v>3682.0</v>
      </c>
      <c r="I17" s="21">
        <v>1.8</v>
      </c>
      <c r="J17" s="15"/>
      <c r="K17" s="24"/>
      <c r="L17" s="18" t="s">
        <v>48</v>
      </c>
    </row>
    <row r="18" ht="111.0" customHeight="1">
      <c r="A18" s="15" t="s">
        <v>49</v>
      </c>
      <c r="B18" s="16" t="s">
        <v>12</v>
      </c>
      <c r="C18" s="16" t="s">
        <v>13</v>
      </c>
      <c r="D18" s="17" t="s">
        <v>14</v>
      </c>
      <c r="E18" s="18" t="s">
        <v>15</v>
      </c>
      <c r="F18" s="15" t="s">
        <v>50</v>
      </c>
      <c r="G18" s="26">
        <v>3.600530804009E12</v>
      </c>
      <c r="H18" s="19">
        <v>20.0</v>
      </c>
      <c r="I18" s="21">
        <v>1.8</v>
      </c>
      <c r="J18" s="15"/>
      <c r="K18" s="24"/>
      <c r="L18" s="18" t="s">
        <v>51</v>
      </c>
    </row>
    <row r="19" ht="115.5" customHeight="1">
      <c r="A19" s="15" t="s">
        <v>52</v>
      </c>
      <c r="B19" s="16" t="s">
        <v>12</v>
      </c>
      <c r="C19" s="16" t="s">
        <v>13</v>
      </c>
      <c r="D19" s="17" t="s">
        <v>14</v>
      </c>
      <c r="E19" s="18" t="s">
        <v>15</v>
      </c>
      <c r="F19" s="15" t="s">
        <v>53</v>
      </c>
      <c r="G19" s="26">
        <v>3.600531087401E12</v>
      </c>
      <c r="H19" s="19">
        <v>4179.0</v>
      </c>
      <c r="I19" s="21">
        <v>2.0</v>
      </c>
      <c r="J19" s="22"/>
      <c r="K19" s="24"/>
      <c r="L19" s="18" t="s">
        <v>54</v>
      </c>
    </row>
    <row r="20" ht="37.5" customHeight="1">
      <c r="A20" s="27" t="s">
        <v>55</v>
      </c>
      <c r="B20" s="16" t="s">
        <v>12</v>
      </c>
      <c r="C20" s="16" t="s">
        <v>13</v>
      </c>
      <c r="D20" s="17" t="s">
        <v>14</v>
      </c>
      <c r="E20" s="28" t="s">
        <v>56</v>
      </c>
      <c r="F20" s="19" t="s">
        <v>57</v>
      </c>
      <c r="G20" s="20">
        <f>3600531312695</f>
        <v>3600531312695</v>
      </c>
      <c r="H20" s="19">
        <v>223.0</v>
      </c>
      <c r="I20" s="21">
        <v>1.8</v>
      </c>
      <c r="J20" s="29"/>
      <c r="K20" s="24"/>
      <c r="L20" s="18" t="s">
        <v>58</v>
      </c>
    </row>
    <row r="21" ht="37.5" customHeight="1">
      <c r="A21" s="30"/>
      <c r="B21" s="16" t="s">
        <v>12</v>
      </c>
      <c r="C21" s="16" t="s">
        <v>13</v>
      </c>
      <c r="D21" s="17" t="s">
        <v>14</v>
      </c>
      <c r="E21" s="28" t="s">
        <v>56</v>
      </c>
      <c r="F21" s="19" t="s">
        <v>59</v>
      </c>
      <c r="G21" s="20">
        <f>3600531312718</f>
        <v>3600531312718</v>
      </c>
      <c r="H21" s="19">
        <v>90.0</v>
      </c>
      <c r="I21" s="21">
        <v>1.8</v>
      </c>
      <c r="J21" s="30"/>
      <c r="K21" s="24"/>
      <c r="L21" s="18" t="s">
        <v>58</v>
      </c>
    </row>
    <row r="22" ht="37.5" customHeight="1">
      <c r="A22" s="31"/>
      <c r="B22" s="16" t="s">
        <v>12</v>
      </c>
      <c r="C22" s="16" t="s">
        <v>13</v>
      </c>
      <c r="D22" s="17" t="s">
        <v>14</v>
      </c>
      <c r="E22" s="32" t="s">
        <v>56</v>
      </c>
      <c r="F22" s="15" t="s">
        <v>60</v>
      </c>
      <c r="G22" s="26">
        <v>3.60053131264E12</v>
      </c>
      <c r="H22" s="19">
        <v>849.0</v>
      </c>
      <c r="I22" s="21">
        <v>1.8</v>
      </c>
      <c r="J22" s="31"/>
      <c r="K22" s="24"/>
      <c r="L22" s="18" t="s">
        <v>58</v>
      </c>
    </row>
    <row r="23" ht="90.0" customHeight="1">
      <c r="A23" s="15" t="s">
        <v>61</v>
      </c>
      <c r="B23" s="16" t="s">
        <v>12</v>
      </c>
      <c r="C23" s="16" t="s">
        <v>13</v>
      </c>
      <c r="D23" s="17" t="s">
        <v>14</v>
      </c>
      <c r="E23" s="28" t="s">
        <v>56</v>
      </c>
      <c r="F23" s="19" t="s">
        <v>62</v>
      </c>
      <c r="G23" s="20">
        <f>3600531516710</f>
        <v>3600531516710</v>
      </c>
      <c r="H23" s="19">
        <v>7182.0</v>
      </c>
      <c r="I23" s="21">
        <v>2.0</v>
      </c>
      <c r="J23" s="15"/>
      <c r="K23" s="24"/>
      <c r="L23" s="18" t="s">
        <v>63</v>
      </c>
    </row>
    <row r="24" ht="45.75" customHeight="1">
      <c r="A24" s="27" t="s">
        <v>64</v>
      </c>
      <c r="B24" s="16" t="s">
        <v>12</v>
      </c>
      <c r="C24" s="16" t="s">
        <v>13</v>
      </c>
      <c r="D24" s="17" t="s">
        <v>14</v>
      </c>
      <c r="E24" s="28" t="s">
        <v>56</v>
      </c>
      <c r="F24" s="19" t="s">
        <v>47</v>
      </c>
      <c r="G24" s="20">
        <f>3600531413521</f>
        <v>3600531413521</v>
      </c>
      <c r="H24" s="19">
        <v>40.0</v>
      </c>
      <c r="I24" s="21">
        <v>2.5</v>
      </c>
      <c r="J24" s="29"/>
      <c r="K24" s="24"/>
      <c r="L24" s="18" t="s">
        <v>65</v>
      </c>
    </row>
    <row r="25" ht="45.75" customHeight="1">
      <c r="A25" s="31"/>
      <c r="B25" s="16" t="s">
        <v>12</v>
      </c>
      <c r="C25" s="16" t="s">
        <v>13</v>
      </c>
      <c r="D25" s="17" t="s">
        <v>14</v>
      </c>
      <c r="E25" s="28" t="s">
        <v>56</v>
      </c>
      <c r="F25" s="19" t="s">
        <v>66</v>
      </c>
      <c r="G25" s="20">
        <f>3600531413552</f>
        <v>3600531413552</v>
      </c>
      <c r="H25" s="19">
        <v>28.0</v>
      </c>
      <c r="I25" s="21">
        <v>2.5</v>
      </c>
      <c r="J25" s="31"/>
      <c r="K25" s="24"/>
      <c r="L25" s="18" t="s">
        <v>65</v>
      </c>
    </row>
    <row r="26" ht="90.0" customHeight="1">
      <c r="A26" s="15" t="s">
        <v>67</v>
      </c>
      <c r="B26" s="16" t="s">
        <v>12</v>
      </c>
      <c r="C26" s="16" t="s">
        <v>13</v>
      </c>
      <c r="D26" s="17" t="s">
        <v>14</v>
      </c>
      <c r="E26" s="28" t="s">
        <v>68</v>
      </c>
      <c r="F26" s="19" t="s">
        <v>69</v>
      </c>
      <c r="G26" s="20">
        <v>3.600531355531E12</v>
      </c>
      <c r="H26" s="19">
        <v>138.0</v>
      </c>
      <c r="I26" s="21">
        <v>2.5</v>
      </c>
      <c r="J26" s="22"/>
      <c r="K26" s="24"/>
      <c r="L26" s="23" t="s">
        <v>70</v>
      </c>
    </row>
    <row r="27" ht="90.0" customHeight="1">
      <c r="A27" s="15" t="s">
        <v>71</v>
      </c>
      <c r="B27" s="16" t="s">
        <v>12</v>
      </c>
      <c r="C27" s="16" t="s">
        <v>13</v>
      </c>
      <c r="D27" s="17" t="s">
        <v>14</v>
      </c>
      <c r="E27" s="28" t="s">
        <v>68</v>
      </c>
      <c r="F27" s="19" t="s">
        <v>72</v>
      </c>
      <c r="G27" s="26">
        <v>3.600531546489E12</v>
      </c>
      <c r="H27" s="19">
        <v>2665.0</v>
      </c>
      <c r="I27" s="21">
        <v>3.0</v>
      </c>
      <c r="J27" s="22"/>
      <c r="K27" s="24"/>
      <c r="L27" s="18" t="s">
        <v>73</v>
      </c>
    </row>
    <row r="28" ht="90.0" customHeight="1">
      <c r="A28" s="15" t="s">
        <v>74</v>
      </c>
      <c r="B28" s="16" t="s">
        <v>12</v>
      </c>
      <c r="C28" s="16" t="s">
        <v>13</v>
      </c>
      <c r="D28" s="17" t="s">
        <v>14</v>
      </c>
      <c r="E28" s="28" t="s">
        <v>68</v>
      </c>
      <c r="F28" s="19" t="s">
        <v>75</v>
      </c>
      <c r="G28" s="26">
        <v>3.600531086466E12</v>
      </c>
      <c r="H28" s="19">
        <v>9.0</v>
      </c>
      <c r="I28" s="21">
        <v>3.0</v>
      </c>
      <c r="J28" s="22"/>
      <c r="K28" s="24"/>
      <c r="L28" s="18" t="s">
        <v>76</v>
      </c>
    </row>
    <row r="29" ht="90.0" customHeight="1">
      <c r="A29" s="15" t="s">
        <v>67</v>
      </c>
      <c r="B29" s="16" t="s">
        <v>12</v>
      </c>
      <c r="C29" s="16" t="s">
        <v>13</v>
      </c>
      <c r="D29" s="17" t="s">
        <v>14</v>
      </c>
      <c r="E29" s="28" t="s">
        <v>68</v>
      </c>
      <c r="F29" s="19" t="s">
        <v>77</v>
      </c>
      <c r="G29" s="26">
        <v>3.600531086459E12</v>
      </c>
      <c r="H29" s="19">
        <v>7144.0</v>
      </c>
      <c r="I29" s="21">
        <v>3.0</v>
      </c>
      <c r="J29" s="22"/>
      <c r="K29" s="24"/>
      <c r="L29" s="18" t="s">
        <v>78</v>
      </c>
    </row>
    <row r="30" ht="14.25" customHeight="1">
      <c r="A30" s="1"/>
      <c r="B30" s="16" t="s">
        <v>12</v>
      </c>
      <c r="C30" s="16" t="s">
        <v>13</v>
      </c>
      <c r="D30" s="17" t="s">
        <v>14</v>
      </c>
      <c r="E30" s="28" t="s">
        <v>68</v>
      </c>
      <c r="F30" s="3"/>
      <c r="G30" s="4" t="s">
        <v>79</v>
      </c>
      <c r="H30" s="4"/>
      <c r="I30" s="5"/>
      <c r="J30" s="6"/>
      <c r="K30" s="24"/>
    </row>
    <row r="31" ht="14.25" customHeight="1">
      <c r="A31" s="8" t="s">
        <v>2</v>
      </c>
      <c r="B31" s="16" t="s">
        <v>12</v>
      </c>
      <c r="C31" s="16" t="s">
        <v>13</v>
      </c>
      <c r="D31" s="17" t="s">
        <v>14</v>
      </c>
      <c r="E31" s="28" t="s">
        <v>68</v>
      </c>
      <c r="F31" s="10" t="s">
        <v>5</v>
      </c>
      <c r="G31" s="11" t="s">
        <v>6</v>
      </c>
      <c r="H31" s="10" t="s">
        <v>7</v>
      </c>
      <c r="I31" s="12" t="s">
        <v>8</v>
      </c>
      <c r="J31" s="13" t="s">
        <v>9</v>
      </c>
      <c r="K31" s="14" t="s">
        <v>10</v>
      </c>
    </row>
    <row r="32" ht="32.25" customHeight="1">
      <c r="A32" s="27" t="s">
        <v>80</v>
      </c>
      <c r="B32" s="16" t="s">
        <v>12</v>
      </c>
      <c r="C32" s="16" t="s">
        <v>13</v>
      </c>
      <c r="D32" s="17" t="s">
        <v>14</v>
      </c>
      <c r="E32" s="28" t="s">
        <v>68</v>
      </c>
      <c r="F32" s="15" t="s">
        <v>81</v>
      </c>
      <c r="G32" s="26">
        <f>3600531509132</f>
        <v>3600531509132</v>
      </c>
      <c r="H32" s="19">
        <v>970.0</v>
      </c>
      <c r="I32" s="21">
        <v>2.0</v>
      </c>
      <c r="J32" s="29"/>
      <c r="K32" s="24"/>
      <c r="L32" s="18" t="s">
        <v>82</v>
      </c>
    </row>
    <row r="33" ht="32.25" customHeight="1">
      <c r="A33" s="30"/>
      <c r="B33" s="16" t="s">
        <v>12</v>
      </c>
      <c r="C33" s="16" t="s">
        <v>13</v>
      </c>
      <c r="D33" s="17" t="s">
        <v>14</v>
      </c>
      <c r="E33" s="28" t="s">
        <v>68</v>
      </c>
      <c r="F33" s="15" t="s">
        <v>83</v>
      </c>
      <c r="G33" s="26">
        <f>3600531509156</f>
        <v>3600531509156</v>
      </c>
      <c r="H33" s="19">
        <v>4780.0</v>
      </c>
      <c r="I33" s="21">
        <v>2.0</v>
      </c>
      <c r="J33" s="30"/>
      <c r="K33" s="24"/>
      <c r="L33" s="18" t="s">
        <v>82</v>
      </c>
    </row>
    <row r="34" ht="32.25" customHeight="1">
      <c r="A34" s="31"/>
      <c r="B34" s="16" t="s">
        <v>12</v>
      </c>
      <c r="C34" s="16" t="s">
        <v>13</v>
      </c>
      <c r="D34" s="17" t="s">
        <v>14</v>
      </c>
      <c r="E34" s="28" t="s">
        <v>68</v>
      </c>
      <c r="F34" s="15" t="s">
        <v>84</v>
      </c>
      <c r="G34" s="26">
        <f>3600531509163</f>
        <v>3600531509163</v>
      </c>
      <c r="H34" s="19">
        <v>2402.0</v>
      </c>
      <c r="I34" s="21">
        <v>2.0</v>
      </c>
      <c r="J34" s="31"/>
      <c r="K34" s="24"/>
      <c r="L34" s="18" t="s">
        <v>82</v>
      </c>
    </row>
    <row r="35" ht="121.5" customHeight="1">
      <c r="A35" s="15" t="s">
        <v>85</v>
      </c>
      <c r="B35" s="16" t="s">
        <v>12</v>
      </c>
      <c r="C35" s="16" t="s">
        <v>13</v>
      </c>
      <c r="D35" s="17" t="s">
        <v>14</v>
      </c>
      <c r="E35" s="28" t="s">
        <v>68</v>
      </c>
      <c r="F35" s="19" t="s">
        <v>86</v>
      </c>
      <c r="G35" s="20">
        <v>3.0139084E7</v>
      </c>
      <c r="H35" s="19">
        <v>1632.0</v>
      </c>
      <c r="I35" s="21">
        <v>1.5</v>
      </c>
      <c r="J35" s="22"/>
      <c r="K35" s="24"/>
      <c r="L35" s="18" t="s">
        <v>87</v>
      </c>
    </row>
    <row r="36" ht="24.75" customHeight="1">
      <c r="A36" s="27" t="s">
        <v>88</v>
      </c>
      <c r="B36" s="16" t="s">
        <v>12</v>
      </c>
      <c r="C36" s="16" t="s">
        <v>13</v>
      </c>
      <c r="D36" s="17" t="s">
        <v>14</v>
      </c>
      <c r="E36" s="28" t="s">
        <v>68</v>
      </c>
      <c r="F36" s="19" t="s">
        <v>89</v>
      </c>
      <c r="G36" s="20">
        <v>3.600531443467E12</v>
      </c>
      <c r="H36" s="19">
        <v>813.0</v>
      </c>
      <c r="I36" s="21">
        <v>1.5</v>
      </c>
      <c r="J36" s="29"/>
      <c r="K36" s="24"/>
      <c r="L36" s="18" t="s">
        <v>90</v>
      </c>
    </row>
    <row r="37" ht="24.75" customHeight="1">
      <c r="A37" s="30"/>
      <c r="B37" s="16" t="s">
        <v>12</v>
      </c>
      <c r="C37" s="16" t="s">
        <v>13</v>
      </c>
      <c r="D37" s="17" t="s">
        <v>14</v>
      </c>
      <c r="E37" s="28" t="s">
        <v>68</v>
      </c>
      <c r="F37" s="19" t="s">
        <v>91</v>
      </c>
      <c r="G37" s="20">
        <v>3.600531443511E12</v>
      </c>
      <c r="H37" s="19">
        <v>435.0</v>
      </c>
      <c r="I37" s="21">
        <v>1.5</v>
      </c>
      <c r="J37" s="30"/>
      <c r="K37" s="24"/>
      <c r="L37" s="18" t="s">
        <v>90</v>
      </c>
    </row>
    <row r="38" ht="24.75" customHeight="1">
      <c r="A38" s="30"/>
      <c r="B38" s="16" t="s">
        <v>12</v>
      </c>
      <c r="C38" s="16" t="s">
        <v>13</v>
      </c>
      <c r="D38" s="17" t="s">
        <v>14</v>
      </c>
      <c r="E38" s="28" t="s">
        <v>68</v>
      </c>
      <c r="F38" s="19" t="s">
        <v>92</v>
      </c>
      <c r="G38" s="20">
        <v>8.411300760518E12</v>
      </c>
      <c r="H38" s="19">
        <v>560.0</v>
      </c>
      <c r="I38" s="21">
        <v>1.5</v>
      </c>
      <c r="J38" s="30"/>
      <c r="K38" s="24"/>
      <c r="L38" s="18" t="s">
        <v>90</v>
      </c>
    </row>
    <row r="39" ht="24.75" customHeight="1">
      <c r="A39" s="31"/>
      <c r="B39" s="16" t="s">
        <v>12</v>
      </c>
      <c r="C39" s="16" t="s">
        <v>13</v>
      </c>
      <c r="D39" s="17" t="s">
        <v>14</v>
      </c>
      <c r="E39" s="28" t="s">
        <v>68</v>
      </c>
      <c r="F39" s="15" t="s">
        <v>93</v>
      </c>
      <c r="G39" s="26">
        <v>3.600531443412E12</v>
      </c>
      <c r="H39" s="19">
        <v>866.0</v>
      </c>
      <c r="I39" s="21">
        <v>1.5</v>
      </c>
      <c r="J39" s="31"/>
      <c r="K39" s="24"/>
      <c r="L39" s="18" t="s">
        <v>90</v>
      </c>
    </row>
    <row r="40" ht="90.0" customHeight="1">
      <c r="A40" s="15" t="s">
        <v>94</v>
      </c>
      <c r="B40" s="16" t="s">
        <v>12</v>
      </c>
      <c r="C40" s="16" t="s">
        <v>13</v>
      </c>
      <c r="D40" s="17" t="s">
        <v>14</v>
      </c>
      <c r="E40" s="28" t="s">
        <v>68</v>
      </c>
      <c r="F40" s="15" t="s">
        <v>22</v>
      </c>
      <c r="G40" s="26">
        <v>3.600530389421E12</v>
      </c>
      <c r="H40" s="19">
        <v>10.0</v>
      </c>
      <c r="I40" s="21">
        <v>2.0</v>
      </c>
      <c r="J40" s="19"/>
      <c r="K40" s="24"/>
      <c r="L40" s="18" t="s">
        <v>95</v>
      </c>
    </row>
    <row r="41" ht="101.25" customHeight="1">
      <c r="A41" s="15" t="s">
        <v>96</v>
      </c>
      <c r="B41" s="16" t="s">
        <v>12</v>
      </c>
      <c r="C41" s="16" t="s">
        <v>13</v>
      </c>
      <c r="D41" s="17" t="s">
        <v>14</v>
      </c>
      <c r="E41" s="28" t="s">
        <v>68</v>
      </c>
      <c r="F41" s="19" t="s">
        <v>97</v>
      </c>
      <c r="G41" s="26">
        <v>3.600531443474E12</v>
      </c>
      <c r="H41" s="19">
        <v>3335.0</v>
      </c>
      <c r="I41" s="21">
        <v>1.5</v>
      </c>
      <c r="J41" s="22"/>
      <c r="K41" s="24"/>
      <c r="L41" s="18" t="s">
        <v>98</v>
      </c>
    </row>
    <row r="42" ht="115.5" customHeight="1">
      <c r="A42" s="19" t="s">
        <v>99</v>
      </c>
      <c r="B42" s="16" t="s">
        <v>12</v>
      </c>
      <c r="C42" s="16" t="s">
        <v>13</v>
      </c>
      <c r="D42" s="17" t="s">
        <v>14</v>
      </c>
      <c r="E42" s="28" t="s">
        <v>68</v>
      </c>
      <c r="F42" s="19" t="s">
        <v>100</v>
      </c>
      <c r="G42" s="20">
        <f>3600531531126</f>
        <v>3600531531126</v>
      </c>
      <c r="H42" s="19">
        <v>1710.0</v>
      </c>
      <c r="I42" s="21">
        <v>1.5</v>
      </c>
      <c r="J42" s="22"/>
      <c r="K42" s="24"/>
      <c r="L42" s="18" t="s">
        <v>101</v>
      </c>
    </row>
    <row r="43" ht="14.25" customHeight="1">
      <c r="A43" s="1"/>
      <c r="B43" s="16" t="s">
        <v>12</v>
      </c>
      <c r="C43" s="16" t="s">
        <v>13</v>
      </c>
      <c r="D43" s="17" t="s">
        <v>14</v>
      </c>
      <c r="E43" s="3"/>
      <c r="F43" s="3"/>
      <c r="G43" s="4" t="s">
        <v>102</v>
      </c>
      <c r="H43" s="4"/>
      <c r="I43" s="5"/>
      <c r="J43" s="6"/>
      <c r="K43" s="24"/>
    </row>
    <row r="44" ht="14.25" customHeight="1">
      <c r="A44" s="8" t="s">
        <v>2</v>
      </c>
      <c r="B44" s="16" t="s">
        <v>12</v>
      </c>
      <c r="C44" s="16" t="s">
        <v>13</v>
      </c>
      <c r="D44" s="17" t="s">
        <v>14</v>
      </c>
      <c r="E44" s="10"/>
      <c r="F44" s="10" t="s">
        <v>5</v>
      </c>
      <c r="G44" s="11" t="s">
        <v>6</v>
      </c>
      <c r="H44" s="10" t="s">
        <v>7</v>
      </c>
      <c r="I44" s="12" t="s">
        <v>8</v>
      </c>
      <c r="J44" s="13" t="s">
        <v>9</v>
      </c>
      <c r="K44" s="14" t="s">
        <v>10</v>
      </c>
    </row>
    <row r="45" ht="90.0" customHeight="1">
      <c r="A45" s="15" t="s">
        <v>103</v>
      </c>
      <c r="B45" s="16" t="s">
        <v>12</v>
      </c>
      <c r="C45" s="16" t="s">
        <v>13</v>
      </c>
      <c r="D45" s="17" t="s">
        <v>14</v>
      </c>
      <c r="E45" s="32" t="s">
        <v>56</v>
      </c>
      <c r="F45" s="15" t="s">
        <v>104</v>
      </c>
      <c r="G45" s="26">
        <v>3.600531434632E12</v>
      </c>
      <c r="H45" s="19">
        <v>5816.0</v>
      </c>
      <c r="I45" s="21">
        <v>3.3</v>
      </c>
      <c r="J45" s="19"/>
      <c r="K45" s="24"/>
      <c r="L45" s="18" t="s">
        <v>105</v>
      </c>
    </row>
    <row r="46" ht="94.5" customHeight="1">
      <c r="A46" s="15" t="s">
        <v>106</v>
      </c>
      <c r="B46" s="16" t="s">
        <v>12</v>
      </c>
      <c r="C46" s="16" t="s">
        <v>13</v>
      </c>
      <c r="D46" s="17" t="s">
        <v>14</v>
      </c>
      <c r="E46" s="32" t="s">
        <v>56</v>
      </c>
      <c r="F46" s="19" t="s">
        <v>107</v>
      </c>
      <c r="G46" s="20">
        <v>3.600531627805E12</v>
      </c>
      <c r="H46" s="19">
        <v>1803.0</v>
      </c>
      <c r="I46" s="21">
        <v>3.3</v>
      </c>
      <c r="J46" s="19"/>
      <c r="K46" s="24"/>
      <c r="L46" s="18" t="s">
        <v>108</v>
      </c>
    </row>
    <row r="47" ht="94.5" customHeight="1">
      <c r="A47" s="15" t="s">
        <v>109</v>
      </c>
      <c r="B47" s="16" t="s">
        <v>12</v>
      </c>
      <c r="C47" s="16" t="s">
        <v>13</v>
      </c>
      <c r="D47" s="17" t="s">
        <v>14</v>
      </c>
      <c r="E47" s="32" t="s">
        <v>56</v>
      </c>
      <c r="F47" s="19" t="s">
        <v>110</v>
      </c>
      <c r="G47" s="20">
        <f>3600531434625</f>
        <v>3600531434625</v>
      </c>
      <c r="H47" s="19">
        <v>4.0</v>
      </c>
      <c r="I47" s="21">
        <v>3.3</v>
      </c>
      <c r="J47" s="22"/>
      <c r="K47" s="24"/>
      <c r="L47" s="18" t="s">
        <v>111</v>
      </c>
    </row>
    <row r="48" ht="90.0" customHeight="1">
      <c r="A48" s="15" t="s">
        <v>112</v>
      </c>
      <c r="B48" s="16" t="s">
        <v>12</v>
      </c>
      <c r="C48" s="16" t="s">
        <v>13</v>
      </c>
      <c r="D48" s="17" t="s">
        <v>14</v>
      </c>
      <c r="E48" s="32" t="s">
        <v>56</v>
      </c>
      <c r="F48" s="19" t="s">
        <v>113</v>
      </c>
      <c r="G48" s="20">
        <v>3.600530833146E12</v>
      </c>
      <c r="H48" s="19">
        <v>324.0</v>
      </c>
      <c r="I48" s="21">
        <v>1.5</v>
      </c>
      <c r="J48" s="19"/>
      <c r="K48" s="24"/>
      <c r="L48" s="18" t="s">
        <v>114</v>
      </c>
    </row>
    <row r="49" ht="90.0" customHeight="1">
      <c r="A49" s="15" t="s">
        <v>115</v>
      </c>
      <c r="B49" s="16" t="s">
        <v>12</v>
      </c>
      <c r="C49" s="16" t="s">
        <v>13</v>
      </c>
      <c r="D49" s="17" t="s">
        <v>14</v>
      </c>
      <c r="E49" s="32" t="s">
        <v>56</v>
      </c>
      <c r="F49" s="19" t="s">
        <v>116</v>
      </c>
      <c r="G49" s="20">
        <f>3600530475735</f>
        <v>3600530475735</v>
      </c>
      <c r="H49" s="19">
        <v>13.0</v>
      </c>
      <c r="I49" s="21">
        <v>1.0</v>
      </c>
      <c r="J49" s="19"/>
      <c r="K49" s="24"/>
      <c r="L49" s="18" t="s">
        <v>117</v>
      </c>
    </row>
    <row r="50" ht="45.0" customHeight="1">
      <c r="A50" s="27" t="s">
        <v>118</v>
      </c>
      <c r="B50" s="16" t="s">
        <v>12</v>
      </c>
      <c r="C50" s="16" t="s">
        <v>13</v>
      </c>
      <c r="D50" s="17" t="s">
        <v>14</v>
      </c>
      <c r="E50" s="32" t="s">
        <v>56</v>
      </c>
      <c r="F50" s="19" t="s">
        <v>119</v>
      </c>
      <c r="G50" s="20">
        <v>3.0138209E7</v>
      </c>
      <c r="H50" s="19">
        <v>65.0</v>
      </c>
      <c r="I50" s="21">
        <v>1.0</v>
      </c>
      <c r="J50" s="33"/>
      <c r="K50" s="24"/>
    </row>
    <row r="51" ht="45.0" customHeight="1">
      <c r="A51" s="31"/>
      <c r="B51" s="16" t="s">
        <v>12</v>
      </c>
      <c r="C51" s="16" t="s">
        <v>13</v>
      </c>
      <c r="D51" s="17" t="s">
        <v>14</v>
      </c>
      <c r="E51" s="32" t="s">
        <v>56</v>
      </c>
      <c r="F51" s="19" t="s">
        <v>120</v>
      </c>
      <c r="G51" s="20">
        <v>3.0141711E7</v>
      </c>
      <c r="H51" s="19">
        <v>906.0</v>
      </c>
      <c r="I51" s="21">
        <v>1.0</v>
      </c>
      <c r="J51" s="31"/>
      <c r="K51" s="24"/>
      <c r="L51" s="18" t="s">
        <v>121</v>
      </c>
    </row>
    <row r="52" ht="24.75" customHeight="1">
      <c r="A52" s="27" t="s">
        <v>122</v>
      </c>
      <c r="B52" s="16" t="s">
        <v>12</v>
      </c>
      <c r="C52" s="16" t="s">
        <v>13</v>
      </c>
      <c r="D52" s="17" t="s">
        <v>14</v>
      </c>
      <c r="E52" s="32" t="s">
        <v>56</v>
      </c>
      <c r="F52" s="19" t="s">
        <v>123</v>
      </c>
      <c r="G52" s="20">
        <v>3.600531061326E12</v>
      </c>
      <c r="H52" s="19">
        <v>9.0</v>
      </c>
      <c r="I52" s="21">
        <v>1.0</v>
      </c>
      <c r="J52" s="33"/>
      <c r="K52" s="24"/>
      <c r="L52" s="18" t="s">
        <v>124</v>
      </c>
    </row>
    <row r="53" ht="24.75" customHeight="1">
      <c r="A53" s="31"/>
      <c r="B53" s="16" t="s">
        <v>12</v>
      </c>
      <c r="C53" s="16" t="s">
        <v>13</v>
      </c>
      <c r="D53" s="17" t="s">
        <v>14</v>
      </c>
      <c r="E53" s="32" t="s">
        <v>56</v>
      </c>
      <c r="F53" s="19" t="s">
        <v>125</v>
      </c>
      <c r="G53" s="20">
        <v>8.024417729929E12</v>
      </c>
      <c r="H53" s="19">
        <v>11.0</v>
      </c>
      <c r="I53" s="21">
        <v>1.0</v>
      </c>
      <c r="J53" s="31"/>
      <c r="K53" s="24"/>
      <c r="L53" s="18" t="s">
        <v>124</v>
      </c>
    </row>
    <row r="54" ht="24.75" customHeight="1">
      <c r="A54" s="27" t="s">
        <v>126</v>
      </c>
      <c r="B54" s="16" t="s">
        <v>12</v>
      </c>
      <c r="C54" s="16" t="s">
        <v>13</v>
      </c>
      <c r="D54" s="17" t="s">
        <v>14</v>
      </c>
      <c r="E54" s="32" t="s">
        <v>56</v>
      </c>
      <c r="F54" s="19" t="s">
        <v>127</v>
      </c>
      <c r="G54" s="26">
        <v>3.600531581503E12</v>
      </c>
      <c r="H54" s="19">
        <v>1264.0</v>
      </c>
      <c r="I54" s="21">
        <v>1.5</v>
      </c>
      <c r="J54" s="33"/>
      <c r="K54" s="24"/>
      <c r="L54" s="18" t="s">
        <v>128</v>
      </c>
    </row>
    <row r="55" ht="24.75" customHeight="1">
      <c r="A55" s="30"/>
      <c r="B55" s="16" t="s">
        <v>12</v>
      </c>
      <c r="C55" s="16" t="s">
        <v>13</v>
      </c>
      <c r="D55" s="17" t="s">
        <v>14</v>
      </c>
      <c r="E55" s="32" t="s">
        <v>56</v>
      </c>
      <c r="F55" s="19" t="s">
        <v>129</v>
      </c>
      <c r="G55" s="20">
        <f>3600531334840</f>
        <v>3600531334840</v>
      </c>
      <c r="H55" s="19">
        <v>6.0</v>
      </c>
      <c r="I55" s="21">
        <v>1.5</v>
      </c>
      <c r="J55" s="30"/>
      <c r="K55" s="24"/>
      <c r="L55" s="18" t="s">
        <v>128</v>
      </c>
    </row>
    <row r="56" ht="24.75" customHeight="1">
      <c r="A56" s="30"/>
      <c r="B56" s="16" t="s">
        <v>12</v>
      </c>
      <c r="C56" s="16" t="s">
        <v>13</v>
      </c>
      <c r="D56" s="17" t="s">
        <v>14</v>
      </c>
      <c r="E56" s="32" t="s">
        <v>56</v>
      </c>
      <c r="F56" s="19" t="s">
        <v>130</v>
      </c>
      <c r="G56" s="20">
        <v>3.600530777556E12</v>
      </c>
      <c r="H56" s="19">
        <v>778.0</v>
      </c>
      <c r="I56" s="21">
        <v>1.5</v>
      </c>
      <c r="J56" s="30"/>
      <c r="K56" s="24"/>
      <c r="L56" s="18" t="s">
        <v>128</v>
      </c>
    </row>
    <row r="57" ht="24.75" customHeight="1">
      <c r="A57" s="30"/>
      <c r="B57" s="16" t="s">
        <v>12</v>
      </c>
      <c r="C57" s="16" t="s">
        <v>13</v>
      </c>
      <c r="D57" s="17" t="s">
        <v>14</v>
      </c>
      <c r="E57" s="32" t="s">
        <v>56</v>
      </c>
      <c r="F57" s="19" t="s">
        <v>131</v>
      </c>
      <c r="G57" s="20">
        <f>3600531581480</f>
        <v>3600531581480</v>
      </c>
      <c r="H57" s="19">
        <v>211.0</v>
      </c>
      <c r="I57" s="21">
        <v>1.5</v>
      </c>
      <c r="J57" s="30"/>
      <c r="K57" s="24"/>
      <c r="L57" s="18" t="s">
        <v>128</v>
      </c>
    </row>
    <row r="58" ht="24.75" customHeight="1">
      <c r="A58" s="31"/>
      <c r="B58" s="16" t="s">
        <v>12</v>
      </c>
      <c r="C58" s="16" t="s">
        <v>13</v>
      </c>
      <c r="D58" s="17" t="s">
        <v>14</v>
      </c>
      <c r="E58" s="32" t="s">
        <v>56</v>
      </c>
      <c r="F58" s="19" t="s">
        <v>132</v>
      </c>
      <c r="G58" s="26">
        <v>3.600531581541E12</v>
      </c>
      <c r="H58" s="19">
        <v>522.0</v>
      </c>
      <c r="I58" s="21">
        <v>1.5</v>
      </c>
      <c r="J58" s="31"/>
      <c r="K58" s="24"/>
      <c r="L58" s="18" t="s">
        <v>128</v>
      </c>
    </row>
    <row r="59" ht="14.25" customHeight="1">
      <c r="A59" s="1"/>
      <c r="B59" s="16" t="s">
        <v>12</v>
      </c>
      <c r="C59" s="16" t="s">
        <v>13</v>
      </c>
      <c r="D59" s="17" t="s">
        <v>14</v>
      </c>
      <c r="E59" s="32" t="s">
        <v>56</v>
      </c>
      <c r="F59" s="3"/>
      <c r="G59" s="4" t="s">
        <v>133</v>
      </c>
      <c r="H59" s="4"/>
      <c r="I59" s="5"/>
      <c r="J59" s="6"/>
      <c r="K59" s="24"/>
    </row>
    <row r="60" ht="12.75" customHeight="1">
      <c r="A60" s="8" t="s">
        <v>2</v>
      </c>
      <c r="B60" s="16" t="s">
        <v>12</v>
      </c>
      <c r="C60" s="16" t="s">
        <v>13</v>
      </c>
      <c r="D60" s="17" t="s">
        <v>14</v>
      </c>
      <c r="E60" s="32" t="s">
        <v>56</v>
      </c>
      <c r="F60" s="10" t="s">
        <v>5</v>
      </c>
      <c r="G60" s="11" t="s">
        <v>6</v>
      </c>
      <c r="H60" s="10" t="s">
        <v>7</v>
      </c>
      <c r="I60" s="12" t="s">
        <v>8</v>
      </c>
      <c r="J60" s="13" t="s">
        <v>9</v>
      </c>
      <c r="K60" s="14" t="s">
        <v>10</v>
      </c>
    </row>
    <row r="61" ht="15.0" customHeight="1">
      <c r="A61" s="27" t="s">
        <v>134</v>
      </c>
      <c r="B61" s="16" t="s">
        <v>12</v>
      </c>
      <c r="C61" s="16" t="s">
        <v>13</v>
      </c>
      <c r="D61" s="17" t="s">
        <v>14</v>
      </c>
      <c r="E61" s="32" t="s">
        <v>56</v>
      </c>
      <c r="F61" s="19" t="s">
        <v>135</v>
      </c>
      <c r="G61" s="20">
        <f>3600531583385</f>
        <v>3600531583385</v>
      </c>
      <c r="H61" s="19">
        <v>20.0</v>
      </c>
      <c r="I61" s="21">
        <v>3.5</v>
      </c>
      <c r="J61" s="33"/>
      <c r="K61" s="24"/>
      <c r="L61" s="23" t="s">
        <v>136</v>
      </c>
    </row>
    <row r="62" ht="15.0" customHeight="1">
      <c r="A62" s="30"/>
      <c r="B62" s="16" t="s">
        <v>12</v>
      </c>
      <c r="C62" s="16" t="s">
        <v>13</v>
      </c>
      <c r="D62" s="17" t="s">
        <v>14</v>
      </c>
      <c r="E62" s="32" t="s">
        <v>56</v>
      </c>
      <c r="F62" s="19" t="s">
        <v>137</v>
      </c>
      <c r="G62" s="20">
        <f>3600531453411</f>
        <v>3600531453411</v>
      </c>
      <c r="H62" s="19">
        <v>15.0</v>
      </c>
      <c r="I62" s="21">
        <v>3.5</v>
      </c>
      <c r="J62" s="30"/>
      <c r="K62" s="24"/>
      <c r="L62" s="23" t="s">
        <v>136</v>
      </c>
    </row>
    <row r="63" ht="15.0" customHeight="1">
      <c r="A63" s="30"/>
      <c r="B63" s="16" t="s">
        <v>12</v>
      </c>
      <c r="C63" s="16" t="s">
        <v>13</v>
      </c>
      <c r="D63" s="17" t="s">
        <v>14</v>
      </c>
      <c r="E63" s="32" t="s">
        <v>56</v>
      </c>
      <c r="F63" s="19" t="s">
        <v>138</v>
      </c>
      <c r="G63" s="20">
        <v>3.600531359072E12</v>
      </c>
      <c r="H63" s="19">
        <v>95.0</v>
      </c>
      <c r="I63" s="21">
        <v>3.5</v>
      </c>
      <c r="J63" s="30"/>
      <c r="K63" s="24"/>
      <c r="L63" s="23" t="s">
        <v>136</v>
      </c>
    </row>
    <row r="64" ht="15.0" customHeight="1">
      <c r="A64" s="30"/>
      <c r="B64" s="16" t="s">
        <v>12</v>
      </c>
      <c r="C64" s="16" t="s">
        <v>13</v>
      </c>
      <c r="D64" s="17" t="s">
        <v>14</v>
      </c>
      <c r="E64" s="32" t="s">
        <v>56</v>
      </c>
      <c r="F64" s="19" t="s">
        <v>139</v>
      </c>
      <c r="G64" s="20">
        <f>3600531395506</f>
        <v>3600531395506</v>
      </c>
      <c r="H64" s="19">
        <v>8.0</v>
      </c>
      <c r="I64" s="21">
        <v>3.5</v>
      </c>
      <c r="J64" s="30"/>
      <c r="K64" s="24"/>
      <c r="L64" s="23" t="s">
        <v>136</v>
      </c>
    </row>
    <row r="65" ht="15.0" customHeight="1">
      <c r="A65" s="30"/>
      <c r="B65" s="16" t="s">
        <v>12</v>
      </c>
      <c r="C65" s="16" t="s">
        <v>13</v>
      </c>
      <c r="D65" s="17" t="s">
        <v>14</v>
      </c>
      <c r="E65" s="32" t="s">
        <v>56</v>
      </c>
      <c r="F65" s="15" t="s">
        <v>140</v>
      </c>
      <c r="G65" s="26">
        <v>3.600531583347E12</v>
      </c>
      <c r="H65" s="19">
        <v>88.0</v>
      </c>
      <c r="I65" s="21">
        <v>3.5</v>
      </c>
      <c r="J65" s="30"/>
      <c r="K65" s="24"/>
      <c r="L65" s="23" t="s">
        <v>136</v>
      </c>
    </row>
    <row r="66" ht="15.0" customHeight="1">
      <c r="A66" s="30"/>
      <c r="B66" s="16" t="s">
        <v>12</v>
      </c>
      <c r="C66" s="16" t="s">
        <v>13</v>
      </c>
      <c r="D66" s="17" t="s">
        <v>14</v>
      </c>
      <c r="E66" s="32" t="s">
        <v>56</v>
      </c>
      <c r="F66" s="19" t="s">
        <v>141</v>
      </c>
      <c r="G66" s="20">
        <v>3.600531369477E12</v>
      </c>
      <c r="H66" s="19">
        <v>813.0</v>
      </c>
      <c r="I66" s="21">
        <v>3.5</v>
      </c>
      <c r="J66" s="30"/>
      <c r="K66" s="24"/>
      <c r="L66" s="23" t="s">
        <v>136</v>
      </c>
    </row>
    <row r="67" ht="15.0" customHeight="1">
      <c r="A67" s="30"/>
      <c r="B67" s="16" t="s">
        <v>12</v>
      </c>
      <c r="C67" s="16" t="s">
        <v>13</v>
      </c>
      <c r="D67" s="17" t="s">
        <v>14</v>
      </c>
      <c r="E67" s="32" t="s">
        <v>56</v>
      </c>
      <c r="F67" s="19" t="s">
        <v>142</v>
      </c>
      <c r="G67" s="20">
        <v>3.600531395537E12</v>
      </c>
      <c r="H67" s="19">
        <v>67.0</v>
      </c>
      <c r="I67" s="21">
        <v>3.5</v>
      </c>
      <c r="J67" s="30"/>
      <c r="K67" s="24"/>
      <c r="L67" s="23" t="s">
        <v>136</v>
      </c>
    </row>
    <row r="68" ht="15.0" customHeight="1">
      <c r="A68" s="30"/>
      <c r="B68" s="16" t="s">
        <v>12</v>
      </c>
      <c r="C68" s="16" t="s">
        <v>13</v>
      </c>
      <c r="D68" s="17" t="s">
        <v>14</v>
      </c>
      <c r="E68" s="32" t="s">
        <v>56</v>
      </c>
      <c r="F68" s="19" t="s">
        <v>143</v>
      </c>
      <c r="G68" s="20">
        <v>3.600531395551E12</v>
      </c>
      <c r="H68" s="19">
        <v>1043.0</v>
      </c>
      <c r="I68" s="21">
        <v>3.5</v>
      </c>
      <c r="J68" s="30"/>
      <c r="K68" s="24"/>
      <c r="L68" s="23" t="s">
        <v>136</v>
      </c>
    </row>
    <row r="69" ht="15.0" customHeight="1">
      <c r="A69" s="30"/>
      <c r="B69" s="16" t="s">
        <v>12</v>
      </c>
      <c r="C69" s="16" t="s">
        <v>13</v>
      </c>
      <c r="D69" s="17" t="s">
        <v>14</v>
      </c>
      <c r="E69" s="32" t="s">
        <v>56</v>
      </c>
      <c r="F69" s="19" t="s">
        <v>144</v>
      </c>
      <c r="G69" s="20">
        <v>3.600531453459E12</v>
      </c>
      <c r="H69" s="19">
        <v>75.0</v>
      </c>
      <c r="I69" s="21">
        <v>3.5</v>
      </c>
      <c r="J69" s="30"/>
      <c r="K69" s="24"/>
      <c r="L69" s="23" t="s">
        <v>136</v>
      </c>
    </row>
    <row r="70" ht="15.0" customHeight="1">
      <c r="A70" s="30"/>
      <c r="B70" s="16" t="s">
        <v>12</v>
      </c>
      <c r="C70" s="16" t="s">
        <v>13</v>
      </c>
      <c r="D70" s="17" t="s">
        <v>14</v>
      </c>
      <c r="E70" s="32" t="s">
        <v>56</v>
      </c>
      <c r="F70" s="19" t="s">
        <v>145</v>
      </c>
      <c r="G70" s="20">
        <v>3.600531524913E12</v>
      </c>
      <c r="H70" s="19">
        <v>130.0</v>
      </c>
      <c r="I70" s="21">
        <v>3.5</v>
      </c>
      <c r="J70" s="30"/>
      <c r="K70" s="24"/>
      <c r="L70" s="23" t="s">
        <v>136</v>
      </c>
    </row>
    <row r="71" ht="15.0" customHeight="1">
      <c r="A71" s="30"/>
      <c r="B71" s="16" t="s">
        <v>12</v>
      </c>
      <c r="C71" s="16" t="s">
        <v>13</v>
      </c>
      <c r="D71" s="17" t="s">
        <v>14</v>
      </c>
      <c r="E71" s="32" t="s">
        <v>56</v>
      </c>
      <c r="F71" s="15" t="s">
        <v>143</v>
      </c>
      <c r="G71" s="26">
        <v>3.600531430016E12</v>
      </c>
      <c r="H71" s="19">
        <v>5111.0</v>
      </c>
      <c r="I71" s="21">
        <v>3.5</v>
      </c>
      <c r="J71" s="30"/>
      <c r="K71" s="24"/>
      <c r="L71" s="23" t="s">
        <v>136</v>
      </c>
    </row>
    <row r="72" ht="15.0" customHeight="1">
      <c r="A72" s="30"/>
      <c r="B72" s="16" t="s">
        <v>12</v>
      </c>
      <c r="C72" s="16" t="s">
        <v>13</v>
      </c>
      <c r="D72" s="17" t="s">
        <v>14</v>
      </c>
      <c r="E72" s="32" t="s">
        <v>56</v>
      </c>
      <c r="F72" s="15" t="s">
        <v>146</v>
      </c>
      <c r="G72" s="26">
        <v>3.600531453428E12</v>
      </c>
      <c r="H72" s="19">
        <v>42.0</v>
      </c>
      <c r="I72" s="21">
        <v>3.5</v>
      </c>
      <c r="J72" s="30"/>
      <c r="K72" s="24"/>
      <c r="L72" s="23" t="s">
        <v>136</v>
      </c>
    </row>
    <row r="73" ht="15.0" customHeight="1">
      <c r="A73" s="30"/>
      <c r="B73" s="16" t="s">
        <v>12</v>
      </c>
      <c r="C73" s="16" t="s">
        <v>13</v>
      </c>
      <c r="D73" s="17" t="s">
        <v>14</v>
      </c>
      <c r="E73" s="32" t="s">
        <v>56</v>
      </c>
      <c r="F73" s="15" t="s">
        <v>147</v>
      </c>
      <c r="G73" s="26">
        <v>3.600531583361E12</v>
      </c>
      <c r="H73" s="19">
        <v>15.0</v>
      </c>
      <c r="I73" s="21">
        <v>3.5</v>
      </c>
      <c r="J73" s="30"/>
      <c r="K73" s="24"/>
      <c r="L73" s="23" t="s">
        <v>136</v>
      </c>
    </row>
    <row r="74" ht="15.0" customHeight="1">
      <c r="A74" s="30"/>
      <c r="B74" s="16" t="s">
        <v>12</v>
      </c>
      <c r="C74" s="16" t="s">
        <v>13</v>
      </c>
      <c r="D74" s="17" t="s">
        <v>14</v>
      </c>
      <c r="E74" s="32" t="s">
        <v>56</v>
      </c>
      <c r="F74" s="19" t="s">
        <v>148</v>
      </c>
      <c r="G74" s="20">
        <v>3.600531395513E12</v>
      </c>
      <c r="H74" s="19">
        <v>68.0</v>
      </c>
      <c r="I74" s="21">
        <v>3.5</v>
      </c>
      <c r="J74" s="30"/>
      <c r="K74" s="24"/>
      <c r="L74" s="23" t="s">
        <v>136</v>
      </c>
    </row>
    <row r="75" ht="15.0" customHeight="1">
      <c r="A75" s="30"/>
      <c r="B75" s="16" t="s">
        <v>12</v>
      </c>
      <c r="C75" s="16" t="s">
        <v>13</v>
      </c>
      <c r="D75" s="17" t="s">
        <v>14</v>
      </c>
      <c r="E75" s="32" t="s">
        <v>56</v>
      </c>
      <c r="F75" s="19" t="s">
        <v>138</v>
      </c>
      <c r="G75" s="20">
        <v>3.600531430115E12</v>
      </c>
      <c r="H75" s="19">
        <v>16.0</v>
      </c>
      <c r="I75" s="21">
        <v>3.5</v>
      </c>
      <c r="J75" s="30"/>
      <c r="K75" s="24"/>
      <c r="L75" s="23" t="s">
        <v>136</v>
      </c>
    </row>
    <row r="76" ht="15.0" customHeight="1">
      <c r="A76" s="31"/>
      <c r="B76" s="16" t="s">
        <v>12</v>
      </c>
      <c r="C76" s="16" t="s">
        <v>13</v>
      </c>
      <c r="D76" s="17" t="s">
        <v>14</v>
      </c>
      <c r="E76" s="32" t="s">
        <v>56</v>
      </c>
      <c r="F76" s="19" t="s">
        <v>149</v>
      </c>
      <c r="G76" s="20">
        <f>3600531453473</f>
        <v>3600531453473</v>
      </c>
      <c r="H76" s="19">
        <v>18.0</v>
      </c>
      <c r="I76" s="21">
        <v>3.5</v>
      </c>
      <c r="J76" s="31"/>
      <c r="K76" s="24"/>
      <c r="L76" s="23" t="s">
        <v>136</v>
      </c>
    </row>
    <row r="77" ht="90.0" customHeight="1">
      <c r="A77" s="15" t="s">
        <v>150</v>
      </c>
      <c r="B77" s="16" t="s">
        <v>12</v>
      </c>
      <c r="C77" s="16" t="s">
        <v>13</v>
      </c>
      <c r="D77" s="17" t="s">
        <v>14</v>
      </c>
      <c r="E77" s="32" t="s">
        <v>56</v>
      </c>
      <c r="F77" s="19" t="s">
        <v>151</v>
      </c>
      <c r="G77" s="20">
        <f>3600531516222</f>
        <v>3600531516222</v>
      </c>
      <c r="H77" s="19">
        <v>629.0</v>
      </c>
      <c r="I77" s="21">
        <v>3.5</v>
      </c>
      <c r="J77" s="19"/>
      <c r="K77" s="24"/>
      <c r="L77" s="23" t="s">
        <v>152</v>
      </c>
    </row>
    <row r="78" ht="39.0" customHeight="1">
      <c r="A78" s="27" t="s">
        <v>153</v>
      </c>
      <c r="B78" s="16" t="s">
        <v>12</v>
      </c>
      <c r="C78" s="16" t="s">
        <v>13</v>
      </c>
      <c r="D78" s="17" t="s">
        <v>14</v>
      </c>
      <c r="E78" s="32" t="s">
        <v>56</v>
      </c>
      <c r="F78" s="19" t="s">
        <v>154</v>
      </c>
      <c r="G78" s="20">
        <f>3600531225896</f>
        <v>3600531225896</v>
      </c>
      <c r="H78" s="19">
        <v>16.0</v>
      </c>
      <c r="I78" s="21">
        <v>3.5</v>
      </c>
      <c r="J78" s="33"/>
      <c r="K78" s="24"/>
      <c r="L78" s="18" t="s">
        <v>155</v>
      </c>
    </row>
    <row r="79" ht="39.0" customHeight="1">
      <c r="A79" s="31"/>
      <c r="B79" s="16" t="s">
        <v>12</v>
      </c>
      <c r="C79" s="16" t="s">
        <v>13</v>
      </c>
      <c r="D79" s="17" t="s">
        <v>14</v>
      </c>
      <c r="E79" s="32" t="s">
        <v>56</v>
      </c>
      <c r="F79" s="19" t="s">
        <v>156</v>
      </c>
      <c r="G79" s="20">
        <f>3600531595432</f>
        <v>3600531595432</v>
      </c>
      <c r="H79" s="19">
        <v>768.0</v>
      </c>
      <c r="I79" s="21">
        <v>3.5</v>
      </c>
      <c r="J79" s="31"/>
      <c r="K79" s="24"/>
      <c r="L79" s="18" t="s">
        <v>155</v>
      </c>
    </row>
    <row r="80" ht="19.5" customHeight="1">
      <c r="A80" s="27" t="s">
        <v>157</v>
      </c>
      <c r="B80" s="16" t="s">
        <v>12</v>
      </c>
      <c r="C80" s="16" t="s">
        <v>13</v>
      </c>
      <c r="D80" s="17" t="s">
        <v>14</v>
      </c>
      <c r="E80" s="32" t="s">
        <v>56</v>
      </c>
      <c r="F80" s="15" t="s">
        <v>158</v>
      </c>
      <c r="G80" s="26">
        <v>3.600531294595E12</v>
      </c>
      <c r="H80" s="19">
        <v>1822.0</v>
      </c>
      <c r="I80" s="21">
        <v>3.0</v>
      </c>
      <c r="J80" s="33"/>
      <c r="K80" s="24"/>
      <c r="L80" s="18" t="s">
        <v>159</v>
      </c>
    </row>
    <row r="81" ht="19.5" customHeight="1">
      <c r="A81" s="30"/>
      <c r="B81" s="16" t="s">
        <v>12</v>
      </c>
      <c r="C81" s="16" t="s">
        <v>13</v>
      </c>
      <c r="D81" s="17" t="s">
        <v>14</v>
      </c>
      <c r="E81" s="32" t="s">
        <v>56</v>
      </c>
      <c r="F81" s="19" t="s">
        <v>160</v>
      </c>
      <c r="G81" s="20">
        <v>3.600531294649E12</v>
      </c>
      <c r="H81" s="19">
        <v>944.0</v>
      </c>
      <c r="I81" s="21">
        <v>3.0</v>
      </c>
      <c r="J81" s="30"/>
      <c r="K81" s="24"/>
      <c r="L81" s="18" t="s">
        <v>159</v>
      </c>
    </row>
    <row r="82" ht="19.5" customHeight="1">
      <c r="A82" s="30"/>
      <c r="B82" s="16" t="s">
        <v>12</v>
      </c>
      <c r="C82" s="16" t="s">
        <v>13</v>
      </c>
      <c r="D82" s="17" t="s">
        <v>14</v>
      </c>
      <c r="E82" s="32" t="s">
        <v>56</v>
      </c>
      <c r="F82" s="19" t="s">
        <v>161</v>
      </c>
      <c r="G82" s="20">
        <v>3.600531294656E12</v>
      </c>
      <c r="H82" s="19">
        <v>1598.0</v>
      </c>
      <c r="I82" s="21">
        <v>3.0</v>
      </c>
      <c r="J82" s="30"/>
      <c r="K82" s="24"/>
      <c r="L82" s="18" t="s">
        <v>159</v>
      </c>
    </row>
    <row r="83" ht="19.5" customHeight="1">
      <c r="A83" s="30"/>
      <c r="B83" s="16" t="s">
        <v>12</v>
      </c>
      <c r="C83" s="16" t="s">
        <v>13</v>
      </c>
      <c r="D83" s="17" t="s">
        <v>14</v>
      </c>
      <c r="E83" s="32" t="s">
        <v>56</v>
      </c>
      <c r="F83" s="19" t="s">
        <v>162</v>
      </c>
      <c r="G83" s="20">
        <v>3.600531294663E12</v>
      </c>
      <c r="H83" s="19">
        <v>1654.0</v>
      </c>
      <c r="I83" s="21">
        <v>3.0</v>
      </c>
      <c r="J83" s="30"/>
      <c r="K83" s="24"/>
      <c r="L83" s="18" t="s">
        <v>159</v>
      </c>
    </row>
    <row r="84" ht="19.5" customHeight="1">
      <c r="A84" s="30"/>
      <c r="B84" s="16" t="s">
        <v>12</v>
      </c>
      <c r="C84" s="16" t="s">
        <v>13</v>
      </c>
      <c r="D84" s="17" t="s">
        <v>14</v>
      </c>
      <c r="E84" s="32" t="s">
        <v>56</v>
      </c>
      <c r="F84" s="19" t="s">
        <v>163</v>
      </c>
      <c r="G84" s="20">
        <v>5.021044109882E12</v>
      </c>
      <c r="H84" s="19">
        <v>480.0</v>
      </c>
      <c r="I84" s="21">
        <v>3.0</v>
      </c>
      <c r="J84" s="30"/>
      <c r="K84" s="24"/>
      <c r="L84" s="18" t="s">
        <v>159</v>
      </c>
    </row>
    <row r="85" ht="19.5" customHeight="1">
      <c r="A85" s="30"/>
      <c r="B85" s="16" t="s">
        <v>12</v>
      </c>
      <c r="C85" s="16" t="s">
        <v>13</v>
      </c>
      <c r="D85" s="17" t="s">
        <v>14</v>
      </c>
      <c r="E85" s="32" t="s">
        <v>56</v>
      </c>
      <c r="F85" s="19" t="s">
        <v>164</v>
      </c>
      <c r="G85" s="20">
        <v>5.021044109936E12</v>
      </c>
      <c r="H85" s="19">
        <v>360.0</v>
      </c>
      <c r="I85" s="21">
        <v>3.0</v>
      </c>
      <c r="J85" s="30"/>
      <c r="K85" s="24"/>
      <c r="L85" s="18" t="s">
        <v>159</v>
      </c>
    </row>
    <row r="86" ht="19.5" customHeight="1">
      <c r="A86" s="30"/>
      <c r="B86" s="16" t="s">
        <v>12</v>
      </c>
      <c r="C86" s="16" t="s">
        <v>13</v>
      </c>
      <c r="D86" s="17" t="s">
        <v>14</v>
      </c>
      <c r="E86" s="32" t="s">
        <v>56</v>
      </c>
      <c r="F86" s="19" t="s">
        <v>164</v>
      </c>
      <c r="G86" s="20">
        <v>5.021044109967E12</v>
      </c>
      <c r="H86" s="19">
        <v>534.0</v>
      </c>
      <c r="I86" s="21">
        <v>3.0</v>
      </c>
      <c r="J86" s="30"/>
      <c r="K86" s="24"/>
      <c r="L86" s="18" t="s">
        <v>159</v>
      </c>
    </row>
    <row r="87" ht="19.5" customHeight="1">
      <c r="A87" s="31"/>
      <c r="B87" s="16" t="s">
        <v>12</v>
      </c>
      <c r="C87" s="16" t="s">
        <v>13</v>
      </c>
      <c r="D87" s="17" t="s">
        <v>14</v>
      </c>
      <c r="E87" s="32" t="s">
        <v>56</v>
      </c>
      <c r="F87" s="15" t="s">
        <v>162</v>
      </c>
      <c r="G87" s="26">
        <v>3.600531294694E12</v>
      </c>
      <c r="H87" s="19">
        <v>17.0</v>
      </c>
      <c r="I87" s="21">
        <v>3.0</v>
      </c>
      <c r="J87" s="31"/>
      <c r="K87" s="24"/>
      <c r="L87" s="18" t="s">
        <v>159</v>
      </c>
    </row>
    <row r="88" ht="18.0" customHeight="1">
      <c r="A88" s="27" t="s">
        <v>165</v>
      </c>
      <c r="B88" s="16" t="s">
        <v>12</v>
      </c>
      <c r="C88" s="16" t="s">
        <v>13</v>
      </c>
      <c r="D88" s="17" t="s">
        <v>14</v>
      </c>
      <c r="E88" s="32" t="s">
        <v>56</v>
      </c>
      <c r="F88" s="15" t="s">
        <v>166</v>
      </c>
      <c r="G88" s="26">
        <v>3.600531554194E12</v>
      </c>
      <c r="H88" s="19">
        <v>164.0</v>
      </c>
      <c r="I88" s="21">
        <v>3.0</v>
      </c>
      <c r="J88" s="33"/>
      <c r="K88" s="24"/>
      <c r="L88" s="18" t="s">
        <v>167</v>
      </c>
    </row>
    <row r="89" ht="18.0" customHeight="1">
      <c r="A89" s="30"/>
      <c r="B89" s="16" t="s">
        <v>12</v>
      </c>
      <c r="C89" s="16" t="s">
        <v>13</v>
      </c>
      <c r="D89" s="17" t="s">
        <v>14</v>
      </c>
      <c r="E89" s="32" t="s">
        <v>56</v>
      </c>
      <c r="F89" s="15" t="s">
        <v>168</v>
      </c>
      <c r="G89" s="26">
        <v>3.600531555474E12</v>
      </c>
      <c r="H89" s="19">
        <v>876.0</v>
      </c>
      <c r="I89" s="21">
        <v>3.0</v>
      </c>
      <c r="J89" s="30"/>
      <c r="K89" s="24"/>
      <c r="L89" s="18" t="s">
        <v>167</v>
      </c>
    </row>
    <row r="90" ht="18.0" customHeight="1">
      <c r="A90" s="30"/>
      <c r="B90" s="16" t="s">
        <v>12</v>
      </c>
      <c r="C90" s="16" t="s">
        <v>13</v>
      </c>
      <c r="D90" s="17" t="s">
        <v>14</v>
      </c>
      <c r="E90" s="32" t="s">
        <v>56</v>
      </c>
      <c r="F90" s="19" t="s">
        <v>168</v>
      </c>
      <c r="G90" s="20">
        <v>3.600531554255E12</v>
      </c>
      <c r="H90" s="19">
        <v>73.0</v>
      </c>
      <c r="I90" s="21">
        <v>3.0</v>
      </c>
      <c r="J90" s="30"/>
      <c r="K90" s="24"/>
      <c r="L90" s="18" t="s">
        <v>167</v>
      </c>
    </row>
    <row r="91" ht="18.0" customHeight="1">
      <c r="A91" s="30"/>
      <c r="B91" s="16" t="s">
        <v>12</v>
      </c>
      <c r="C91" s="16" t="s">
        <v>13</v>
      </c>
      <c r="D91" s="17" t="s">
        <v>14</v>
      </c>
      <c r="E91" s="32" t="s">
        <v>56</v>
      </c>
      <c r="F91" s="33" t="s">
        <v>169</v>
      </c>
      <c r="G91" s="20">
        <v>3.600531554361E12</v>
      </c>
      <c r="H91" s="19">
        <v>381.0</v>
      </c>
      <c r="I91" s="21">
        <v>3.0</v>
      </c>
      <c r="J91" s="30"/>
      <c r="K91" s="24"/>
      <c r="L91" s="18" t="s">
        <v>167</v>
      </c>
    </row>
    <row r="92" ht="18.0" customHeight="1">
      <c r="A92" s="30"/>
      <c r="B92" s="16" t="s">
        <v>12</v>
      </c>
      <c r="C92" s="16" t="s">
        <v>13</v>
      </c>
      <c r="D92" s="17" t="s">
        <v>14</v>
      </c>
      <c r="E92" s="32" t="s">
        <v>56</v>
      </c>
      <c r="F92" s="31"/>
      <c r="G92" s="26">
        <v>3.600531555566E12</v>
      </c>
      <c r="H92" s="19">
        <v>602.0</v>
      </c>
      <c r="I92" s="21">
        <v>3.0</v>
      </c>
      <c r="J92" s="30"/>
      <c r="K92" s="24"/>
      <c r="L92" s="18" t="s">
        <v>167</v>
      </c>
    </row>
    <row r="93" ht="18.0" customHeight="1">
      <c r="A93" s="30"/>
      <c r="B93" s="16" t="s">
        <v>12</v>
      </c>
      <c r="C93" s="16" t="s">
        <v>13</v>
      </c>
      <c r="D93" s="17" t="s">
        <v>14</v>
      </c>
      <c r="E93" s="32" t="s">
        <v>56</v>
      </c>
      <c r="F93" s="19" t="s">
        <v>170</v>
      </c>
      <c r="G93" s="26">
        <v>3.600531555467E12</v>
      </c>
      <c r="H93" s="19">
        <v>338.0</v>
      </c>
      <c r="I93" s="21">
        <v>3.0</v>
      </c>
      <c r="J93" s="30"/>
      <c r="K93" s="24"/>
      <c r="L93" s="18" t="s">
        <v>167</v>
      </c>
    </row>
    <row r="94" ht="18.0" customHeight="1">
      <c r="A94" s="30"/>
      <c r="B94" s="16" t="s">
        <v>12</v>
      </c>
      <c r="C94" s="16" t="s">
        <v>13</v>
      </c>
      <c r="D94" s="17" t="s">
        <v>14</v>
      </c>
      <c r="E94" s="32" t="s">
        <v>56</v>
      </c>
      <c r="F94" s="27" t="s">
        <v>171</v>
      </c>
      <c r="G94" s="26">
        <v>3.600531554316E12</v>
      </c>
      <c r="H94" s="19">
        <v>262.0</v>
      </c>
      <c r="I94" s="21">
        <v>3.0</v>
      </c>
      <c r="J94" s="30"/>
      <c r="K94" s="24"/>
      <c r="L94" s="18" t="s">
        <v>167</v>
      </c>
    </row>
    <row r="95" ht="18.0" customHeight="1">
      <c r="A95" s="30"/>
      <c r="B95" s="16" t="s">
        <v>12</v>
      </c>
      <c r="C95" s="16" t="s">
        <v>13</v>
      </c>
      <c r="D95" s="17" t="s">
        <v>14</v>
      </c>
      <c r="E95" s="32" t="s">
        <v>56</v>
      </c>
      <c r="F95" s="31"/>
      <c r="G95" s="26">
        <v>3.600531555344E12</v>
      </c>
      <c r="H95" s="19">
        <v>459.0</v>
      </c>
      <c r="I95" s="21">
        <v>3.0</v>
      </c>
      <c r="J95" s="30"/>
      <c r="K95" s="24"/>
      <c r="L95" s="18" t="s">
        <v>167</v>
      </c>
    </row>
    <row r="96" ht="18.0" customHeight="1">
      <c r="A96" s="30"/>
      <c r="B96" s="16" t="s">
        <v>12</v>
      </c>
      <c r="C96" s="16" t="s">
        <v>13</v>
      </c>
      <c r="D96" s="17" t="s">
        <v>14</v>
      </c>
      <c r="E96" s="32" t="s">
        <v>56</v>
      </c>
      <c r="F96" s="15" t="s">
        <v>172</v>
      </c>
      <c r="G96" s="26">
        <f>3600531554347</f>
        <v>3600531554347</v>
      </c>
      <c r="H96" s="19">
        <v>4472.0</v>
      </c>
      <c r="I96" s="21">
        <v>3.0</v>
      </c>
      <c r="J96" s="30"/>
      <c r="K96" s="24"/>
      <c r="L96" s="18" t="s">
        <v>167</v>
      </c>
    </row>
    <row r="97" ht="18.0" customHeight="1">
      <c r="A97" s="30"/>
      <c r="B97" s="16" t="s">
        <v>12</v>
      </c>
      <c r="C97" s="16" t="s">
        <v>13</v>
      </c>
      <c r="D97" s="17" t="s">
        <v>14</v>
      </c>
      <c r="E97" s="32" t="s">
        <v>56</v>
      </c>
      <c r="F97" s="19" t="s">
        <v>173</v>
      </c>
      <c r="G97" s="20">
        <v>3.600531554187E12</v>
      </c>
      <c r="H97" s="19">
        <v>45.0</v>
      </c>
      <c r="I97" s="21">
        <v>3.0</v>
      </c>
      <c r="J97" s="30"/>
      <c r="K97" s="24"/>
      <c r="L97" s="18" t="s">
        <v>167</v>
      </c>
    </row>
    <row r="98" ht="18.0" customHeight="1">
      <c r="A98" s="30"/>
      <c r="B98" s="16" t="s">
        <v>12</v>
      </c>
      <c r="C98" s="16" t="s">
        <v>13</v>
      </c>
      <c r="D98" s="17" t="s">
        <v>14</v>
      </c>
      <c r="E98" s="32" t="s">
        <v>56</v>
      </c>
      <c r="F98" s="15" t="s">
        <v>174</v>
      </c>
      <c r="G98" s="26">
        <v>3.600531554231E12</v>
      </c>
      <c r="H98" s="19">
        <v>25.0</v>
      </c>
      <c r="I98" s="21">
        <v>3.0</v>
      </c>
      <c r="J98" s="30"/>
      <c r="K98" s="24"/>
      <c r="L98" s="18" t="s">
        <v>167</v>
      </c>
    </row>
    <row r="99" ht="18.0" customHeight="1">
      <c r="A99" s="31"/>
      <c r="B99" s="16" t="s">
        <v>12</v>
      </c>
      <c r="C99" s="16" t="s">
        <v>13</v>
      </c>
      <c r="D99" s="17" t="s">
        <v>14</v>
      </c>
      <c r="E99" s="32" t="s">
        <v>56</v>
      </c>
      <c r="F99" s="15" t="s">
        <v>175</v>
      </c>
      <c r="G99" s="26">
        <v>3.600531554293E12</v>
      </c>
      <c r="H99" s="19">
        <v>164.0</v>
      </c>
      <c r="I99" s="21">
        <v>3.0</v>
      </c>
      <c r="J99" s="31"/>
      <c r="K99" s="24"/>
      <c r="L99" s="18" t="s">
        <v>167</v>
      </c>
    </row>
    <row r="100" ht="45.0" customHeight="1">
      <c r="A100" s="27" t="s">
        <v>176</v>
      </c>
      <c r="B100" s="16" t="s">
        <v>12</v>
      </c>
      <c r="C100" s="16" t="s">
        <v>13</v>
      </c>
      <c r="D100" s="17" t="s">
        <v>14</v>
      </c>
      <c r="E100" s="32" t="s">
        <v>56</v>
      </c>
      <c r="F100" s="15" t="s">
        <v>177</v>
      </c>
      <c r="G100" s="34">
        <v>3.600531106775E12</v>
      </c>
      <c r="H100" s="19">
        <v>1874.0</v>
      </c>
      <c r="I100" s="21">
        <v>3.0</v>
      </c>
      <c r="J100" s="33"/>
      <c r="K100" s="24"/>
      <c r="L100" s="18" t="s">
        <v>178</v>
      </c>
    </row>
    <row r="101" ht="45.0" customHeight="1">
      <c r="A101" s="30"/>
      <c r="B101" s="16" t="s">
        <v>12</v>
      </c>
      <c r="C101" s="16" t="s">
        <v>13</v>
      </c>
      <c r="D101" s="17" t="s">
        <v>14</v>
      </c>
      <c r="E101" s="32" t="s">
        <v>56</v>
      </c>
      <c r="F101" s="15" t="s">
        <v>179</v>
      </c>
      <c r="G101" s="34">
        <v>3.600531379612E12</v>
      </c>
      <c r="H101" s="19">
        <v>58.0</v>
      </c>
      <c r="I101" s="21">
        <v>3.0</v>
      </c>
      <c r="J101" s="30"/>
      <c r="K101" s="24"/>
      <c r="L101" s="18" t="s">
        <v>178</v>
      </c>
    </row>
    <row r="102" ht="45.0" customHeight="1">
      <c r="A102" s="31"/>
      <c r="B102" s="16" t="s">
        <v>12</v>
      </c>
      <c r="C102" s="16" t="s">
        <v>13</v>
      </c>
      <c r="D102" s="17" t="s">
        <v>14</v>
      </c>
      <c r="E102" s="32" t="s">
        <v>56</v>
      </c>
      <c r="F102" s="15" t="s">
        <v>180</v>
      </c>
      <c r="G102" s="26">
        <v>3.600531543204E12</v>
      </c>
      <c r="H102" s="19">
        <v>1969.0</v>
      </c>
      <c r="I102" s="21">
        <v>3.0</v>
      </c>
      <c r="J102" s="31"/>
      <c r="K102" s="24"/>
      <c r="L102" s="18" t="s">
        <v>178</v>
      </c>
    </row>
    <row r="103" ht="99.0" customHeight="1">
      <c r="A103" s="15" t="s">
        <v>181</v>
      </c>
      <c r="B103" s="16" t="s">
        <v>12</v>
      </c>
      <c r="C103" s="16" t="s">
        <v>13</v>
      </c>
      <c r="D103" s="17" t="s">
        <v>14</v>
      </c>
      <c r="E103" s="32" t="s">
        <v>56</v>
      </c>
      <c r="F103" s="15" t="s">
        <v>182</v>
      </c>
      <c r="G103" s="26">
        <v>3.600531639518E12</v>
      </c>
      <c r="H103" s="19">
        <v>14.0</v>
      </c>
      <c r="I103" s="21">
        <v>0.0</v>
      </c>
      <c r="J103" s="19"/>
      <c r="K103" s="24"/>
      <c r="L103" s="18" t="s">
        <v>183</v>
      </c>
    </row>
    <row r="104" ht="99.0" customHeight="1">
      <c r="A104" s="15" t="s">
        <v>184</v>
      </c>
      <c r="B104" s="16" t="s">
        <v>12</v>
      </c>
      <c r="C104" s="16" t="s">
        <v>13</v>
      </c>
      <c r="D104" s="17" t="s">
        <v>14</v>
      </c>
      <c r="E104" s="32" t="s">
        <v>56</v>
      </c>
      <c r="F104" s="19" t="s">
        <v>185</v>
      </c>
      <c r="G104" s="26">
        <f>3600531400613</f>
        <v>3600531400613</v>
      </c>
      <c r="H104" s="19">
        <v>437.0</v>
      </c>
      <c r="I104" s="21">
        <v>3.0</v>
      </c>
      <c r="J104" s="22"/>
      <c r="K104" s="24"/>
      <c r="L104" s="18" t="s">
        <v>186</v>
      </c>
    </row>
    <row r="105" ht="99.0" customHeight="1">
      <c r="A105" s="15" t="s">
        <v>187</v>
      </c>
      <c r="B105" s="16" t="s">
        <v>12</v>
      </c>
      <c r="C105" s="16" t="s">
        <v>13</v>
      </c>
      <c r="D105" s="17" t="s">
        <v>14</v>
      </c>
      <c r="E105" s="32" t="s">
        <v>56</v>
      </c>
      <c r="F105" s="19" t="s">
        <v>188</v>
      </c>
      <c r="G105" s="20">
        <f>3600531400668</f>
        <v>3600531400668</v>
      </c>
      <c r="H105" s="19">
        <v>2411.0</v>
      </c>
      <c r="I105" s="21">
        <v>3.0</v>
      </c>
      <c r="J105" s="22"/>
      <c r="K105" s="24"/>
      <c r="L105" s="18" t="s">
        <v>189</v>
      </c>
    </row>
    <row r="106" ht="90.0" customHeight="1">
      <c r="A106" s="15" t="s">
        <v>190</v>
      </c>
      <c r="B106" s="16" t="s">
        <v>12</v>
      </c>
      <c r="C106" s="16" t="s">
        <v>13</v>
      </c>
      <c r="D106" s="17" t="s">
        <v>14</v>
      </c>
      <c r="E106" s="32" t="s">
        <v>56</v>
      </c>
      <c r="F106" s="15" t="s">
        <v>191</v>
      </c>
      <c r="G106" s="26">
        <f>3600530878611</f>
        <v>3600530878611</v>
      </c>
      <c r="H106" s="19">
        <v>12962.0</v>
      </c>
      <c r="I106" s="21">
        <v>3.0</v>
      </c>
      <c r="J106" s="22"/>
      <c r="K106" s="24"/>
      <c r="L106" s="18" t="s">
        <v>192</v>
      </c>
    </row>
    <row r="107" ht="96.75" customHeight="1">
      <c r="A107" s="15" t="s">
        <v>193</v>
      </c>
      <c r="B107" s="16" t="s">
        <v>12</v>
      </c>
      <c r="C107" s="16" t="s">
        <v>13</v>
      </c>
      <c r="D107" s="17" t="s">
        <v>14</v>
      </c>
      <c r="E107" s="32" t="s">
        <v>56</v>
      </c>
      <c r="F107" s="15" t="s">
        <v>194</v>
      </c>
      <c r="G107" s="26">
        <f>3663691000031</f>
        <v>3663691000031</v>
      </c>
      <c r="H107" s="19">
        <v>4275.0</v>
      </c>
      <c r="I107" s="21">
        <v>1.5</v>
      </c>
      <c r="J107" s="22"/>
      <c r="K107" s="24"/>
      <c r="L107" s="18" t="s">
        <v>195</v>
      </c>
    </row>
    <row r="108" ht="14.25" customHeight="1">
      <c r="A108" s="1"/>
      <c r="B108" s="16" t="s">
        <v>12</v>
      </c>
      <c r="C108" s="16" t="s">
        <v>13</v>
      </c>
      <c r="D108" s="17" t="s">
        <v>14</v>
      </c>
      <c r="E108" s="32" t="s">
        <v>56</v>
      </c>
      <c r="F108" s="3"/>
      <c r="G108" s="4" t="s">
        <v>196</v>
      </c>
      <c r="H108" s="4"/>
      <c r="I108" s="5"/>
      <c r="J108" s="6"/>
      <c r="K108" s="24"/>
    </row>
    <row r="109" ht="15.0" customHeight="1">
      <c r="A109" s="8" t="s">
        <v>2</v>
      </c>
      <c r="B109" s="16" t="s">
        <v>12</v>
      </c>
      <c r="C109" s="16" t="s">
        <v>13</v>
      </c>
      <c r="D109" s="17" t="s">
        <v>14</v>
      </c>
      <c r="E109" s="32" t="s">
        <v>56</v>
      </c>
      <c r="F109" s="10" t="s">
        <v>5</v>
      </c>
      <c r="G109" s="11" t="s">
        <v>6</v>
      </c>
      <c r="H109" s="10" t="s">
        <v>7</v>
      </c>
      <c r="I109" s="12" t="s">
        <v>8</v>
      </c>
      <c r="J109" s="13" t="s">
        <v>9</v>
      </c>
      <c r="K109" s="14" t="s">
        <v>10</v>
      </c>
    </row>
    <row r="110" ht="24.75" customHeight="1">
      <c r="A110" s="27" t="s">
        <v>197</v>
      </c>
      <c r="B110" s="16" t="s">
        <v>12</v>
      </c>
      <c r="C110" s="16" t="s">
        <v>13</v>
      </c>
      <c r="D110" s="17" t="s">
        <v>14</v>
      </c>
      <c r="E110" s="32" t="s">
        <v>56</v>
      </c>
      <c r="F110" s="19" t="s">
        <v>198</v>
      </c>
      <c r="G110" s="20">
        <f>3600531537296</f>
        <v>3600531537296</v>
      </c>
      <c r="H110" s="19">
        <v>332.0</v>
      </c>
      <c r="I110" s="21">
        <v>2.5</v>
      </c>
      <c r="J110" s="35"/>
      <c r="K110" s="24"/>
      <c r="L110" s="18" t="s">
        <v>199</v>
      </c>
    </row>
    <row r="111" ht="24.75" customHeight="1">
      <c r="A111" s="30"/>
      <c r="B111" s="16" t="s">
        <v>12</v>
      </c>
      <c r="C111" s="16" t="s">
        <v>13</v>
      </c>
      <c r="D111" s="17" t="s">
        <v>14</v>
      </c>
      <c r="E111" s="32" t="s">
        <v>56</v>
      </c>
      <c r="F111" s="19" t="s">
        <v>200</v>
      </c>
      <c r="G111" s="20">
        <f>3600531537319</f>
        <v>3600531537319</v>
      </c>
      <c r="H111" s="19">
        <v>159.0</v>
      </c>
      <c r="I111" s="21">
        <v>2.5</v>
      </c>
      <c r="J111" s="30"/>
      <c r="K111" s="24"/>
      <c r="L111" s="18" t="s">
        <v>199</v>
      </c>
    </row>
    <row r="112" ht="24.75" customHeight="1">
      <c r="A112" s="31"/>
      <c r="B112" s="16" t="s">
        <v>12</v>
      </c>
      <c r="C112" s="16" t="s">
        <v>13</v>
      </c>
      <c r="D112" s="17" t="s">
        <v>14</v>
      </c>
      <c r="E112" s="32" t="s">
        <v>56</v>
      </c>
      <c r="F112" s="19" t="s">
        <v>198</v>
      </c>
      <c r="G112" s="20">
        <f>3600531537395</f>
        <v>3600531537395</v>
      </c>
      <c r="H112" s="19">
        <v>455.0</v>
      </c>
      <c r="I112" s="21">
        <v>2.5</v>
      </c>
      <c r="J112" s="31"/>
      <c r="K112" s="24"/>
      <c r="L112" s="18" t="s">
        <v>199</v>
      </c>
    </row>
    <row r="113" ht="24.75" customHeight="1">
      <c r="A113" s="27" t="s">
        <v>201</v>
      </c>
      <c r="B113" s="16" t="s">
        <v>12</v>
      </c>
      <c r="C113" s="16" t="s">
        <v>13</v>
      </c>
      <c r="D113" s="17" t="s">
        <v>14</v>
      </c>
      <c r="E113" s="32" t="s">
        <v>56</v>
      </c>
      <c r="F113" s="19" t="s">
        <v>202</v>
      </c>
      <c r="G113" s="20">
        <f>3600531222765</f>
        <v>3600531222765</v>
      </c>
      <c r="H113" s="19">
        <v>217.0</v>
      </c>
      <c r="I113" s="21">
        <v>2.0</v>
      </c>
      <c r="J113" s="35"/>
      <c r="K113" s="24"/>
      <c r="L113" s="18" t="s">
        <v>203</v>
      </c>
    </row>
    <row r="114" ht="24.75" customHeight="1">
      <c r="A114" s="30"/>
      <c r="B114" s="16" t="s">
        <v>12</v>
      </c>
      <c r="C114" s="16" t="s">
        <v>13</v>
      </c>
      <c r="D114" s="17" t="s">
        <v>14</v>
      </c>
      <c r="E114" s="32" t="s">
        <v>56</v>
      </c>
      <c r="F114" s="19" t="s">
        <v>204</v>
      </c>
      <c r="G114" s="20">
        <f>3600531222819</f>
        <v>3600531222819</v>
      </c>
      <c r="H114" s="19">
        <v>457.0</v>
      </c>
      <c r="I114" s="21">
        <v>2.0</v>
      </c>
      <c r="J114" s="30"/>
      <c r="K114" s="24"/>
      <c r="L114" s="18" t="s">
        <v>203</v>
      </c>
    </row>
    <row r="115" ht="24.75" customHeight="1">
      <c r="A115" s="30"/>
      <c r="B115" s="16" t="s">
        <v>12</v>
      </c>
      <c r="C115" s="16" t="s">
        <v>13</v>
      </c>
      <c r="D115" s="17" t="s">
        <v>14</v>
      </c>
      <c r="E115" s="32" t="s">
        <v>56</v>
      </c>
      <c r="F115" s="19" t="s">
        <v>205</v>
      </c>
      <c r="G115" s="20">
        <f>3600531209629</f>
        <v>3600531209629</v>
      </c>
      <c r="H115" s="19">
        <v>18.0</v>
      </c>
      <c r="I115" s="21">
        <v>2.0</v>
      </c>
      <c r="J115" s="30"/>
      <c r="K115" s="24"/>
      <c r="L115" s="18" t="s">
        <v>203</v>
      </c>
    </row>
    <row r="116" ht="24.75" customHeight="1">
      <c r="A116" s="31"/>
      <c r="B116" s="16" t="s">
        <v>12</v>
      </c>
      <c r="C116" s="16" t="s">
        <v>13</v>
      </c>
      <c r="D116" s="17" t="s">
        <v>14</v>
      </c>
      <c r="E116" s="32" t="s">
        <v>56</v>
      </c>
      <c r="F116" s="19" t="s">
        <v>206</v>
      </c>
      <c r="G116" s="20">
        <f>3600531222833</f>
        <v>3600531222833</v>
      </c>
      <c r="H116" s="19">
        <v>182.0</v>
      </c>
      <c r="I116" s="21">
        <v>2.0</v>
      </c>
      <c r="J116" s="31"/>
      <c r="K116" s="24"/>
      <c r="L116" s="18" t="s">
        <v>203</v>
      </c>
    </row>
    <row r="117" ht="90.0" customHeight="1">
      <c r="A117" s="19" t="s">
        <v>207</v>
      </c>
      <c r="B117" s="16" t="s">
        <v>12</v>
      </c>
      <c r="C117" s="16" t="s">
        <v>13</v>
      </c>
      <c r="D117" s="17" t="s">
        <v>14</v>
      </c>
      <c r="E117" s="32" t="s">
        <v>56</v>
      </c>
      <c r="F117" s="19" t="s">
        <v>208</v>
      </c>
      <c r="G117" s="20">
        <f>3600531484743</f>
        <v>3600531484743</v>
      </c>
      <c r="H117" s="19">
        <v>308.0</v>
      </c>
      <c r="I117" s="21">
        <v>2.0</v>
      </c>
      <c r="J117" s="36"/>
      <c r="K117" s="24"/>
      <c r="L117" s="18" t="s">
        <v>209</v>
      </c>
    </row>
    <row r="118" ht="14.25" customHeight="1">
      <c r="A118" s="1"/>
      <c r="B118" s="16" t="s">
        <v>12</v>
      </c>
      <c r="C118" s="16" t="s">
        <v>13</v>
      </c>
      <c r="D118" s="17" t="s">
        <v>14</v>
      </c>
      <c r="E118" s="3"/>
      <c r="F118" s="3"/>
      <c r="G118" s="4" t="s">
        <v>210</v>
      </c>
      <c r="H118" s="4"/>
      <c r="I118" s="5"/>
      <c r="J118" s="6"/>
      <c r="K118" s="24"/>
    </row>
    <row r="119" ht="15.0" customHeight="1">
      <c r="A119" s="8" t="s">
        <v>211</v>
      </c>
      <c r="B119" s="16" t="s">
        <v>12</v>
      </c>
      <c r="C119" s="16" t="s">
        <v>13</v>
      </c>
      <c r="D119" s="17" t="s">
        <v>14</v>
      </c>
      <c r="E119" s="10"/>
      <c r="F119" s="10" t="s">
        <v>212</v>
      </c>
      <c r="G119" s="11" t="s">
        <v>213</v>
      </c>
      <c r="H119" s="10" t="s">
        <v>214</v>
      </c>
      <c r="I119" s="12" t="s">
        <v>215</v>
      </c>
      <c r="J119" s="13" t="s">
        <v>216</v>
      </c>
      <c r="K119" s="24"/>
    </row>
    <row r="120" ht="45.0" customHeight="1">
      <c r="A120" s="27" t="s">
        <v>217</v>
      </c>
      <c r="B120" s="16" t="s">
        <v>12</v>
      </c>
      <c r="C120" s="16" t="s">
        <v>13</v>
      </c>
      <c r="D120" s="17" t="s">
        <v>14</v>
      </c>
      <c r="E120" s="28" t="s">
        <v>218</v>
      </c>
      <c r="F120" s="19">
        <v>5.0</v>
      </c>
      <c r="G120" s="20">
        <f>8411300460791</f>
        <v>8411300460791</v>
      </c>
      <c r="H120" s="19">
        <v>184.0</v>
      </c>
      <c r="I120" s="21">
        <v>1.8</v>
      </c>
      <c r="J120" s="35"/>
      <c r="K120" s="24"/>
      <c r="L120" s="18" t="s">
        <v>219</v>
      </c>
    </row>
    <row r="121" ht="45.0" customHeight="1">
      <c r="A121" s="31"/>
      <c r="B121" s="16" t="s">
        <v>12</v>
      </c>
      <c r="C121" s="16" t="s">
        <v>13</v>
      </c>
      <c r="D121" s="17" t="s">
        <v>14</v>
      </c>
      <c r="E121" s="28" t="s">
        <v>218</v>
      </c>
      <c r="F121" s="19">
        <v>2.0</v>
      </c>
      <c r="G121" s="20">
        <f>8411300496042</f>
        <v>8411300496042</v>
      </c>
      <c r="H121" s="19">
        <v>75.0</v>
      </c>
      <c r="I121" s="21">
        <v>1.8</v>
      </c>
      <c r="J121" s="31"/>
      <c r="K121" s="24"/>
      <c r="L121" s="18" t="s">
        <v>219</v>
      </c>
    </row>
    <row r="122" ht="81.75" customHeight="1">
      <c r="A122" s="15" t="s">
        <v>220</v>
      </c>
      <c r="B122" s="16" t="s">
        <v>12</v>
      </c>
      <c r="C122" s="16" t="s">
        <v>13</v>
      </c>
      <c r="D122" s="17" t="s">
        <v>14</v>
      </c>
      <c r="E122" s="28" t="s">
        <v>218</v>
      </c>
      <c r="F122" s="19" t="s">
        <v>221</v>
      </c>
      <c r="G122" s="20">
        <f>8411300623721</f>
        <v>8411300623721</v>
      </c>
      <c r="H122" s="19">
        <v>134.0</v>
      </c>
      <c r="I122" s="21">
        <v>1.8</v>
      </c>
      <c r="J122" s="36"/>
      <c r="K122" s="24"/>
      <c r="L122" s="23" t="s">
        <v>222</v>
      </c>
    </row>
    <row r="123" ht="90.0" customHeight="1">
      <c r="A123" s="19" t="s">
        <v>223</v>
      </c>
      <c r="B123" s="16" t="s">
        <v>12</v>
      </c>
      <c r="C123" s="16" t="s">
        <v>13</v>
      </c>
      <c r="D123" s="17" t="s">
        <v>14</v>
      </c>
      <c r="E123" s="28" t="s">
        <v>218</v>
      </c>
      <c r="F123" s="19" t="s">
        <v>224</v>
      </c>
      <c r="G123" s="20">
        <f>3600531309282</f>
        <v>3600531309282</v>
      </c>
      <c r="H123" s="19">
        <v>201.0</v>
      </c>
      <c r="I123" s="21">
        <v>1.5</v>
      </c>
      <c r="J123" s="36"/>
      <c r="K123" s="24"/>
      <c r="L123" s="18" t="s">
        <v>225</v>
      </c>
    </row>
    <row r="124" ht="90.0" customHeight="1">
      <c r="A124" s="15" t="s">
        <v>226</v>
      </c>
      <c r="B124" s="16" t="s">
        <v>12</v>
      </c>
      <c r="C124" s="16" t="s">
        <v>13</v>
      </c>
      <c r="D124" s="17" t="s">
        <v>14</v>
      </c>
      <c r="E124" s="28" t="s">
        <v>218</v>
      </c>
      <c r="F124" s="19" t="s">
        <v>227</v>
      </c>
      <c r="G124" s="20">
        <v>3.600531124465E12</v>
      </c>
      <c r="H124" s="19">
        <v>6.0</v>
      </c>
      <c r="I124" s="21">
        <v>1.5</v>
      </c>
      <c r="J124" s="36"/>
      <c r="K124" s="24"/>
      <c r="L124" s="37" t="s">
        <v>228</v>
      </c>
    </row>
    <row r="125" ht="84.0" customHeight="1">
      <c r="A125" s="15" t="s">
        <v>229</v>
      </c>
      <c r="B125" s="16" t="s">
        <v>12</v>
      </c>
      <c r="C125" s="16" t="s">
        <v>13</v>
      </c>
      <c r="D125" s="17" t="s">
        <v>14</v>
      </c>
      <c r="E125" s="28" t="s">
        <v>218</v>
      </c>
      <c r="F125" s="19" t="s">
        <v>230</v>
      </c>
      <c r="G125" s="20">
        <f>3600530901210</f>
        <v>3600530901210</v>
      </c>
      <c r="H125" s="19">
        <v>18.0</v>
      </c>
      <c r="I125" s="21">
        <v>1.5</v>
      </c>
      <c r="J125" s="36"/>
      <c r="K125" s="24"/>
      <c r="L125" s="18" t="s">
        <v>231</v>
      </c>
    </row>
    <row r="126" ht="14.25" customHeight="1">
      <c r="A126" s="1"/>
      <c r="B126" s="16" t="s">
        <v>12</v>
      </c>
      <c r="C126" s="16" t="s">
        <v>13</v>
      </c>
      <c r="D126" s="17" t="s">
        <v>14</v>
      </c>
      <c r="E126" s="3"/>
      <c r="F126" s="3"/>
      <c r="G126" s="4" t="s">
        <v>232</v>
      </c>
      <c r="H126" s="4"/>
      <c r="I126" s="5"/>
      <c r="J126" s="6"/>
      <c r="K126" s="24"/>
    </row>
    <row r="127" ht="15.0" customHeight="1">
      <c r="A127" s="8" t="s">
        <v>211</v>
      </c>
      <c r="B127" s="16" t="s">
        <v>12</v>
      </c>
      <c r="C127" s="16" t="s">
        <v>13</v>
      </c>
      <c r="D127" s="17" t="s">
        <v>14</v>
      </c>
      <c r="E127" s="10"/>
      <c r="F127" s="10" t="s">
        <v>212</v>
      </c>
      <c r="G127" s="11" t="s">
        <v>213</v>
      </c>
      <c r="H127" s="10" t="s">
        <v>214</v>
      </c>
      <c r="I127" s="12" t="s">
        <v>215</v>
      </c>
      <c r="J127" s="13" t="s">
        <v>216</v>
      </c>
      <c r="K127" s="24"/>
    </row>
    <row r="128" ht="45.0" customHeight="1">
      <c r="A128" s="27" t="s">
        <v>233</v>
      </c>
      <c r="B128" s="16" t="s">
        <v>12</v>
      </c>
      <c r="C128" s="16" t="s">
        <v>13</v>
      </c>
      <c r="D128" s="17" t="s">
        <v>14</v>
      </c>
      <c r="E128" s="28" t="s">
        <v>56</v>
      </c>
      <c r="F128" s="19" t="s">
        <v>234</v>
      </c>
      <c r="G128" s="20">
        <v>3.600530600366E12</v>
      </c>
      <c r="H128" s="19">
        <v>3.0</v>
      </c>
      <c r="I128" s="21">
        <v>2.5</v>
      </c>
      <c r="J128" s="35"/>
      <c r="K128" s="24"/>
      <c r="L128" s="18" t="s">
        <v>31</v>
      </c>
    </row>
    <row r="129" ht="45.0" customHeight="1">
      <c r="A129" s="31"/>
      <c r="B129" s="16" t="s">
        <v>12</v>
      </c>
      <c r="C129" s="16" t="s">
        <v>13</v>
      </c>
      <c r="D129" s="17" t="s">
        <v>14</v>
      </c>
      <c r="E129" s="28" t="s">
        <v>56</v>
      </c>
      <c r="F129" s="19" t="s">
        <v>235</v>
      </c>
      <c r="G129" s="20">
        <f>3600531312459</f>
        <v>3600531312459</v>
      </c>
      <c r="H129" s="19">
        <v>140.0</v>
      </c>
      <c r="I129" s="21">
        <v>2.5</v>
      </c>
      <c r="J129" s="31"/>
      <c r="K129" s="24"/>
      <c r="L129" s="18" t="s">
        <v>31</v>
      </c>
    </row>
    <row r="130" ht="90.0" customHeight="1">
      <c r="A130" s="15" t="s">
        <v>236</v>
      </c>
      <c r="B130" s="16" t="s">
        <v>12</v>
      </c>
      <c r="C130" s="16" t="s">
        <v>13</v>
      </c>
      <c r="D130" s="17" t="s">
        <v>14</v>
      </c>
      <c r="E130" s="28" t="s">
        <v>56</v>
      </c>
      <c r="F130" s="19" t="s">
        <v>237</v>
      </c>
      <c r="G130" s="20">
        <v>3.600531619541E12</v>
      </c>
      <c r="H130" s="19">
        <v>9.0</v>
      </c>
      <c r="I130" s="21">
        <v>2.5</v>
      </c>
      <c r="J130" s="36"/>
      <c r="K130" s="24"/>
      <c r="L130" s="18" t="s">
        <v>238</v>
      </c>
    </row>
    <row r="131" ht="35.25" customHeight="1">
      <c r="A131" s="27" t="s">
        <v>239</v>
      </c>
      <c r="B131" s="16" t="s">
        <v>12</v>
      </c>
      <c r="C131" s="16" t="s">
        <v>13</v>
      </c>
      <c r="D131" s="17" t="s">
        <v>14</v>
      </c>
      <c r="E131" s="28" t="s">
        <v>56</v>
      </c>
      <c r="F131" s="19" t="s">
        <v>240</v>
      </c>
      <c r="G131" s="20">
        <f>3600531539993</f>
        <v>3600531539993</v>
      </c>
      <c r="H131" s="19">
        <v>26.0</v>
      </c>
      <c r="I131" s="21">
        <v>2.5</v>
      </c>
      <c r="J131" s="35"/>
      <c r="K131" s="24"/>
      <c r="L131" s="18" t="s">
        <v>241</v>
      </c>
    </row>
    <row r="132" ht="35.25" customHeight="1">
      <c r="A132" s="30"/>
      <c r="B132" s="16" t="s">
        <v>12</v>
      </c>
      <c r="C132" s="16" t="s">
        <v>13</v>
      </c>
      <c r="D132" s="17" t="s">
        <v>14</v>
      </c>
      <c r="E132" s="28" t="s">
        <v>56</v>
      </c>
      <c r="F132" s="19" t="s">
        <v>242</v>
      </c>
      <c r="G132" s="20">
        <f>3600531540005</f>
        <v>3600531540005</v>
      </c>
      <c r="H132" s="19">
        <v>42.0</v>
      </c>
      <c r="I132" s="21">
        <v>2.5</v>
      </c>
      <c r="J132" s="30"/>
      <c r="K132" s="24"/>
      <c r="L132" s="18" t="s">
        <v>241</v>
      </c>
    </row>
    <row r="133" ht="35.25" customHeight="1">
      <c r="A133" s="30"/>
      <c r="B133" s="16" t="s">
        <v>12</v>
      </c>
      <c r="C133" s="16" t="s">
        <v>13</v>
      </c>
      <c r="D133" s="17" t="s">
        <v>14</v>
      </c>
      <c r="E133" s="28" t="s">
        <v>56</v>
      </c>
      <c r="F133" s="19" t="s">
        <v>243</v>
      </c>
      <c r="G133" s="20">
        <f>3600531539962</f>
        <v>3600531539962</v>
      </c>
      <c r="H133" s="19">
        <v>3.0</v>
      </c>
      <c r="I133" s="21">
        <v>2.5</v>
      </c>
      <c r="J133" s="30"/>
      <c r="K133" s="24"/>
      <c r="L133" s="18" t="s">
        <v>241</v>
      </c>
    </row>
    <row r="134" ht="35.25" customHeight="1">
      <c r="A134" s="31"/>
      <c r="B134" s="16" t="s">
        <v>12</v>
      </c>
      <c r="C134" s="16" t="s">
        <v>13</v>
      </c>
      <c r="D134" s="17" t="s">
        <v>14</v>
      </c>
      <c r="E134" s="28" t="s">
        <v>56</v>
      </c>
      <c r="F134" s="19" t="s">
        <v>244</v>
      </c>
      <c r="G134" s="20">
        <f>3600531539955</f>
        <v>3600531539955</v>
      </c>
      <c r="H134" s="19">
        <v>40.0</v>
      </c>
      <c r="I134" s="21">
        <v>2.5</v>
      </c>
      <c r="J134" s="31"/>
      <c r="K134" s="24"/>
      <c r="L134" s="18" t="s">
        <v>241</v>
      </c>
    </row>
    <row r="135" ht="90.0" customHeight="1">
      <c r="A135" s="15" t="s">
        <v>245</v>
      </c>
      <c r="B135" s="16" t="s">
        <v>12</v>
      </c>
      <c r="C135" s="16" t="s">
        <v>13</v>
      </c>
      <c r="D135" s="17" t="s">
        <v>14</v>
      </c>
      <c r="E135" s="28" t="s">
        <v>56</v>
      </c>
      <c r="F135" s="19" t="s">
        <v>246</v>
      </c>
      <c r="G135" s="20">
        <f>3600531081782</f>
        <v>3600531081782</v>
      </c>
      <c r="H135" s="19">
        <v>7252.0</v>
      </c>
      <c r="I135" s="21">
        <v>2.5</v>
      </c>
      <c r="J135" s="36"/>
      <c r="K135" s="24"/>
      <c r="L135" s="18" t="s">
        <v>247</v>
      </c>
      <c r="M135" s="38"/>
      <c r="N135" s="38"/>
      <c r="O135" s="38"/>
      <c r="P135" s="38"/>
      <c r="Q135" s="38"/>
      <c r="R135" s="38"/>
      <c r="S135" s="38"/>
      <c r="T135" s="38"/>
      <c r="U135" s="38"/>
      <c r="V135" s="38"/>
      <c r="W135" s="38"/>
      <c r="X135" s="38"/>
      <c r="Y135" s="38"/>
      <c r="Z135" s="38"/>
      <c r="AA135" s="38"/>
      <c r="AB135" s="38"/>
      <c r="AC135" s="38"/>
      <c r="AD135" s="38"/>
    </row>
    <row r="136" ht="14.25" customHeight="1">
      <c r="A136" s="1"/>
      <c r="B136" s="16" t="s">
        <v>12</v>
      </c>
      <c r="C136" s="16" t="s">
        <v>13</v>
      </c>
      <c r="D136" s="17" t="s">
        <v>14</v>
      </c>
      <c r="E136" s="28" t="s">
        <v>56</v>
      </c>
      <c r="F136" s="3"/>
      <c r="G136" s="4" t="s">
        <v>248</v>
      </c>
      <c r="H136" s="4"/>
      <c r="I136" s="5"/>
      <c r="J136" s="6"/>
      <c r="K136" s="24"/>
    </row>
    <row r="137" ht="15.0" customHeight="1">
      <c r="A137" s="8" t="s">
        <v>211</v>
      </c>
      <c r="B137" s="16" t="s">
        <v>12</v>
      </c>
      <c r="C137" s="16" t="s">
        <v>13</v>
      </c>
      <c r="D137" s="17" t="s">
        <v>14</v>
      </c>
      <c r="E137" s="28" t="s">
        <v>56</v>
      </c>
      <c r="F137" s="10" t="s">
        <v>212</v>
      </c>
      <c r="G137" s="11" t="s">
        <v>213</v>
      </c>
      <c r="H137" s="10" t="s">
        <v>214</v>
      </c>
      <c r="I137" s="12" t="s">
        <v>215</v>
      </c>
      <c r="J137" s="13" t="s">
        <v>216</v>
      </c>
      <c r="K137" s="24"/>
    </row>
    <row r="138" ht="45.0" customHeight="1">
      <c r="A138" s="27" t="s">
        <v>249</v>
      </c>
      <c r="B138" s="16" t="s">
        <v>12</v>
      </c>
      <c r="C138" s="16" t="s">
        <v>13</v>
      </c>
      <c r="D138" s="17" t="s">
        <v>14</v>
      </c>
      <c r="E138" s="28" t="s">
        <v>56</v>
      </c>
      <c r="F138" s="19" t="s">
        <v>250</v>
      </c>
      <c r="G138" s="20">
        <f>3600531359287</f>
        <v>3600531359287</v>
      </c>
      <c r="H138" s="19">
        <v>381.0</v>
      </c>
      <c r="I138" s="21">
        <v>3.0</v>
      </c>
      <c r="J138" s="35"/>
      <c r="K138" s="24"/>
      <c r="L138" s="18" t="s">
        <v>251</v>
      </c>
    </row>
    <row r="139" ht="45.0" customHeight="1">
      <c r="A139" s="31"/>
      <c r="B139" s="16" t="s">
        <v>12</v>
      </c>
      <c r="C139" s="16" t="s">
        <v>13</v>
      </c>
      <c r="D139" s="17" t="s">
        <v>14</v>
      </c>
      <c r="E139" s="28" t="s">
        <v>56</v>
      </c>
      <c r="F139" s="19" t="s">
        <v>252</v>
      </c>
      <c r="G139" s="20">
        <f>3600531359294</f>
        <v>3600531359294</v>
      </c>
      <c r="H139" s="19">
        <v>276.0</v>
      </c>
      <c r="I139" s="21">
        <v>3.0</v>
      </c>
      <c r="J139" s="31"/>
      <c r="K139" s="24"/>
      <c r="L139" s="18" t="s">
        <v>251</v>
      </c>
    </row>
    <row r="140" ht="45.0" customHeight="1">
      <c r="A140" s="27" t="s">
        <v>253</v>
      </c>
      <c r="B140" s="16" t="s">
        <v>12</v>
      </c>
      <c r="C140" s="16" t="s">
        <v>13</v>
      </c>
      <c r="D140" s="17" t="s">
        <v>14</v>
      </c>
      <c r="E140" s="28" t="s">
        <v>56</v>
      </c>
      <c r="F140" s="33" t="s">
        <v>254</v>
      </c>
      <c r="G140" s="20">
        <f>3600531165048</f>
        <v>3600531165048</v>
      </c>
      <c r="H140" s="19">
        <v>321.0</v>
      </c>
      <c r="I140" s="21">
        <v>2.5</v>
      </c>
      <c r="J140" s="35"/>
      <c r="K140" s="24"/>
      <c r="L140" s="18" t="s">
        <v>255</v>
      </c>
    </row>
    <row r="141" ht="45.0" customHeight="1">
      <c r="A141" s="31"/>
      <c r="B141" s="16" t="s">
        <v>12</v>
      </c>
      <c r="C141" s="16" t="s">
        <v>13</v>
      </c>
      <c r="D141" s="17" t="s">
        <v>14</v>
      </c>
      <c r="E141" s="28" t="s">
        <v>56</v>
      </c>
      <c r="F141" s="31"/>
      <c r="G141" s="20">
        <f>8411300454752</f>
        <v>8411300454752</v>
      </c>
      <c r="H141" s="19">
        <v>344.0</v>
      </c>
      <c r="I141" s="21">
        <v>2.5</v>
      </c>
      <c r="J141" s="31"/>
      <c r="K141" s="24"/>
      <c r="L141" s="18" t="s">
        <v>255</v>
      </c>
    </row>
    <row r="142" ht="45.0" customHeight="1">
      <c r="A142" s="27" t="s">
        <v>256</v>
      </c>
      <c r="B142" s="16" t="s">
        <v>12</v>
      </c>
      <c r="C142" s="16" t="s">
        <v>13</v>
      </c>
      <c r="D142" s="17" t="s">
        <v>14</v>
      </c>
      <c r="E142" s="28" t="s">
        <v>56</v>
      </c>
      <c r="F142" s="19" t="s">
        <v>22</v>
      </c>
      <c r="G142" s="20">
        <f>8411300398902</f>
        <v>8411300398902</v>
      </c>
      <c r="H142" s="19">
        <v>13.0</v>
      </c>
      <c r="I142" s="21">
        <v>2.5</v>
      </c>
      <c r="J142" s="39"/>
      <c r="K142" s="40"/>
      <c r="L142" s="18" t="s">
        <v>257</v>
      </c>
    </row>
    <row r="143" ht="45.0" customHeight="1">
      <c r="A143" s="31"/>
      <c r="B143" s="16" t="s">
        <v>12</v>
      </c>
      <c r="C143" s="16" t="s">
        <v>13</v>
      </c>
      <c r="D143" s="17" t="s">
        <v>14</v>
      </c>
      <c r="E143" s="28" t="s">
        <v>56</v>
      </c>
      <c r="F143" s="15" t="s">
        <v>258</v>
      </c>
      <c r="G143" s="26">
        <f>3600531469153</f>
        <v>3600531469153</v>
      </c>
      <c r="H143" s="19">
        <v>33.0</v>
      </c>
      <c r="I143" s="21">
        <v>2.5</v>
      </c>
      <c r="J143" s="31"/>
      <c r="K143" s="24"/>
      <c r="L143" s="18" t="s">
        <v>257</v>
      </c>
    </row>
    <row r="144" ht="90.0" customHeight="1">
      <c r="A144" s="15" t="s">
        <v>259</v>
      </c>
      <c r="B144" s="16" t="s">
        <v>12</v>
      </c>
      <c r="C144" s="16" t="s">
        <v>13</v>
      </c>
      <c r="D144" s="17" t="s">
        <v>14</v>
      </c>
      <c r="E144" s="28" t="s">
        <v>56</v>
      </c>
      <c r="F144" s="15" t="s">
        <v>260</v>
      </c>
      <c r="G144" s="26">
        <v>3.60053152418E12</v>
      </c>
      <c r="H144" s="19">
        <v>8.0</v>
      </c>
      <c r="I144" s="21">
        <v>2.5</v>
      </c>
      <c r="J144" s="41"/>
      <c r="K144" s="24"/>
      <c r="L144" s="18" t="s">
        <v>261</v>
      </c>
    </row>
    <row r="145" ht="34.5" customHeight="1">
      <c r="A145" s="42" t="s">
        <v>262</v>
      </c>
      <c r="B145" s="16" t="s">
        <v>12</v>
      </c>
      <c r="C145" s="16" t="s">
        <v>13</v>
      </c>
      <c r="D145" s="17" t="s">
        <v>14</v>
      </c>
      <c r="E145" s="28" t="s">
        <v>56</v>
      </c>
      <c r="F145" s="19" t="s">
        <v>263</v>
      </c>
      <c r="G145" s="20">
        <f>30175778</f>
        <v>30175778</v>
      </c>
      <c r="H145" s="19">
        <v>547.0</v>
      </c>
      <c r="I145" s="21">
        <v>2.5</v>
      </c>
      <c r="J145" s="39"/>
      <c r="K145" s="24"/>
      <c r="L145" s="18" t="s">
        <v>264</v>
      </c>
    </row>
    <row r="146" ht="34.5" customHeight="1">
      <c r="A146" s="30"/>
      <c r="B146" s="16" t="s">
        <v>12</v>
      </c>
      <c r="C146" s="16" t="s">
        <v>13</v>
      </c>
      <c r="D146" s="17" t="s">
        <v>14</v>
      </c>
      <c r="E146" s="28" t="s">
        <v>56</v>
      </c>
      <c r="F146" s="15" t="s">
        <v>265</v>
      </c>
      <c r="G146" s="26">
        <v>3.600531422257E12</v>
      </c>
      <c r="H146" s="19">
        <v>2944.0</v>
      </c>
      <c r="I146" s="21">
        <v>2.5</v>
      </c>
      <c r="J146" s="30"/>
      <c r="K146" s="24"/>
      <c r="L146" s="18" t="s">
        <v>264</v>
      </c>
    </row>
    <row r="147" ht="34.5" customHeight="1">
      <c r="A147" s="30"/>
      <c r="B147" s="16" t="s">
        <v>12</v>
      </c>
      <c r="C147" s="16" t="s">
        <v>13</v>
      </c>
      <c r="D147" s="17" t="s">
        <v>14</v>
      </c>
      <c r="E147" s="28" t="s">
        <v>56</v>
      </c>
      <c r="F147" s="19" t="s">
        <v>266</v>
      </c>
      <c r="G147" s="20">
        <f>30175785</f>
        <v>30175785</v>
      </c>
      <c r="H147" s="19">
        <v>1015.0</v>
      </c>
      <c r="I147" s="21">
        <v>2.5</v>
      </c>
      <c r="J147" s="30"/>
      <c r="K147" s="24"/>
      <c r="L147" s="18" t="s">
        <v>264</v>
      </c>
    </row>
    <row r="148" ht="34.5" customHeight="1">
      <c r="A148" s="31"/>
      <c r="B148" s="16" t="s">
        <v>12</v>
      </c>
      <c r="C148" s="16" t="s">
        <v>13</v>
      </c>
      <c r="D148" s="17" t="s">
        <v>14</v>
      </c>
      <c r="E148" s="28" t="s">
        <v>56</v>
      </c>
      <c r="F148" s="19" t="s">
        <v>267</v>
      </c>
      <c r="G148" s="20">
        <f>3600531440961</f>
        <v>3600531440961</v>
      </c>
      <c r="H148" s="19">
        <v>141.0</v>
      </c>
      <c r="I148" s="21">
        <v>2.5</v>
      </c>
      <c r="J148" s="31"/>
      <c r="K148" s="24"/>
      <c r="L148" s="18" t="s">
        <v>264</v>
      </c>
    </row>
    <row r="149" ht="12.75" customHeight="1">
      <c r="A149" s="1"/>
      <c r="B149" s="16" t="s">
        <v>12</v>
      </c>
      <c r="C149" s="16" t="s">
        <v>13</v>
      </c>
      <c r="D149" s="17" t="s">
        <v>14</v>
      </c>
      <c r="E149" s="28" t="s">
        <v>56</v>
      </c>
      <c r="F149" s="3"/>
      <c r="G149" s="4" t="s">
        <v>268</v>
      </c>
      <c r="H149" s="4"/>
      <c r="I149" s="4"/>
      <c r="J149" s="6"/>
      <c r="K149" s="24"/>
    </row>
    <row r="150" ht="12.75" customHeight="1">
      <c r="A150" s="8" t="s">
        <v>211</v>
      </c>
      <c r="B150" s="16" t="s">
        <v>12</v>
      </c>
      <c r="C150" s="16" t="s">
        <v>13</v>
      </c>
      <c r="D150" s="17" t="s">
        <v>14</v>
      </c>
      <c r="E150" s="28" t="s">
        <v>56</v>
      </c>
      <c r="F150" s="10" t="s">
        <v>212</v>
      </c>
      <c r="G150" s="11" t="s">
        <v>213</v>
      </c>
      <c r="H150" s="10" t="s">
        <v>214</v>
      </c>
      <c r="I150" s="12" t="s">
        <v>215</v>
      </c>
      <c r="J150" s="13" t="s">
        <v>216</v>
      </c>
      <c r="K150" s="24"/>
    </row>
    <row r="151" ht="45.0" customHeight="1">
      <c r="A151" s="43" t="s">
        <v>269</v>
      </c>
      <c r="B151" s="16" t="s">
        <v>12</v>
      </c>
      <c r="C151" s="16" t="s">
        <v>13</v>
      </c>
      <c r="D151" s="17" t="s">
        <v>14</v>
      </c>
      <c r="E151" s="28" t="s">
        <v>56</v>
      </c>
      <c r="F151" s="15" t="s">
        <v>270</v>
      </c>
      <c r="G151" s="26">
        <v>3.600531371593E12</v>
      </c>
      <c r="H151" s="19">
        <v>1058.0</v>
      </c>
      <c r="I151" s="21">
        <v>2.0</v>
      </c>
      <c r="J151" s="44"/>
      <c r="K151" s="24"/>
      <c r="L151" s="18" t="s">
        <v>271</v>
      </c>
    </row>
    <row r="152" ht="45.0" customHeight="1">
      <c r="A152" s="31"/>
      <c r="B152" s="16" t="s">
        <v>12</v>
      </c>
      <c r="C152" s="16" t="s">
        <v>13</v>
      </c>
      <c r="D152" s="17" t="s">
        <v>14</v>
      </c>
      <c r="E152" s="28" t="s">
        <v>56</v>
      </c>
      <c r="F152" s="19" t="s">
        <v>270</v>
      </c>
      <c r="G152" s="20">
        <f>3600531371555</f>
        <v>3600531371555</v>
      </c>
      <c r="H152" s="19">
        <v>293.0</v>
      </c>
      <c r="I152" s="21">
        <v>2.0</v>
      </c>
      <c r="J152" s="31"/>
      <c r="K152" s="24"/>
      <c r="L152" s="18" t="s">
        <v>271</v>
      </c>
    </row>
    <row r="153" ht="90.0" customHeight="1">
      <c r="A153" s="15" t="s">
        <v>272</v>
      </c>
      <c r="B153" s="16" t="s">
        <v>12</v>
      </c>
      <c r="C153" s="16" t="s">
        <v>13</v>
      </c>
      <c r="D153" s="17" t="s">
        <v>14</v>
      </c>
      <c r="E153" s="28" t="s">
        <v>56</v>
      </c>
      <c r="F153" s="19" t="s">
        <v>273</v>
      </c>
      <c r="G153" s="20">
        <f>30154285</f>
        <v>30154285</v>
      </c>
      <c r="H153" s="19">
        <v>84.0</v>
      </c>
      <c r="I153" s="21">
        <v>2.0</v>
      </c>
      <c r="J153" s="22"/>
      <c r="K153" s="24"/>
      <c r="L153" s="18" t="s">
        <v>274</v>
      </c>
    </row>
    <row r="154" ht="49.5" customHeight="1">
      <c r="A154" s="33" t="s">
        <v>275</v>
      </c>
      <c r="B154" s="16" t="s">
        <v>12</v>
      </c>
      <c r="C154" s="16" t="s">
        <v>13</v>
      </c>
      <c r="D154" s="17" t="s">
        <v>14</v>
      </c>
      <c r="E154" s="28" t="s">
        <v>56</v>
      </c>
      <c r="F154" s="19" t="s">
        <v>276</v>
      </c>
      <c r="G154" s="20">
        <v>3.600531462659E12</v>
      </c>
      <c r="H154" s="19">
        <v>600.0</v>
      </c>
      <c r="I154" s="21">
        <v>2.0</v>
      </c>
      <c r="J154" s="29"/>
      <c r="K154" s="24"/>
      <c r="L154" s="18" t="s">
        <v>277</v>
      </c>
    </row>
    <row r="155" ht="49.5" customHeight="1">
      <c r="A155" s="31"/>
      <c r="B155" s="16" t="s">
        <v>12</v>
      </c>
      <c r="C155" s="16" t="s">
        <v>13</v>
      </c>
      <c r="D155" s="17" t="s">
        <v>14</v>
      </c>
      <c r="E155" s="28" t="s">
        <v>56</v>
      </c>
      <c r="F155" s="19" t="s">
        <v>278</v>
      </c>
      <c r="G155" s="20">
        <f>3600531462635</f>
        <v>3600531462635</v>
      </c>
      <c r="H155" s="19">
        <v>559.0</v>
      </c>
      <c r="I155" s="21">
        <v>2.0</v>
      </c>
      <c r="J155" s="31"/>
      <c r="K155" s="24"/>
      <c r="L155" s="18" t="s">
        <v>277</v>
      </c>
    </row>
    <row r="156" ht="42.75" customHeight="1">
      <c r="A156" s="27" t="s">
        <v>279</v>
      </c>
      <c r="B156" s="16" t="s">
        <v>12</v>
      </c>
      <c r="C156" s="16" t="s">
        <v>13</v>
      </c>
      <c r="D156" s="17" t="s">
        <v>14</v>
      </c>
      <c r="E156" s="28" t="s">
        <v>56</v>
      </c>
      <c r="F156" s="19" t="s">
        <v>280</v>
      </c>
      <c r="G156" s="20">
        <f>30175525</f>
        <v>30175525</v>
      </c>
      <c r="H156" s="19">
        <v>200.0</v>
      </c>
      <c r="I156" s="21">
        <v>2.0</v>
      </c>
      <c r="J156" s="44"/>
      <c r="K156" s="24"/>
      <c r="L156" s="18" t="s">
        <v>281</v>
      </c>
    </row>
    <row r="157" ht="42.75" customHeight="1">
      <c r="A157" s="31"/>
      <c r="B157" s="16" t="s">
        <v>12</v>
      </c>
      <c r="C157" s="16" t="s">
        <v>13</v>
      </c>
      <c r="D157" s="17" t="s">
        <v>14</v>
      </c>
      <c r="E157" s="28" t="s">
        <v>56</v>
      </c>
      <c r="F157" s="15" t="s">
        <v>282</v>
      </c>
      <c r="G157" s="26">
        <v>3.600531575724E12</v>
      </c>
      <c r="H157" s="19">
        <v>2884.0</v>
      </c>
      <c r="I157" s="21">
        <v>2.0</v>
      </c>
      <c r="J157" s="31"/>
      <c r="K157" s="24"/>
      <c r="L157" s="18" t="s">
        <v>281</v>
      </c>
    </row>
    <row r="158" ht="12.75" customHeight="1">
      <c r="A158" s="45"/>
      <c r="B158" s="16" t="s">
        <v>12</v>
      </c>
      <c r="C158" s="16" t="s">
        <v>13</v>
      </c>
      <c r="D158" s="17" t="s">
        <v>14</v>
      </c>
      <c r="E158" s="3"/>
      <c r="F158" s="3"/>
      <c r="G158" s="4" t="s">
        <v>283</v>
      </c>
      <c r="H158" s="4"/>
      <c r="I158" s="5"/>
      <c r="J158" s="6"/>
      <c r="K158" s="24"/>
    </row>
    <row r="159" ht="12.75" customHeight="1">
      <c r="A159" s="8" t="s">
        <v>211</v>
      </c>
      <c r="B159" s="16" t="s">
        <v>12</v>
      </c>
      <c r="C159" s="16" t="s">
        <v>13</v>
      </c>
      <c r="D159" s="17" t="s">
        <v>14</v>
      </c>
      <c r="E159" s="10"/>
      <c r="F159" s="10" t="s">
        <v>212</v>
      </c>
      <c r="G159" s="11" t="s">
        <v>213</v>
      </c>
      <c r="H159" s="10" t="s">
        <v>214</v>
      </c>
      <c r="I159" s="12" t="s">
        <v>215</v>
      </c>
      <c r="J159" s="13" t="s">
        <v>216</v>
      </c>
      <c r="K159" s="24"/>
    </row>
    <row r="160" ht="30.0" customHeight="1">
      <c r="A160" s="27" t="s">
        <v>284</v>
      </c>
      <c r="B160" s="16" t="s">
        <v>12</v>
      </c>
      <c r="C160" s="16" t="s">
        <v>13</v>
      </c>
      <c r="D160" s="17" t="s">
        <v>14</v>
      </c>
      <c r="E160" s="32" t="s">
        <v>285</v>
      </c>
      <c r="F160" s="27" t="s">
        <v>286</v>
      </c>
      <c r="G160" s="26">
        <v>3.600531367275E12</v>
      </c>
      <c r="H160" s="19">
        <v>980.0</v>
      </c>
      <c r="I160" s="21">
        <v>2.5</v>
      </c>
      <c r="J160" s="29"/>
      <c r="K160" s="24"/>
      <c r="L160" s="18" t="s">
        <v>287</v>
      </c>
    </row>
    <row r="161" ht="30.0" customHeight="1">
      <c r="A161" s="30"/>
      <c r="B161" s="16" t="s">
        <v>12</v>
      </c>
      <c r="C161" s="16" t="s">
        <v>13</v>
      </c>
      <c r="D161" s="17" t="s">
        <v>14</v>
      </c>
      <c r="E161" s="32" t="s">
        <v>285</v>
      </c>
      <c r="F161" s="31"/>
      <c r="G161" s="26">
        <v>3.600531367251E12</v>
      </c>
      <c r="H161" s="19">
        <v>271.0</v>
      </c>
      <c r="I161" s="21">
        <v>2.5</v>
      </c>
      <c r="J161" s="30"/>
      <c r="K161" s="24"/>
      <c r="L161" s="18" t="s">
        <v>287</v>
      </c>
    </row>
    <row r="162" ht="30.0" customHeight="1">
      <c r="A162" s="31"/>
      <c r="B162" s="16" t="s">
        <v>12</v>
      </c>
      <c r="C162" s="16" t="s">
        <v>13</v>
      </c>
      <c r="D162" s="17" t="s">
        <v>14</v>
      </c>
      <c r="E162" s="32" t="s">
        <v>285</v>
      </c>
      <c r="F162" s="15" t="s">
        <v>288</v>
      </c>
      <c r="G162" s="26">
        <v>3.600531367268E12</v>
      </c>
      <c r="H162" s="19">
        <v>60.0</v>
      </c>
      <c r="I162" s="21">
        <v>2.5</v>
      </c>
      <c r="J162" s="31"/>
      <c r="K162" s="24"/>
      <c r="L162" s="18" t="s">
        <v>287</v>
      </c>
    </row>
    <row r="163" ht="72.0" customHeight="1">
      <c r="A163" s="27" t="s">
        <v>289</v>
      </c>
      <c r="B163" s="16" t="s">
        <v>12</v>
      </c>
      <c r="C163" s="16" t="s">
        <v>13</v>
      </c>
      <c r="D163" s="17" t="s">
        <v>14</v>
      </c>
      <c r="E163" s="32" t="s">
        <v>285</v>
      </c>
      <c r="F163" s="19" t="s">
        <v>290</v>
      </c>
      <c r="G163" s="20">
        <f>3600531623180</f>
        <v>3600531623180</v>
      </c>
      <c r="H163" s="19">
        <v>570.0</v>
      </c>
      <c r="I163" s="21">
        <v>2.5</v>
      </c>
      <c r="J163" s="33"/>
      <c r="K163" s="24"/>
      <c r="L163" s="18" t="s">
        <v>291</v>
      </c>
    </row>
    <row r="164" ht="72.0" customHeight="1">
      <c r="A164" s="31"/>
      <c r="B164" s="16" t="s">
        <v>12</v>
      </c>
      <c r="C164" s="16" t="s">
        <v>13</v>
      </c>
      <c r="D164" s="17" t="s">
        <v>14</v>
      </c>
      <c r="E164" s="32" t="s">
        <v>285</v>
      </c>
      <c r="F164" s="15" t="s">
        <v>292</v>
      </c>
      <c r="G164" s="26">
        <v>3.600531469443E12</v>
      </c>
      <c r="H164" s="19">
        <v>6168.0</v>
      </c>
      <c r="I164" s="21">
        <v>2.5</v>
      </c>
      <c r="J164" s="31"/>
      <c r="K164" s="24"/>
      <c r="L164" s="18" t="s">
        <v>291</v>
      </c>
    </row>
    <row r="165" ht="45.0" customHeight="1">
      <c r="A165" s="27" t="s">
        <v>293</v>
      </c>
      <c r="B165" s="16" t="s">
        <v>12</v>
      </c>
      <c r="C165" s="16" t="s">
        <v>13</v>
      </c>
      <c r="D165" s="17" t="s">
        <v>14</v>
      </c>
      <c r="E165" s="32" t="s">
        <v>285</v>
      </c>
      <c r="F165" s="19" t="s">
        <v>294</v>
      </c>
      <c r="G165" s="26">
        <v>3.600531623234E12</v>
      </c>
      <c r="H165" s="19">
        <v>7859.0</v>
      </c>
      <c r="I165" s="21">
        <v>2.5</v>
      </c>
      <c r="J165" s="29"/>
      <c r="K165" s="24"/>
      <c r="L165" s="18" t="s">
        <v>295</v>
      </c>
    </row>
    <row r="166" ht="45.0" customHeight="1">
      <c r="A166" s="31"/>
      <c r="B166" s="16" t="s">
        <v>12</v>
      </c>
      <c r="C166" s="16" t="s">
        <v>13</v>
      </c>
      <c r="D166" s="17" t="s">
        <v>14</v>
      </c>
      <c r="E166" s="32" t="s">
        <v>285</v>
      </c>
      <c r="F166" s="19" t="s">
        <v>296</v>
      </c>
      <c r="G166" s="26">
        <v>3.600531623289E12</v>
      </c>
      <c r="H166" s="19">
        <v>4048.0</v>
      </c>
      <c r="I166" s="21">
        <v>2.5</v>
      </c>
      <c r="J166" s="31"/>
      <c r="K166" s="24"/>
      <c r="L166" s="18" t="s">
        <v>295</v>
      </c>
    </row>
    <row r="167" ht="90.0" customHeight="1">
      <c r="A167" s="15" t="s">
        <v>297</v>
      </c>
      <c r="B167" s="16" t="s">
        <v>12</v>
      </c>
      <c r="C167" s="16" t="s">
        <v>13</v>
      </c>
      <c r="D167" s="17" t="s">
        <v>14</v>
      </c>
      <c r="E167" s="32" t="s">
        <v>285</v>
      </c>
      <c r="F167" s="19" t="s">
        <v>298</v>
      </c>
      <c r="G167" s="26">
        <v>3.0162259E7</v>
      </c>
      <c r="H167" s="19">
        <v>2462.0</v>
      </c>
      <c r="I167" s="21">
        <v>2.5</v>
      </c>
      <c r="J167" s="22"/>
      <c r="K167" s="24"/>
      <c r="L167" s="18" t="s">
        <v>299</v>
      </c>
    </row>
    <row r="168" ht="90.0" customHeight="1">
      <c r="A168" s="15" t="s">
        <v>300</v>
      </c>
      <c r="B168" s="16" t="s">
        <v>12</v>
      </c>
      <c r="C168" s="16" t="s">
        <v>13</v>
      </c>
      <c r="D168" s="17" t="s">
        <v>14</v>
      </c>
      <c r="E168" s="32" t="s">
        <v>285</v>
      </c>
      <c r="F168" s="19" t="s">
        <v>301</v>
      </c>
      <c r="G168" s="26">
        <v>3.600530812875E12</v>
      </c>
      <c r="H168" s="19">
        <v>22.0</v>
      </c>
      <c r="I168" s="21">
        <v>1.5</v>
      </c>
      <c r="J168" s="22"/>
      <c r="K168" s="24"/>
      <c r="L168" s="18" t="s">
        <v>302</v>
      </c>
    </row>
    <row r="169" ht="30.0" customHeight="1">
      <c r="A169" s="27" t="s">
        <v>303</v>
      </c>
      <c r="B169" s="16" t="s">
        <v>12</v>
      </c>
      <c r="C169" s="16" t="s">
        <v>13</v>
      </c>
      <c r="D169" s="17" t="s">
        <v>14</v>
      </c>
      <c r="E169" s="32" t="s">
        <v>285</v>
      </c>
      <c r="F169" s="19" t="s">
        <v>304</v>
      </c>
      <c r="G169" s="26">
        <v>3.600531623036E12</v>
      </c>
      <c r="H169" s="19">
        <v>4383.0</v>
      </c>
      <c r="I169" s="21">
        <v>2.5</v>
      </c>
      <c r="J169" s="29"/>
      <c r="K169" s="24"/>
      <c r="L169" s="18" t="s">
        <v>305</v>
      </c>
    </row>
    <row r="170" ht="30.0" customHeight="1">
      <c r="A170" s="30"/>
      <c r="B170" s="16" t="s">
        <v>12</v>
      </c>
      <c r="C170" s="16" t="s">
        <v>13</v>
      </c>
      <c r="D170" s="17" t="s">
        <v>14</v>
      </c>
      <c r="E170" s="32" t="s">
        <v>285</v>
      </c>
      <c r="F170" s="15" t="s">
        <v>306</v>
      </c>
      <c r="G170" s="26">
        <f>3600531457648</f>
        <v>3600531457648</v>
      </c>
      <c r="H170" s="19">
        <v>35.0</v>
      </c>
      <c r="I170" s="21">
        <v>2.5</v>
      </c>
      <c r="J170" s="30"/>
      <c r="K170" s="24"/>
      <c r="L170" s="18" t="s">
        <v>305</v>
      </c>
    </row>
    <row r="171" ht="30.0" customHeight="1">
      <c r="A171" s="31"/>
      <c r="B171" s="16" t="s">
        <v>12</v>
      </c>
      <c r="C171" s="16" t="s">
        <v>13</v>
      </c>
      <c r="D171" s="17" t="s">
        <v>14</v>
      </c>
      <c r="E171" s="32" t="s">
        <v>285</v>
      </c>
      <c r="F171" s="15" t="s">
        <v>307</v>
      </c>
      <c r="G171" s="26">
        <f>3600531457396</f>
        <v>3600531457396</v>
      </c>
      <c r="H171" s="19">
        <v>40.0</v>
      </c>
      <c r="I171" s="21">
        <v>2.5</v>
      </c>
      <c r="J171" s="31"/>
      <c r="K171" s="24"/>
      <c r="L171" s="18" t="s">
        <v>305</v>
      </c>
    </row>
    <row r="172" ht="19.5" customHeight="1">
      <c r="A172" s="27" t="s">
        <v>308</v>
      </c>
      <c r="B172" s="16" t="s">
        <v>12</v>
      </c>
      <c r="C172" s="16" t="s">
        <v>13</v>
      </c>
      <c r="D172" s="17" t="s">
        <v>14</v>
      </c>
      <c r="E172" s="32" t="s">
        <v>285</v>
      </c>
      <c r="F172" s="15" t="s">
        <v>309</v>
      </c>
      <c r="G172" s="26">
        <v>3.6005311278E12</v>
      </c>
      <c r="H172" s="19">
        <v>294.0</v>
      </c>
      <c r="I172" s="21">
        <v>1.7</v>
      </c>
      <c r="J172" s="33"/>
      <c r="K172" s="24"/>
      <c r="L172" s="18" t="s">
        <v>310</v>
      </c>
    </row>
    <row r="173" ht="17.25" customHeight="1">
      <c r="A173" s="30"/>
      <c r="B173" s="16" t="s">
        <v>12</v>
      </c>
      <c r="C173" s="16" t="s">
        <v>13</v>
      </c>
      <c r="D173" s="17" t="s">
        <v>14</v>
      </c>
      <c r="E173" s="32" t="s">
        <v>285</v>
      </c>
      <c r="F173" s="15" t="s">
        <v>311</v>
      </c>
      <c r="G173" s="26">
        <v>3.600531297626E12</v>
      </c>
      <c r="H173" s="19">
        <v>246.0</v>
      </c>
      <c r="I173" s="21">
        <v>1.7</v>
      </c>
      <c r="J173" s="30"/>
      <c r="K173" s="24"/>
      <c r="L173" s="18" t="s">
        <v>310</v>
      </c>
    </row>
    <row r="174" ht="19.5" customHeight="1">
      <c r="A174" s="30"/>
      <c r="B174" s="16" t="s">
        <v>12</v>
      </c>
      <c r="C174" s="16" t="s">
        <v>13</v>
      </c>
      <c r="D174" s="17" t="s">
        <v>14</v>
      </c>
      <c r="E174" s="32" t="s">
        <v>285</v>
      </c>
      <c r="F174" s="19" t="s">
        <v>312</v>
      </c>
      <c r="G174" s="20">
        <f>3600530559374</f>
        <v>3600530559374</v>
      </c>
      <c r="H174" s="19">
        <v>23.0</v>
      </c>
      <c r="I174" s="21">
        <v>1.7</v>
      </c>
      <c r="J174" s="30"/>
      <c r="K174" s="24"/>
      <c r="L174" s="18" t="s">
        <v>310</v>
      </c>
    </row>
    <row r="175" ht="19.5" customHeight="1">
      <c r="A175" s="30"/>
      <c r="B175" s="16" t="s">
        <v>12</v>
      </c>
      <c r="C175" s="16" t="s">
        <v>13</v>
      </c>
      <c r="D175" s="17" t="s">
        <v>14</v>
      </c>
      <c r="E175" s="32" t="s">
        <v>285</v>
      </c>
      <c r="F175" s="15" t="s">
        <v>313</v>
      </c>
      <c r="G175" s="26">
        <v>3.600531508845E12</v>
      </c>
      <c r="H175" s="19">
        <v>150.0</v>
      </c>
      <c r="I175" s="21">
        <v>1.7</v>
      </c>
      <c r="J175" s="30"/>
      <c r="K175" s="24"/>
      <c r="L175" s="18" t="s">
        <v>310</v>
      </c>
    </row>
    <row r="176" ht="19.5" customHeight="1">
      <c r="A176" s="30"/>
      <c r="B176" s="16" t="s">
        <v>12</v>
      </c>
      <c r="C176" s="16" t="s">
        <v>13</v>
      </c>
      <c r="D176" s="17" t="s">
        <v>14</v>
      </c>
      <c r="E176" s="32" t="s">
        <v>285</v>
      </c>
      <c r="F176" s="15" t="s">
        <v>314</v>
      </c>
      <c r="G176" s="26">
        <v>3.600530559398E12</v>
      </c>
      <c r="H176" s="19">
        <v>2690.0</v>
      </c>
      <c r="I176" s="21">
        <v>1.7</v>
      </c>
      <c r="J176" s="30"/>
      <c r="K176" s="24"/>
      <c r="L176" s="18" t="s">
        <v>310</v>
      </c>
    </row>
    <row r="177" ht="19.5" customHeight="1">
      <c r="A177" s="30"/>
      <c r="B177" s="16" t="s">
        <v>12</v>
      </c>
      <c r="C177" s="16" t="s">
        <v>13</v>
      </c>
      <c r="D177" s="17" t="s">
        <v>14</v>
      </c>
      <c r="E177" s="32" t="s">
        <v>285</v>
      </c>
      <c r="F177" s="15" t="s">
        <v>315</v>
      </c>
      <c r="G177" s="26">
        <v>3.600531297657E12</v>
      </c>
      <c r="H177" s="19">
        <v>52.0</v>
      </c>
      <c r="I177" s="21">
        <v>1.7</v>
      </c>
      <c r="J177" s="30"/>
      <c r="K177" s="24"/>
      <c r="L177" s="18" t="s">
        <v>310</v>
      </c>
    </row>
    <row r="178" ht="19.5" customHeight="1">
      <c r="A178" s="30"/>
      <c r="B178" s="16" t="s">
        <v>12</v>
      </c>
      <c r="C178" s="16" t="s">
        <v>13</v>
      </c>
      <c r="D178" s="17" t="s">
        <v>14</v>
      </c>
      <c r="E178" s="32" t="s">
        <v>285</v>
      </c>
      <c r="F178" s="15" t="s">
        <v>316</v>
      </c>
      <c r="G178" s="26">
        <v>3.60053056347E12</v>
      </c>
      <c r="H178" s="19">
        <v>812.0</v>
      </c>
      <c r="I178" s="21">
        <v>1.7</v>
      </c>
      <c r="J178" s="30"/>
      <c r="K178" s="24"/>
      <c r="L178" s="18" t="s">
        <v>310</v>
      </c>
    </row>
    <row r="179" ht="19.5" customHeight="1">
      <c r="A179" s="30"/>
      <c r="B179" s="16" t="s">
        <v>12</v>
      </c>
      <c r="C179" s="16" t="s">
        <v>13</v>
      </c>
      <c r="D179" s="17" t="s">
        <v>14</v>
      </c>
      <c r="E179" s="32" t="s">
        <v>285</v>
      </c>
      <c r="F179" s="15" t="s">
        <v>317</v>
      </c>
      <c r="G179" s="26">
        <v>3.600531590192E12</v>
      </c>
      <c r="H179" s="19">
        <v>297.0</v>
      </c>
      <c r="I179" s="21">
        <v>1.7</v>
      </c>
      <c r="J179" s="30"/>
      <c r="K179" s="24"/>
      <c r="L179" s="18" t="s">
        <v>310</v>
      </c>
    </row>
    <row r="180" ht="19.5" customHeight="1">
      <c r="A180" s="30"/>
      <c r="B180" s="16" t="s">
        <v>12</v>
      </c>
      <c r="C180" s="16" t="s">
        <v>13</v>
      </c>
      <c r="D180" s="17" t="s">
        <v>14</v>
      </c>
      <c r="E180" s="32" t="s">
        <v>285</v>
      </c>
      <c r="F180" s="15" t="s">
        <v>318</v>
      </c>
      <c r="G180" s="26">
        <v>3.600531589431E12</v>
      </c>
      <c r="H180" s="19">
        <v>485.0</v>
      </c>
      <c r="I180" s="21">
        <v>1.7</v>
      </c>
      <c r="J180" s="30"/>
      <c r="K180" s="24"/>
      <c r="L180" s="18" t="s">
        <v>310</v>
      </c>
    </row>
    <row r="181" ht="19.5" customHeight="1">
      <c r="A181" s="30"/>
      <c r="B181" s="16" t="s">
        <v>12</v>
      </c>
      <c r="C181" s="16" t="s">
        <v>13</v>
      </c>
      <c r="D181" s="17" t="s">
        <v>14</v>
      </c>
      <c r="E181" s="32" t="s">
        <v>285</v>
      </c>
      <c r="F181" s="15" t="s">
        <v>319</v>
      </c>
      <c r="G181" s="26">
        <v>3.600531128111E12</v>
      </c>
      <c r="H181" s="19">
        <v>960.0</v>
      </c>
      <c r="I181" s="21">
        <v>1.7</v>
      </c>
      <c r="J181" s="30"/>
      <c r="K181" s="24"/>
      <c r="L181" s="18" t="s">
        <v>310</v>
      </c>
    </row>
    <row r="182" ht="19.5" customHeight="1">
      <c r="A182" s="30"/>
      <c r="B182" s="16" t="s">
        <v>12</v>
      </c>
      <c r="C182" s="16" t="s">
        <v>13</v>
      </c>
      <c r="D182" s="17" t="s">
        <v>14</v>
      </c>
      <c r="E182" s="32" t="s">
        <v>285</v>
      </c>
      <c r="F182" s="15" t="s">
        <v>320</v>
      </c>
      <c r="G182" s="26">
        <v>8.411300455681E12</v>
      </c>
      <c r="H182" s="19">
        <v>1166.0</v>
      </c>
      <c r="I182" s="21">
        <v>1.7</v>
      </c>
      <c r="J182" s="30"/>
      <c r="K182" s="24"/>
      <c r="L182" s="18" t="s">
        <v>310</v>
      </c>
    </row>
    <row r="183" ht="19.5" customHeight="1">
      <c r="A183" s="30"/>
      <c r="B183" s="16" t="s">
        <v>12</v>
      </c>
      <c r="C183" s="16" t="s">
        <v>13</v>
      </c>
      <c r="D183" s="17" t="s">
        <v>14</v>
      </c>
      <c r="E183" s="32" t="s">
        <v>285</v>
      </c>
      <c r="F183" s="19" t="s">
        <v>321</v>
      </c>
      <c r="G183" s="20">
        <f>3600530559749</f>
        <v>3600530559749</v>
      </c>
      <c r="H183" s="19">
        <v>200.0</v>
      </c>
      <c r="I183" s="21">
        <v>1.7</v>
      </c>
      <c r="J183" s="30"/>
      <c r="K183" s="24"/>
      <c r="L183" s="18" t="s">
        <v>310</v>
      </c>
    </row>
    <row r="184" ht="19.5" customHeight="1">
      <c r="A184" s="30"/>
      <c r="B184" s="16" t="s">
        <v>12</v>
      </c>
      <c r="C184" s="16" t="s">
        <v>13</v>
      </c>
      <c r="D184" s="17" t="s">
        <v>14</v>
      </c>
      <c r="E184" s="32" t="s">
        <v>285</v>
      </c>
      <c r="F184" s="15" t="s">
        <v>322</v>
      </c>
      <c r="G184" s="26">
        <v>3.60053135224E12</v>
      </c>
      <c r="H184" s="19">
        <v>416.0</v>
      </c>
      <c r="I184" s="21">
        <v>1.7</v>
      </c>
      <c r="J184" s="30"/>
      <c r="K184" s="24"/>
      <c r="L184" s="18" t="s">
        <v>310</v>
      </c>
    </row>
    <row r="185" ht="19.5" customHeight="1">
      <c r="A185" s="30"/>
      <c r="B185" s="16" t="s">
        <v>12</v>
      </c>
      <c r="C185" s="16" t="s">
        <v>13</v>
      </c>
      <c r="D185" s="17" t="s">
        <v>14</v>
      </c>
      <c r="E185" s="32" t="s">
        <v>285</v>
      </c>
      <c r="F185" s="15" t="s">
        <v>323</v>
      </c>
      <c r="G185" s="26">
        <v>3.600531352264E12</v>
      </c>
      <c r="H185" s="19">
        <v>955.0</v>
      </c>
      <c r="I185" s="21">
        <v>1.7</v>
      </c>
      <c r="J185" s="30"/>
      <c r="K185" s="24"/>
      <c r="L185" s="18" t="s">
        <v>310</v>
      </c>
    </row>
    <row r="186" ht="19.5" customHeight="1">
      <c r="A186" s="30"/>
      <c r="B186" s="16" t="s">
        <v>12</v>
      </c>
      <c r="C186" s="16" t="s">
        <v>13</v>
      </c>
      <c r="D186" s="17" t="s">
        <v>14</v>
      </c>
      <c r="E186" s="32" t="s">
        <v>285</v>
      </c>
      <c r="F186" s="15" t="s">
        <v>324</v>
      </c>
      <c r="G186" s="26">
        <v>3.600531352271E12</v>
      </c>
      <c r="H186" s="19">
        <v>1094.0</v>
      </c>
      <c r="I186" s="21">
        <v>1.7</v>
      </c>
      <c r="J186" s="30"/>
      <c r="K186" s="24"/>
      <c r="L186" s="18" t="s">
        <v>310</v>
      </c>
    </row>
    <row r="187" ht="19.5" customHeight="1">
      <c r="A187" s="30"/>
      <c r="B187" s="16" t="s">
        <v>12</v>
      </c>
      <c r="C187" s="16" t="s">
        <v>13</v>
      </c>
      <c r="D187" s="17" t="s">
        <v>14</v>
      </c>
      <c r="E187" s="32" t="s">
        <v>285</v>
      </c>
      <c r="F187" s="15" t="s">
        <v>325</v>
      </c>
      <c r="G187" s="26">
        <v>3.600530851874E12</v>
      </c>
      <c r="H187" s="19">
        <v>113.0</v>
      </c>
      <c r="I187" s="21">
        <v>1.7</v>
      </c>
      <c r="J187" s="30"/>
      <c r="K187" s="24"/>
      <c r="L187" s="18" t="s">
        <v>310</v>
      </c>
    </row>
    <row r="188" ht="19.5" customHeight="1">
      <c r="A188" s="30"/>
      <c r="B188" s="16" t="s">
        <v>12</v>
      </c>
      <c r="C188" s="16" t="s">
        <v>13</v>
      </c>
      <c r="D188" s="17" t="s">
        <v>14</v>
      </c>
      <c r="E188" s="32" t="s">
        <v>285</v>
      </c>
      <c r="F188" s="15" t="s">
        <v>326</v>
      </c>
      <c r="G188" s="26">
        <v>3.600531224288E12</v>
      </c>
      <c r="H188" s="19">
        <v>121.0</v>
      </c>
      <c r="I188" s="21">
        <v>1.7</v>
      </c>
      <c r="J188" s="30"/>
      <c r="K188" s="24"/>
      <c r="L188" s="18" t="s">
        <v>310</v>
      </c>
    </row>
    <row r="189" ht="19.5" customHeight="1">
      <c r="A189" s="30"/>
      <c r="B189" s="16" t="s">
        <v>12</v>
      </c>
      <c r="C189" s="16" t="s">
        <v>13</v>
      </c>
      <c r="D189" s="17" t="s">
        <v>14</v>
      </c>
      <c r="E189" s="32" t="s">
        <v>285</v>
      </c>
      <c r="F189" s="15" t="s">
        <v>327</v>
      </c>
      <c r="G189" s="26">
        <v>3.600531224295E12</v>
      </c>
      <c r="H189" s="19">
        <v>855.0</v>
      </c>
      <c r="I189" s="21">
        <v>1.7</v>
      </c>
      <c r="J189" s="30"/>
      <c r="K189" s="24"/>
      <c r="L189" s="18" t="s">
        <v>310</v>
      </c>
    </row>
    <row r="190" ht="19.5" customHeight="1">
      <c r="A190" s="30"/>
      <c r="B190" s="16" t="s">
        <v>12</v>
      </c>
      <c r="C190" s="16" t="s">
        <v>13</v>
      </c>
      <c r="D190" s="17" t="s">
        <v>14</v>
      </c>
      <c r="E190" s="32" t="s">
        <v>285</v>
      </c>
      <c r="F190" s="19" t="s">
        <v>328</v>
      </c>
      <c r="G190" s="20">
        <f>3600531224493</f>
        <v>3600531224493</v>
      </c>
      <c r="H190" s="19">
        <v>57.0</v>
      </c>
      <c r="I190" s="21">
        <v>1.7</v>
      </c>
      <c r="J190" s="30"/>
      <c r="K190" s="24"/>
      <c r="L190" s="18" t="s">
        <v>310</v>
      </c>
    </row>
    <row r="191" ht="19.5" customHeight="1">
      <c r="A191" s="30"/>
      <c r="B191" s="16" t="s">
        <v>12</v>
      </c>
      <c r="C191" s="16" t="s">
        <v>13</v>
      </c>
      <c r="D191" s="17" t="s">
        <v>14</v>
      </c>
      <c r="E191" s="32" t="s">
        <v>285</v>
      </c>
      <c r="F191" s="15" t="s">
        <v>329</v>
      </c>
      <c r="G191" s="26">
        <v>3.600531224301E12</v>
      </c>
      <c r="H191" s="19">
        <v>1417.0</v>
      </c>
      <c r="I191" s="21">
        <v>1.7</v>
      </c>
      <c r="J191" s="30"/>
      <c r="K191" s="24"/>
      <c r="L191" s="18" t="s">
        <v>310</v>
      </c>
    </row>
    <row r="192" ht="19.5" customHeight="1">
      <c r="A192" s="30"/>
      <c r="B192" s="16" t="s">
        <v>12</v>
      </c>
      <c r="C192" s="16" t="s">
        <v>13</v>
      </c>
      <c r="D192" s="17" t="s">
        <v>14</v>
      </c>
      <c r="E192" s="32" t="s">
        <v>285</v>
      </c>
      <c r="F192" s="19" t="s">
        <v>330</v>
      </c>
      <c r="G192" s="20">
        <f>3600531364458</f>
        <v>3600531364458</v>
      </c>
      <c r="H192" s="19">
        <v>238.0</v>
      </c>
      <c r="I192" s="21">
        <v>1.7</v>
      </c>
      <c r="J192" s="30"/>
      <c r="K192" s="24"/>
      <c r="L192" s="18" t="s">
        <v>310</v>
      </c>
    </row>
    <row r="193" ht="19.5" customHeight="1">
      <c r="A193" s="31"/>
      <c r="B193" s="16" t="s">
        <v>12</v>
      </c>
      <c r="C193" s="16" t="s">
        <v>13</v>
      </c>
      <c r="D193" s="17" t="s">
        <v>14</v>
      </c>
      <c r="E193" s="32" t="s">
        <v>285</v>
      </c>
      <c r="F193" s="15" t="s">
        <v>330</v>
      </c>
      <c r="G193" s="26">
        <v>3.600531508654E12</v>
      </c>
      <c r="H193" s="19">
        <v>112.0</v>
      </c>
      <c r="I193" s="21">
        <v>1.7</v>
      </c>
      <c r="J193" s="31"/>
      <c r="K193" s="24"/>
      <c r="L193" s="18" t="s">
        <v>331</v>
      </c>
    </row>
    <row r="194" ht="19.5" customHeight="1">
      <c r="A194" s="27" t="s">
        <v>332</v>
      </c>
      <c r="B194" s="16" t="s">
        <v>12</v>
      </c>
      <c r="C194" s="16" t="s">
        <v>13</v>
      </c>
      <c r="D194" s="17" t="s">
        <v>14</v>
      </c>
      <c r="E194" s="32" t="s">
        <v>285</v>
      </c>
      <c r="F194" s="15" t="s">
        <v>333</v>
      </c>
      <c r="G194" s="26">
        <v>3.60053135237E12</v>
      </c>
      <c r="H194" s="19">
        <v>253.0</v>
      </c>
      <c r="I194" s="21">
        <v>1.7</v>
      </c>
      <c r="J194" s="33"/>
      <c r="K194" s="24"/>
      <c r="L194" s="18" t="s">
        <v>331</v>
      </c>
    </row>
    <row r="195" ht="19.5" customHeight="1">
      <c r="A195" s="30"/>
      <c r="B195" s="16" t="s">
        <v>12</v>
      </c>
      <c r="C195" s="16" t="s">
        <v>13</v>
      </c>
      <c r="D195" s="17" t="s">
        <v>14</v>
      </c>
      <c r="E195" s="32" t="s">
        <v>285</v>
      </c>
      <c r="F195" s="15" t="s">
        <v>334</v>
      </c>
      <c r="G195" s="26">
        <v>3.600531508647E12</v>
      </c>
      <c r="H195" s="19">
        <v>335.0</v>
      </c>
      <c r="I195" s="21">
        <v>1.7</v>
      </c>
      <c r="J195" s="30"/>
      <c r="K195" s="24"/>
      <c r="L195" s="18" t="s">
        <v>331</v>
      </c>
    </row>
    <row r="196" ht="19.5" customHeight="1">
      <c r="A196" s="30"/>
      <c r="B196" s="16" t="s">
        <v>12</v>
      </c>
      <c r="C196" s="16" t="s">
        <v>13</v>
      </c>
      <c r="D196" s="17" t="s">
        <v>14</v>
      </c>
      <c r="E196" s="32" t="s">
        <v>285</v>
      </c>
      <c r="F196" s="15" t="s">
        <v>335</v>
      </c>
      <c r="G196" s="26">
        <v>3.600531417307E12</v>
      </c>
      <c r="H196" s="19">
        <v>2641.0</v>
      </c>
      <c r="I196" s="21">
        <v>1.7</v>
      </c>
      <c r="J196" s="30"/>
      <c r="K196" s="24"/>
      <c r="L196" s="18" t="s">
        <v>331</v>
      </c>
    </row>
    <row r="197" ht="19.5" customHeight="1">
      <c r="A197" s="31"/>
      <c r="B197" s="16" t="s">
        <v>12</v>
      </c>
      <c r="C197" s="16" t="s">
        <v>13</v>
      </c>
      <c r="D197" s="17" t="s">
        <v>14</v>
      </c>
      <c r="E197" s="32" t="s">
        <v>285</v>
      </c>
      <c r="F197" s="15" t="s">
        <v>336</v>
      </c>
      <c r="G197" s="26">
        <v>3.600531417291E12</v>
      </c>
      <c r="H197" s="19">
        <v>104.0</v>
      </c>
      <c r="I197" s="21">
        <v>1.7</v>
      </c>
      <c r="J197" s="31"/>
      <c r="K197" s="24"/>
      <c r="L197" s="18" t="s">
        <v>331</v>
      </c>
    </row>
    <row r="198" ht="19.5" customHeight="1">
      <c r="A198" s="27" t="s">
        <v>337</v>
      </c>
      <c r="B198" s="16" t="s">
        <v>12</v>
      </c>
      <c r="C198" s="16" t="s">
        <v>13</v>
      </c>
      <c r="D198" s="17" t="s">
        <v>14</v>
      </c>
      <c r="E198" s="32" t="s">
        <v>285</v>
      </c>
      <c r="F198" s="15" t="s">
        <v>338</v>
      </c>
      <c r="G198" s="26">
        <v>3.600530563968E12</v>
      </c>
      <c r="H198" s="19">
        <v>679.0</v>
      </c>
      <c r="I198" s="21">
        <v>1.7</v>
      </c>
      <c r="J198" s="33"/>
      <c r="K198" s="24"/>
      <c r="L198" s="18" t="s">
        <v>339</v>
      </c>
    </row>
    <row r="199" ht="19.5" customHeight="1">
      <c r="A199" s="30"/>
      <c r="B199" s="16" t="s">
        <v>12</v>
      </c>
      <c r="C199" s="16" t="s">
        <v>13</v>
      </c>
      <c r="D199" s="17" t="s">
        <v>14</v>
      </c>
      <c r="E199" s="32" t="s">
        <v>285</v>
      </c>
      <c r="F199" s="15" t="s">
        <v>340</v>
      </c>
      <c r="G199" s="26">
        <v>3.600531352233E12</v>
      </c>
      <c r="H199" s="19">
        <v>5.0</v>
      </c>
      <c r="I199" s="21">
        <v>1.7</v>
      </c>
      <c r="J199" s="30"/>
      <c r="K199" s="24"/>
      <c r="L199" s="18" t="s">
        <v>339</v>
      </c>
    </row>
    <row r="200" ht="19.5" customHeight="1">
      <c r="A200" s="30"/>
      <c r="B200" s="16" t="s">
        <v>12</v>
      </c>
      <c r="C200" s="16" t="s">
        <v>13</v>
      </c>
      <c r="D200" s="17" t="s">
        <v>14</v>
      </c>
      <c r="E200" s="32" t="s">
        <v>285</v>
      </c>
      <c r="F200" s="15" t="s">
        <v>341</v>
      </c>
      <c r="G200" s="26">
        <v>3.600531349998E12</v>
      </c>
      <c r="H200" s="19">
        <v>569.0</v>
      </c>
      <c r="I200" s="21">
        <v>1.7</v>
      </c>
      <c r="J200" s="30"/>
      <c r="K200" s="24"/>
      <c r="L200" s="18" t="s">
        <v>339</v>
      </c>
    </row>
    <row r="201" ht="19.5" customHeight="1">
      <c r="A201" s="30"/>
      <c r="B201" s="16" t="s">
        <v>12</v>
      </c>
      <c r="C201" s="16" t="s">
        <v>13</v>
      </c>
      <c r="D201" s="17" t="s">
        <v>14</v>
      </c>
      <c r="E201" s="32" t="s">
        <v>285</v>
      </c>
      <c r="F201" s="15" t="s">
        <v>342</v>
      </c>
      <c r="G201" s="26">
        <v>3.600531349752E12</v>
      </c>
      <c r="H201" s="19">
        <v>362.0</v>
      </c>
      <c r="I201" s="21">
        <v>1.7</v>
      </c>
      <c r="J201" s="30"/>
      <c r="K201" s="24"/>
      <c r="L201" s="18" t="s">
        <v>339</v>
      </c>
    </row>
    <row r="202" ht="19.5" customHeight="1">
      <c r="A202" s="30"/>
      <c r="B202" s="16" t="s">
        <v>12</v>
      </c>
      <c r="C202" s="16" t="s">
        <v>13</v>
      </c>
      <c r="D202" s="17" t="s">
        <v>14</v>
      </c>
      <c r="E202" s="32" t="s">
        <v>285</v>
      </c>
      <c r="F202" s="15" t="s">
        <v>343</v>
      </c>
      <c r="G202" s="26">
        <v>3.600531224318E12</v>
      </c>
      <c r="H202" s="19">
        <v>1235.0</v>
      </c>
      <c r="I202" s="21">
        <v>1.7</v>
      </c>
      <c r="J202" s="30"/>
      <c r="K202" s="24"/>
      <c r="L202" s="18" t="s">
        <v>339</v>
      </c>
    </row>
    <row r="203" ht="19.5" customHeight="1">
      <c r="A203" s="30"/>
      <c r="B203" s="16" t="s">
        <v>12</v>
      </c>
      <c r="C203" s="16" t="s">
        <v>13</v>
      </c>
      <c r="D203" s="17" t="s">
        <v>14</v>
      </c>
      <c r="E203" s="32" t="s">
        <v>285</v>
      </c>
      <c r="F203" s="15" t="s">
        <v>344</v>
      </c>
      <c r="G203" s="26">
        <v>3.600531363734E12</v>
      </c>
      <c r="H203" s="19">
        <v>22.0</v>
      </c>
      <c r="I203" s="21">
        <v>1.7</v>
      </c>
      <c r="J203" s="30"/>
      <c r="K203" s="24"/>
      <c r="L203" s="18" t="s">
        <v>339</v>
      </c>
    </row>
    <row r="204" ht="19.5" customHeight="1">
      <c r="A204" s="30"/>
      <c r="B204" s="16" t="s">
        <v>12</v>
      </c>
      <c r="C204" s="16" t="s">
        <v>13</v>
      </c>
      <c r="D204" s="17" t="s">
        <v>14</v>
      </c>
      <c r="E204" s="32" t="s">
        <v>285</v>
      </c>
      <c r="F204" s="15" t="s">
        <v>345</v>
      </c>
      <c r="G204" s="26">
        <v>3.600531363772E12</v>
      </c>
      <c r="H204" s="19">
        <v>38.0</v>
      </c>
      <c r="I204" s="21">
        <v>1.7</v>
      </c>
      <c r="J204" s="30"/>
      <c r="K204" s="24"/>
      <c r="L204" s="18" t="s">
        <v>339</v>
      </c>
    </row>
    <row r="205" ht="19.5" customHeight="1">
      <c r="A205" s="31"/>
      <c r="B205" s="16" t="s">
        <v>12</v>
      </c>
      <c r="C205" s="16" t="s">
        <v>13</v>
      </c>
      <c r="D205" s="17" t="s">
        <v>14</v>
      </c>
      <c r="E205" s="32" t="s">
        <v>285</v>
      </c>
      <c r="F205" s="15" t="s">
        <v>346</v>
      </c>
      <c r="G205" s="26">
        <v>3.600531363789E12</v>
      </c>
      <c r="H205" s="19">
        <v>383.0</v>
      </c>
      <c r="I205" s="21">
        <v>1.7</v>
      </c>
      <c r="J205" s="31"/>
      <c r="K205" s="24"/>
      <c r="L205" s="18" t="s">
        <v>339</v>
      </c>
    </row>
    <row r="206" ht="19.5" customHeight="1">
      <c r="A206" s="27" t="s">
        <v>347</v>
      </c>
      <c r="B206" s="16" t="s">
        <v>12</v>
      </c>
      <c r="C206" s="16" t="s">
        <v>13</v>
      </c>
      <c r="D206" s="17" t="s">
        <v>14</v>
      </c>
      <c r="E206" s="32" t="s">
        <v>285</v>
      </c>
      <c r="F206" s="15" t="s">
        <v>348</v>
      </c>
      <c r="G206" s="26">
        <v>3.600531464165E12</v>
      </c>
      <c r="H206" s="19">
        <v>4649.0</v>
      </c>
      <c r="I206" s="21">
        <v>1.7</v>
      </c>
      <c r="J206" s="33"/>
      <c r="K206" s="24"/>
      <c r="L206" s="18" t="s">
        <v>349</v>
      </c>
    </row>
    <row r="207" ht="19.5" customHeight="1">
      <c r="A207" s="30"/>
      <c r="B207" s="16" t="s">
        <v>12</v>
      </c>
      <c r="C207" s="16" t="s">
        <v>13</v>
      </c>
      <c r="D207" s="17" t="s">
        <v>14</v>
      </c>
      <c r="E207" s="32" t="s">
        <v>285</v>
      </c>
      <c r="F207" s="15" t="s">
        <v>350</v>
      </c>
      <c r="G207" s="26">
        <f>3600531464257</f>
        <v>3600531464257</v>
      </c>
      <c r="H207" s="19">
        <v>15.0</v>
      </c>
      <c r="I207" s="21">
        <v>1.7</v>
      </c>
      <c r="J207" s="30"/>
      <c r="K207" s="24"/>
      <c r="L207" s="18" t="s">
        <v>349</v>
      </c>
    </row>
    <row r="208" ht="19.5" customHeight="1">
      <c r="A208" s="30"/>
      <c r="B208" s="16" t="s">
        <v>12</v>
      </c>
      <c r="C208" s="16" t="s">
        <v>13</v>
      </c>
      <c r="D208" s="17" t="s">
        <v>14</v>
      </c>
      <c r="E208" s="32" t="s">
        <v>285</v>
      </c>
      <c r="F208" s="15" t="s">
        <v>351</v>
      </c>
      <c r="G208" s="26">
        <v>3.600531464172E12</v>
      </c>
      <c r="H208" s="19">
        <v>2443.0</v>
      </c>
      <c r="I208" s="21">
        <v>1.7</v>
      </c>
      <c r="J208" s="30"/>
      <c r="K208" s="24"/>
      <c r="L208" s="18" t="s">
        <v>349</v>
      </c>
    </row>
    <row r="209" ht="19.5" customHeight="1">
      <c r="A209" s="30"/>
      <c r="B209" s="16" t="s">
        <v>12</v>
      </c>
      <c r="C209" s="16" t="s">
        <v>13</v>
      </c>
      <c r="D209" s="17" t="s">
        <v>14</v>
      </c>
      <c r="E209" s="32" t="s">
        <v>285</v>
      </c>
      <c r="F209" s="15" t="s">
        <v>352</v>
      </c>
      <c r="G209" s="26">
        <v>3.600531464196E12</v>
      </c>
      <c r="H209" s="19">
        <v>682.0</v>
      </c>
      <c r="I209" s="21">
        <v>1.7</v>
      </c>
      <c r="J209" s="30"/>
      <c r="K209" s="24"/>
      <c r="L209" s="18" t="s">
        <v>349</v>
      </c>
    </row>
    <row r="210" ht="19.5" customHeight="1">
      <c r="A210" s="30"/>
      <c r="B210" s="16" t="s">
        <v>12</v>
      </c>
      <c r="C210" s="16" t="s">
        <v>13</v>
      </c>
      <c r="D210" s="17" t="s">
        <v>14</v>
      </c>
      <c r="E210" s="32" t="s">
        <v>285</v>
      </c>
      <c r="F210" s="15" t="s">
        <v>351</v>
      </c>
      <c r="G210" s="26">
        <v>3.600531464189E12</v>
      </c>
      <c r="H210" s="19">
        <v>164.0</v>
      </c>
      <c r="I210" s="21">
        <v>1.7</v>
      </c>
      <c r="J210" s="30"/>
      <c r="K210" s="24"/>
      <c r="L210" s="18" t="s">
        <v>349</v>
      </c>
    </row>
    <row r="211" ht="19.5" customHeight="1">
      <c r="A211" s="30"/>
      <c r="B211" s="16" t="s">
        <v>12</v>
      </c>
      <c r="C211" s="16" t="s">
        <v>13</v>
      </c>
      <c r="D211" s="17" t="s">
        <v>14</v>
      </c>
      <c r="E211" s="32" t="s">
        <v>285</v>
      </c>
      <c r="F211" s="15" t="s">
        <v>353</v>
      </c>
      <c r="G211" s="26">
        <v>3.600531464271E12</v>
      </c>
      <c r="H211" s="19">
        <v>242.0</v>
      </c>
      <c r="I211" s="21">
        <v>1.7</v>
      </c>
      <c r="J211" s="30"/>
      <c r="K211" s="24"/>
      <c r="L211" s="18" t="s">
        <v>349</v>
      </c>
    </row>
    <row r="212" ht="19.5" customHeight="1">
      <c r="A212" s="30"/>
      <c r="B212" s="16" t="s">
        <v>12</v>
      </c>
      <c r="C212" s="16" t="s">
        <v>13</v>
      </c>
      <c r="D212" s="17" t="s">
        <v>14</v>
      </c>
      <c r="E212" s="32" t="s">
        <v>285</v>
      </c>
      <c r="F212" s="15" t="s">
        <v>354</v>
      </c>
      <c r="G212" s="26">
        <v>3.600531464295E12</v>
      </c>
      <c r="H212" s="19">
        <v>505.0</v>
      </c>
      <c r="I212" s="21">
        <v>1.7</v>
      </c>
      <c r="J212" s="30"/>
      <c r="K212" s="24"/>
      <c r="L212" s="18" t="s">
        <v>349</v>
      </c>
    </row>
    <row r="213" ht="19.5" customHeight="1">
      <c r="A213" s="30"/>
      <c r="B213" s="16" t="s">
        <v>12</v>
      </c>
      <c r="C213" s="16" t="s">
        <v>13</v>
      </c>
      <c r="D213" s="17" t="s">
        <v>14</v>
      </c>
      <c r="E213" s="32" t="s">
        <v>285</v>
      </c>
      <c r="F213" s="15" t="s">
        <v>355</v>
      </c>
      <c r="G213" s="26">
        <v>8.411300772207E12</v>
      </c>
      <c r="H213" s="19">
        <v>17.0</v>
      </c>
      <c r="I213" s="21">
        <v>1.7</v>
      </c>
      <c r="J213" s="30"/>
      <c r="K213" s="24"/>
      <c r="L213" s="18" t="s">
        <v>349</v>
      </c>
    </row>
    <row r="214" ht="19.5" customHeight="1">
      <c r="A214" s="31"/>
      <c r="B214" s="16" t="s">
        <v>12</v>
      </c>
      <c r="C214" s="16" t="s">
        <v>13</v>
      </c>
      <c r="D214" s="17" t="s">
        <v>14</v>
      </c>
      <c r="E214" s="32" t="s">
        <v>285</v>
      </c>
      <c r="F214" s="15" t="s">
        <v>356</v>
      </c>
      <c r="G214" s="26">
        <v>3.600531464141E12</v>
      </c>
      <c r="H214" s="19">
        <v>1752.0</v>
      </c>
      <c r="I214" s="21">
        <v>1.7</v>
      </c>
      <c r="J214" s="31"/>
      <c r="K214" s="24"/>
      <c r="L214" s="18" t="s">
        <v>349</v>
      </c>
    </row>
    <row r="215" ht="19.5" customHeight="1">
      <c r="A215" s="27" t="s">
        <v>357</v>
      </c>
      <c r="B215" s="16" t="s">
        <v>12</v>
      </c>
      <c r="C215" s="16" t="s">
        <v>13</v>
      </c>
      <c r="D215" s="17" t="s">
        <v>14</v>
      </c>
      <c r="E215" s="32" t="s">
        <v>285</v>
      </c>
      <c r="F215" s="15" t="s">
        <v>358</v>
      </c>
      <c r="G215" s="26">
        <v>3.600530563531E12</v>
      </c>
      <c r="H215" s="19">
        <v>737.0</v>
      </c>
      <c r="I215" s="21">
        <v>1.7</v>
      </c>
      <c r="J215" s="33"/>
      <c r="K215" s="24"/>
      <c r="L215" s="18" t="s">
        <v>359</v>
      </c>
    </row>
    <row r="216" ht="19.5" customHeight="1">
      <c r="A216" s="30"/>
      <c r="B216" s="16" t="s">
        <v>12</v>
      </c>
      <c r="C216" s="16" t="s">
        <v>13</v>
      </c>
      <c r="D216" s="17" t="s">
        <v>14</v>
      </c>
      <c r="E216" s="32" t="s">
        <v>285</v>
      </c>
      <c r="F216" s="15" t="s">
        <v>360</v>
      </c>
      <c r="G216" s="26">
        <v>3.600531553357E12</v>
      </c>
      <c r="H216" s="19">
        <v>6.0</v>
      </c>
      <c r="I216" s="21">
        <v>1.7</v>
      </c>
      <c r="J216" s="30"/>
      <c r="K216" s="24"/>
      <c r="L216" s="18" t="s">
        <v>359</v>
      </c>
    </row>
    <row r="217" ht="19.5" customHeight="1">
      <c r="A217" s="30"/>
      <c r="B217" s="16" t="s">
        <v>12</v>
      </c>
      <c r="C217" s="16" t="s">
        <v>13</v>
      </c>
      <c r="D217" s="17" t="s">
        <v>14</v>
      </c>
      <c r="E217" s="32" t="s">
        <v>285</v>
      </c>
      <c r="F217" s="15" t="s">
        <v>361</v>
      </c>
      <c r="G217" s="26">
        <f>3600531543273</f>
        <v>3600531543273</v>
      </c>
      <c r="H217" s="19">
        <v>98.0</v>
      </c>
      <c r="I217" s="21">
        <v>1.7</v>
      </c>
      <c r="J217" s="30"/>
      <c r="K217" s="24"/>
      <c r="L217" s="18" t="s">
        <v>359</v>
      </c>
    </row>
    <row r="218" ht="19.5" customHeight="1">
      <c r="A218" s="30"/>
      <c r="B218" s="16" t="s">
        <v>12</v>
      </c>
      <c r="C218" s="16" t="s">
        <v>13</v>
      </c>
      <c r="D218" s="17" t="s">
        <v>14</v>
      </c>
      <c r="E218" s="32" t="s">
        <v>285</v>
      </c>
      <c r="F218" s="15" t="s">
        <v>362</v>
      </c>
      <c r="G218" s="26">
        <f>3600531543280</f>
        <v>3600531543280</v>
      </c>
      <c r="H218" s="19">
        <v>59.0</v>
      </c>
      <c r="I218" s="21">
        <v>1.7</v>
      </c>
      <c r="J218" s="30"/>
      <c r="K218" s="24"/>
      <c r="L218" s="18" t="s">
        <v>359</v>
      </c>
    </row>
    <row r="219" ht="19.5" customHeight="1">
      <c r="A219" s="30"/>
      <c r="B219" s="16" t="s">
        <v>12</v>
      </c>
      <c r="C219" s="16" t="s">
        <v>13</v>
      </c>
      <c r="D219" s="17" t="s">
        <v>14</v>
      </c>
      <c r="E219" s="32" t="s">
        <v>285</v>
      </c>
      <c r="F219" s="15" t="s">
        <v>363</v>
      </c>
      <c r="G219" s="26">
        <f>3600531543303</f>
        <v>3600531543303</v>
      </c>
      <c r="H219" s="19">
        <v>132.0</v>
      </c>
      <c r="I219" s="21">
        <v>1.7</v>
      </c>
      <c r="J219" s="30"/>
      <c r="K219" s="24"/>
      <c r="L219" s="18" t="s">
        <v>359</v>
      </c>
    </row>
    <row r="220" ht="19.5" customHeight="1">
      <c r="A220" s="30"/>
      <c r="B220" s="16" t="s">
        <v>12</v>
      </c>
      <c r="C220" s="16" t="s">
        <v>13</v>
      </c>
      <c r="D220" s="17" t="s">
        <v>14</v>
      </c>
      <c r="E220" s="32" t="s">
        <v>285</v>
      </c>
      <c r="F220" s="15" t="s">
        <v>364</v>
      </c>
      <c r="G220" s="26">
        <f>3600531543259</f>
        <v>3600531543259</v>
      </c>
      <c r="H220" s="19">
        <v>176.0</v>
      </c>
      <c r="I220" s="21">
        <v>1.7</v>
      </c>
      <c r="J220" s="30"/>
      <c r="K220" s="24"/>
      <c r="L220" s="18" t="s">
        <v>359</v>
      </c>
    </row>
    <row r="221" ht="19.5" customHeight="1">
      <c r="A221" s="30"/>
      <c r="B221" s="16" t="s">
        <v>12</v>
      </c>
      <c r="C221" s="16" t="s">
        <v>13</v>
      </c>
      <c r="D221" s="17" t="s">
        <v>14</v>
      </c>
      <c r="E221" s="32" t="s">
        <v>285</v>
      </c>
      <c r="F221" s="15" t="s">
        <v>365</v>
      </c>
      <c r="G221" s="26">
        <f>3600531543266</f>
        <v>3600531543266</v>
      </c>
      <c r="H221" s="19">
        <v>85.0</v>
      </c>
      <c r="I221" s="21">
        <v>1.7</v>
      </c>
      <c r="J221" s="30"/>
      <c r="K221" s="24"/>
      <c r="L221" s="18" t="s">
        <v>359</v>
      </c>
    </row>
    <row r="222" ht="19.5" customHeight="1">
      <c r="A222" s="30"/>
      <c r="B222" s="16" t="s">
        <v>12</v>
      </c>
      <c r="C222" s="16" t="s">
        <v>13</v>
      </c>
      <c r="D222" s="17" t="s">
        <v>14</v>
      </c>
      <c r="E222" s="32" t="s">
        <v>285</v>
      </c>
      <c r="F222" s="15" t="s">
        <v>366</v>
      </c>
      <c r="G222" s="26">
        <f>3600531543297</f>
        <v>3600531543297</v>
      </c>
      <c r="H222" s="19">
        <v>80.0</v>
      </c>
      <c r="I222" s="21">
        <v>1.7</v>
      </c>
      <c r="J222" s="30"/>
      <c r="K222" s="24"/>
      <c r="L222" s="18" t="s">
        <v>359</v>
      </c>
    </row>
    <row r="223" ht="19.5" customHeight="1">
      <c r="A223" s="31"/>
      <c r="B223" s="16" t="s">
        <v>12</v>
      </c>
      <c r="C223" s="16" t="s">
        <v>13</v>
      </c>
      <c r="D223" s="17" t="s">
        <v>14</v>
      </c>
      <c r="E223" s="32" t="s">
        <v>285</v>
      </c>
      <c r="F223" s="15" t="s">
        <v>367</v>
      </c>
      <c r="G223" s="26">
        <v>3.600530563746E12</v>
      </c>
      <c r="H223" s="19">
        <v>1255.0</v>
      </c>
      <c r="I223" s="21">
        <v>1.7</v>
      </c>
      <c r="J223" s="31"/>
      <c r="K223" s="24"/>
      <c r="L223" s="18" t="s">
        <v>359</v>
      </c>
    </row>
    <row r="224" ht="19.5" customHeight="1">
      <c r="A224" s="27" t="s">
        <v>368</v>
      </c>
      <c r="B224" s="16" t="s">
        <v>12</v>
      </c>
      <c r="C224" s="16" t="s">
        <v>13</v>
      </c>
      <c r="D224" s="17" t="s">
        <v>14</v>
      </c>
      <c r="E224" s="32" t="s">
        <v>285</v>
      </c>
      <c r="F224" s="15" t="s">
        <v>369</v>
      </c>
      <c r="G224" s="26">
        <v>3.600531505813E12</v>
      </c>
      <c r="H224" s="19">
        <v>1177.0</v>
      </c>
      <c r="I224" s="21">
        <v>1.7</v>
      </c>
      <c r="J224" s="33"/>
      <c r="K224" s="24"/>
      <c r="L224" s="18" t="s">
        <v>370</v>
      </c>
    </row>
    <row r="225" ht="19.5" customHeight="1">
      <c r="A225" s="30"/>
      <c r="B225" s="16" t="s">
        <v>12</v>
      </c>
      <c r="C225" s="16" t="s">
        <v>13</v>
      </c>
      <c r="D225" s="17" t="s">
        <v>14</v>
      </c>
      <c r="E225" s="32" t="s">
        <v>285</v>
      </c>
      <c r="F225" s="15" t="s">
        <v>371</v>
      </c>
      <c r="G225" s="26">
        <v>3.600531506599E12</v>
      </c>
      <c r="H225" s="19">
        <v>892.0</v>
      </c>
      <c r="I225" s="21">
        <v>1.7</v>
      </c>
      <c r="J225" s="30"/>
      <c r="K225" s="24"/>
      <c r="L225" s="18" t="s">
        <v>370</v>
      </c>
    </row>
    <row r="226" ht="19.5" customHeight="1">
      <c r="A226" s="30"/>
      <c r="B226" s="16" t="s">
        <v>12</v>
      </c>
      <c r="C226" s="16" t="s">
        <v>13</v>
      </c>
      <c r="D226" s="17" t="s">
        <v>14</v>
      </c>
      <c r="E226" s="32" t="s">
        <v>285</v>
      </c>
      <c r="F226" s="15" t="s">
        <v>372</v>
      </c>
      <c r="G226" s="26">
        <v>3.600531506551E12</v>
      </c>
      <c r="H226" s="19">
        <v>704.0</v>
      </c>
      <c r="I226" s="21">
        <v>1.7</v>
      </c>
      <c r="J226" s="30"/>
      <c r="K226" s="24"/>
      <c r="L226" s="18" t="s">
        <v>370</v>
      </c>
    </row>
    <row r="227" ht="19.5" customHeight="1">
      <c r="A227" s="30"/>
      <c r="B227" s="16" t="s">
        <v>12</v>
      </c>
      <c r="C227" s="16" t="s">
        <v>13</v>
      </c>
      <c r="D227" s="17" t="s">
        <v>14</v>
      </c>
      <c r="E227" s="32" t="s">
        <v>285</v>
      </c>
      <c r="F227" s="15" t="s">
        <v>373</v>
      </c>
      <c r="G227" s="26">
        <v>3.600531506605E12</v>
      </c>
      <c r="H227" s="19">
        <v>868.0</v>
      </c>
      <c r="I227" s="21">
        <v>1.7</v>
      </c>
      <c r="J227" s="30"/>
      <c r="K227" s="24"/>
      <c r="L227" s="18" t="s">
        <v>370</v>
      </c>
    </row>
    <row r="228" ht="19.5" customHeight="1">
      <c r="A228" s="30"/>
      <c r="B228" s="16" t="s">
        <v>12</v>
      </c>
      <c r="C228" s="16" t="s">
        <v>13</v>
      </c>
      <c r="D228" s="17" t="s">
        <v>14</v>
      </c>
      <c r="E228" s="32" t="s">
        <v>285</v>
      </c>
      <c r="F228" s="15" t="s">
        <v>374</v>
      </c>
      <c r="G228" s="26">
        <v>3.600531506612E12</v>
      </c>
      <c r="H228" s="19">
        <v>577.0</v>
      </c>
      <c r="I228" s="21">
        <v>1.7</v>
      </c>
      <c r="J228" s="30"/>
      <c r="K228" s="24"/>
      <c r="L228" s="18" t="s">
        <v>370</v>
      </c>
    </row>
    <row r="229" ht="19.5" customHeight="1">
      <c r="A229" s="30"/>
      <c r="B229" s="16" t="s">
        <v>12</v>
      </c>
      <c r="C229" s="16" t="s">
        <v>13</v>
      </c>
      <c r="D229" s="17" t="s">
        <v>14</v>
      </c>
      <c r="E229" s="32" t="s">
        <v>285</v>
      </c>
      <c r="F229" s="15" t="s">
        <v>375</v>
      </c>
      <c r="G229" s="26">
        <v>3.600531505776E12</v>
      </c>
      <c r="H229" s="19">
        <v>128.0</v>
      </c>
      <c r="I229" s="21">
        <v>1.7</v>
      </c>
      <c r="J229" s="30"/>
      <c r="K229" s="24"/>
      <c r="L229" s="18" t="s">
        <v>370</v>
      </c>
    </row>
    <row r="230" ht="19.5" customHeight="1">
      <c r="A230" s="30"/>
      <c r="B230" s="16" t="s">
        <v>12</v>
      </c>
      <c r="C230" s="16" t="s">
        <v>13</v>
      </c>
      <c r="D230" s="17" t="s">
        <v>14</v>
      </c>
      <c r="E230" s="32" t="s">
        <v>285</v>
      </c>
      <c r="F230" s="15" t="s">
        <v>376</v>
      </c>
      <c r="G230" s="26">
        <v>3.60053150582E12</v>
      </c>
      <c r="H230" s="19">
        <v>163.0</v>
      </c>
      <c r="I230" s="21">
        <v>1.7</v>
      </c>
      <c r="J230" s="30"/>
      <c r="K230" s="24"/>
      <c r="L230" s="18" t="s">
        <v>370</v>
      </c>
    </row>
    <row r="231" ht="19.5" customHeight="1">
      <c r="A231" s="30"/>
      <c r="B231" s="16" t="s">
        <v>12</v>
      </c>
      <c r="C231" s="16" t="s">
        <v>13</v>
      </c>
      <c r="D231" s="17" t="s">
        <v>14</v>
      </c>
      <c r="E231" s="32" t="s">
        <v>285</v>
      </c>
      <c r="F231" s="15" t="s">
        <v>371</v>
      </c>
      <c r="G231" s="26">
        <v>3.600531505844E12</v>
      </c>
      <c r="H231" s="19">
        <v>113.0</v>
      </c>
      <c r="I231" s="21">
        <v>1.7</v>
      </c>
      <c r="J231" s="30"/>
      <c r="K231" s="24"/>
      <c r="L231" s="18" t="s">
        <v>370</v>
      </c>
    </row>
    <row r="232" ht="19.5" customHeight="1">
      <c r="A232" s="30"/>
      <c r="B232" s="16" t="s">
        <v>12</v>
      </c>
      <c r="C232" s="16" t="s">
        <v>13</v>
      </c>
      <c r="D232" s="17" t="s">
        <v>14</v>
      </c>
      <c r="E232" s="32" t="s">
        <v>285</v>
      </c>
      <c r="F232" s="15" t="s">
        <v>373</v>
      </c>
      <c r="G232" s="26">
        <v>3.600531505851E12</v>
      </c>
      <c r="H232" s="19">
        <v>242.0</v>
      </c>
      <c r="I232" s="21">
        <v>1.7</v>
      </c>
      <c r="J232" s="30"/>
      <c r="K232" s="24"/>
      <c r="L232" s="18" t="s">
        <v>370</v>
      </c>
    </row>
    <row r="233" ht="19.5" customHeight="1">
      <c r="A233" s="30"/>
      <c r="B233" s="16" t="s">
        <v>12</v>
      </c>
      <c r="C233" s="16" t="s">
        <v>13</v>
      </c>
      <c r="D233" s="17" t="s">
        <v>14</v>
      </c>
      <c r="E233" s="32" t="s">
        <v>285</v>
      </c>
      <c r="F233" s="15" t="s">
        <v>376</v>
      </c>
      <c r="G233" s="26">
        <v>3.600531506575E12</v>
      </c>
      <c r="H233" s="19">
        <v>216.0</v>
      </c>
      <c r="I233" s="21">
        <v>1.7</v>
      </c>
      <c r="J233" s="30"/>
      <c r="K233" s="24"/>
      <c r="L233" s="18" t="s">
        <v>370</v>
      </c>
    </row>
    <row r="234" ht="19.5" customHeight="1">
      <c r="A234" s="30"/>
      <c r="B234" s="16" t="s">
        <v>12</v>
      </c>
      <c r="C234" s="16" t="s">
        <v>13</v>
      </c>
      <c r="D234" s="17" t="s">
        <v>14</v>
      </c>
      <c r="E234" s="32" t="s">
        <v>285</v>
      </c>
      <c r="F234" s="33" t="s">
        <v>377</v>
      </c>
      <c r="G234" s="20">
        <f>3600531505769</f>
        <v>3600531505769</v>
      </c>
      <c r="H234" s="19">
        <v>247.0</v>
      </c>
      <c r="I234" s="21">
        <v>1.7</v>
      </c>
      <c r="J234" s="30"/>
      <c r="K234" s="24"/>
      <c r="L234" s="18" t="s">
        <v>370</v>
      </c>
    </row>
    <row r="235" ht="19.5" customHeight="1">
      <c r="A235" s="31"/>
      <c r="B235" s="16" t="s">
        <v>12</v>
      </c>
      <c r="C235" s="16" t="s">
        <v>13</v>
      </c>
      <c r="D235" s="17" t="s">
        <v>14</v>
      </c>
      <c r="E235" s="32" t="s">
        <v>285</v>
      </c>
      <c r="F235" s="31"/>
      <c r="G235" s="26">
        <v>3.600531506513E12</v>
      </c>
      <c r="H235" s="19">
        <v>895.0</v>
      </c>
      <c r="I235" s="21">
        <v>1.7</v>
      </c>
      <c r="J235" s="31"/>
      <c r="K235" s="24"/>
      <c r="L235" s="18" t="s">
        <v>370</v>
      </c>
    </row>
    <row r="236" ht="16.5" customHeight="1">
      <c r="A236" s="27" t="s">
        <v>378</v>
      </c>
      <c r="B236" s="16" t="s">
        <v>12</v>
      </c>
      <c r="C236" s="16" t="s">
        <v>13</v>
      </c>
      <c r="D236" s="17" t="s">
        <v>14</v>
      </c>
      <c r="E236" s="32" t="s">
        <v>285</v>
      </c>
      <c r="F236" s="15" t="s">
        <v>379</v>
      </c>
      <c r="G236" s="26">
        <f>3600530251513</f>
        <v>3600530251513</v>
      </c>
      <c r="H236" s="19">
        <v>196.0</v>
      </c>
      <c r="I236" s="21">
        <v>1.7</v>
      </c>
      <c r="J236" s="33"/>
      <c r="K236" s="24"/>
      <c r="L236" s="18" t="s">
        <v>380</v>
      </c>
    </row>
    <row r="237" ht="16.5" customHeight="1">
      <c r="A237" s="30"/>
      <c r="B237" s="16" t="s">
        <v>12</v>
      </c>
      <c r="C237" s="16" t="s">
        <v>13</v>
      </c>
      <c r="D237" s="17" t="s">
        <v>14</v>
      </c>
      <c r="E237" s="32" t="s">
        <v>285</v>
      </c>
      <c r="F237" s="19" t="s">
        <v>381</v>
      </c>
      <c r="G237" s="20">
        <f>3600530241538</f>
        <v>3600530241538</v>
      </c>
      <c r="H237" s="19">
        <v>64.0</v>
      </c>
      <c r="I237" s="21">
        <v>1.7</v>
      </c>
      <c r="J237" s="30"/>
      <c r="K237" s="24"/>
      <c r="L237" s="18" t="s">
        <v>380</v>
      </c>
    </row>
    <row r="238" ht="16.5" customHeight="1">
      <c r="A238" s="30"/>
      <c r="B238" s="16" t="s">
        <v>12</v>
      </c>
      <c r="C238" s="16" t="s">
        <v>13</v>
      </c>
      <c r="D238" s="17" t="s">
        <v>14</v>
      </c>
      <c r="E238" s="32" t="s">
        <v>285</v>
      </c>
      <c r="F238" s="19" t="s">
        <v>382</v>
      </c>
      <c r="G238" s="20">
        <f>5021044024345</f>
        <v>5021044024345</v>
      </c>
      <c r="H238" s="19">
        <v>46.0</v>
      </c>
      <c r="I238" s="21">
        <v>1.7</v>
      </c>
      <c r="J238" s="30"/>
      <c r="K238" s="24"/>
      <c r="L238" s="18" t="s">
        <v>380</v>
      </c>
    </row>
    <row r="239" ht="16.5" customHeight="1">
      <c r="A239" s="30"/>
      <c r="B239" s="16" t="s">
        <v>12</v>
      </c>
      <c r="C239" s="16" t="s">
        <v>13</v>
      </c>
      <c r="D239" s="17" t="s">
        <v>14</v>
      </c>
      <c r="E239" s="32" t="s">
        <v>285</v>
      </c>
      <c r="F239" s="19" t="s">
        <v>383</v>
      </c>
      <c r="G239" s="20">
        <f>3600530970285</f>
        <v>3600530970285</v>
      </c>
      <c r="H239" s="19">
        <v>165.0</v>
      </c>
      <c r="I239" s="21">
        <v>1.7</v>
      </c>
      <c r="J239" s="30"/>
      <c r="K239" s="24"/>
      <c r="L239" s="18" t="s">
        <v>380</v>
      </c>
    </row>
    <row r="240" ht="16.5" customHeight="1">
      <c r="A240" s="30"/>
      <c r="B240" s="16" t="s">
        <v>12</v>
      </c>
      <c r="C240" s="16" t="s">
        <v>13</v>
      </c>
      <c r="D240" s="17" t="s">
        <v>14</v>
      </c>
      <c r="E240" s="32" t="s">
        <v>285</v>
      </c>
      <c r="F240" s="15" t="s">
        <v>384</v>
      </c>
      <c r="G240" s="26">
        <f>4084200174460</f>
        <v>4084200174460</v>
      </c>
      <c r="H240" s="19">
        <v>18.0</v>
      </c>
      <c r="I240" s="21">
        <v>1.7</v>
      </c>
      <c r="J240" s="30"/>
      <c r="K240" s="24"/>
      <c r="L240" s="18" t="s">
        <v>380</v>
      </c>
    </row>
    <row r="241" ht="16.5" customHeight="1">
      <c r="A241" s="30"/>
      <c r="B241" s="16" t="s">
        <v>12</v>
      </c>
      <c r="C241" s="16" t="s">
        <v>13</v>
      </c>
      <c r="D241" s="17" t="s">
        <v>14</v>
      </c>
      <c r="E241" s="32" t="s">
        <v>285</v>
      </c>
      <c r="F241" s="19" t="s">
        <v>385</v>
      </c>
      <c r="G241" s="20">
        <f>3600531547295</f>
        <v>3600531547295</v>
      </c>
      <c r="H241" s="19">
        <v>95.0</v>
      </c>
      <c r="I241" s="21">
        <v>1.7</v>
      </c>
      <c r="J241" s="30"/>
      <c r="K241" s="24"/>
      <c r="L241" s="18" t="s">
        <v>380</v>
      </c>
    </row>
    <row r="242" ht="16.5" customHeight="1">
      <c r="A242" s="30"/>
      <c r="B242" s="16" t="s">
        <v>12</v>
      </c>
      <c r="C242" s="16" t="s">
        <v>13</v>
      </c>
      <c r="D242" s="17" t="s">
        <v>14</v>
      </c>
      <c r="E242" s="32" t="s">
        <v>285</v>
      </c>
      <c r="F242" s="19" t="s">
        <v>386</v>
      </c>
      <c r="G242" s="20">
        <f>3600531547301</f>
        <v>3600531547301</v>
      </c>
      <c r="H242" s="19">
        <v>356.0</v>
      </c>
      <c r="I242" s="21">
        <v>1.7</v>
      </c>
      <c r="J242" s="30"/>
      <c r="K242" s="24"/>
      <c r="L242" s="18" t="s">
        <v>380</v>
      </c>
    </row>
    <row r="243" ht="16.5" customHeight="1">
      <c r="A243" s="30"/>
      <c r="B243" s="16" t="s">
        <v>12</v>
      </c>
      <c r="C243" s="16" t="s">
        <v>13</v>
      </c>
      <c r="D243" s="17" t="s">
        <v>14</v>
      </c>
      <c r="E243" s="32" t="s">
        <v>285</v>
      </c>
      <c r="F243" s="19" t="s">
        <v>387</v>
      </c>
      <c r="G243" s="20">
        <f>3600531608286</f>
        <v>3600531608286</v>
      </c>
      <c r="H243" s="19">
        <v>208.0</v>
      </c>
      <c r="I243" s="21">
        <v>1.7</v>
      </c>
      <c r="J243" s="30"/>
      <c r="K243" s="24"/>
      <c r="L243" s="18" t="s">
        <v>380</v>
      </c>
    </row>
    <row r="244" ht="16.5" customHeight="1">
      <c r="A244" s="30"/>
      <c r="B244" s="16" t="s">
        <v>12</v>
      </c>
      <c r="C244" s="16" t="s">
        <v>13</v>
      </c>
      <c r="D244" s="17" t="s">
        <v>14</v>
      </c>
      <c r="E244" s="32" t="s">
        <v>285</v>
      </c>
      <c r="F244" s="19" t="s">
        <v>388</v>
      </c>
      <c r="G244" s="20">
        <f>3600531547318</f>
        <v>3600531547318</v>
      </c>
      <c r="H244" s="19">
        <v>452.0</v>
      </c>
      <c r="I244" s="21">
        <v>1.7</v>
      </c>
      <c r="J244" s="30"/>
      <c r="K244" s="24"/>
      <c r="L244" s="18" t="s">
        <v>380</v>
      </c>
    </row>
    <row r="245" ht="16.5" customHeight="1">
      <c r="A245" s="31"/>
      <c r="B245" s="16" t="s">
        <v>12</v>
      </c>
      <c r="C245" s="16" t="s">
        <v>13</v>
      </c>
      <c r="D245" s="17" t="s">
        <v>14</v>
      </c>
      <c r="E245" s="32" t="s">
        <v>285</v>
      </c>
      <c r="F245" s="19" t="s">
        <v>389</v>
      </c>
      <c r="G245" s="20">
        <f>3600531547233</f>
        <v>3600531547233</v>
      </c>
      <c r="H245" s="19">
        <v>369.0</v>
      </c>
      <c r="I245" s="21">
        <v>1.7</v>
      </c>
      <c r="J245" s="31"/>
      <c r="K245" s="24"/>
      <c r="L245" s="18" t="s">
        <v>380</v>
      </c>
    </row>
    <row r="246" ht="24.75" customHeight="1">
      <c r="A246" s="27" t="s">
        <v>390</v>
      </c>
      <c r="B246" s="16" t="s">
        <v>12</v>
      </c>
      <c r="C246" s="16" t="s">
        <v>13</v>
      </c>
      <c r="D246" s="17" t="s">
        <v>14</v>
      </c>
      <c r="E246" s="32" t="s">
        <v>285</v>
      </c>
      <c r="F246" s="15" t="s">
        <v>391</v>
      </c>
      <c r="G246" s="26">
        <f>4084200174507</f>
        <v>4084200174507</v>
      </c>
      <c r="H246" s="19">
        <v>12.0</v>
      </c>
      <c r="I246" s="21">
        <v>1.7</v>
      </c>
      <c r="J246" s="33"/>
      <c r="K246" s="24"/>
      <c r="L246" s="18" t="s">
        <v>392</v>
      </c>
      <c r="M246" s="38"/>
      <c r="N246" s="38"/>
      <c r="O246" s="38"/>
      <c r="P246" s="38"/>
      <c r="Q246" s="38"/>
      <c r="R246" s="38"/>
      <c r="S246" s="38"/>
      <c r="T246" s="38"/>
      <c r="U246" s="38"/>
      <c r="V246" s="38"/>
      <c r="W246" s="38"/>
      <c r="X246" s="38"/>
      <c r="Y246" s="38"/>
      <c r="Z246" s="38"/>
      <c r="AA246" s="38"/>
      <c r="AB246" s="38"/>
      <c r="AC246" s="38"/>
      <c r="AD246" s="38"/>
    </row>
    <row r="247" ht="24.75" customHeight="1">
      <c r="A247" s="30"/>
      <c r="B247" s="16" t="s">
        <v>12</v>
      </c>
      <c r="C247" s="16" t="s">
        <v>13</v>
      </c>
      <c r="D247" s="17" t="s">
        <v>14</v>
      </c>
      <c r="E247" s="32" t="s">
        <v>285</v>
      </c>
      <c r="F247" s="15" t="s">
        <v>393</v>
      </c>
      <c r="G247" s="26">
        <f>4084200174545</f>
        <v>4084200174545</v>
      </c>
      <c r="H247" s="19">
        <v>21.0</v>
      </c>
      <c r="I247" s="21">
        <v>1.7</v>
      </c>
      <c r="J247" s="30"/>
      <c r="K247" s="24"/>
      <c r="L247" s="18" t="s">
        <v>392</v>
      </c>
      <c r="M247" s="38"/>
      <c r="N247" s="38"/>
      <c r="O247" s="38"/>
      <c r="P247" s="38"/>
      <c r="Q247" s="38"/>
      <c r="R247" s="38"/>
      <c r="S247" s="38"/>
      <c r="T247" s="38"/>
      <c r="U247" s="38"/>
      <c r="V247" s="38"/>
      <c r="W247" s="38"/>
      <c r="X247" s="38"/>
      <c r="Y247" s="38"/>
      <c r="Z247" s="38"/>
      <c r="AA247" s="38"/>
      <c r="AB247" s="38"/>
      <c r="AC247" s="38"/>
      <c r="AD247" s="38"/>
    </row>
    <row r="248" ht="24.75" customHeight="1">
      <c r="A248" s="31"/>
      <c r="B248" s="16" t="s">
        <v>12</v>
      </c>
      <c r="C248" s="16" t="s">
        <v>13</v>
      </c>
      <c r="D248" s="17" t="s">
        <v>14</v>
      </c>
      <c r="E248" s="32" t="s">
        <v>285</v>
      </c>
      <c r="F248" s="15" t="s">
        <v>394</v>
      </c>
      <c r="G248" s="26">
        <f>4084200174521</f>
        <v>4084200174521</v>
      </c>
      <c r="H248" s="19">
        <v>12.0</v>
      </c>
      <c r="I248" s="21">
        <v>1.7</v>
      </c>
      <c r="J248" s="31"/>
      <c r="K248" s="24"/>
      <c r="L248" s="18" t="s">
        <v>392</v>
      </c>
    </row>
    <row r="249" ht="45.0" customHeight="1">
      <c r="A249" s="27" t="s">
        <v>395</v>
      </c>
      <c r="B249" s="16" t="s">
        <v>12</v>
      </c>
      <c r="C249" s="16" t="s">
        <v>13</v>
      </c>
      <c r="D249" s="17" t="s">
        <v>14</v>
      </c>
      <c r="E249" s="32" t="s">
        <v>285</v>
      </c>
      <c r="F249" s="15" t="s">
        <v>396</v>
      </c>
      <c r="G249" s="26">
        <f>6902395313595</f>
        <v>6902395313595</v>
      </c>
      <c r="H249" s="19">
        <v>529.0</v>
      </c>
      <c r="I249" s="21">
        <v>1.7</v>
      </c>
      <c r="J249" s="29"/>
      <c r="K249" s="24"/>
      <c r="L249" s="18" t="s">
        <v>397</v>
      </c>
    </row>
    <row r="250" ht="45.0" customHeight="1">
      <c r="A250" s="31"/>
      <c r="B250" s="16" t="s">
        <v>12</v>
      </c>
      <c r="C250" s="16" t="s">
        <v>13</v>
      </c>
      <c r="D250" s="17" t="s">
        <v>14</v>
      </c>
      <c r="E250" s="32" t="s">
        <v>285</v>
      </c>
      <c r="F250" s="15" t="s">
        <v>398</v>
      </c>
      <c r="G250" s="26">
        <f>6902395313441</f>
        <v>6902395313441</v>
      </c>
      <c r="H250" s="19">
        <v>423.0</v>
      </c>
      <c r="I250" s="21">
        <v>1.7</v>
      </c>
      <c r="J250" s="31"/>
      <c r="K250" s="24"/>
      <c r="L250" s="18" t="s">
        <v>397</v>
      </c>
    </row>
    <row r="251" ht="45.0" customHeight="1">
      <c r="A251" s="33" t="s">
        <v>399</v>
      </c>
      <c r="B251" s="16" t="s">
        <v>12</v>
      </c>
      <c r="C251" s="16" t="s">
        <v>13</v>
      </c>
      <c r="D251" s="17" t="s">
        <v>14</v>
      </c>
      <c r="E251" s="32" t="s">
        <v>285</v>
      </c>
      <c r="F251" s="33" t="s">
        <v>400</v>
      </c>
      <c r="G251" s="20">
        <f>3017566300304</f>
        <v>3017566300304</v>
      </c>
      <c r="H251" s="19">
        <v>30.0</v>
      </c>
      <c r="I251" s="21">
        <v>1.7</v>
      </c>
      <c r="J251" s="29"/>
      <c r="K251" s="24"/>
      <c r="L251" s="18" t="s">
        <v>401</v>
      </c>
    </row>
    <row r="252" ht="45.0" customHeight="1">
      <c r="A252" s="31"/>
      <c r="B252" s="16" t="s">
        <v>12</v>
      </c>
      <c r="C252" s="16" t="s">
        <v>13</v>
      </c>
      <c r="D252" s="17" t="s">
        <v>14</v>
      </c>
      <c r="E252" s="32" t="s">
        <v>285</v>
      </c>
      <c r="F252" s="31"/>
      <c r="G252" s="20">
        <f>3017566301301</f>
        <v>3017566301301</v>
      </c>
      <c r="H252" s="19">
        <v>24.0</v>
      </c>
      <c r="I252" s="21">
        <v>1.7</v>
      </c>
      <c r="J252" s="31"/>
      <c r="K252" s="24"/>
      <c r="L252" s="18" t="s">
        <v>401</v>
      </c>
    </row>
    <row r="253" ht="19.5" customHeight="1">
      <c r="A253" s="1"/>
      <c r="B253" s="16" t="s">
        <v>12</v>
      </c>
      <c r="C253" s="16" t="s">
        <v>13</v>
      </c>
      <c r="D253" s="17" t="s">
        <v>14</v>
      </c>
      <c r="E253" s="32" t="s">
        <v>285</v>
      </c>
      <c r="F253" s="3"/>
      <c r="G253" s="4" t="s">
        <v>402</v>
      </c>
      <c r="H253" s="4"/>
      <c r="I253" s="5"/>
      <c r="J253" s="6"/>
      <c r="K253" s="24"/>
    </row>
    <row r="254" ht="19.5" customHeight="1">
      <c r="A254" s="8" t="s">
        <v>211</v>
      </c>
      <c r="B254" s="16" t="s">
        <v>12</v>
      </c>
      <c r="C254" s="16" t="s">
        <v>13</v>
      </c>
      <c r="D254" s="17" t="s">
        <v>14</v>
      </c>
      <c r="E254" s="32" t="s">
        <v>285</v>
      </c>
      <c r="F254" s="10" t="s">
        <v>212</v>
      </c>
      <c r="G254" s="11" t="s">
        <v>213</v>
      </c>
      <c r="H254" s="10" t="s">
        <v>214</v>
      </c>
      <c r="I254" s="12" t="s">
        <v>215</v>
      </c>
      <c r="J254" s="13" t="s">
        <v>216</v>
      </c>
      <c r="K254" s="24"/>
    </row>
    <row r="255" ht="78.0" customHeight="1">
      <c r="A255" s="15" t="s">
        <v>403</v>
      </c>
      <c r="B255" s="16" t="s">
        <v>12</v>
      </c>
      <c r="C255" s="16" t="s">
        <v>13</v>
      </c>
      <c r="D255" s="17" t="s">
        <v>14</v>
      </c>
      <c r="E255" s="32" t="s">
        <v>285</v>
      </c>
      <c r="F255" s="15" t="s">
        <v>404</v>
      </c>
      <c r="G255" s="26">
        <v>3.60053134081E12</v>
      </c>
      <c r="H255" s="19">
        <v>2802.0</v>
      </c>
      <c r="I255" s="21">
        <v>1.5</v>
      </c>
      <c r="J255" s="19"/>
      <c r="K255" s="24"/>
      <c r="L255" s="18" t="s">
        <v>405</v>
      </c>
    </row>
    <row r="256" ht="90.0" customHeight="1">
      <c r="A256" s="15" t="s">
        <v>406</v>
      </c>
      <c r="B256" s="16" t="s">
        <v>12</v>
      </c>
      <c r="C256" s="16" t="s">
        <v>13</v>
      </c>
      <c r="D256" s="17" t="s">
        <v>14</v>
      </c>
      <c r="E256" s="32" t="s">
        <v>285</v>
      </c>
      <c r="F256" s="19" t="s">
        <v>407</v>
      </c>
      <c r="G256" s="20">
        <f>30117082</f>
        <v>30117082</v>
      </c>
      <c r="H256" s="19">
        <v>29.0</v>
      </c>
      <c r="I256" s="21">
        <v>1.5</v>
      </c>
      <c r="J256" s="19"/>
      <c r="K256" s="24"/>
      <c r="L256" s="18" t="s">
        <v>408</v>
      </c>
    </row>
    <row r="257" ht="16.5" customHeight="1">
      <c r="A257" s="27" t="s">
        <v>409</v>
      </c>
      <c r="B257" s="16" t="s">
        <v>12</v>
      </c>
      <c r="C257" s="16" t="s">
        <v>13</v>
      </c>
      <c r="D257" s="17" t="s">
        <v>14</v>
      </c>
      <c r="E257" s="32" t="s">
        <v>285</v>
      </c>
      <c r="F257" s="19" t="s">
        <v>410</v>
      </c>
      <c r="G257" s="20">
        <v>3.600531414665E12</v>
      </c>
      <c r="H257" s="19">
        <v>6.0</v>
      </c>
      <c r="I257" s="21">
        <v>1.5</v>
      </c>
      <c r="J257" s="33"/>
      <c r="K257" s="24"/>
      <c r="L257" s="18" t="s">
        <v>411</v>
      </c>
    </row>
    <row r="258" ht="16.5" customHeight="1">
      <c r="A258" s="30"/>
      <c r="B258" s="16" t="s">
        <v>12</v>
      </c>
      <c r="C258" s="16" t="s">
        <v>13</v>
      </c>
      <c r="D258" s="17" t="s">
        <v>14</v>
      </c>
      <c r="E258" s="32" t="s">
        <v>285</v>
      </c>
      <c r="F258" s="19" t="s">
        <v>412</v>
      </c>
      <c r="G258" s="20">
        <f>8411300474736</f>
        <v>8411300474736</v>
      </c>
      <c r="H258" s="19">
        <v>513.0</v>
      </c>
      <c r="I258" s="21">
        <v>1.5</v>
      </c>
      <c r="J258" s="30"/>
      <c r="K258" s="24"/>
      <c r="L258" s="18" t="s">
        <v>411</v>
      </c>
    </row>
    <row r="259" ht="16.5" customHeight="1">
      <c r="A259" s="30"/>
      <c r="B259" s="16" t="s">
        <v>12</v>
      </c>
      <c r="C259" s="16" t="s">
        <v>13</v>
      </c>
      <c r="D259" s="17" t="s">
        <v>14</v>
      </c>
      <c r="E259" s="32" t="s">
        <v>285</v>
      </c>
      <c r="F259" s="19" t="s">
        <v>413</v>
      </c>
      <c r="G259" s="20">
        <f>3600531322212</f>
        <v>3600531322212</v>
      </c>
      <c r="H259" s="19">
        <v>147.0</v>
      </c>
      <c r="I259" s="21">
        <v>1.5</v>
      </c>
      <c r="J259" s="30"/>
      <c r="K259" s="24"/>
      <c r="L259" s="18" t="s">
        <v>411</v>
      </c>
    </row>
    <row r="260" ht="16.5" customHeight="1">
      <c r="A260" s="30"/>
      <c r="B260" s="16" t="s">
        <v>12</v>
      </c>
      <c r="C260" s="16" t="s">
        <v>13</v>
      </c>
      <c r="D260" s="17" t="s">
        <v>14</v>
      </c>
      <c r="E260" s="32" t="s">
        <v>285</v>
      </c>
      <c r="F260" s="19" t="s">
        <v>414</v>
      </c>
      <c r="G260" s="20">
        <f>3600531322120</f>
        <v>3600531322120</v>
      </c>
      <c r="H260" s="19">
        <v>657.0</v>
      </c>
      <c r="I260" s="21">
        <v>1.5</v>
      </c>
      <c r="J260" s="30"/>
      <c r="K260" s="24"/>
      <c r="L260" s="18" t="s">
        <v>411</v>
      </c>
    </row>
    <row r="261" ht="16.5" customHeight="1">
      <c r="A261" s="30"/>
      <c r="B261" s="16" t="s">
        <v>12</v>
      </c>
      <c r="C261" s="16" t="s">
        <v>13</v>
      </c>
      <c r="D261" s="17" t="s">
        <v>14</v>
      </c>
      <c r="E261" s="32" t="s">
        <v>285</v>
      </c>
      <c r="F261" s="19" t="s">
        <v>415</v>
      </c>
      <c r="G261" s="20">
        <f>3600531322229</f>
        <v>3600531322229</v>
      </c>
      <c r="H261" s="19">
        <v>64.0</v>
      </c>
      <c r="I261" s="21">
        <v>1.5</v>
      </c>
      <c r="J261" s="30"/>
      <c r="K261" s="24"/>
      <c r="L261" s="18" t="s">
        <v>411</v>
      </c>
    </row>
    <row r="262" ht="16.5" customHeight="1">
      <c r="A262" s="30"/>
      <c r="B262" s="16" t="s">
        <v>12</v>
      </c>
      <c r="C262" s="16" t="s">
        <v>13</v>
      </c>
      <c r="D262" s="17" t="s">
        <v>14</v>
      </c>
      <c r="E262" s="32" t="s">
        <v>285</v>
      </c>
      <c r="F262" s="19" t="s">
        <v>416</v>
      </c>
      <c r="G262" s="20">
        <f>3600531322137</f>
        <v>3600531322137</v>
      </c>
      <c r="H262" s="19">
        <v>2545.0</v>
      </c>
      <c r="I262" s="21">
        <v>1.5</v>
      </c>
      <c r="J262" s="30"/>
      <c r="K262" s="24"/>
      <c r="L262" s="18" t="s">
        <v>411</v>
      </c>
    </row>
    <row r="263" ht="16.5" customHeight="1">
      <c r="A263" s="30"/>
      <c r="B263" s="16" t="s">
        <v>12</v>
      </c>
      <c r="C263" s="16" t="s">
        <v>13</v>
      </c>
      <c r="D263" s="17" t="s">
        <v>14</v>
      </c>
      <c r="E263" s="32" t="s">
        <v>285</v>
      </c>
      <c r="F263" s="19" t="s">
        <v>417</v>
      </c>
      <c r="G263" s="20">
        <f>3600531322151</f>
        <v>3600531322151</v>
      </c>
      <c r="H263" s="19">
        <v>95.0</v>
      </c>
      <c r="I263" s="21">
        <v>1.5</v>
      </c>
      <c r="J263" s="30"/>
      <c r="K263" s="24"/>
      <c r="L263" s="18" t="s">
        <v>411</v>
      </c>
    </row>
    <row r="264" ht="16.5" customHeight="1">
      <c r="A264" s="30"/>
      <c r="B264" s="16" t="s">
        <v>12</v>
      </c>
      <c r="C264" s="16" t="s">
        <v>13</v>
      </c>
      <c r="D264" s="17" t="s">
        <v>14</v>
      </c>
      <c r="E264" s="32" t="s">
        <v>285</v>
      </c>
      <c r="F264" s="19" t="s">
        <v>418</v>
      </c>
      <c r="G264" s="20">
        <f>8411300681646</f>
        <v>8411300681646</v>
      </c>
      <c r="H264" s="19">
        <v>357.0</v>
      </c>
      <c r="I264" s="21">
        <v>1.5</v>
      </c>
      <c r="J264" s="30"/>
      <c r="K264" s="24"/>
      <c r="L264" s="18" t="s">
        <v>411</v>
      </c>
    </row>
    <row r="265" ht="16.5" customHeight="1">
      <c r="A265" s="30"/>
      <c r="B265" s="16" t="s">
        <v>12</v>
      </c>
      <c r="C265" s="16" t="s">
        <v>13</v>
      </c>
      <c r="D265" s="17" t="s">
        <v>14</v>
      </c>
      <c r="E265" s="32" t="s">
        <v>285</v>
      </c>
      <c r="F265" s="19" t="s">
        <v>419</v>
      </c>
      <c r="G265" s="20">
        <f>8411300681851</f>
        <v>8411300681851</v>
      </c>
      <c r="H265" s="19">
        <v>720.0</v>
      </c>
      <c r="I265" s="21">
        <v>1.5</v>
      </c>
      <c r="J265" s="30"/>
      <c r="K265" s="24"/>
      <c r="L265" s="18" t="s">
        <v>411</v>
      </c>
    </row>
    <row r="266" ht="16.5" customHeight="1">
      <c r="A266" s="30"/>
      <c r="B266" s="16" t="s">
        <v>12</v>
      </c>
      <c r="C266" s="16" t="s">
        <v>13</v>
      </c>
      <c r="D266" s="17" t="s">
        <v>14</v>
      </c>
      <c r="E266" s="32" t="s">
        <v>285</v>
      </c>
      <c r="F266" s="19" t="s">
        <v>420</v>
      </c>
      <c r="G266" s="20">
        <f>3600531322182</f>
        <v>3600531322182</v>
      </c>
      <c r="H266" s="19">
        <v>93.0</v>
      </c>
      <c r="I266" s="21">
        <v>1.5</v>
      </c>
      <c r="J266" s="30"/>
      <c r="K266" s="24"/>
      <c r="L266" s="18" t="s">
        <v>411</v>
      </c>
    </row>
    <row r="267" ht="16.5" customHeight="1">
      <c r="A267" s="31"/>
      <c r="B267" s="16" t="s">
        <v>12</v>
      </c>
      <c r="C267" s="16" t="s">
        <v>13</v>
      </c>
      <c r="D267" s="17" t="s">
        <v>14</v>
      </c>
      <c r="E267" s="32" t="s">
        <v>285</v>
      </c>
      <c r="F267" s="19" t="s">
        <v>421</v>
      </c>
      <c r="G267" s="20">
        <f>3600531393663</f>
        <v>3600531393663</v>
      </c>
      <c r="H267" s="19">
        <v>83.0</v>
      </c>
      <c r="I267" s="21">
        <v>1.5</v>
      </c>
      <c r="J267" s="31"/>
      <c r="K267" s="24"/>
      <c r="L267" s="18" t="s">
        <v>411</v>
      </c>
    </row>
    <row r="268" ht="15.0" customHeight="1">
      <c r="A268" s="27" t="s">
        <v>422</v>
      </c>
      <c r="B268" s="16" t="s">
        <v>12</v>
      </c>
      <c r="C268" s="16" t="s">
        <v>13</v>
      </c>
      <c r="D268" s="17" t="s">
        <v>14</v>
      </c>
      <c r="E268" s="32" t="s">
        <v>285</v>
      </c>
      <c r="F268" s="15" t="s">
        <v>423</v>
      </c>
      <c r="G268" s="26">
        <v>3.600531322243E12</v>
      </c>
      <c r="H268" s="19">
        <v>19.0</v>
      </c>
      <c r="I268" s="21">
        <v>1.5</v>
      </c>
      <c r="J268" s="33"/>
      <c r="K268" s="24"/>
      <c r="L268" s="18" t="s">
        <v>424</v>
      </c>
    </row>
    <row r="269" ht="15.0" customHeight="1">
      <c r="A269" s="30"/>
      <c r="B269" s="16" t="s">
        <v>12</v>
      </c>
      <c r="C269" s="16" t="s">
        <v>13</v>
      </c>
      <c r="D269" s="17" t="s">
        <v>14</v>
      </c>
      <c r="E269" s="32" t="s">
        <v>285</v>
      </c>
      <c r="F269" s="15" t="s">
        <v>421</v>
      </c>
      <c r="G269" s="26">
        <v>3.600531393854E12</v>
      </c>
      <c r="H269" s="19">
        <v>29.0</v>
      </c>
      <c r="I269" s="21">
        <v>1.5</v>
      </c>
      <c r="J269" s="30"/>
      <c r="K269" s="24"/>
      <c r="L269" s="18" t="s">
        <v>424</v>
      </c>
    </row>
    <row r="270" ht="15.0" customHeight="1">
      <c r="A270" s="30"/>
      <c r="B270" s="16" t="s">
        <v>12</v>
      </c>
      <c r="C270" s="16" t="s">
        <v>13</v>
      </c>
      <c r="D270" s="17" t="s">
        <v>14</v>
      </c>
      <c r="E270" s="32" t="s">
        <v>285</v>
      </c>
      <c r="F270" s="15" t="s">
        <v>425</v>
      </c>
      <c r="G270" s="26">
        <v>3.600531393694E12</v>
      </c>
      <c r="H270" s="19">
        <v>95.0</v>
      </c>
      <c r="I270" s="21">
        <v>1.5</v>
      </c>
      <c r="J270" s="30"/>
      <c r="K270" s="24"/>
      <c r="L270" s="18" t="s">
        <v>424</v>
      </c>
    </row>
    <row r="271" ht="15.0" customHeight="1">
      <c r="A271" s="30"/>
      <c r="B271" s="16" t="s">
        <v>12</v>
      </c>
      <c r="C271" s="16" t="s">
        <v>13</v>
      </c>
      <c r="D271" s="17" t="s">
        <v>14</v>
      </c>
      <c r="E271" s="32" t="s">
        <v>285</v>
      </c>
      <c r="F271" s="15" t="s">
        <v>426</v>
      </c>
      <c r="G271" s="26">
        <v>3.600531393717E12</v>
      </c>
      <c r="H271" s="19">
        <v>177.0</v>
      </c>
      <c r="I271" s="21">
        <v>1.5</v>
      </c>
      <c r="J271" s="30"/>
      <c r="K271" s="24"/>
      <c r="L271" s="18" t="s">
        <v>424</v>
      </c>
    </row>
    <row r="272" ht="15.0" customHeight="1">
      <c r="A272" s="30"/>
      <c r="B272" s="16" t="s">
        <v>12</v>
      </c>
      <c r="C272" s="16" t="s">
        <v>13</v>
      </c>
      <c r="D272" s="17" t="s">
        <v>14</v>
      </c>
      <c r="E272" s="32" t="s">
        <v>285</v>
      </c>
      <c r="F272" s="15" t="s">
        <v>426</v>
      </c>
      <c r="G272" s="26">
        <v>8.411300608025E12</v>
      </c>
      <c r="H272" s="19">
        <v>446.0</v>
      </c>
      <c r="I272" s="21">
        <v>1.5</v>
      </c>
      <c r="J272" s="30"/>
      <c r="K272" s="24"/>
      <c r="L272" s="18" t="s">
        <v>424</v>
      </c>
    </row>
    <row r="273" ht="15.0" customHeight="1">
      <c r="A273" s="30"/>
      <c r="B273" s="16" t="s">
        <v>12</v>
      </c>
      <c r="C273" s="16" t="s">
        <v>13</v>
      </c>
      <c r="D273" s="17" t="s">
        <v>14</v>
      </c>
      <c r="E273" s="32" t="s">
        <v>285</v>
      </c>
      <c r="F273" s="15" t="s">
        <v>427</v>
      </c>
      <c r="G273" s="26">
        <v>3.600531393724E12</v>
      </c>
      <c r="H273" s="19">
        <v>1724.0</v>
      </c>
      <c r="I273" s="21">
        <v>1.5</v>
      </c>
      <c r="J273" s="30"/>
      <c r="K273" s="24"/>
      <c r="L273" s="18" t="s">
        <v>424</v>
      </c>
    </row>
    <row r="274" ht="15.0" customHeight="1">
      <c r="A274" s="30"/>
      <c r="B274" s="16" t="s">
        <v>12</v>
      </c>
      <c r="C274" s="16" t="s">
        <v>13</v>
      </c>
      <c r="D274" s="17" t="s">
        <v>14</v>
      </c>
      <c r="E274" s="32" t="s">
        <v>285</v>
      </c>
      <c r="F274" s="15" t="s">
        <v>428</v>
      </c>
      <c r="G274" s="26">
        <v>8.411300608094E12</v>
      </c>
      <c r="H274" s="19">
        <v>230.0</v>
      </c>
      <c r="I274" s="21">
        <v>1.5</v>
      </c>
      <c r="J274" s="30"/>
      <c r="K274" s="24"/>
      <c r="L274" s="18" t="s">
        <v>424</v>
      </c>
    </row>
    <row r="275" ht="15.0" customHeight="1">
      <c r="A275" s="30"/>
      <c r="B275" s="16" t="s">
        <v>12</v>
      </c>
      <c r="C275" s="16" t="s">
        <v>13</v>
      </c>
      <c r="D275" s="17" t="s">
        <v>14</v>
      </c>
      <c r="E275" s="32" t="s">
        <v>285</v>
      </c>
      <c r="F275" s="15" t="s">
        <v>429</v>
      </c>
      <c r="G275" s="26">
        <v>3.600531393755E12</v>
      </c>
      <c r="H275" s="19">
        <v>120.0</v>
      </c>
      <c r="I275" s="21">
        <v>1.5</v>
      </c>
      <c r="J275" s="30"/>
      <c r="K275" s="24"/>
      <c r="L275" s="18" t="s">
        <v>424</v>
      </c>
    </row>
    <row r="276" ht="15.0" customHeight="1">
      <c r="A276" s="30"/>
      <c r="B276" s="16" t="s">
        <v>12</v>
      </c>
      <c r="C276" s="16" t="s">
        <v>13</v>
      </c>
      <c r="D276" s="17" t="s">
        <v>14</v>
      </c>
      <c r="E276" s="32" t="s">
        <v>285</v>
      </c>
      <c r="F276" s="15" t="s">
        <v>430</v>
      </c>
      <c r="G276" s="26">
        <v>3.600531393809E12</v>
      </c>
      <c r="H276" s="19">
        <v>274.0</v>
      </c>
      <c r="I276" s="21">
        <v>1.5</v>
      </c>
      <c r="J276" s="30"/>
      <c r="K276" s="24"/>
      <c r="L276" s="18" t="s">
        <v>424</v>
      </c>
    </row>
    <row r="277" ht="15.0" customHeight="1">
      <c r="A277" s="30"/>
      <c r="B277" s="16" t="s">
        <v>12</v>
      </c>
      <c r="C277" s="16" t="s">
        <v>13</v>
      </c>
      <c r="D277" s="17" t="s">
        <v>14</v>
      </c>
      <c r="E277" s="32" t="s">
        <v>285</v>
      </c>
      <c r="F277" s="15" t="s">
        <v>431</v>
      </c>
      <c r="G277" s="26">
        <v>8.41130060823E12</v>
      </c>
      <c r="H277" s="19">
        <v>24.0</v>
      </c>
      <c r="I277" s="21">
        <v>1.5</v>
      </c>
      <c r="J277" s="30"/>
      <c r="K277" s="24"/>
      <c r="L277" s="18" t="s">
        <v>424</v>
      </c>
    </row>
    <row r="278" ht="15.0" customHeight="1">
      <c r="A278" s="30"/>
      <c r="B278" s="16" t="s">
        <v>12</v>
      </c>
      <c r="C278" s="16" t="s">
        <v>13</v>
      </c>
      <c r="D278" s="17" t="s">
        <v>14</v>
      </c>
      <c r="E278" s="32" t="s">
        <v>285</v>
      </c>
      <c r="F278" s="15" t="s">
        <v>432</v>
      </c>
      <c r="G278" s="26">
        <v>8.411300608308E12</v>
      </c>
      <c r="H278" s="19">
        <v>64.0</v>
      </c>
      <c r="I278" s="21">
        <v>1.5</v>
      </c>
      <c r="J278" s="30"/>
      <c r="K278" s="24"/>
      <c r="L278" s="18" t="s">
        <v>424</v>
      </c>
    </row>
    <row r="279" ht="15.0" customHeight="1">
      <c r="A279" s="31"/>
      <c r="B279" s="16" t="s">
        <v>12</v>
      </c>
      <c r="C279" s="16" t="s">
        <v>13</v>
      </c>
      <c r="D279" s="17" t="s">
        <v>14</v>
      </c>
      <c r="E279" s="32" t="s">
        <v>285</v>
      </c>
      <c r="F279" s="15" t="s">
        <v>433</v>
      </c>
      <c r="G279" s="26">
        <v>3.600531393847E12</v>
      </c>
      <c r="H279" s="19">
        <v>1894.0</v>
      </c>
      <c r="I279" s="21">
        <v>1.5</v>
      </c>
      <c r="J279" s="31"/>
      <c r="K279" s="24"/>
      <c r="L279" s="18" t="s">
        <v>424</v>
      </c>
    </row>
    <row r="280" ht="18.0" customHeight="1">
      <c r="A280" s="27" t="s">
        <v>434</v>
      </c>
      <c r="B280" s="16" t="s">
        <v>12</v>
      </c>
      <c r="C280" s="16" t="s">
        <v>13</v>
      </c>
      <c r="D280" s="17" t="s">
        <v>14</v>
      </c>
      <c r="E280" s="32" t="s">
        <v>285</v>
      </c>
      <c r="F280" s="19" t="s">
        <v>435</v>
      </c>
      <c r="G280" s="20">
        <f>41554545371</f>
        <v>41554545371</v>
      </c>
      <c r="H280" s="19">
        <v>2725.0</v>
      </c>
      <c r="I280" s="21">
        <v>1.5</v>
      </c>
      <c r="J280" s="33"/>
      <c r="K280" s="24"/>
      <c r="L280" s="18" t="s">
        <v>436</v>
      </c>
    </row>
    <row r="281" ht="18.0" customHeight="1">
      <c r="A281" s="30"/>
      <c r="B281" s="16" t="s">
        <v>12</v>
      </c>
      <c r="C281" s="16" t="s">
        <v>13</v>
      </c>
      <c r="D281" s="17" t="s">
        <v>14</v>
      </c>
      <c r="E281" s="32" t="s">
        <v>285</v>
      </c>
      <c r="F281" s="19" t="s">
        <v>437</v>
      </c>
      <c r="G281" s="20">
        <f>41554545357</f>
        <v>41554545357</v>
      </c>
      <c r="H281" s="19">
        <v>4512.0</v>
      </c>
      <c r="I281" s="21">
        <v>1.5</v>
      </c>
      <c r="J281" s="30"/>
      <c r="K281" s="24"/>
      <c r="L281" s="18" t="s">
        <v>436</v>
      </c>
    </row>
    <row r="282" ht="18.0" customHeight="1">
      <c r="A282" s="30"/>
      <c r="B282" s="16" t="s">
        <v>12</v>
      </c>
      <c r="C282" s="16" t="s">
        <v>13</v>
      </c>
      <c r="D282" s="17" t="s">
        <v>14</v>
      </c>
      <c r="E282" s="32" t="s">
        <v>285</v>
      </c>
      <c r="F282" s="19" t="s">
        <v>438</v>
      </c>
      <c r="G282" s="20">
        <f>41554545418</f>
        <v>41554545418</v>
      </c>
      <c r="H282" s="19">
        <v>1532.0</v>
      </c>
      <c r="I282" s="21">
        <v>1.5</v>
      </c>
      <c r="J282" s="30"/>
      <c r="K282" s="24"/>
      <c r="L282" s="18" t="s">
        <v>436</v>
      </c>
    </row>
    <row r="283" ht="18.0" customHeight="1">
      <c r="A283" s="30"/>
      <c r="B283" s="16" t="s">
        <v>12</v>
      </c>
      <c r="C283" s="16" t="s">
        <v>13</v>
      </c>
      <c r="D283" s="17" t="s">
        <v>14</v>
      </c>
      <c r="E283" s="32" t="s">
        <v>285</v>
      </c>
      <c r="F283" s="19" t="s">
        <v>439</v>
      </c>
      <c r="G283" s="20">
        <f>41554545432</f>
        <v>41554545432</v>
      </c>
      <c r="H283" s="19">
        <v>5457.0</v>
      </c>
      <c r="I283" s="21">
        <v>1.5</v>
      </c>
      <c r="J283" s="30"/>
      <c r="K283" s="24"/>
      <c r="L283" s="18" t="s">
        <v>436</v>
      </c>
    </row>
    <row r="284" ht="18.0" customHeight="1">
      <c r="A284" s="30"/>
      <c r="B284" s="16" t="s">
        <v>12</v>
      </c>
      <c r="C284" s="16" t="s">
        <v>13</v>
      </c>
      <c r="D284" s="17" t="s">
        <v>14</v>
      </c>
      <c r="E284" s="32" t="s">
        <v>285</v>
      </c>
      <c r="F284" s="19" t="s">
        <v>439</v>
      </c>
      <c r="G284" s="20">
        <f>41554545364</f>
        <v>41554545364</v>
      </c>
      <c r="H284" s="19">
        <v>975.0</v>
      </c>
      <c r="I284" s="21">
        <v>1.5</v>
      </c>
      <c r="J284" s="30"/>
      <c r="K284" s="24"/>
      <c r="L284" s="18" t="s">
        <v>436</v>
      </c>
    </row>
    <row r="285" ht="18.0" customHeight="1">
      <c r="A285" s="30"/>
      <c r="B285" s="16" t="s">
        <v>12</v>
      </c>
      <c r="C285" s="16" t="s">
        <v>13</v>
      </c>
      <c r="D285" s="17" t="s">
        <v>14</v>
      </c>
      <c r="E285" s="32" t="s">
        <v>285</v>
      </c>
      <c r="F285" s="19" t="s">
        <v>440</v>
      </c>
      <c r="G285" s="20">
        <f>41554545395</f>
        <v>41554545395</v>
      </c>
      <c r="H285" s="19">
        <v>1254.0</v>
      </c>
      <c r="I285" s="21">
        <v>1.5</v>
      </c>
      <c r="J285" s="30"/>
      <c r="K285" s="24"/>
      <c r="L285" s="18" t="s">
        <v>436</v>
      </c>
    </row>
    <row r="286" ht="18.0" customHeight="1">
      <c r="A286" s="31"/>
      <c r="B286" s="16" t="s">
        <v>12</v>
      </c>
      <c r="C286" s="16" t="s">
        <v>13</v>
      </c>
      <c r="D286" s="17" t="s">
        <v>14</v>
      </c>
      <c r="E286" s="32" t="s">
        <v>285</v>
      </c>
      <c r="F286" s="19" t="s">
        <v>441</v>
      </c>
      <c r="G286" s="20">
        <f>41554545388</f>
        <v>41554545388</v>
      </c>
      <c r="H286" s="19">
        <v>2609.0</v>
      </c>
      <c r="I286" s="21">
        <v>1.5</v>
      </c>
      <c r="J286" s="31"/>
      <c r="K286" s="24"/>
      <c r="L286" s="18" t="s">
        <v>436</v>
      </c>
    </row>
    <row r="287" ht="34.5" customHeight="1">
      <c r="A287" s="27" t="s">
        <v>442</v>
      </c>
      <c r="B287" s="16" t="s">
        <v>12</v>
      </c>
      <c r="C287" s="16" t="s">
        <v>13</v>
      </c>
      <c r="D287" s="17" t="s">
        <v>14</v>
      </c>
      <c r="E287" s="32" t="s">
        <v>285</v>
      </c>
      <c r="F287" s="19" t="s">
        <v>443</v>
      </c>
      <c r="G287" s="20">
        <v>3.600530908202E12</v>
      </c>
      <c r="H287" s="19">
        <v>6.0</v>
      </c>
      <c r="I287" s="21">
        <v>1.5</v>
      </c>
      <c r="J287" s="33"/>
      <c r="K287" s="24"/>
      <c r="L287" s="18" t="s">
        <v>444</v>
      </c>
    </row>
    <row r="288" ht="34.5" customHeight="1">
      <c r="A288" s="31"/>
      <c r="B288" s="16" t="s">
        <v>12</v>
      </c>
      <c r="C288" s="16" t="s">
        <v>13</v>
      </c>
      <c r="D288" s="17" t="s">
        <v>14</v>
      </c>
      <c r="E288" s="32" t="s">
        <v>285</v>
      </c>
      <c r="F288" s="19" t="s">
        <v>445</v>
      </c>
      <c r="G288" s="20">
        <v>3.600530908219E12</v>
      </c>
      <c r="H288" s="19">
        <v>5.0</v>
      </c>
      <c r="I288" s="21">
        <v>1.5</v>
      </c>
      <c r="J288" s="31"/>
      <c r="K288" s="24"/>
      <c r="L288" s="18" t="s">
        <v>444</v>
      </c>
    </row>
    <row r="289" ht="27.75" customHeight="1">
      <c r="A289" s="27" t="s">
        <v>446</v>
      </c>
      <c r="B289" s="16" t="s">
        <v>12</v>
      </c>
      <c r="C289" s="16" t="s">
        <v>13</v>
      </c>
      <c r="D289" s="17" t="s">
        <v>14</v>
      </c>
      <c r="E289" s="32" t="s">
        <v>285</v>
      </c>
      <c r="F289" s="19" t="s">
        <v>447</v>
      </c>
      <c r="G289" s="20">
        <f>3600530958030</f>
        <v>3600530958030</v>
      </c>
      <c r="H289" s="19">
        <v>62.0</v>
      </c>
      <c r="I289" s="21">
        <v>1.5</v>
      </c>
      <c r="J289" s="33"/>
      <c r="K289" s="24"/>
      <c r="L289" s="18" t="s">
        <v>448</v>
      </c>
    </row>
    <row r="290" ht="27.75" customHeight="1">
      <c r="A290" s="30"/>
      <c r="B290" s="16" t="s">
        <v>12</v>
      </c>
      <c r="C290" s="16" t="s">
        <v>13</v>
      </c>
      <c r="D290" s="17" t="s">
        <v>14</v>
      </c>
      <c r="E290" s="32" t="s">
        <v>285</v>
      </c>
      <c r="F290" s="19" t="s">
        <v>449</v>
      </c>
      <c r="G290" s="20">
        <f>3600530958085</f>
        <v>3600530958085</v>
      </c>
      <c r="H290" s="19">
        <v>48.0</v>
      </c>
      <c r="I290" s="21">
        <v>1.5</v>
      </c>
      <c r="J290" s="30"/>
      <c r="K290" s="24"/>
      <c r="L290" s="18" t="s">
        <v>448</v>
      </c>
    </row>
    <row r="291" ht="27.75" customHeight="1">
      <c r="A291" s="30"/>
      <c r="B291" s="16" t="s">
        <v>12</v>
      </c>
      <c r="C291" s="16" t="s">
        <v>13</v>
      </c>
      <c r="D291" s="17" t="s">
        <v>14</v>
      </c>
      <c r="E291" s="32" t="s">
        <v>285</v>
      </c>
      <c r="F291" s="19" t="s">
        <v>449</v>
      </c>
      <c r="G291" s="20">
        <v>3.600530960767E12</v>
      </c>
      <c r="H291" s="19">
        <v>9.0</v>
      </c>
      <c r="I291" s="21">
        <v>1.5</v>
      </c>
      <c r="J291" s="30"/>
      <c r="K291" s="24"/>
      <c r="L291" s="18" t="s">
        <v>448</v>
      </c>
    </row>
    <row r="292" ht="27.75" customHeight="1">
      <c r="A292" s="31"/>
      <c r="B292" s="16" t="s">
        <v>12</v>
      </c>
      <c r="C292" s="16" t="s">
        <v>13</v>
      </c>
      <c r="D292" s="17" t="s">
        <v>14</v>
      </c>
      <c r="E292" s="32" t="s">
        <v>285</v>
      </c>
      <c r="F292" s="19" t="s">
        <v>450</v>
      </c>
      <c r="G292" s="20">
        <v>3.600530960774E12</v>
      </c>
      <c r="H292" s="19">
        <v>7.0</v>
      </c>
      <c r="I292" s="21">
        <v>1.5</v>
      </c>
      <c r="J292" s="31"/>
      <c r="K292" s="24"/>
      <c r="L292" s="18" t="s">
        <v>448</v>
      </c>
    </row>
    <row r="293" ht="19.5" customHeight="1">
      <c r="A293" s="27" t="s">
        <v>451</v>
      </c>
      <c r="B293" s="16" t="s">
        <v>12</v>
      </c>
      <c r="C293" s="16" t="s">
        <v>13</v>
      </c>
      <c r="D293" s="17" t="s">
        <v>14</v>
      </c>
      <c r="E293" s="32" t="s">
        <v>285</v>
      </c>
      <c r="F293" s="19" t="s">
        <v>452</v>
      </c>
      <c r="G293" s="20">
        <f>3600531422974</f>
        <v>3600531422974</v>
      </c>
      <c r="H293" s="19">
        <v>22.0</v>
      </c>
      <c r="I293" s="21">
        <v>1.5</v>
      </c>
      <c r="J293" s="33"/>
      <c r="K293" s="24"/>
      <c r="L293" s="18" t="s">
        <v>453</v>
      </c>
    </row>
    <row r="294" ht="19.5" customHeight="1">
      <c r="A294" s="30"/>
      <c r="B294" s="16" t="s">
        <v>12</v>
      </c>
      <c r="C294" s="16" t="s">
        <v>13</v>
      </c>
      <c r="D294" s="17" t="s">
        <v>14</v>
      </c>
      <c r="E294" s="32" t="s">
        <v>285</v>
      </c>
      <c r="F294" s="19">
        <v>130.0</v>
      </c>
      <c r="G294" s="20">
        <f>3600531423001</f>
        <v>3600531423001</v>
      </c>
      <c r="H294" s="19">
        <v>72.0</v>
      </c>
      <c r="I294" s="21">
        <v>1.5</v>
      </c>
      <c r="J294" s="30"/>
      <c r="K294" s="24"/>
      <c r="L294" s="18" t="s">
        <v>453</v>
      </c>
    </row>
    <row r="295" ht="24.75" customHeight="1">
      <c r="A295" s="30"/>
      <c r="B295" s="16" t="s">
        <v>12</v>
      </c>
      <c r="C295" s="16" t="s">
        <v>13</v>
      </c>
      <c r="D295" s="17" t="s">
        <v>14</v>
      </c>
      <c r="E295" s="32" t="s">
        <v>285</v>
      </c>
      <c r="F295" s="19" t="s">
        <v>454</v>
      </c>
      <c r="G295" s="20">
        <f>3600531423032</f>
        <v>3600531423032</v>
      </c>
      <c r="H295" s="19">
        <v>141.0</v>
      </c>
      <c r="I295" s="21">
        <v>1.5</v>
      </c>
      <c r="J295" s="30"/>
      <c r="K295" s="24"/>
      <c r="L295" s="18" t="s">
        <v>453</v>
      </c>
    </row>
    <row r="296" ht="24.75" customHeight="1">
      <c r="A296" s="30"/>
      <c r="B296" s="16" t="s">
        <v>12</v>
      </c>
      <c r="C296" s="16" t="s">
        <v>13</v>
      </c>
      <c r="D296" s="17" t="s">
        <v>14</v>
      </c>
      <c r="E296" s="32" t="s">
        <v>285</v>
      </c>
      <c r="F296" s="19" t="s">
        <v>455</v>
      </c>
      <c r="G296" s="20">
        <f>3600531423018</f>
        <v>3600531423018</v>
      </c>
      <c r="H296" s="19">
        <v>168.0</v>
      </c>
      <c r="I296" s="21">
        <v>1.5</v>
      </c>
      <c r="J296" s="30"/>
      <c r="K296" s="24"/>
      <c r="L296" s="18" t="s">
        <v>453</v>
      </c>
    </row>
    <row r="297" ht="24.75" customHeight="1">
      <c r="A297" s="31"/>
      <c r="B297" s="16" t="s">
        <v>12</v>
      </c>
      <c r="C297" s="16" t="s">
        <v>13</v>
      </c>
      <c r="D297" s="17" t="s">
        <v>14</v>
      </c>
      <c r="E297" s="32" t="s">
        <v>285</v>
      </c>
      <c r="F297" s="19" t="s">
        <v>456</v>
      </c>
      <c r="G297" s="20">
        <f>3600531423049</f>
        <v>3600531423049</v>
      </c>
      <c r="H297" s="19">
        <v>227.0</v>
      </c>
      <c r="I297" s="21">
        <v>1.5</v>
      </c>
      <c r="J297" s="31"/>
      <c r="K297" s="24"/>
      <c r="L297" s="18" t="s">
        <v>453</v>
      </c>
    </row>
    <row r="298" ht="19.5" customHeight="1">
      <c r="A298" s="1"/>
      <c r="B298" s="16" t="s">
        <v>12</v>
      </c>
      <c r="C298" s="16" t="s">
        <v>13</v>
      </c>
      <c r="D298" s="17" t="s">
        <v>14</v>
      </c>
      <c r="E298" s="32" t="s">
        <v>285</v>
      </c>
      <c r="F298" s="3"/>
      <c r="G298" s="4" t="s">
        <v>457</v>
      </c>
      <c r="H298" s="4"/>
      <c r="I298" s="46"/>
      <c r="J298" s="6"/>
      <c r="K298" s="24"/>
    </row>
    <row r="299" ht="19.5" customHeight="1">
      <c r="A299" s="8" t="s">
        <v>211</v>
      </c>
      <c r="B299" s="16" t="s">
        <v>12</v>
      </c>
      <c r="C299" s="16" t="s">
        <v>13</v>
      </c>
      <c r="D299" s="17" t="s">
        <v>14</v>
      </c>
      <c r="E299" s="32" t="s">
        <v>285</v>
      </c>
      <c r="F299" s="10" t="s">
        <v>212</v>
      </c>
      <c r="G299" s="11" t="s">
        <v>213</v>
      </c>
      <c r="H299" s="10" t="s">
        <v>214</v>
      </c>
      <c r="I299" s="12" t="s">
        <v>215</v>
      </c>
      <c r="J299" s="13" t="s">
        <v>216</v>
      </c>
      <c r="K299" s="24"/>
    </row>
    <row r="300" ht="18.0" customHeight="1">
      <c r="A300" s="27" t="s">
        <v>458</v>
      </c>
      <c r="B300" s="16" t="s">
        <v>12</v>
      </c>
      <c r="C300" s="16" t="s">
        <v>13</v>
      </c>
      <c r="D300" s="17" t="s">
        <v>14</v>
      </c>
      <c r="E300" s="32" t="s">
        <v>285</v>
      </c>
      <c r="F300" s="27">
        <v>1.0</v>
      </c>
      <c r="G300" s="26">
        <v>3.600531393847E12</v>
      </c>
      <c r="H300" s="19">
        <v>1894.0</v>
      </c>
      <c r="I300" s="21">
        <v>1.5</v>
      </c>
      <c r="J300" s="33"/>
      <c r="K300" s="24"/>
      <c r="L300" s="18" t="s">
        <v>31</v>
      </c>
    </row>
    <row r="301" ht="18.0" customHeight="1">
      <c r="A301" s="30"/>
      <c r="B301" s="16" t="s">
        <v>12</v>
      </c>
      <c r="C301" s="16" t="s">
        <v>13</v>
      </c>
      <c r="D301" s="17" t="s">
        <v>14</v>
      </c>
      <c r="E301" s="32" t="s">
        <v>285</v>
      </c>
      <c r="F301" s="31"/>
      <c r="G301" s="20">
        <f>3600531431747</f>
        <v>3600531431747</v>
      </c>
      <c r="H301" s="19">
        <v>2838.0</v>
      </c>
      <c r="I301" s="21">
        <v>1.5</v>
      </c>
      <c r="J301" s="30"/>
      <c r="K301" s="24"/>
      <c r="L301" s="18" t="s">
        <v>31</v>
      </c>
    </row>
    <row r="302" ht="18.0" customHeight="1">
      <c r="A302" s="30"/>
      <c r="B302" s="16" t="s">
        <v>12</v>
      </c>
      <c r="C302" s="16" t="s">
        <v>13</v>
      </c>
      <c r="D302" s="17" t="s">
        <v>14</v>
      </c>
      <c r="E302" s="32" t="s">
        <v>285</v>
      </c>
      <c r="F302" s="19" t="s">
        <v>459</v>
      </c>
      <c r="G302" s="20">
        <f>3600531361518</f>
        <v>3600531361518</v>
      </c>
      <c r="H302" s="19">
        <v>279.0</v>
      </c>
      <c r="I302" s="21">
        <v>1.5</v>
      </c>
      <c r="J302" s="30"/>
      <c r="K302" s="24"/>
      <c r="L302" s="18" t="s">
        <v>31</v>
      </c>
    </row>
    <row r="303" ht="18.0" customHeight="1">
      <c r="A303" s="30"/>
      <c r="B303" s="16" t="s">
        <v>12</v>
      </c>
      <c r="C303" s="16" t="s">
        <v>13</v>
      </c>
      <c r="D303" s="17" t="s">
        <v>14</v>
      </c>
      <c r="E303" s="32" t="s">
        <v>285</v>
      </c>
      <c r="F303" s="19" t="s">
        <v>460</v>
      </c>
      <c r="G303" s="20">
        <f>3600531361457</f>
        <v>3600531361457</v>
      </c>
      <c r="H303" s="19">
        <v>98.0</v>
      </c>
      <c r="I303" s="21">
        <v>1.5</v>
      </c>
      <c r="J303" s="30"/>
      <c r="K303" s="24"/>
      <c r="L303" s="18" t="s">
        <v>31</v>
      </c>
    </row>
    <row r="304" ht="18.0" customHeight="1">
      <c r="A304" s="31"/>
      <c r="B304" s="16" t="s">
        <v>12</v>
      </c>
      <c r="C304" s="16" t="s">
        <v>13</v>
      </c>
      <c r="D304" s="17" t="s">
        <v>14</v>
      </c>
      <c r="E304" s="32" t="s">
        <v>285</v>
      </c>
      <c r="F304" s="19" t="s">
        <v>461</v>
      </c>
      <c r="G304" s="20">
        <f>3600531496258</f>
        <v>3600531496258</v>
      </c>
      <c r="H304" s="19">
        <v>412.0</v>
      </c>
      <c r="I304" s="21">
        <v>1.5</v>
      </c>
      <c r="J304" s="31"/>
      <c r="K304" s="24"/>
      <c r="L304" s="18" t="s">
        <v>31</v>
      </c>
    </row>
    <row r="305" ht="29.25" customHeight="1">
      <c r="A305" s="27" t="s">
        <v>462</v>
      </c>
      <c r="B305" s="16" t="s">
        <v>12</v>
      </c>
      <c r="C305" s="16" t="s">
        <v>13</v>
      </c>
      <c r="D305" s="17" t="s">
        <v>14</v>
      </c>
      <c r="E305" s="32" t="s">
        <v>285</v>
      </c>
      <c r="F305" s="19" t="s">
        <v>463</v>
      </c>
      <c r="G305" s="20">
        <f>3600530575480</f>
        <v>3600530575480</v>
      </c>
      <c r="H305" s="19">
        <v>47.0</v>
      </c>
      <c r="I305" s="21">
        <v>1.5</v>
      </c>
      <c r="J305" s="33"/>
      <c r="K305" s="24"/>
      <c r="L305" s="18" t="s">
        <v>31</v>
      </c>
    </row>
    <row r="306" ht="29.25" customHeight="1">
      <c r="A306" s="30"/>
      <c r="B306" s="16" t="s">
        <v>12</v>
      </c>
      <c r="C306" s="16" t="s">
        <v>13</v>
      </c>
      <c r="D306" s="17" t="s">
        <v>14</v>
      </c>
      <c r="E306" s="32" t="s">
        <v>285</v>
      </c>
      <c r="F306" s="19" t="s">
        <v>464</v>
      </c>
      <c r="G306" s="20">
        <f>3600531361419</f>
        <v>3600531361419</v>
      </c>
      <c r="H306" s="19">
        <v>220.0</v>
      </c>
      <c r="I306" s="21">
        <v>1.5</v>
      </c>
      <c r="J306" s="30"/>
      <c r="K306" s="24"/>
      <c r="L306" s="18" t="s">
        <v>31</v>
      </c>
    </row>
    <row r="307" ht="29.25" customHeight="1">
      <c r="A307" s="31"/>
      <c r="B307" s="16" t="s">
        <v>12</v>
      </c>
      <c r="C307" s="16" t="s">
        <v>13</v>
      </c>
      <c r="D307" s="17" t="s">
        <v>14</v>
      </c>
      <c r="E307" s="32" t="s">
        <v>285</v>
      </c>
      <c r="F307" s="19" t="s">
        <v>465</v>
      </c>
      <c r="G307" s="20">
        <f>3600531496159</f>
        <v>3600531496159</v>
      </c>
      <c r="H307" s="19">
        <v>126.0</v>
      </c>
      <c r="I307" s="21">
        <v>1.5</v>
      </c>
      <c r="J307" s="31"/>
      <c r="K307" s="24"/>
      <c r="L307" s="18" t="s">
        <v>31</v>
      </c>
    </row>
    <row r="308" ht="90.0" customHeight="1">
      <c r="A308" s="15" t="s">
        <v>466</v>
      </c>
      <c r="B308" s="16" t="s">
        <v>12</v>
      </c>
      <c r="C308" s="16" t="s">
        <v>13</v>
      </c>
      <c r="D308" s="17" t="s">
        <v>14</v>
      </c>
      <c r="E308" s="32" t="s">
        <v>285</v>
      </c>
      <c r="F308" s="19" t="s">
        <v>467</v>
      </c>
      <c r="G308" s="20">
        <v>4.084200644307E12</v>
      </c>
      <c r="H308" s="19">
        <v>12.0</v>
      </c>
      <c r="I308" s="21">
        <v>1.5</v>
      </c>
      <c r="J308" s="19"/>
      <c r="K308" s="24"/>
      <c r="L308" s="18" t="s">
        <v>468</v>
      </c>
    </row>
    <row r="309" ht="19.5" customHeight="1">
      <c r="A309" s="42" t="s">
        <v>469</v>
      </c>
      <c r="B309" s="16" t="s">
        <v>12</v>
      </c>
      <c r="C309" s="16" t="s">
        <v>13</v>
      </c>
      <c r="D309" s="17" t="s">
        <v>14</v>
      </c>
      <c r="E309" s="32" t="s">
        <v>285</v>
      </c>
      <c r="F309" s="19" t="s">
        <v>470</v>
      </c>
      <c r="G309" s="20">
        <v>3.600531030018E12</v>
      </c>
      <c r="H309" s="19">
        <v>105.0</v>
      </c>
      <c r="I309" s="21">
        <v>1.5</v>
      </c>
      <c r="J309" s="33"/>
      <c r="K309" s="24"/>
      <c r="L309" s="18" t="s">
        <v>471</v>
      </c>
    </row>
    <row r="310" ht="19.5" customHeight="1">
      <c r="A310" s="30"/>
      <c r="B310" s="16" t="s">
        <v>12</v>
      </c>
      <c r="C310" s="16" t="s">
        <v>13</v>
      </c>
      <c r="D310" s="17" t="s">
        <v>14</v>
      </c>
      <c r="E310" s="32" t="s">
        <v>285</v>
      </c>
      <c r="F310" s="19" t="s">
        <v>472</v>
      </c>
      <c r="G310" s="20">
        <v>3.600531030032E12</v>
      </c>
      <c r="H310" s="19">
        <v>68.0</v>
      </c>
      <c r="I310" s="21">
        <v>1.5</v>
      </c>
      <c r="J310" s="30"/>
      <c r="K310" s="24"/>
      <c r="L310" s="18" t="s">
        <v>471</v>
      </c>
    </row>
    <row r="311" ht="19.5" customHeight="1">
      <c r="A311" s="30"/>
      <c r="B311" s="16" t="s">
        <v>12</v>
      </c>
      <c r="C311" s="16" t="s">
        <v>13</v>
      </c>
      <c r="D311" s="17" t="s">
        <v>14</v>
      </c>
      <c r="E311" s="32" t="s">
        <v>285</v>
      </c>
      <c r="F311" s="19" t="s">
        <v>473</v>
      </c>
      <c r="G311" s="20">
        <v>3.600531030049E12</v>
      </c>
      <c r="H311" s="19">
        <v>2396.0</v>
      </c>
      <c r="I311" s="21">
        <v>1.5</v>
      </c>
      <c r="J311" s="30"/>
      <c r="K311" s="24"/>
      <c r="L311" s="18" t="s">
        <v>471</v>
      </c>
    </row>
    <row r="312" ht="19.5" customHeight="1">
      <c r="A312" s="30"/>
      <c r="B312" s="16" t="s">
        <v>12</v>
      </c>
      <c r="C312" s="16" t="s">
        <v>13</v>
      </c>
      <c r="D312" s="17" t="s">
        <v>14</v>
      </c>
      <c r="E312" s="32" t="s">
        <v>285</v>
      </c>
      <c r="F312" s="19" t="s">
        <v>474</v>
      </c>
      <c r="G312" s="20">
        <v>3.600531030056E12</v>
      </c>
      <c r="H312" s="19">
        <v>181.0</v>
      </c>
      <c r="I312" s="21">
        <v>1.5</v>
      </c>
      <c r="J312" s="30"/>
      <c r="K312" s="24"/>
      <c r="L312" s="18" t="s">
        <v>471</v>
      </c>
    </row>
    <row r="313" ht="19.5" customHeight="1">
      <c r="A313" s="30"/>
      <c r="B313" s="16" t="s">
        <v>12</v>
      </c>
      <c r="C313" s="16" t="s">
        <v>13</v>
      </c>
      <c r="D313" s="17" t="s">
        <v>14</v>
      </c>
      <c r="E313" s="32" t="s">
        <v>285</v>
      </c>
      <c r="F313" s="19" t="s">
        <v>475</v>
      </c>
      <c r="G313" s="20">
        <v>3.6005310301E12</v>
      </c>
      <c r="H313" s="19">
        <v>92.0</v>
      </c>
      <c r="I313" s="21">
        <v>1.5</v>
      </c>
      <c r="J313" s="30"/>
      <c r="K313" s="24"/>
      <c r="L313" s="18" t="s">
        <v>471</v>
      </c>
    </row>
    <row r="314" ht="19.5" customHeight="1">
      <c r="A314" s="30"/>
      <c r="B314" s="16" t="s">
        <v>12</v>
      </c>
      <c r="C314" s="16" t="s">
        <v>13</v>
      </c>
      <c r="D314" s="17" t="s">
        <v>14</v>
      </c>
      <c r="E314" s="32" t="s">
        <v>285</v>
      </c>
      <c r="F314" s="19" t="s">
        <v>476</v>
      </c>
      <c r="G314" s="20">
        <v>3.600531334338E12</v>
      </c>
      <c r="H314" s="19">
        <v>2.0</v>
      </c>
      <c r="I314" s="21">
        <v>1.5</v>
      </c>
      <c r="J314" s="30"/>
      <c r="K314" s="24"/>
      <c r="L314" s="18" t="s">
        <v>471</v>
      </c>
    </row>
    <row r="315" ht="19.5" customHeight="1">
      <c r="A315" s="31"/>
      <c r="B315" s="16" t="s">
        <v>12</v>
      </c>
      <c r="C315" s="16" t="s">
        <v>13</v>
      </c>
      <c r="D315" s="17" t="s">
        <v>14</v>
      </c>
      <c r="E315" s="32" t="s">
        <v>285</v>
      </c>
      <c r="F315" s="19" t="s">
        <v>476</v>
      </c>
      <c r="G315" s="20">
        <v>3.600531334611E12</v>
      </c>
      <c r="H315" s="19">
        <v>4.0</v>
      </c>
      <c r="I315" s="21">
        <v>1.5</v>
      </c>
      <c r="J315" s="31"/>
      <c r="K315" s="24"/>
      <c r="L315" s="18" t="s">
        <v>471</v>
      </c>
    </row>
    <row r="316" ht="15.0" customHeight="1">
      <c r="A316" s="1"/>
      <c r="B316" s="16" t="s">
        <v>12</v>
      </c>
      <c r="C316" s="16" t="s">
        <v>13</v>
      </c>
      <c r="D316" s="17" t="s">
        <v>14</v>
      </c>
      <c r="E316" s="3"/>
      <c r="F316" s="3"/>
      <c r="G316" s="4" t="s">
        <v>477</v>
      </c>
      <c r="H316" s="4"/>
      <c r="I316" s="5"/>
      <c r="J316" s="6"/>
      <c r="K316" s="24"/>
    </row>
    <row r="317" ht="15.0" customHeight="1">
      <c r="A317" s="8" t="s">
        <v>211</v>
      </c>
      <c r="B317" s="16" t="s">
        <v>12</v>
      </c>
      <c r="C317" s="16" t="s">
        <v>13</v>
      </c>
      <c r="D317" s="17" t="s">
        <v>14</v>
      </c>
      <c r="E317" s="10"/>
      <c r="F317" s="10" t="s">
        <v>212</v>
      </c>
      <c r="G317" s="11" t="s">
        <v>213</v>
      </c>
      <c r="H317" s="10" t="s">
        <v>214</v>
      </c>
      <c r="I317" s="12" t="s">
        <v>215</v>
      </c>
      <c r="J317" s="13" t="s">
        <v>216</v>
      </c>
      <c r="K317" s="24"/>
    </row>
    <row r="318" ht="90.0" customHeight="1">
      <c r="A318" s="15" t="s">
        <v>478</v>
      </c>
      <c r="B318" s="16" t="s">
        <v>12</v>
      </c>
      <c r="C318" s="16" t="s">
        <v>13</v>
      </c>
      <c r="D318" s="17" t="s">
        <v>14</v>
      </c>
      <c r="E318" s="18" t="s">
        <v>479</v>
      </c>
      <c r="F318" s="15" t="s">
        <v>194</v>
      </c>
      <c r="G318" s="26">
        <f>4084200550202</f>
        <v>4084200550202</v>
      </c>
      <c r="H318" s="19">
        <v>1323.0</v>
      </c>
      <c r="I318" s="21">
        <v>1.5</v>
      </c>
      <c r="J318" s="22"/>
      <c r="K318" s="24"/>
      <c r="L318" s="18" t="s">
        <v>480</v>
      </c>
    </row>
    <row r="319" ht="15.0" customHeight="1">
      <c r="A319" s="1"/>
      <c r="B319" s="16" t="s">
        <v>12</v>
      </c>
      <c r="C319" s="16" t="s">
        <v>13</v>
      </c>
      <c r="D319" s="17"/>
      <c r="E319" s="3"/>
      <c r="F319" s="3"/>
      <c r="G319" s="4" t="s">
        <v>481</v>
      </c>
      <c r="H319" s="4"/>
      <c r="I319" s="5"/>
      <c r="J319" s="6"/>
      <c r="K319" s="24"/>
    </row>
    <row r="320" ht="15.0" customHeight="1">
      <c r="A320" s="8" t="s">
        <v>211</v>
      </c>
      <c r="B320" s="16" t="s">
        <v>12</v>
      </c>
      <c r="C320" s="16" t="s">
        <v>13</v>
      </c>
      <c r="D320" s="17"/>
      <c r="E320" s="10"/>
      <c r="F320" s="10" t="s">
        <v>212</v>
      </c>
      <c r="G320" s="11" t="s">
        <v>213</v>
      </c>
      <c r="H320" s="10" t="s">
        <v>214</v>
      </c>
      <c r="I320" s="12" t="s">
        <v>215</v>
      </c>
      <c r="J320" s="13" t="s">
        <v>216</v>
      </c>
      <c r="K320" s="24"/>
    </row>
    <row r="321" ht="15.0" customHeight="1">
      <c r="A321" s="27" t="s">
        <v>482</v>
      </c>
      <c r="B321" s="16" t="s">
        <v>12</v>
      </c>
      <c r="C321" s="16" t="s">
        <v>13</v>
      </c>
      <c r="D321" s="17" t="s">
        <v>483</v>
      </c>
      <c r="E321" s="32" t="s">
        <v>484</v>
      </c>
      <c r="F321" s="15" t="s">
        <v>485</v>
      </c>
      <c r="G321" s="26">
        <f>3600530861484</f>
        <v>3600530861484</v>
      </c>
      <c r="H321" s="19">
        <v>5807.0</v>
      </c>
      <c r="I321" s="21">
        <v>0.75</v>
      </c>
      <c r="J321" s="33"/>
      <c r="K321" s="24"/>
      <c r="L321" s="18" t="s">
        <v>486</v>
      </c>
    </row>
    <row r="322" ht="15.0" customHeight="1">
      <c r="A322" s="30"/>
      <c r="B322" s="16" t="s">
        <v>12</v>
      </c>
      <c r="C322" s="16" t="s">
        <v>13</v>
      </c>
      <c r="D322" s="17" t="s">
        <v>483</v>
      </c>
      <c r="E322" s="32" t="s">
        <v>484</v>
      </c>
      <c r="F322" s="15" t="s">
        <v>487</v>
      </c>
      <c r="G322" s="26">
        <v>3.600531193041E12</v>
      </c>
      <c r="H322" s="19">
        <v>5188.0</v>
      </c>
      <c r="I322" s="21">
        <v>0.75</v>
      </c>
      <c r="J322" s="30"/>
      <c r="K322" s="24"/>
      <c r="L322" s="18" t="s">
        <v>486</v>
      </c>
    </row>
    <row r="323" ht="15.0" customHeight="1">
      <c r="A323" s="30"/>
      <c r="B323" s="16" t="s">
        <v>12</v>
      </c>
      <c r="C323" s="16" t="s">
        <v>13</v>
      </c>
      <c r="D323" s="17" t="s">
        <v>483</v>
      </c>
      <c r="E323" s="32" t="s">
        <v>484</v>
      </c>
      <c r="F323" s="15" t="s">
        <v>488</v>
      </c>
      <c r="G323" s="26">
        <v>3.600531568832E12</v>
      </c>
      <c r="H323" s="19">
        <v>6032.0</v>
      </c>
      <c r="I323" s="21">
        <v>0.75</v>
      </c>
      <c r="J323" s="30"/>
      <c r="K323" s="24"/>
      <c r="L323" s="18" t="s">
        <v>486</v>
      </c>
    </row>
    <row r="324" ht="15.0" customHeight="1">
      <c r="A324" s="30"/>
      <c r="B324" s="16" t="s">
        <v>12</v>
      </c>
      <c r="C324" s="16" t="s">
        <v>13</v>
      </c>
      <c r="D324" s="17" t="s">
        <v>483</v>
      </c>
      <c r="E324" s="32" t="s">
        <v>484</v>
      </c>
      <c r="F324" s="19" t="s">
        <v>489</v>
      </c>
      <c r="G324" s="20">
        <v>3.60053012112E12</v>
      </c>
      <c r="H324" s="19">
        <v>273.0</v>
      </c>
      <c r="I324" s="21">
        <v>0.75</v>
      </c>
      <c r="J324" s="30"/>
      <c r="K324" s="24"/>
      <c r="L324" s="18" t="s">
        <v>486</v>
      </c>
    </row>
    <row r="325" ht="15.0" customHeight="1">
      <c r="A325" s="30"/>
      <c r="B325" s="16" t="s">
        <v>12</v>
      </c>
      <c r="C325" s="16" t="s">
        <v>13</v>
      </c>
      <c r="D325" s="17" t="s">
        <v>483</v>
      </c>
      <c r="E325" s="32" t="s">
        <v>484</v>
      </c>
      <c r="F325" s="19" t="s">
        <v>490</v>
      </c>
      <c r="G325" s="20">
        <v>3.600530283019E12</v>
      </c>
      <c r="H325" s="19">
        <v>74.0</v>
      </c>
      <c r="I325" s="21">
        <v>0.75</v>
      </c>
      <c r="J325" s="30"/>
      <c r="K325" s="24"/>
      <c r="L325" s="18" t="s">
        <v>486</v>
      </c>
    </row>
    <row r="326" ht="15.0" customHeight="1">
      <c r="A326" s="30"/>
      <c r="B326" s="16" t="s">
        <v>12</v>
      </c>
      <c r="C326" s="16" t="s">
        <v>13</v>
      </c>
      <c r="D326" s="17" t="s">
        <v>483</v>
      </c>
      <c r="E326" s="32" t="s">
        <v>484</v>
      </c>
      <c r="F326" s="19" t="s">
        <v>491</v>
      </c>
      <c r="G326" s="20">
        <v>3.600531208875E12</v>
      </c>
      <c r="H326" s="19">
        <v>126.0</v>
      </c>
      <c r="I326" s="21">
        <v>0.75</v>
      </c>
      <c r="J326" s="30"/>
      <c r="K326" s="24"/>
      <c r="L326" s="18" t="s">
        <v>486</v>
      </c>
    </row>
    <row r="327" ht="15.0" customHeight="1">
      <c r="A327" s="30"/>
      <c r="B327" s="16" t="s">
        <v>12</v>
      </c>
      <c r="C327" s="16" t="s">
        <v>13</v>
      </c>
      <c r="D327" s="17" t="s">
        <v>483</v>
      </c>
      <c r="E327" s="32" t="s">
        <v>484</v>
      </c>
      <c r="F327" s="19" t="s">
        <v>492</v>
      </c>
      <c r="G327" s="20">
        <v>3.600531310646E12</v>
      </c>
      <c r="H327" s="19">
        <v>566.0</v>
      </c>
      <c r="I327" s="21">
        <v>0.75</v>
      </c>
      <c r="J327" s="30"/>
      <c r="K327" s="24"/>
      <c r="L327" s="18" t="s">
        <v>486</v>
      </c>
    </row>
    <row r="328" ht="15.0" customHeight="1">
      <c r="A328" s="30"/>
      <c r="B328" s="16" t="s">
        <v>12</v>
      </c>
      <c r="C328" s="16" t="s">
        <v>13</v>
      </c>
      <c r="D328" s="17" t="s">
        <v>483</v>
      </c>
      <c r="E328" s="32" t="s">
        <v>484</v>
      </c>
      <c r="F328" s="19" t="s">
        <v>493</v>
      </c>
      <c r="G328" s="20">
        <v>3.600531401139E12</v>
      </c>
      <c r="H328" s="19">
        <v>12.0</v>
      </c>
      <c r="I328" s="21">
        <v>0.75</v>
      </c>
      <c r="J328" s="30"/>
      <c r="K328" s="24"/>
      <c r="L328" s="18" t="s">
        <v>486</v>
      </c>
    </row>
    <row r="329" ht="15.0" customHeight="1">
      <c r="A329" s="30"/>
      <c r="B329" s="16" t="s">
        <v>12</v>
      </c>
      <c r="C329" s="16" t="s">
        <v>13</v>
      </c>
      <c r="D329" s="17" t="s">
        <v>483</v>
      </c>
      <c r="E329" s="32" t="s">
        <v>484</v>
      </c>
      <c r="F329" s="19" t="s">
        <v>494</v>
      </c>
      <c r="G329" s="20">
        <v>3.600531500733E12</v>
      </c>
      <c r="H329" s="19">
        <v>59.0</v>
      </c>
      <c r="I329" s="21">
        <v>0.75</v>
      </c>
      <c r="J329" s="30"/>
      <c r="K329" s="24"/>
      <c r="L329" s="18" t="s">
        <v>486</v>
      </c>
    </row>
    <row r="330" ht="15.0" customHeight="1">
      <c r="A330" s="30"/>
      <c r="B330" s="16" t="s">
        <v>12</v>
      </c>
      <c r="C330" s="16" t="s">
        <v>13</v>
      </c>
      <c r="D330" s="17" t="s">
        <v>483</v>
      </c>
      <c r="E330" s="32" t="s">
        <v>484</v>
      </c>
      <c r="F330" s="19" t="s">
        <v>495</v>
      </c>
      <c r="G330" s="20">
        <v>3.600531560676E12</v>
      </c>
      <c r="H330" s="19">
        <v>38.0</v>
      </c>
      <c r="I330" s="21">
        <v>0.75</v>
      </c>
      <c r="J330" s="30"/>
      <c r="K330" s="24"/>
      <c r="L330" s="18" t="s">
        <v>486</v>
      </c>
    </row>
    <row r="331" ht="15.0" customHeight="1">
      <c r="A331" s="30"/>
      <c r="B331" s="16" t="s">
        <v>12</v>
      </c>
      <c r="C331" s="16" t="s">
        <v>13</v>
      </c>
      <c r="D331" s="17" t="s">
        <v>483</v>
      </c>
      <c r="E331" s="32" t="s">
        <v>484</v>
      </c>
      <c r="F331" s="19" t="s">
        <v>496</v>
      </c>
      <c r="G331" s="20">
        <v>3.600531560713E12</v>
      </c>
      <c r="H331" s="19">
        <v>52.0</v>
      </c>
      <c r="I331" s="21">
        <v>0.75</v>
      </c>
      <c r="J331" s="30"/>
      <c r="K331" s="24"/>
      <c r="L331" s="18" t="s">
        <v>486</v>
      </c>
    </row>
    <row r="332" ht="15.0" customHeight="1">
      <c r="A332" s="30"/>
      <c r="B332" s="16" t="s">
        <v>12</v>
      </c>
      <c r="C332" s="16" t="s">
        <v>13</v>
      </c>
      <c r="D332" s="17" t="s">
        <v>483</v>
      </c>
      <c r="E332" s="32" t="s">
        <v>484</v>
      </c>
      <c r="F332" s="19" t="s">
        <v>497</v>
      </c>
      <c r="G332" s="20">
        <v>3.600531560782E12</v>
      </c>
      <c r="H332" s="19">
        <v>183.0</v>
      </c>
      <c r="I332" s="21">
        <v>0.75</v>
      </c>
      <c r="J332" s="30"/>
      <c r="K332" s="24"/>
      <c r="L332" s="18" t="s">
        <v>486</v>
      </c>
    </row>
    <row r="333" ht="15.0" customHeight="1">
      <c r="A333" s="30"/>
      <c r="B333" s="16" t="s">
        <v>12</v>
      </c>
      <c r="C333" s="16" t="s">
        <v>13</v>
      </c>
      <c r="D333" s="17" t="s">
        <v>483</v>
      </c>
      <c r="E333" s="32" t="s">
        <v>484</v>
      </c>
      <c r="F333" s="19" t="s">
        <v>488</v>
      </c>
      <c r="G333" s="20">
        <v>3.600531568757E12</v>
      </c>
      <c r="H333" s="19">
        <v>25.0</v>
      </c>
      <c r="I333" s="21">
        <v>0.75</v>
      </c>
      <c r="J333" s="30"/>
      <c r="K333" s="24"/>
      <c r="L333" s="18" t="s">
        <v>486</v>
      </c>
    </row>
    <row r="334" ht="15.0" customHeight="1">
      <c r="A334" s="30"/>
      <c r="B334" s="16" t="s">
        <v>12</v>
      </c>
      <c r="C334" s="16" t="s">
        <v>13</v>
      </c>
      <c r="D334" s="17" t="s">
        <v>483</v>
      </c>
      <c r="E334" s="32" t="s">
        <v>484</v>
      </c>
      <c r="F334" s="19" t="s">
        <v>498</v>
      </c>
      <c r="G334" s="20">
        <v>3.600531568764E12</v>
      </c>
      <c r="H334" s="19">
        <v>16.0</v>
      </c>
      <c r="I334" s="21">
        <v>0.75</v>
      </c>
      <c r="J334" s="30"/>
      <c r="K334" s="24"/>
      <c r="L334" s="18" t="s">
        <v>486</v>
      </c>
    </row>
    <row r="335" ht="15.0" customHeight="1">
      <c r="A335" s="30"/>
      <c r="B335" s="16" t="s">
        <v>12</v>
      </c>
      <c r="C335" s="16" t="s">
        <v>13</v>
      </c>
      <c r="D335" s="17" t="s">
        <v>483</v>
      </c>
      <c r="E335" s="32" t="s">
        <v>484</v>
      </c>
      <c r="F335" s="19" t="s">
        <v>499</v>
      </c>
      <c r="G335" s="20">
        <v>3.600530864164E12</v>
      </c>
      <c r="H335" s="19">
        <v>5.0</v>
      </c>
      <c r="I335" s="21">
        <v>0.75</v>
      </c>
      <c r="J335" s="30"/>
      <c r="K335" s="24"/>
      <c r="L335" s="18" t="s">
        <v>486</v>
      </c>
    </row>
    <row r="336" ht="15.0" customHeight="1">
      <c r="A336" s="30"/>
      <c r="B336" s="16" t="s">
        <v>12</v>
      </c>
      <c r="C336" s="16" t="s">
        <v>13</v>
      </c>
      <c r="D336" s="17" t="s">
        <v>483</v>
      </c>
      <c r="E336" s="32" t="s">
        <v>484</v>
      </c>
      <c r="F336" s="19" t="s">
        <v>500</v>
      </c>
      <c r="G336" s="20">
        <v>3.600530864232E12</v>
      </c>
      <c r="H336" s="19">
        <v>5.0</v>
      </c>
      <c r="I336" s="21">
        <v>0.75</v>
      </c>
      <c r="J336" s="30"/>
      <c r="K336" s="24"/>
      <c r="L336" s="18" t="s">
        <v>486</v>
      </c>
    </row>
    <row r="337" ht="15.0" customHeight="1">
      <c r="A337" s="30"/>
      <c r="B337" s="16" t="s">
        <v>12</v>
      </c>
      <c r="C337" s="16" t="s">
        <v>13</v>
      </c>
      <c r="D337" s="17" t="s">
        <v>483</v>
      </c>
      <c r="E337" s="32" t="s">
        <v>484</v>
      </c>
      <c r="F337" s="19" t="s">
        <v>501</v>
      </c>
      <c r="G337" s="20">
        <v>3.600530921713E12</v>
      </c>
      <c r="H337" s="19">
        <v>5.0</v>
      </c>
      <c r="I337" s="21">
        <v>0.75</v>
      </c>
      <c r="J337" s="30"/>
      <c r="K337" s="24"/>
      <c r="L337" s="18" t="s">
        <v>486</v>
      </c>
    </row>
    <row r="338" ht="15.0" customHeight="1">
      <c r="A338" s="30"/>
      <c r="B338" s="16" t="s">
        <v>12</v>
      </c>
      <c r="C338" s="16" t="s">
        <v>13</v>
      </c>
      <c r="D338" s="17" t="s">
        <v>483</v>
      </c>
      <c r="E338" s="32" t="s">
        <v>484</v>
      </c>
      <c r="F338" s="19" t="s">
        <v>502</v>
      </c>
      <c r="G338" s="20">
        <v>3.60053092172E12</v>
      </c>
      <c r="H338" s="19">
        <v>10.0</v>
      </c>
      <c r="I338" s="21">
        <v>0.75</v>
      </c>
      <c r="J338" s="30"/>
      <c r="K338" s="24"/>
      <c r="L338" s="18" t="s">
        <v>486</v>
      </c>
    </row>
    <row r="339" ht="15.0" customHeight="1">
      <c r="A339" s="30"/>
      <c r="B339" s="16" t="s">
        <v>12</v>
      </c>
      <c r="C339" s="16" t="s">
        <v>13</v>
      </c>
      <c r="D339" s="17" t="s">
        <v>483</v>
      </c>
      <c r="E339" s="32" t="s">
        <v>484</v>
      </c>
      <c r="F339" s="19" t="s">
        <v>503</v>
      </c>
      <c r="G339" s="20">
        <v>3.600531568795E12</v>
      </c>
      <c r="H339" s="19">
        <v>37.0</v>
      </c>
      <c r="I339" s="21">
        <v>0.75</v>
      </c>
      <c r="J339" s="30"/>
      <c r="K339" s="24"/>
      <c r="L339" s="18" t="s">
        <v>486</v>
      </c>
    </row>
    <row r="340" ht="15.0" customHeight="1">
      <c r="A340" s="30"/>
      <c r="B340" s="16" t="s">
        <v>12</v>
      </c>
      <c r="C340" s="16" t="s">
        <v>13</v>
      </c>
      <c r="D340" s="17" t="s">
        <v>483</v>
      </c>
      <c r="E340" s="32" t="s">
        <v>484</v>
      </c>
      <c r="F340" s="19" t="s">
        <v>504</v>
      </c>
      <c r="G340" s="20">
        <v>3.600531568818E12</v>
      </c>
      <c r="H340" s="19">
        <v>30.0</v>
      </c>
      <c r="I340" s="21">
        <v>0.75</v>
      </c>
      <c r="J340" s="30"/>
      <c r="K340" s="24"/>
      <c r="L340" s="18" t="s">
        <v>486</v>
      </c>
    </row>
    <row r="341" ht="15.0" customHeight="1">
      <c r="A341" s="30"/>
      <c r="B341" s="16" t="s">
        <v>12</v>
      </c>
      <c r="C341" s="16" t="s">
        <v>13</v>
      </c>
      <c r="D341" s="17" t="s">
        <v>483</v>
      </c>
      <c r="E341" s="32" t="s">
        <v>484</v>
      </c>
      <c r="F341" s="19" t="s">
        <v>505</v>
      </c>
      <c r="G341" s="20">
        <v>3.600531568849E12</v>
      </c>
      <c r="H341" s="19">
        <v>602.0</v>
      </c>
      <c r="I341" s="21">
        <v>0.75</v>
      </c>
      <c r="J341" s="30"/>
      <c r="K341" s="24"/>
      <c r="L341" s="18" t="s">
        <v>486</v>
      </c>
    </row>
    <row r="342" ht="15.0" customHeight="1">
      <c r="A342" s="30"/>
      <c r="B342" s="16" t="s">
        <v>12</v>
      </c>
      <c r="C342" s="16" t="s">
        <v>13</v>
      </c>
      <c r="D342" s="17" t="s">
        <v>483</v>
      </c>
      <c r="E342" s="32" t="s">
        <v>484</v>
      </c>
      <c r="F342" s="19" t="s">
        <v>506</v>
      </c>
      <c r="G342" s="20">
        <v>3.600531588083E12</v>
      </c>
      <c r="H342" s="19">
        <v>258.0</v>
      </c>
      <c r="I342" s="21">
        <v>0.75</v>
      </c>
      <c r="J342" s="30"/>
      <c r="K342" s="24"/>
      <c r="L342" s="18" t="s">
        <v>486</v>
      </c>
    </row>
    <row r="343" ht="15.0" customHeight="1">
      <c r="A343" s="30"/>
      <c r="B343" s="16" t="s">
        <v>12</v>
      </c>
      <c r="C343" s="16" t="s">
        <v>13</v>
      </c>
      <c r="D343" s="17" t="s">
        <v>483</v>
      </c>
      <c r="E343" s="32" t="s">
        <v>484</v>
      </c>
      <c r="F343" s="19" t="s">
        <v>507</v>
      </c>
      <c r="G343" s="20">
        <v>3.60053158809E12</v>
      </c>
      <c r="H343" s="19">
        <v>186.0</v>
      </c>
      <c r="I343" s="21">
        <v>0.75</v>
      </c>
      <c r="J343" s="30"/>
      <c r="K343" s="24"/>
      <c r="L343" s="18" t="s">
        <v>486</v>
      </c>
    </row>
    <row r="344" ht="15.0" customHeight="1">
      <c r="A344" s="30"/>
      <c r="B344" s="16" t="s">
        <v>12</v>
      </c>
      <c r="C344" s="16" t="s">
        <v>13</v>
      </c>
      <c r="D344" s="17" t="s">
        <v>483</v>
      </c>
      <c r="E344" s="32" t="s">
        <v>484</v>
      </c>
      <c r="F344" s="19" t="s">
        <v>508</v>
      </c>
      <c r="G344" s="20">
        <v>3.600531588144E12</v>
      </c>
      <c r="H344" s="19">
        <v>1137.0</v>
      </c>
      <c r="I344" s="21">
        <v>0.75</v>
      </c>
      <c r="J344" s="30"/>
      <c r="K344" s="24"/>
      <c r="L344" s="18" t="s">
        <v>486</v>
      </c>
    </row>
    <row r="345" ht="15.0" customHeight="1">
      <c r="A345" s="30"/>
      <c r="B345" s="16" t="s">
        <v>12</v>
      </c>
      <c r="C345" s="16" t="s">
        <v>13</v>
      </c>
      <c r="D345" s="17" t="s">
        <v>483</v>
      </c>
      <c r="E345" s="32" t="s">
        <v>484</v>
      </c>
      <c r="F345" s="19" t="s">
        <v>509</v>
      </c>
      <c r="G345" s="20">
        <v>3.600531588151E12</v>
      </c>
      <c r="H345" s="19">
        <v>98.0</v>
      </c>
      <c r="I345" s="21">
        <v>0.75</v>
      </c>
      <c r="J345" s="30"/>
      <c r="K345" s="24"/>
      <c r="L345" s="18" t="s">
        <v>486</v>
      </c>
    </row>
    <row r="346" ht="15.0" customHeight="1">
      <c r="A346" s="30"/>
      <c r="B346" s="16" t="s">
        <v>12</v>
      </c>
      <c r="C346" s="16" t="s">
        <v>13</v>
      </c>
      <c r="D346" s="17" t="s">
        <v>483</v>
      </c>
      <c r="E346" s="32" t="s">
        <v>484</v>
      </c>
      <c r="F346" s="19" t="s">
        <v>510</v>
      </c>
      <c r="G346" s="20">
        <v>3.600531588168E12</v>
      </c>
      <c r="H346" s="19">
        <v>874.0</v>
      </c>
      <c r="I346" s="21">
        <v>0.75</v>
      </c>
      <c r="J346" s="30"/>
      <c r="K346" s="24"/>
      <c r="L346" s="18" t="s">
        <v>486</v>
      </c>
    </row>
    <row r="347" ht="15.0" customHeight="1">
      <c r="A347" s="31"/>
      <c r="B347" s="16" t="s">
        <v>12</v>
      </c>
      <c r="C347" s="16" t="s">
        <v>13</v>
      </c>
      <c r="D347" s="17" t="s">
        <v>483</v>
      </c>
      <c r="E347" s="32" t="s">
        <v>484</v>
      </c>
      <c r="F347" s="15" t="s">
        <v>511</v>
      </c>
      <c r="G347" s="26">
        <v>3.600531588076E12</v>
      </c>
      <c r="H347" s="19">
        <v>3786.0</v>
      </c>
      <c r="I347" s="21">
        <v>0.75</v>
      </c>
      <c r="J347" s="31"/>
      <c r="K347" s="24"/>
      <c r="L347" s="18" t="s">
        <v>486</v>
      </c>
    </row>
    <row r="348" ht="15.0" customHeight="1">
      <c r="A348" s="27" t="s">
        <v>512</v>
      </c>
      <c r="B348" s="16" t="s">
        <v>12</v>
      </c>
      <c r="C348" s="16" t="s">
        <v>13</v>
      </c>
      <c r="D348" s="17" t="s">
        <v>483</v>
      </c>
      <c r="E348" s="32" t="s">
        <v>484</v>
      </c>
      <c r="F348" s="15" t="s">
        <v>513</v>
      </c>
      <c r="G348" s="26">
        <v>3.600530554874E12</v>
      </c>
      <c r="H348" s="19">
        <v>596.0</v>
      </c>
      <c r="I348" s="21">
        <v>0.75</v>
      </c>
      <c r="J348" s="33"/>
      <c r="K348" s="24"/>
      <c r="L348" s="23" t="s">
        <v>514</v>
      </c>
    </row>
    <row r="349" ht="15.0" customHeight="1">
      <c r="A349" s="30"/>
      <c r="B349" s="16" t="s">
        <v>12</v>
      </c>
      <c r="C349" s="16" t="s">
        <v>13</v>
      </c>
      <c r="D349" s="17" t="s">
        <v>483</v>
      </c>
      <c r="E349" s="32" t="s">
        <v>484</v>
      </c>
      <c r="F349" s="15" t="s">
        <v>515</v>
      </c>
      <c r="G349" s="26">
        <v>3.600530351183E12</v>
      </c>
      <c r="H349" s="19">
        <v>810.0</v>
      </c>
      <c r="I349" s="21">
        <v>0.75</v>
      </c>
      <c r="J349" s="30"/>
      <c r="K349" s="24"/>
      <c r="L349" s="23" t="s">
        <v>514</v>
      </c>
    </row>
    <row r="350" ht="15.0" customHeight="1">
      <c r="A350" s="30"/>
      <c r="B350" s="16" t="s">
        <v>12</v>
      </c>
      <c r="C350" s="16" t="s">
        <v>13</v>
      </c>
      <c r="D350" s="17" t="s">
        <v>483</v>
      </c>
      <c r="E350" s="32" t="s">
        <v>484</v>
      </c>
      <c r="F350" s="15" t="s">
        <v>516</v>
      </c>
      <c r="G350" s="26">
        <v>3.600530864157E12</v>
      </c>
      <c r="H350" s="19">
        <v>504.0</v>
      </c>
      <c r="I350" s="21">
        <v>0.75</v>
      </c>
      <c r="J350" s="30"/>
      <c r="K350" s="24"/>
      <c r="L350" s="23" t="s">
        <v>514</v>
      </c>
    </row>
    <row r="351" ht="15.0" customHeight="1">
      <c r="A351" s="30"/>
      <c r="B351" s="16" t="s">
        <v>12</v>
      </c>
      <c r="C351" s="16" t="s">
        <v>13</v>
      </c>
      <c r="D351" s="17" t="s">
        <v>483</v>
      </c>
      <c r="E351" s="32" t="s">
        <v>484</v>
      </c>
      <c r="F351" s="15" t="s">
        <v>489</v>
      </c>
      <c r="G351" s="26">
        <v>3.600530351275E12</v>
      </c>
      <c r="H351" s="19">
        <v>159.0</v>
      </c>
      <c r="I351" s="21">
        <v>0.75</v>
      </c>
      <c r="J351" s="30"/>
      <c r="K351" s="24"/>
      <c r="L351" s="23" t="s">
        <v>514</v>
      </c>
    </row>
    <row r="352" ht="15.0" customHeight="1">
      <c r="A352" s="30"/>
      <c r="B352" s="16" t="s">
        <v>12</v>
      </c>
      <c r="C352" s="16" t="s">
        <v>13</v>
      </c>
      <c r="D352" s="17" t="s">
        <v>483</v>
      </c>
      <c r="E352" s="32" t="s">
        <v>484</v>
      </c>
      <c r="F352" s="15" t="s">
        <v>517</v>
      </c>
      <c r="G352" s="26">
        <v>3.600531193058E12</v>
      </c>
      <c r="H352" s="19">
        <v>5464.0</v>
      </c>
      <c r="I352" s="21">
        <v>0.75</v>
      </c>
      <c r="J352" s="30"/>
      <c r="K352" s="24"/>
      <c r="L352" s="23" t="s">
        <v>514</v>
      </c>
    </row>
    <row r="353" ht="15.0" customHeight="1">
      <c r="A353" s="30"/>
      <c r="B353" s="16" t="s">
        <v>12</v>
      </c>
      <c r="C353" s="16" t="s">
        <v>13</v>
      </c>
      <c r="D353" s="17" t="s">
        <v>483</v>
      </c>
      <c r="E353" s="32" t="s">
        <v>484</v>
      </c>
      <c r="F353" s="15" t="s">
        <v>518</v>
      </c>
      <c r="G353" s="26">
        <v>3.600531193065E12</v>
      </c>
      <c r="H353" s="19">
        <v>2498.0</v>
      </c>
      <c r="I353" s="21">
        <v>0.75</v>
      </c>
      <c r="J353" s="30"/>
      <c r="K353" s="24"/>
      <c r="L353" s="23" t="s">
        <v>514</v>
      </c>
    </row>
    <row r="354" ht="15.0" customHeight="1">
      <c r="A354" s="30"/>
      <c r="B354" s="16" t="s">
        <v>12</v>
      </c>
      <c r="C354" s="16" t="s">
        <v>13</v>
      </c>
      <c r="D354" s="17" t="s">
        <v>483</v>
      </c>
      <c r="E354" s="32" t="s">
        <v>484</v>
      </c>
      <c r="F354" s="15" t="s">
        <v>519</v>
      </c>
      <c r="G354" s="26">
        <v>3.600531500696E12</v>
      </c>
      <c r="H354" s="19">
        <v>1552.0</v>
      </c>
      <c r="I354" s="21">
        <v>0.75</v>
      </c>
      <c r="J354" s="30"/>
      <c r="K354" s="24"/>
      <c r="L354" s="23" t="s">
        <v>514</v>
      </c>
    </row>
    <row r="355" ht="15.0" customHeight="1">
      <c r="A355" s="30"/>
      <c r="B355" s="16" t="s">
        <v>12</v>
      </c>
      <c r="C355" s="16" t="s">
        <v>13</v>
      </c>
      <c r="D355" s="17" t="s">
        <v>483</v>
      </c>
      <c r="E355" s="32" t="s">
        <v>484</v>
      </c>
      <c r="F355" s="19" t="s">
        <v>520</v>
      </c>
      <c r="G355" s="20">
        <v>3.600530351343E12</v>
      </c>
      <c r="H355" s="19">
        <v>173.0</v>
      </c>
      <c r="I355" s="21">
        <v>0.75</v>
      </c>
      <c r="J355" s="30"/>
      <c r="K355" s="24"/>
      <c r="L355" s="23" t="s">
        <v>514</v>
      </c>
    </row>
    <row r="356" ht="15.0" customHeight="1">
      <c r="A356" s="30"/>
      <c r="B356" s="16" t="s">
        <v>12</v>
      </c>
      <c r="C356" s="16" t="s">
        <v>13</v>
      </c>
      <c r="D356" s="17" t="s">
        <v>483</v>
      </c>
      <c r="E356" s="32" t="s">
        <v>484</v>
      </c>
      <c r="F356" s="19" t="s">
        <v>521</v>
      </c>
      <c r="G356" s="20">
        <v>3.600530659654E12</v>
      </c>
      <c r="H356" s="19">
        <v>132.0</v>
      </c>
      <c r="I356" s="21">
        <v>0.75</v>
      </c>
      <c r="J356" s="30"/>
      <c r="K356" s="24"/>
      <c r="L356" s="23" t="s">
        <v>514</v>
      </c>
    </row>
    <row r="357" ht="15.0" customHeight="1">
      <c r="A357" s="30"/>
      <c r="B357" s="16" t="s">
        <v>12</v>
      </c>
      <c r="C357" s="16" t="s">
        <v>13</v>
      </c>
      <c r="D357" s="17" t="s">
        <v>483</v>
      </c>
      <c r="E357" s="32" t="s">
        <v>484</v>
      </c>
      <c r="F357" s="19" t="s">
        <v>522</v>
      </c>
      <c r="G357" s="20">
        <v>3.600530794331E12</v>
      </c>
      <c r="H357" s="19">
        <v>119.0</v>
      </c>
      <c r="I357" s="21">
        <v>0.75</v>
      </c>
      <c r="J357" s="30"/>
      <c r="K357" s="24"/>
      <c r="L357" s="23" t="s">
        <v>514</v>
      </c>
    </row>
    <row r="358" ht="15.0" customHeight="1">
      <c r="A358" s="30"/>
      <c r="B358" s="16" t="s">
        <v>12</v>
      </c>
      <c r="C358" s="16" t="s">
        <v>13</v>
      </c>
      <c r="D358" s="17" t="s">
        <v>483</v>
      </c>
      <c r="E358" s="32" t="s">
        <v>484</v>
      </c>
      <c r="F358" s="19" t="s">
        <v>523</v>
      </c>
      <c r="G358" s="20">
        <v>3.600530794355E12</v>
      </c>
      <c r="H358" s="19">
        <v>48.0</v>
      </c>
      <c r="I358" s="21">
        <v>0.75</v>
      </c>
      <c r="J358" s="30"/>
      <c r="K358" s="24"/>
      <c r="L358" s="23" t="s">
        <v>514</v>
      </c>
    </row>
    <row r="359" ht="15.0" customHeight="1">
      <c r="A359" s="30"/>
      <c r="B359" s="16" t="s">
        <v>12</v>
      </c>
      <c r="C359" s="16" t="s">
        <v>13</v>
      </c>
      <c r="D359" s="17" t="s">
        <v>483</v>
      </c>
      <c r="E359" s="32" t="s">
        <v>484</v>
      </c>
      <c r="F359" s="19" t="s">
        <v>524</v>
      </c>
      <c r="G359" s="20">
        <v>3.600530794386E12</v>
      </c>
      <c r="H359" s="19">
        <v>81.0</v>
      </c>
      <c r="I359" s="21">
        <v>0.75</v>
      </c>
      <c r="J359" s="30"/>
      <c r="K359" s="24"/>
      <c r="L359" s="23" t="s">
        <v>514</v>
      </c>
    </row>
    <row r="360" ht="15.0" customHeight="1">
      <c r="A360" s="30"/>
      <c r="B360" s="16" t="s">
        <v>12</v>
      </c>
      <c r="C360" s="16" t="s">
        <v>13</v>
      </c>
      <c r="D360" s="17" t="s">
        <v>483</v>
      </c>
      <c r="E360" s="32" t="s">
        <v>484</v>
      </c>
      <c r="F360" s="19" t="s">
        <v>525</v>
      </c>
      <c r="G360" s="20">
        <v>3.600530862757E12</v>
      </c>
      <c r="H360" s="19">
        <v>267.0</v>
      </c>
      <c r="I360" s="21">
        <v>0.75</v>
      </c>
      <c r="J360" s="30"/>
      <c r="K360" s="24"/>
      <c r="L360" s="23" t="s">
        <v>514</v>
      </c>
    </row>
    <row r="361" ht="15.0" customHeight="1">
      <c r="A361" s="30"/>
      <c r="B361" s="16" t="s">
        <v>12</v>
      </c>
      <c r="C361" s="16" t="s">
        <v>13</v>
      </c>
      <c r="D361" s="17" t="s">
        <v>483</v>
      </c>
      <c r="E361" s="32" t="s">
        <v>484</v>
      </c>
      <c r="F361" s="19" t="s">
        <v>526</v>
      </c>
      <c r="G361" s="20">
        <v>3.600530659739E12</v>
      </c>
      <c r="H361" s="19">
        <v>8.0</v>
      </c>
      <c r="I361" s="21">
        <v>0.75</v>
      </c>
      <c r="J361" s="30"/>
      <c r="K361" s="24"/>
      <c r="L361" s="23" t="s">
        <v>514</v>
      </c>
    </row>
    <row r="362" ht="15.0" customHeight="1">
      <c r="A362" s="30"/>
      <c r="B362" s="16" t="s">
        <v>12</v>
      </c>
      <c r="C362" s="16" t="s">
        <v>13</v>
      </c>
      <c r="D362" s="17" t="s">
        <v>483</v>
      </c>
      <c r="E362" s="32" t="s">
        <v>484</v>
      </c>
      <c r="F362" s="19" t="s">
        <v>527</v>
      </c>
      <c r="G362" s="20">
        <v>3.600530704729E12</v>
      </c>
      <c r="H362" s="19">
        <v>5.0</v>
      </c>
      <c r="I362" s="21">
        <v>0.75</v>
      </c>
      <c r="J362" s="30"/>
      <c r="K362" s="24"/>
      <c r="L362" s="23" t="s">
        <v>514</v>
      </c>
    </row>
    <row r="363" ht="15.0" customHeight="1">
      <c r="A363" s="30"/>
      <c r="B363" s="16" t="s">
        <v>12</v>
      </c>
      <c r="C363" s="16" t="s">
        <v>13</v>
      </c>
      <c r="D363" s="17" t="s">
        <v>483</v>
      </c>
      <c r="E363" s="32" t="s">
        <v>484</v>
      </c>
      <c r="F363" s="19" t="s">
        <v>528</v>
      </c>
      <c r="G363" s="20">
        <v>3.600530659692E12</v>
      </c>
      <c r="H363" s="19">
        <v>9.0</v>
      </c>
      <c r="I363" s="21">
        <v>0.75</v>
      </c>
      <c r="J363" s="30"/>
      <c r="K363" s="24"/>
      <c r="L363" s="23" t="s">
        <v>514</v>
      </c>
    </row>
    <row r="364" ht="15.0" customHeight="1">
      <c r="A364" s="30"/>
      <c r="B364" s="16" t="s">
        <v>12</v>
      </c>
      <c r="C364" s="16" t="s">
        <v>13</v>
      </c>
      <c r="D364" s="17" t="s">
        <v>483</v>
      </c>
      <c r="E364" s="32" t="s">
        <v>484</v>
      </c>
      <c r="F364" s="19" t="s">
        <v>517</v>
      </c>
      <c r="G364" s="20">
        <v>3.600531197056E12</v>
      </c>
      <c r="H364" s="19">
        <v>5.0</v>
      </c>
      <c r="I364" s="21">
        <v>0.75</v>
      </c>
      <c r="J364" s="30"/>
      <c r="K364" s="24"/>
      <c r="L364" s="23" t="s">
        <v>514</v>
      </c>
    </row>
    <row r="365" ht="15.0" customHeight="1">
      <c r="A365" s="30"/>
      <c r="B365" s="16" t="s">
        <v>12</v>
      </c>
      <c r="C365" s="16" t="s">
        <v>13</v>
      </c>
      <c r="D365" s="17" t="s">
        <v>483</v>
      </c>
      <c r="E365" s="32" t="s">
        <v>484</v>
      </c>
      <c r="F365" s="19" t="s">
        <v>529</v>
      </c>
      <c r="G365" s="20">
        <v>3.600531354619E12</v>
      </c>
      <c r="H365" s="19">
        <v>6.0</v>
      </c>
      <c r="I365" s="21">
        <v>0.75</v>
      </c>
      <c r="J365" s="30"/>
      <c r="K365" s="24"/>
      <c r="L365" s="23" t="s">
        <v>514</v>
      </c>
    </row>
    <row r="366" ht="15.0" customHeight="1">
      <c r="A366" s="30"/>
      <c r="B366" s="16" t="s">
        <v>12</v>
      </c>
      <c r="C366" s="16" t="s">
        <v>13</v>
      </c>
      <c r="D366" s="17" t="s">
        <v>483</v>
      </c>
      <c r="E366" s="32" t="s">
        <v>484</v>
      </c>
      <c r="F366" s="19" t="s">
        <v>530</v>
      </c>
      <c r="G366" s="20">
        <v>3.600531376857E12</v>
      </c>
      <c r="H366" s="19">
        <v>7.0</v>
      </c>
      <c r="I366" s="21">
        <v>0.75</v>
      </c>
      <c r="J366" s="30"/>
      <c r="K366" s="24"/>
      <c r="L366" s="23" t="s">
        <v>514</v>
      </c>
    </row>
    <row r="367" ht="15.0" customHeight="1">
      <c r="A367" s="30"/>
      <c r="B367" s="16" t="s">
        <v>12</v>
      </c>
      <c r="C367" s="16" t="s">
        <v>13</v>
      </c>
      <c r="D367" s="17" t="s">
        <v>483</v>
      </c>
      <c r="E367" s="32" t="s">
        <v>484</v>
      </c>
      <c r="F367" s="19" t="s">
        <v>531</v>
      </c>
      <c r="G367" s="20">
        <v>3.600531433864E12</v>
      </c>
      <c r="H367" s="19">
        <v>7.0</v>
      </c>
      <c r="I367" s="21">
        <v>0.75</v>
      </c>
      <c r="J367" s="30"/>
      <c r="K367" s="24"/>
      <c r="L367" s="23" t="s">
        <v>514</v>
      </c>
    </row>
    <row r="368" ht="15.0" customHeight="1">
      <c r="A368" s="30"/>
      <c r="B368" s="16" t="s">
        <v>12</v>
      </c>
      <c r="C368" s="16" t="s">
        <v>13</v>
      </c>
      <c r="D368" s="17" t="s">
        <v>483</v>
      </c>
      <c r="E368" s="32" t="s">
        <v>484</v>
      </c>
      <c r="F368" s="19" t="s">
        <v>532</v>
      </c>
      <c r="G368" s="20">
        <v>3.600530864188E12</v>
      </c>
      <c r="H368" s="19">
        <v>16.0</v>
      </c>
      <c r="I368" s="21">
        <v>0.75</v>
      </c>
      <c r="J368" s="30"/>
      <c r="K368" s="24"/>
      <c r="L368" s="23" t="s">
        <v>514</v>
      </c>
    </row>
    <row r="369" ht="15.0" customHeight="1">
      <c r="A369" s="30"/>
      <c r="B369" s="16" t="s">
        <v>12</v>
      </c>
      <c r="C369" s="16" t="s">
        <v>13</v>
      </c>
      <c r="D369" s="17" t="s">
        <v>483</v>
      </c>
      <c r="E369" s="32" t="s">
        <v>484</v>
      </c>
      <c r="F369" s="19" t="s">
        <v>533</v>
      </c>
      <c r="G369" s="20">
        <v>3.60053104716E12</v>
      </c>
      <c r="H369" s="19">
        <v>15.0</v>
      </c>
      <c r="I369" s="21">
        <v>0.75</v>
      </c>
      <c r="J369" s="30"/>
      <c r="K369" s="24"/>
      <c r="L369" s="23" t="s">
        <v>514</v>
      </c>
    </row>
    <row r="370" ht="15.0" customHeight="1">
      <c r="A370" s="30"/>
      <c r="B370" s="16" t="s">
        <v>12</v>
      </c>
      <c r="C370" s="16" t="s">
        <v>13</v>
      </c>
      <c r="D370" s="17" t="s">
        <v>483</v>
      </c>
      <c r="E370" s="32" t="s">
        <v>484</v>
      </c>
      <c r="F370" s="19" t="s">
        <v>534</v>
      </c>
      <c r="G370" s="20">
        <v>3.600531052058E12</v>
      </c>
      <c r="H370" s="19">
        <v>16.0</v>
      </c>
      <c r="I370" s="21">
        <v>0.75</v>
      </c>
      <c r="J370" s="30"/>
      <c r="K370" s="24"/>
      <c r="L370" s="23" t="s">
        <v>514</v>
      </c>
    </row>
    <row r="371" ht="15.0" customHeight="1">
      <c r="A371" s="30"/>
      <c r="B371" s="16" t="s">
        <v>12</v>
      </c>
      <c r="C371" s="16" t="s">
        <v>13</v>
      </c>
      <c r="D371" s="17" t="s">
        <v>483</v>
      </c>
      <c r="E371" s="32" t="s">
        <v>484</v>
      </c>
      <c r="F371" s="19" t="s">
        <v>535</v>
      </c>
      <c r="G371" s="20">
        <v>3.600531208769E12</v>
      </c>
      <c r="H371" s="19">
        <v>111.0</v>
      </c>
      <c r="I371" s="21">
        <v>0.75</v>
      </c>
      <c r="J371" s="30"/>
      <c r="K371" s="24"/>
      <c r="L371" s="23" t="s">
        <v>514</v>
      </c>
    </row>
    <row r="372" ht="15.0" customHeight="1">
      <c r="A372" s="30"/>
      <c r="B372" s="16" t="s">
        <v>12</v>
      </c>
      <c r="C372" s="16" t="s">
        <v>13</v>
      </c>
      <c r="D372" s="17" t="s">
        <v>483</v>
      </c>
      <c r="E372" s="32" t="s">
        <v>484</v>
      </c>
      <c r="F372" s="19" t="s">
        <v>536</v>
      </c>
      <c r="G372" s="20">
        <v>3.600531208776E12</v>
      </c>
      <c r="H372" s="19">
        <v>11.0</v>
      </c>
      <c r="I372" s="21">
        <v>0.75</v>
      </c>
      <c r="J372" s="30"/>
      <c r="K372" s="24"/>
      <c r="L372" s="23" t="s">
        <v>514</v>
      </c>
    </row>
    <row r="373" ht="15.0" customHeight="1">
      <c r="A373" s="30"/>
      <c r="B373" s="16" t="s">
        <v>12</v>
      </c>
      <c r="C373" s="16" t="s">
        <v>13</v>
      </c>
      <c r="D373" s="17" t="s">
        <v>483</v>
      </c>
      <c r="E373" s="32" t="s">
        <v>484</v>
      </c>
      <c r="F373" s="19" t="s">
        <v>537</v>
      </c>
      <c r="G373" s="20">
        <v>3.600531208813E12</v>
      </c>
      <c r="H373" s="19">
        <v>133.0</v>
      </c>
      <c r="I373" s="21">
        <v>0.75</v>
      </c>
      <c r="J373" s="30"/>
      <c r="K373" s="24"/>
      <c r="L373" s="23" t="s">
        <v>514</v>
      </c>
    </row>
    <row r="374" ht="15.0" customHeight="1">
      <c r="A374" s="30"/>
      <c r="B374" s="16" t="s">
        <v>12</v>
      </c>
      <c r="C374" s="16" t="s">
        <v>13</v>
      </c>
      <c r="D374" s="17" t="s">
        <v>483</v>
      </c>
      <c r="E374" s="32" t="s">
        <v>484</v>
      </c>
      <c r="F374" s="19" t="s">
        <v>538</v>
      </c>
      <c r="G374" s="20">
        <v>3.600531222994E12</v>
      </c>
      <c r="H374" s="19">
        <v>16.0</v>
      </c>
      <c r="I374" s="21">
        <v>0.75</v>
      </c>
      <c r="J374" s="30"/>
      <c r="K374" s="24"/>
      <c r="L374" s="23" t="s">
        <v>514</v>
      </c>
    </row>
    <row r="375" ht="15.0" customHeight="1">
      <c r="A375" s="30"/>
      <c r="B375" s="16" t="s">
        <v>12</v>
      </c>
      <c r="C375" s="16" t="s">
        <v>13</v>
      </c>
      <c r="D375" s="17" t="s">
        <v>483</v>
      </c>
      <c r="E375" s="32" t="s">
        <v>484</v>
      </c>
      <c r="F375" s="19" t="s">
        <v>539</v>
      </c>
      <c r="G375" s="20">
        <v>3.600531304768E12</v>
      </c>
      <c r="H375" s="19">
        <v>6.0</v>
      </c>
      <c r="I375" s="21">
        <v>0.75</v>
      </c>
      <c r="J375" s="30"/>
      <c r="K375" s="24"/>
      <c r="L375" s="23" t="s">
        <v>514</v>
      </c>
    </row>
    <row r="376" ht="15.0" customHeight="1">
      <c r="A376" s="30"/>
      <c r="B376" s="16" t="s">
        <v>12</v>
      </c>
      <c r="C376" s="16" t="s">
        <v>13</v>
      </c>
      <c r="D376" s="17" t="s">
        <v>483</v>
      </c>
      <c r="E376" s="32" t="s">
        <v>484</v>
      </c>
      <c r="F376" s="19" t="s">
        <v>540</v>
      </c>
      <c r="G376" s="20">
        <v>3.60053137684E12</v>
      </c>
      <c r="H376" s="19">
        <v>10.0</v>
      </c>
      <c r="I376" s="21">
        <v>0.75</v>
      </c>
      <c r="J376" s="30"/>
      <c r="K376" s="24"/>
      <c r="L376" s="23" t="s">
        <v>514</v>
      </c>
    </row>
    <row r="377" ht="15.0" customHeight="1">
      <c r="A377" s="30"/>
      <c r="B377" s="16" t="s">
        <v>12</v>
      </c>
      <c r="C377" s="16" t="s">
        <v>13</v>
      </c>
      <c r="D377" s="17" t="s">
        <v>483</v>
      </c>
      <c r="E377" s="32" t="s">
        <v>484</v>
      </c>
      <c r="F377" s="19" t="s">
        <v>541</v>
      </c>
      <c r="G377" s="20">
        <v>3.600531376871E12</v>
      </c>
      <c r="H377" s="19">
        <v>14.0</v>
      </c>
      <c r="I377" s="21">
        <v>0.75</v>
      </c>
      <c r="J377" s="30"/>
      <c r="K377" s="24"/>
      <c r="L377" s="23" t="s">
        <v>514</v>
      </c>
    </row>
    <row r="378" ht="15.0" customHeight="1">
      <c r="A378" s="30"/>
      <c r="B378" s="16" t="s">
        <v>12</v>
      </c>
      <c r="C378" s="16" t="s">
        <v>13</v>
      </c>
      <c r="D378" s="17" t="s">
        <v>483</v>
      </c>
      <c r="E378" s="32" t="s">
        <v>484</v>
      </c>
      <c r="F378" s="19" t="s">
        <v>540</v>
      </c>
      <c r="G378" s="20">
        <v>3.600531376888E12</v>
      </c>
      <c r="H378" s="19">
        <v>11.0</v>
      </c>
      <c r="I378" s="21">
        <v>0.75</v>
      </c>
      <c r="J378" s="30"/>
      <c r="K378" s="24"/>
      <c r="L378" s="23" t="s">
        <v>514</v>
      </c>
    </row>
    <row r="379" ht="15.0" customHeight="1">
      <c r="A379" s="30"/>
      <c r="B379" s="16" t="s">
        <v>12</v>
      </c>
      <c r="C379" s="16" t="s">
        <v>13</v>
      </c>
      <c r="D379" s="17" t="s">
        <v>483</v>
      </c>
      <c r="E379" s="32" t="s">
        <v>484</v>
      </c>
      <c r="F379" s="19" t="s">
        <v>542</v>
      </c>
      <c r="G379" s="20">
        <v>3.600531401153E12</v>
      </c>
      <c r="H379" s="19">
        <v>38.0</v>
      </c>
      <c r="I379" s="21">
        <v>0.75</v>
      </c>
      <c r="J379" s="30"/>
      <c r="K379" s="24"/>
      <c r="L379" s="23" t="s">
        <v>514</v>
      </c>
    </row>
    <row r="380" ht="15.0" customHeight="1">
      <c r="A380" s="30"/>
      <c r="B380" s="16" t="s">
        <v>12</v>
      </c>
      <c r="C380" s="16" t="s">
        <v>13</v>
      </c>
      <c r="D380" s="17" t="s">
        <v>483</v>
      </c>
      <c r="E380" s="32" t="s">
        <v>484</v>
      </c>
      <c r="F380" s="19" t="s">
        <v>542</v>
      </c>
      <c r="G380" s="20">
        <v>3.600531401207E12</v>
      </c>
      <c r="H380" s="19">
        <v>127.0</v>
      </c>
      <c r="I380" s="21">
        <v>0.75</v>
      </c>
      <c r="J380" s="30"/>
      <c r="K380" s="24"/>
      <c r="L380" s="23" t="s">
        <v>514</v>
      </c>
    </row>
    <row r="381" ht="15.0" customHeight="1">
      <c r="A381" s="30"/>
      <c r="B381" s="16" t="s">
        <v>12</v>
      </c>
      <c r="C381" s="16" t="s">
        <v>13</v>
      </c>
      <c r="D381" s="17" t="s">
        <v>483</v>
      </c>
      <c r="E381" s="32" t="s">
        <v>484</v>
      </c>
      <c r="F381" s="19" t="s">
        <v>543</v>
      </c>
      <c r="G381" s="20">
        <v>3.600531500719E12</v>
      </c>
      <c r="H381" s="19">
        <v>102.0</v>
      </c>
      <c r="I381" s="21">
        <v>0.75</v>
      </c>
      <c r="J381" s="30"/>
      <c r="K381" s="24"/>
      <c r="L381" s="23" t="s">
        <v>514</v>
      </c>
    </row>
    <row r="382" ht="15.0" customHeight="1">
      <c r="A382" s="30"/>
      <c r="B382" s="16" t="s">
        <v>12</v>
      </c>
      <c r="C382" s="16" t="s">
        <v>13</v>
      </c>
      <c r="D382" s="17" t="s">
        <v>483</v>
      </c>
      <c r="E382" s="32" t="s">
        <v>484</v>
      </c>
      <c r="F382" s="19" t="s">
        <v>544</v>
      </c>
      <c r="G382" s="20">
        <v>3.600531500726E12</v>
      </c>
      <c r="H382" s="19">
        <v>71.0</v>
      </c>
      <c r="I382" s="21">
        <v>0.75</v>
      </c>
      <c r="J382" s="30"/>
      <c r="K382" s="24"/>
      <c r="L382" s="23" t="s">
        <v>514</v>
      </c>
    </row>
    <row r="383" ht="15.0" customHeight="1">
      <c r="A383" s="30"/>
      <c r="B383" s="16" t="s">
        <v>12</v>
      </c>
      <c r="C383" s="16" t="s">
        <v>13</v>
      </c>
      <c r="D383" s="17" t="s">
        <v>483</v>
      </c>
      <c r="E383" s="32" t="s">
        <v>484</v>
      </c>
      <c r="F383" s="19" t="s">
        <v>545</v>
      </c>
      <c r="G383" s="20">
        <v>3.600531500764E12</v>
      </c>
      <c r="H383" s="19">
        <v>733.0</v>
      </c>
      <c r="I383" s="21">
        <v>0.75</v>
      </c>
      <c r="J383" s="30"/>
      <c r="K383" s="24"/>
      <c r="L383" s="23" t="s">
        <v>514</v>
      </c>
    </row>
    <row r="384" ht="15.0" customHeight="1">
      <c r="A384" s="30"/>
      <c r="B384" s="16" t="s">
        <v>12</v>
      </c>
      <c r="C384" s="16" t="s">
        <v>13</v>
      </c>
      <c r="D384" s="17" t="s">
        <v>483</v>
      </c>
      <c r="E384" s="32" t="s">
        <v>484</v>
      </c>
      <c r="F384" s="19" t="s">
        <v>543</v>
      </c>
      <c r="G384" s="20">
        <v>3.600531500771E12</v>
      </c>
      <c r="H384" s="19">
        <v>202.0</v>
      </c>
      <c r="I384" s="21">
        <v>0.75</v>
      </c>
      <c r="J384" s="30"/>
      <c r="K384" s="24"/>
      <c r="L384" s="23" t="s">
        <v>514</v>
      </c>
    </row>
    <row r="385" ht="15.0" customHeight="1">
      <c r="A385" s="30"/>
      <c r="B385" s="16" t="s">
        <v>12</v>
      </c>
      <c r="C385" s="16" t="s">
        <v>13</v>
      </c>
      <c r="D385" s="17" t="s">
        <v>483</v>
      </c>
      <c r="E385" s="32" t="s">
        <v>484</v>
      </c>
      <c r="F385" s="19" t="s">
        <v>544</v>
      </c>
      <c r="G385" s="20">
        <v>3.600531500788E12</v>
      </c>
      <c r="H385" s="19">
        <v>422.0</v>
      </c>
      <c r="I385" s="21">
        <v>0.75</v>
      </c>
      <c r="J385" s="30"/>
      <c r="K385" s="24"/>
      <c r="L385" s="23" t="s">
        <v>514</v>
      </c>
    </row>
    <row r="386" ht="15.0" customHeight="1">
      <c r="A386" s="30"/>
      <c r="B386" s="16" t="s">
        <v>12</v>
      </c>
      <c r="C386" s="16" t="s">
        <v>13</v>
      </c>
      <c r="D386" s="17" t="s">
        <v>483</v>
      </c>
      <c r="E386" s="32" t="s">
        <v>484</v>
      </c>
      <c r="F386" s="19" t="s">
        <v>546</v>
      </c>
      <c r="G386" s="20">
        <v>3.600531500795E12</v>
      </c>
      <c r="H386" s="19">
        <v>29.0</v>
      </c>
      <c r="I386" s="21">
        <v>0.75</v>
      </c>
      <c r="J386" s="30"/>
      <c r="K386" s="24"/>
      <c r="L386" s="23" t="s">
        <v>514</v>
      </c>
    </row>
    <row r="387" ht="14.25" customHeight="1">
      <c r="A387" s="30"/>
      <c r="B387" s="16" t="s">
        <v>12</v>
      </c>
      <c r="C387" s="16" t="s">
        <v>13</v>
      </c>
      <c r="D387" s="17" t="s">
        <v>483</v>
      </c>
      <c r="E387" s="32" t="s">
        <v>484</v>
      </c>
      <c r="F387" s="19" t="s">
        <v>547</v>
      </c>
      <c r="G387" s="20">
        <v>3.600531518462E12</v>
      </c>
      <c r="H387" s="19">
        <v>101.0</v>
      </c>
      <c r="I387" s="21">
        <v>0.75</v>
      </c>
      <c r="J387" s="30"/>
      <c r="K387" s="24"/>
      <c r="L387" s="23" t="s">
        <v>514</v>
      </c>
      <c r="M387" s="38"/>
      <c r="N387" s="38"/>
      <c r="O387" s="38"/>
      <c r="P387" s="38"/>
      <c r="Q387" s="38"/>
      <c r="R387" s="38"/>
      <c r="S387" s="38"/>
      <c r="T387" s="38"/>
      <c r="U387" s="38"/>
      <c r="V387" s="38"/>
      <c r="W387" s="38"/>
      <c r="X387" s="38"/>
      <c r="Y387" s="38"/>
      <c r="Z387" s="38"/>
      <c r="AA387" s="38"/>
      <c r="AB387" s="38"/>
      <c r="AC387" s="38"/>
      <c r="AD387" s="38"/>
    </row>
    <row r="388" ht="15.0" customHeight="1">
      <c r="A388" s="30"/>
      <c r="B388" s="16" t="s">
        <v>12</v>
      </c>
      <c r="C388" s="16" t="s">
        <v>13</v>
      </c>
      <c r="D388" s="17" t="s">
        <v>483</v>
      </c>
      <c r="E388" s="32" t="s">
        <v>484</v>
      </c>
      <c r="F388" s="19" t="s">
        <v>548</v>
      </c>
      <c r="G388" s="20">
        <v>3.600531518493E12</v>
      </c>
      <c r="H388" s="19">
        <v>1433.0</v>
      </c>
      <c r="I388" s="21">
        <v>0.75</v>
      </c>
      <c r="J388" s="30"/>
      <c r="K388" s="24"/>
      <c r="L388" s="23" t="s">
        <v>514</v>
      </c>
    </row>
    <row r="389" ht="15.0" customHeight="1">
      <c r="A389" s="30"/>
      <c r="B389" s="16" t="s">
        <v>12</v>
      </c>
      <c r="C389" s="16" t="s">
        <v>13</v>
      </c>
      <c r="D389" s="17" t="s">
        <v>483</v>
      </c>
      <c r="E389" s="32" t="s">
        <v>484</v>
      </c>
      <c r="F389" s="19" t="s">
        <v>549</v>
      </c>
      <c r="G389" s="20">
        <v>3.600531544157E12</v>
      </c>
      <c r="H389" s="19">
        <v>14.0</v>
      </c>
      <c r="I389" s="21">
        <v>0.75</v>
      </c>
      <c r="J389" s="30"/>
      <c r="K389" s="24"/>
      <c r="L389" s="23" t="s">
        <v>514</v>
      </c>
    </row>
    <row r="390" ht="15.0" customHeight="1">
      <c r="A390" s="30"/>
      <c r="B390" s="16" t="s">
        <v>12</v>
      </c>
      <c r="C390" s="16" t="s">
        <v>13</v>
      </c>
      <c r="D390" s="17" t="s">
        <v>483</v>
      </c>
      <c r="E390" s="32" t="s">
        <v>484</v>
      </c>
      <c r="F390" s="19" t="s">
        <v>550</v>
      </c>
      <c r="G390" s="20">
        <v>3.600531544171E12</v>
      </c>
      <c r="H390" s="19">
        <v>169.0</v>
      </c>
      <c r="I390" s="21">
        <v>0.75</v>
      </c>
      <c r="J390" s="30"/>
      <c r="K390" s="24"/>
      <c r="L390" s="23" t="s">
        <v>514</v>
      </c>
    </row>
    <row r="391" ht="15.0" customHeight="1">
      <c r="A391" s="30"/>
      <c r="B391" s="16" t="s">
        <v>12</v>
      </c>
      <c r="C391" s="16" t="s">
        <v>13</v>
      </c>
      <c r="D391" s="17" t="s">
        <v>483</v>
      </c>
      <c r="E391" s="32" t="s">
        <v>484</v>
      </c>
      <c r="F391" s="19" t="s">
        <v>551</v>
      </c>
      <c r="G391" s="20">
        <v>3.600531544188E12</v>
      </c>
      <c r="H391" s="19">
        <v>539.0</v>
      </c>
      <c r="I391" s="21">
        <v>0.75</v>
      </c>
      <c r="J391" s="30"/>
      <c r="K391" s="24"/>
      <c r="L391" s="23" t="s">
        <v>514</v>
      </c>
    </row>
    <row r="392" ht="15.0" customHeight="1">
      <c r="A392" s="30"/>
      <c r="B392" s="16" t="s">
        <v>12</v>
      </c>
      <c r="C392" s="16" t="s">
        <v>13</v>
      </c>
      <c r="D392" s="17" t="s">
        <v>483</v>
      </c>
      <c r="E392" s="32" t="s">
        <v>484</v>
      </c>
      <c r="F392" s="19" t="s">
        <v>496</v>
      </c>
      <c r="G392" s="20">
        <v>3.600531560737E12</v>
      </c>
      <c r="H392" s="19">
        <v>2.0</v>
      </c>
      <c r="I392" s="21">
        <v>0.75</v>
      </c>
      <c r="J392" s="30"/>
      <c r="K392" s="24"/>
      <c r="L392" s="23" t="s">
        <v>514</v>
      </c>
    </row>
    <row r="393" ht="15.0" customHeight="1">
      <c r="A393" s="30"/>
      <c r="B393" s="16" t="s">
        <v>12</v>
      </c>
      <c r="C393" s="16" t="s">
        <v>13</v>
      </c>
      <c r="D393" s="17" t="s">
        <v>483</v>
      </c>
      <c r="E393" s="32" t="s">
        <v>484</v>
      </c>
      <c r="F393" s="19" t="s">
        <v>552</v>
      </c>
      <c r="G393" s="20">
        <v>3.600531560744E12</v>
      </c>
      <c r="H393" s="19">
        <v>119.0</v>
      </c>
      <c r="I393" s="21">
        <v>0.75</v>
      </c>
      <c r="J393" s="30"/>
      <c r="K393" s="24"/>
      <c r="L393" s="23" t="s">
        <v>514</v>
      </c>
    </row>
    <row r="394" ht="15.0" customHeight="1">
      <c r="A394" s="30"/>
      <c r="B394" s="16" t="s">
        <v>12</v>
      </c>
      <c r="C394" s="16" t="s">
        <v>13</v>
      </c>
      <c r="D394" s="17" t="s">
        <v>483</v>
      </c>
      <c r="E394" s="32" t="s">
        <v>484</v>
      </c>
      <c r="F394" s="19" t="s">
        <v>495</v>
      </c>
      <c r="G394" s="20">
        <v>3.600531560751E12</v>
      </c>
      <c r="H394" s="19">
        <v>205.0</v>
      </c>
      <c r="I394" s="21">
        <v>0.75</v>
      </c>
      <c r="J394" s="30"/>
      <c r="K394" s="24"/>
      <c r="L394" s="23" t="s">
        <v>514</v>
      </c>
    </row>
    <row r="395" ht="15.0" customHeight="1">
      <c r="A395" s="30"/>
      <c r="B395" s="16" t="s">
        <v>12</v>
      </c>
      <c r="C395" s="16" t="s">
        <v>13</v>
      </c>
      <c r="D395" s="17" t="s">
        <v>483</v>
      </c>
      <c r="E395" s="32" t="s">
        <v>484</v>
      </c>
      <c r="F395" s="19" t="s">
        <v>553</v>
      </c>
      <c r="G395" s="20">
        <v>3.600531560775E12</v>
      </c>
      <c r="H395" s="19">
        <v>121.0</v>
      </c>
      <c r="I395" s="21">
        <v>0.75</v>
      </c>
      <c r="J395" s="30"/>
      <c r="K395" s="24"/>
      <c r="L395" s="23" t="s">
        <v>514</v>
      </c>
    </row>
    <row r="396" ht="15.0" customHeight="1">
      <c r="A396" s="31"/>
      <c r="B396" s="16" t="s">
        <v>12</v>
      </c>
      <c r="C396" s="16" t="s">
        <v>13</v>
      </c>
      <c r="D396" s="17" t="s">
        <v>483</v>
      </c>
      <c r="E396" s="32" t="s">
        <v>484</v>
      </c>
      <c r="F396" s="15" t="s">
        <v>554</v>
      </c>
      <c r="G396" s="26">
        <v>3.600531500757E12</v>
      </c>
      <c r="H396" s="19">
        <v>2297.0</v>
      </c>
      <c r="I396" s="21">
        <v>0.75</v>
      </c>
      <c r="J396" s="31"/>
      <c r="K396" s="24"/>
      <c r="L396" s="23" t="s">
        <v>514</v>
      </c>
    </row>
    <row r="397" ht="14.25" customHeight="1">
      <c r="A397" s="47"/>
      <c r="B397" s="16" t="s">
        <v>12</v>
      </c>
      <c r="C397" s="16" t="s">
        <v>13</v>
      </c>
      <c r="D397" s="17" t="s">
        <v>483</v>
      </c>
      <c r="E397" s="32" t="s">
        <v>484</v>
      </c>
      <c r="F397" s="47"/>
      <c r="G397" s="48" t="s">
        <v>555</v>
      </c>
      <c r="H397" s="48"/>
      <c r="I397" s="49"/>
      <c r="J397" s="47"/>
      <c r="K397" s="24"/>
    </row>
    <row r="398" ht="15.0" customHeight="1">
      <c r="A398" s="27" t="s">
        <v>556</v>
      </c>
      <c r="B398" s="16" t="s">
        <v>12</v>
      </c>
      <c r="C398" s="16" t="s">
        <v>13</v>
      </c>
      <c r="D398" s="17" t="s">
        <v>483</v>
      </c>
      <c r="E398" s="32" t="s">
        <v>484</v>
      </c>
      <c r="F398" s="15" t="s">
        <v>557</v>
      </c>
      <c r="G398" s="26">
        <v>3.0097643E7</v>
      </c>
      <c r="H398" s="19">
        <v>1161.0</v>
      </c>
      <c r="I398" s="21">
        <v>0.6</v>
      </c>
      <c r="J398" s="50"/>
      <c r="K398" s="22"/>
      <c r="L398" s="18" t="s">
        <v>558</v>
      </c>
    </row>
    <row r="399" ht="15.0" customHeight="1">
      <c r="A399" s="30"/>
      <c r="B399" s="16" t="s">
        <v>12</v>
      </c>
      <c r="C399" s="16" t="s">
        <v>13</v>
      </c>
      <c r="D399" s="17" t="s">
        <v>483</v>
      </c>
      <c r="E399" s="32" t="s">
        <v>484</v>
      </c>
      <c r="F399" s="19" t="s">
        <v>559</v>
      </c>
      <c r="G399" s="20">
        <v>3.0097568E7</v>
      </c>
      <c r="H399" s="19">
        <v>525.0</v>
      </c>
      <c r="I399" s="21">
        <v>0.6</v>
      </c>
      <c r="J399" s="30"/>
      <c r="K399" s="22"/>
      <c r="L399" s="18" t="s">
        <v>558</v>
      </c>
    </row>
    <row r="400" ht="15.0" customHeight="1">
      <c r="A400" s="30"/>
      <c r="B400" s="16" t="s">
        <v>12</v>
      </c>
      <c r="C400" s="16" t="s">
        <v>13</v>
      </c>
      <c r="D400" s="17" t="s">
        <v>483</v>
      </c>
      <c r="E400" s="32" t="s">
        <v>484</v>
      </c>
      <c r="F400" s="19" t="s">
        <v>560</v>
      </c>
      <c r="G400" s="20">
        <v>3.0097575E7</v>
      </c>
      <c r="H400" s="19">
        <v>16.0</v>
      </c>
      <c r="I400" s="21">
        <v>0.6</v>
      </c>
      <c r="J400" s="30"/>
      <c r="K400" s="22"/>
      <c r="L400" s="18" t="s">
        <v>558</v>
      </c>
    </row>
    <row r="401" ht="15.0" customHeight="1">
      <c r="A401" s="30"/>
      <c r="B401" s="16" t="s">
        <v>12</v>
      </c>
      <c r="C401" s="16" t="s">
        <v>13</v>
      </c>
      <c r="D401" s="17" t="s">
        <v>483</v>
      </c>
      <c r="E401" s="32" t="s">
        <v>484</v>
      </c>
      <c r="F401" s="19" t="s">
        <v>561</v>
      </c>
      <c r="G401" s="20">
        <v>3.0097582E7</v>
      </c>
      <c r="H401" s="19">
        <v>479.0</v>
      </c>
      <c r="I401" s="21">
        <v>0.6</v>
      </c>
      <c r="J401" s="30"/>
      <c r="K401" s="22"/>
      <c r="L401" s="18" t="s">
        <v>558</v>
      </c>
    </row>
    <row r="402" ht="15.0" customHeight="1">
      <c r="A402" s="30"/>
      <c r="B402" s="16" t="s">
        <v>12</v>
      </c>
      <c r="C402" s="16" t="s">
        <v>13</v>
      </c>
      <c r="D402" s="17" t="s">
        <v>483</v>
      </c>
      <c r="E402" s="32" t="s">
        <v>484</v>
      </c>
      <c r="F402" s="19" t="s">
        <v>562</v>
      </c>
      <c r="G402" s="20">
        <v>3.0105614E7</v>
      </c>
      <c r="H402" s="19">
        <v>15.0</v>
      </c>
      <c r="I402" s="21">
        <v>0.6</v>
      </c>
      <c r="J402" s="30"/>
      <c r="K402" s="22"/>
      <c r="L402" s="18" t="s">
        <v>558</v>
      </c>
    </row>
    <row r="403" ht="15.0" customHeight="1">
      <c r="A403" s="30"/>
      <c r="B403" s="16" t="s">
        <v>12</v>
      </c>
      <c r="C403" s="16" t="s">
        <v>13</v>
      </c>
      <c r="D403" s="17" t="s">
        <v>483</v>
      </c>
      <c r="E403" s="32" t="s">
        <v>484</v>
      </c>
      <c r="F403" s="19" t="s">
        <v>563</v>
      </c>
      <c r="G403" s="20">
        <v>3.0137257E7</v>
      </c>
      <c r="H403" s="19">
        <v>284.0</v>
      </c>
      <c r="I403" s="21">
        <v>0.6</v>
      </c>
      <c r="J403" s="30"/>
      <c r="K403" s="22"/>
      <c r="L403" s="18" t="s">
        <v>558</v>
      </c>
    </row>
    <row r="404" ht="15.0" customHeight="1">
      <c r="A404" s="30"/>
      <c r="B404" s="16" t="s">
        <v>12</v>
      </c>
      <c r="C404" s="16" t="s">
        <v>13</v>
      </c>
      <c r="D404" s="17" t="s">
        <v>483</v>
      </c>
      <c r="E404" s="32" t="s">
        <v>484</v>
      </c>
      <c r="F404" s="19" t="s">
        <v>564</v>
      </c>
      <c r="G404" s="20">
        <v>3.0137264E7</v>
      </c>
      <c r="H404" s="19">
        <v>82.0</v>
      </c>
      <c r="I404" s="21">
        <v>0.6</v>
      </c>
      <c r="J404" s="30"/>
      <c r="K404" s="22"/>
      <c r="L404" s="18" t="s">
        <v>558</v>
      </c>
    </row>
    <row r="405" ht="15.0" customHeight="1">
      <c r="A405" s="30"/>
      <c r="B405" s="16" t="s">
        <v>12</v>
      </c>
      <c r="C405" s="16" t="s">
        <v>13</v>
      </c>
      <c r="D405" s="17" t="s">
        <v>483</v>
      </c>
      <c r="E405" s="32" t="s">
        <v>484</v>
      </c>
      <c r="F405" s="19" t="s">
        <v>565</v>
      </c>
      <c r="G405" s="20">
        <f>30097650</f>
        <v>30097650</v>
      </c>
      <c r="H405" s="19">
        <v>15.0</v>
      </c>
      <c r="I405" s="21">
        <v>0.6</v>
      </c>
      <c r="J405" s="30"/>
      <c r="K405" s="22"/>
      <c r="L405" s="18" t="s">
        <v>558</v>
      </c>
    </row>
    <row r="406" ht="15.0" customHeight="1">
      <c r="A406" s="30"/>
      <c r="B406" s="16" t="s">
        <v>12</v>
      </c>
      <c r="C406" s="16" t="s">
        <v>13</v>
      </c>
      <c r="D406" s="17" t="s">
        <v>483</v>
      </c>
      <c r="E406" s="32" t="s">
        <v>484</v>
      </c>
      <c r="F406" s="19" t="s">
        <v>566</v>
      </c>
      <c r="G406" s="20">
        <f>30137509</f>
        <v>30137509</v>
      </c>
      <c r="H406" s="19">
        <v>15.0</v>
      </c>
      <c r="I406" s="21">
        <v>0.6</v>
      </c>
      <c r="J406" s="30"/>
      <c r="K406" s="22"/>
      <c r="L406" s="18" t="s">
        <v>558</v>
      </c>
    </row>
    <row r="407" ht="15.0" customHeight="1">
      <c r="A407" s="30"/>
      <c r="B407" s="16" t="s">
        <v>12</v>
      </c>
      <c r="C407" s="16" t="s">
        <v>13</v>
      </c>
      <c r="D407" s="17" t="s">
        <v>483</v>
      </c>
      <c r="E407" s="32" t="s">
        <v>484</v>
      </c>
      <c r="F407" s="19" t="s">
        <v>567</v>
      </c>
      <c r="G407" s="20">
        <f>30137332</f>
        <v>30137332</v>
      </c>
      <c r="H407" s="19">
        <v>11.0</v>
      </c>
      <c r="I407" s="21">
        <v>0.6</v>
      </c>
      <c r="J407" s="30"/>
      <c r="K407" s="22"/>
      <c r="L407" s="18" t="s">
        <v>558</v>
      </c>
    </row>
    <row r="408" ht="15.0" customHeight="1">
      <c r="A408" s="30"/>
      <c r="B408" s="16" t="s">
        <v>12</v>
      </c>
      <c r="C408" s="16" t="s">
        <v>13</v>
      </c>
      <c r="D408" s="17" t="s">
        <v>483</v>
      </c>
      <c r="E408" s="32" t="s">
        <v>484</v>
      </c>
      <c r="F408" s="19" t="s">
        <v>568</v>
      </c>
      <c r="G408" s="20">
        <f>3600531047504</f>
        <v>3600531047504</v>
      </c>
      <c r="H408" s="19">
        <v>10.0</v>
      </c>
      <c r="I408" s="21">
        <v>0.6</v>
      </c>
      <c r="J408" s="30"/>
      <c r="K408" s="22"/>
      <c r="L408" s="18" t="s">
        <v>558</v>
      </c>
    </row>
    <row r="409" ht="15.0" customHeight="1">
      <c r="A409" s="30"/>
      <c r="B409" s="16" t="s">
        <v>12</v>
      </c>
      <c r="C409" s="16" t="s">
        <v>13</v>
      </c>
      <c r="D409" s="17" t="s">
        <v>483</v>
      </c>
      <c r="E409" s="32" t="s">
        <v>484</v>
      </c>
      <c r="F409" s="19" t="s">
        <v>569</v>
      </c>
      <c r="G409" s="20">
        <f>3600531047498</f>
        <v>3600531047498</v>
      </c>
      <c r="H409" s="19">
        <v>9.0</v>
      </c>
      <c r="I409" s="21">
        <v>0.6</v>
      </c>
      <c r="J409" s="30"/>
      <c r="K409" s="22"/>
      <c r="L409" s="18" t="s">
        <v>558</v>
      </c>
    </row>
    <row r="410" ht="15.0" customHeight="1">
      <c r="A410" s="30"/>
      <c r="B410" s="16" t="s">
        <v>12</v>
      </c>
      <c r="C410" s="16" t="s">
        <v>13</v>
      </c>
      <c r="D410" s="17" t="s">
        <v>483</v>
      </c>
      <c r="E410" s="32" t="s">
        <v>484</v>
      </c>
      <c r="F410" s="19" t="s">
        <v>570</v>
      </c>
      <c r="G410" s="20">
        <f>3600531329655</f>
        <v>3600531329655</v>
      </c>
      <c r="H410" s="19">
        <v>6.0</v>
      </c>
      <c r="I410" s="21">
        <v>0.6</v>
      </c>
      <c r="J410" s="30"/>
      <c r="K410" s="22"/>
      <c r="L410" s="18" t="s">
        <v>558</v>
      </c>
    </row>
    <row r="411" ht="15.0" customHeight="1">
      <c r="A411" s="30"/>
      <c r="B411" s="16" t="s">
        <v>12</v>
      </c>
      <c r="C411" s="16" t="s">
        <v>13</v>
      </c>
      <c r="D411" s="17" t="s">
        <v>483</v>
      </c>
      <c r="E411" s="32" t="s">
        <v>484</v>
      </c>
      <c r="F411" s="19" t="s">
        <v>571</v>
      </c>
      <c r="G411" s="20">
        <v>3.0137363E7</v>
      </c>
      <c r="H411" s="19">
        <v>57.0</v>
      </c>
      <c r="I411" s="21">
        <v>0.6</v>
      </c>
      <c r="J411" s="30"/>
      <c r="K411" s="22"/>
      <c r="L411" s="18" t="s">
        <v>558</v>
      </c>
    </row>
    <row r="412" ht="15.0" customHeight="1">
      <c r="A412" s="30"/>
      <c r="B412" s="16" t="s">
        <v>12</v>
      </c>
      <c r="C412" s="16" t="s">
        <v>13</v>
      </c>
      <c r="D412" s="17" t="s">
        <v>483</v>
      </c>
      <c r="E412" s="32" t="s">
        <v>484</v>
      </c>
      <c r="F412" s="19" t="s">
        <v>572</v>
      </c>
      <c r="G412" s="20">
        <v>3.0170865E7</v>
      </c>
      <c r="H412" s="19">
        <v>14.0</v>
      </c>
      <c r="I412" s="21">
        <v>0.6</v>
      </c>
      <c r="J412" s="30"/>
      <c r="K412" s="22"/>
      <c r="L412" s="18" t="s">
        <v>558</v>
      </c>
    </row>
    <row r="413" ht="15.0" customHeight="1">
      <c r="A413" s="30"/>
      <c r="B413" s="16" t="s">
        <v>12</v>
      </c>
      <c r="C413" s="16" t="s">
        <v>13</v>
      </c>
      <c r="D413" s="17" t="s">
        <v>483</v>
      </c>
      <c r="E413" s="32" t="s">
        <v>484</v>
      </c>
      <c r="F413" s="19" t="s">
        <v>573</v>
      </c>
      <c r="G413" s="20">
        <v>3.600530890071E12</v>
      </c>
      <c r="H413" s="19">
        <v>16.0</v>
      </c>
      <c r="I413" s="21">
        <v>0.6</v>
      </c>
      <c r="J413" s="30"/>
      <c r="K413" s="22"/>
      <c r="L413" s="18" t="s">
        <v>558</v>
      </c>
    </row>
    <row r="414" ht="15.0" customHeight="1">
      <c r="A414" s="30"/>
      <c r="B414" s="16" t="s">
        <v>12</v>
      </c>
      <c r="C414" s="16" t="s">
        <v>13</v>
      </c>
      <c r="D414" s="17" t="s">
        <v>483</v>
      </c>
      <c r="E414" s="32" t="s">
        <v>484</v>
      </c>
      <c r="F414" s="19" t="s">
        <v>574</v>
      </c>
      <c r="G414" s="20">
        <v>3.6005308902E12</v>
      </c>
      <c r="H414" s="19">
        <v>586.0</v>
      </c>
      <c r="I414" s="21">
        <v>0.6</v>
      </c>
      <c r="J414" s="30"/>
      <c r="K414" s="22"/>
      <c r="L414" s="18" t="s">
        <v>558</v>
      </c>
    </row>
    <row r="415" ht="15.0" customHeight="1">
      <c r="A415" s="30"/>
      <c r="B415" s="16" t="s">
        <v>12</v>
      </c>
      <c r="C415" s="16" t="s">
        <v>13</v>
      </c>
      <c r="D415" s="17" t="s">
        <v>483</v>
      </c>
      <c r="E415" s="32" t="s">
        <v>484</v>
      </c>
      <c r="F415" s="19" t="s">
        <v>575</v>
      </c>
      <c r="G415" s="20">
        <v>3.60053132986E12</v>
      </c>
      <c r="H415" s="19">
        <v>576.0</v>
      </c>
      <c r="I415" s="21">
        <v>0.6</v>
      </c>
      <c r="J415" s="30"/>
      <c r="K415" s="22"/>
      <c r="L415" s="18" t="s">
        <v>558</v>
      </c>
    </row>
    <row r="416" ht="15.0" customHeight="1">
      <c r="A416" s="30"/>
      <c r="B416" s="16" t="s">
        <v>12</v>
      </c>
      <c r="C416" s="16" t="s">
        <v>13</v>
      </c>
      <c r="D416" s="17" t="s">
        <v>483</v>
      </c>
      <c r="E416" s="32" t="s">
        <v>484</v>
      </c>
      <c r="F416" s="19" t="s">
        <v>576</v>
      </c>
      <c r="G416" s="20">
        <v>3.600530890224E12</v>
      </c>
      <c r="H416" s="19">
        <v>92.0</v>
      </c>
      <c r="I416" s="21">
        <v>0.6</v>
      </c>
      <c r="J416" s="30"/>
      <c r="K416" s="22"/>
      <c r="L416" s="18" t="s">
        <v>558</v>
      </c>
    </row>
    <row r="417" ht="15.0" customHeight="1">
      <c r="A417" s="30"/>
      <c r="B417" s="16" t="s">
        <v>12</v>
      </c>
      <c r="C417" s="16" t="s">
        <v>13</v>
      </c>
      <c r="D417" s="17" t="s">
        <v>483</v>
      </c>
      <c r="E417" s="32" t="s">
        <v>484</v>
      </c>
      <c r="F417" s="19" t="s">
        <v>577</v>
      </c>
      <c r="G417" s="20">
        <v>3.600530890262E12</v>
      </c>
      <c r="H417" s="19">
        <v>227.0</v>
      </c>
      <c r="I417" s="21">
        <v>0.6</v>
      </c>
      <c r="J417" s="30"/>
      <c r="K417" s="22"/>
      <c r="L417" s="18" t="s">
        <v>558</v>
      </c>
    </row>
    <row r="418" ht="19.5" customHeight="1">
      <c r="A418" s="30"/>
      <c r="B418" s="16" t="s">
        <v>12</v>
      </c>
      <c r="C418" s="16" t="s">
        <v>13</v>
      </c>
      <c r="D418" s="17" t="s">
        <v>483</v>
      </c>
      <c r="E418" s="32" t="s">
        <v>484</v>
      </c>
      <c r="F418" s="19" t="s">
        <v>578</v>
      </c>
      <c r="G418" s="20">
        <v>3.600530890545E12</v>
      </c>
      <c r="H418" s="19">
        <v>356.0</v>
      </c>
      <c r="I418" s="21">
        <v>0.6</v>
      </c>
      <c r="J418" s="30"/>
      <c r="K418" s="22"/>
      <c r="L418" s="18" t="s">
        <v>558</v>
      </c>
    </row>
    <row r="419" ht="19.5" customHeight="1">
      <c r="A419" s="30"/>
      <c r="B419" s="16" t="s">
        <v>12</v>
      </c>
      <c r="C419" s="16" t="s">
        <v>13</v>
      </c>
      <c r="D419" s="17" t="s">
        <v>483</v>
      </c>
      <c r="E419" s="32" t="s">
        <v>484</v>
      </c>
      <c r="F419" s="19" t="s">
        <v>579</v>
      </c>
      <c r="G419" s="20">
        <v>3.600531187033E12</v>
      </c>
      <c r="H419" s="19">
        <v>1031.0</v>
      </c>
      <c r="I419" s="21">
        <v>0.6</v>
      </c>
      <c r="J419" s="30"/>
      <c r="K419" s="22"/>
      <c r="L419" s="18" t="s">
        <v>558</v>
      </c>
    </row>
    <row r="420" ht="19.5" customHeight="1">
      <c r="A420" s="30"/>
      <c r="B420" s="16" t="s">
        <v>12</v>
      </c>
      <c r="C420" s="16" t="s">
        <v>13</v>
      </c>
      <c r="D420" s="17" t="s">
        <v>483</v>
      </c>
      <c r="E420" s="32" t="s">
        <v>484</v>
      </c>
      <c r="F420" s="19" t="s">
        <v>580</v>
      </c>
      <c r="G420" s="20">
        <v>3.600531329495E12</v>
      </c>
      <c r="H420" s="19">
        <v>219.0</v>
      </c>
      <c r="I420" s="21">
        <v>0.6</v>
      </c>
      <c r="J420" s="30"/>
      <c r="K420" s="22"/>
      <c r="L420" s="18" t="s">
        <v>558</v>
      </c>
    </row>
    <row r="421" ht="19.5" customHeight="1">
      <c r="A421" s="30"/>
      <c r="B421" s="16" t="s">
        <v>12</v>
      </c>
      <c r="C421" s="16" t="s">
        <v>13</v>
      </c>
      <c r="D421" s="17" t="s">
        <v>483</v>
      </c>
      <c r="E421" s="32" t="s">
        <v>484</v>
      </c>
      <c r="F421" s="19" t="s">
        <v>581</v>
      </c>
      <c r="G421" s="20">
        <v>3.600531207151E12</v>
      </c>
      <c r="H421" s="19">
        <v>5.0</v>
      </c>
      <c r="I421" s="21">
        <v>0.6</v>
      </c>
      <c r="J421" s="30"/>
      <c r="K421" s="22"/>
      <c r="L421" s="18" t="s">
        <v>558</v>
      </c>
    </row>
    <row r="422" ht="19.5" customHeight="1">
      <c r="A422" s="30"/>
      <c r="B422" s="16" t="s">
        <v>12</v>
      </c>
      <c r="C422" s="16" t="s">
        <v>13</v>
      </c>
      <c r="D422" s="17" t="s">
        <v>483</v>
      </c>
      <c r="E422" s="32" t="s">
        <v>484</v>
      </c>
      <c r="F422" s="19" t="s">
        <v>582</v>
      </c>
      <c r="G422" s="20">
        <v>3.600531329549E12</v>
      </c>
      <c r="H422" s="19">
        <v>141.0</v>
      </c>
      <c r="I422" s="21">
        <v>0.6</v>
      </c>
      <c r="J422" s="30"/>
      <c r="K422" s="22"/>
      <c r="L422" s="18" t="s">
        <v>558</v>
      </c>
    </row>
    <row r="423" ht="19.5" customHeight="1">
      <c r="A423" s="31"/>
      <c r="B423" s="16" t="s">
        <v>12</v>
      </c>
      <c r="C423" s="16" t="s">
        <v>13</v>
      </c>
      <c r="D423" s="17" t="s">
        <v>483</v>
      </c>
      <c r="E423" s="32" t="s">
        <v>484</v>
      </c>
      <c r="F423" s="15" t="s">
        <v>583</v>
      </c>
      <c r="G423" s="26">
        <v>3.600531336066E12</v>
      </c>
      <c r="H423" s="19">
        <v>384.0</v>
      </c>
      <c r="I423" s="21">
        <v>0.6</v>
      </c>
      <c r="J423" s="31"/>
      <c r="K423" s="24"/>
      <c r="L423" s="18" t="s">
        <v>558</v>
      </c>
    </row>
    <row r="424" ht="90.0" customHeight="1">
      <c r="A424" s="15" t="s">
        <v>584</v>
      </c>
      <c r="B424" s="16" t="s">
        <v>12</v>
      </c>
      <c r="C424" s="16" t="s">
        <v>13</v>
      </c>
      <c r="D424" s="17" t="s">
        <v>483</v>
      </c>
      <c r="E424" s="32" t="s">
        <v>484</v>
      </c>
      <c r="F424" s="15" t="s">
        <v>585</v>
      </c>
      <c r="G424" s="26">
        <v>3.600531149987E12</v>
      </c>
      <c r="H424" s="19">
        <v>20.0</v>
      </c>
      <c r="I424" s="21">
        <v>0.6</v>
      </c>
      <c r="J424" s="51"/>
      <c r="K424" s="24"/>
      <c r="L424" s="18" t="s">
        <v>586</v>
      </c>
    </row>
    <row r="425" ht="14.25" customHeight="1">
      <c r="A425" s="1"/>
      <c r="B425" s="16" t="s">
        <v>12</v>
      </c>
      <c r="C425" s="16" t="s">
        <v>13</v>
      </c>
      <c r="D425" s="17" t="s">
        <v>483</v>
      </c>
      <c r="E425" s="32" t="s">
        <v>484</v>
      </c>
      <c r="F425" s="3"/>
      <c r="G425" s="4" t="s">
        <v>587</v>
      </c>
      <c r="H425" s="4"/>
      <c r="I425" s="5"/>
      <c r="J425" s="6"/>
      <c r="K425" s="24"/>
    </row>
    <row r="426" ht="14.25" customHeight="1">
      <c r="A426" s="8" t="s">
        <v>211</v>
      </c>
      <c r="B426" s="16" t="s">
        <v>12</v>
      </c>
      <c r="C426" s="16" t="s">
        <v>13</v>
      </c>
      <c r="D426" s="17" t="s">
        <v>483</v>
      </c>
      <c r="E426" s="32" t="s">
        <v>484</v>
      </c>
      <c r="F426" s="10" t="s">
        <v>212</v>
      </c>
      <c r="G426" s="11" t="s">
        <v>213</v>
      </c>
      <c r="H426" s="10" t="s">
        <v>214</v>
      </c>
      <c r="I426" s="12" t="s">
        <v>215</v>
      </c>
      <c r="J426" s="13" t="s">
        <v>216</v>
      </c>
      <c r="K426" s="24"/>
    </row>
    <row r="427" ht="90.0" customHeight="1">
      <c r="A427" s="15" t="s">
        <v>588</v>
      </c>
      <c r="B427" s="16" t="s">
        <v>12</v>
      </c>
      <c r="C427" s="16" t="s">
        <v>13</v>
      </c>
      <c r="D427" s="17" t="s">
        <v>483</v>
      </c>
      <c r="E427" s="32" t="s">
        <v>484</v>
      </c>
      <c r="F427" s="15" t="s">
        <v>589</v>
      </c>
      <c r="G427" s="26">
        <v>3.600531177058E12</v>
      </c>
      <c r="H427" s="19">
        <v>174.0</v>
      </c>
      <c r="I427" s="21">
        <v>0.75</v>
      </c>
      <c r="J427" s="22"/>
      <c r="K427" s="24"/>
      <c r="L427" s="18" t="s">
        <v>590</v>
      </c>
    </row>
    <row r="428" ht="90.0" customHeight="1">
      <c r="A428" s="15" t="s">
        <v>591</v>
      </c>
      <c r="B428" s="16" t="s">
        <v>12</v>
      </c>
      <c r="C428" s="16" t="s">
        <v>13</v>
      </c>
      <c r="D428" s="17" t="s">
        <v>483</v>
      </c>
      <c r="E428" s="32" t="s">
        <v>484</v>
      </c>
      <c r="F428" s="15" t="s">
        <v>592</v>
      </c>
      <c r="G428" s="26">
        <v>3.600531177034E12</v>
      </c>
      <c r="H428" s="19">
        <v>449.0</v>
      </c>
      <c r="I428" s="21">
        <v>0.75</v>
      </c>
      <c r="J428" s="22"/>
      <c r="K428" s="24"/>
      <c r="L428" s="18" t="s">
        <v>593</v>
      </c>
    </row>
    <row r="429" ht="90.0" customHeight="1">
      <c r="A429" s="15" t="s">
        <v>594</v>
      </c>
      <c r="B429" s="16" t="s">
        <v>12</v>
      </c>
      <c r="C429" s="16" t="s">
        <v>13</v>
      </c>
      <c r="D429" s="17" t="s">
        <v>483</v>
      </c>
      <c r="E429" s="32" t="s">
        <v>484</v>
      </c>
      <c r="F429" s="15"/>
      <c r="G429" s="52">
        <v>3.600531169039E12</v>
      </c>
      <c r="H429" s="19">
        <v>68.0</v>
      </c>
      <c r="I429" s="21">
        <v>0.75</v>
      </c>
      <c r="J429" s="19"/>
      <c r="K429" s="24"/>
      <c r="L429" s="18" t="s">
        <v>595</v>
      </c>
    </row>
    <row r="430" ht="14.25" customHeight="1">
      <c r="A430" s="1"/>
      <c r="B430" s="16" t="s">
        <v>12</v>
      </c>
      <c r="C430" s="16" t="s">
        <v>13</v>
      </c>
      <c r="D430" s="17" t="s">
        <v>483</v>
      </c>
      <c r="E430" s="32" t="s">
        <v>484</v>
      </c>
      <c r="F430" s="3"/>
      <c r="G430" s="4" t="s">
        <v>596</v>
      </c>
      <c r="H430" s="4"/>
      <c r="I430" s="46"/>
      <c r="J430" s="6"/>
      <c r="K430" s="6"/>
    </row>
    <row r="431" ht="14.25" customHeight="1">
      <c r="A431" s="8" t="s">
        <v>211</v>
      </c>
      <c r="B431" s="16" t="s">
        <v>12</v>
      </c>
      <c r="C431" s="16" t="s">
        <v>13</v>
      </c>
      <c r="D431" s="17" t="s">
        <v>483</v>
      </c>
      <c r="E431" s="32" t="s">
        <v>484</v>
      </c>
      <c r="F431" s="10" t="s">
        <v>212</v>
      </c>
      <c r="G431" s="11" t="s">
        <v>213</v>
      </c>
      <c r="H431" s="10" t="s">
        <v>214</v>
      </c>
      <c r="I431" s="12" t="s">
        <v>215</v>
      </c>
      <c r="J431" s="13" t="s">
        <v>216</v>
      </c>
      <c r="K431" s="14"/>
    </row>
    <row r="432" ht="34.5" customHeight="1">
      <c r="A432" s="42" t="s">
        <v>597</v>
      </c>
      <c r="B432" s="16" t="s">
        <v>12</v>
      </c>
      <c r="C432" s="16" t="s">
        <v>13</v>
      </c>
      <c r="D432" s="17" t="s">
        <v>483</v>
      </c>
      <c r="E432" s="32" t="s">
        <v>484</v>
      </c>
      <c r="F432" s="15" t="s">
        <v>598</v>
      </c>
      <c r="G432" s="26">
        <v>3.600530918935E12</v>
      </c>
      <c r="H432" s="19">
        <v>62.0</v>
      </c>
      <c r="I432" s="21">
        <v>0.75</v>
      </c>
      <c r="J432" s="53"/>
      <c r="K432" s="19"/>
      <c r="L432" s="23" t="s">
        <v>599</v>
      </c>
    </row>
    <row r="433" ht="34.5" customHeight="1">
      <c r="A433" s="30"/>
      <c r="B433" s="16" t="s">
        <v>12</v>
      </c>
      <c r="C433" s="16" t="s">
        <v>13</v>
      </c>
      <c r="D433" s="17" t="s">
        <v>483</v>
      </c>
      <c r="E433" s="32" t="s">
        <v>484</v>
      </c>
      <c r="F433" s="15" t="s">
        <v>600</v>
      </c>
      <c r="G433" s="26">
        <v>3.0070479E7</v>
      </c>
      <c r="H433" s="19">
        <v>7.0</v>
      </c>
      <c r="I433" s="21">
        <v>0.75</v>
      </c>
      <c r="J433" s="30"/>
      <c r="K433" s="19"/>
      <c r="L433" s="23" t="s">
        <v>599</v>
      </c>
    </row>
    <row r="434" ht="34.5" customHeight="1">
      <c r="A434" s="31"/>
      <c r="B434" s="16" t="s">
        <v>12</v>
      </c>
      <c r="C434" s="16" t="s">
        <v>13</v>
      </c>
      <c r="D434" s="17" t="s">
        <v>483</v>
      </c>
      <c r="E434" s="32" t="s">
        <v>484</v>
      </c>
      <c r="F434" s="15" t="s">
        <v>601</v>
      </c>
      <c r="G434" s="26">
        <v>3.600530918959E12</v>
      </c>
      <c r="H434" s="19">
        <v>167.0</v>
      </c>
      <c r="I434" s="21">
        <v>0.75</v>
      </c>
      <c r="J434" s="31"/>
      <c r="K434" s="19"/>
      <c r="L434" s="23" t="s">
        <v>599</v>
      </c>
    </row>
    <row r="435" ht="14.25" customHeight="1">
      <c r="A435" s="54"/>
      <c r="B435" s="15"/>
      <c r="C435" s="15"/>
      <c r="D435" s="15"/>
      <c r="E435" s="15"/>
      <c r="F435" s="15"/>
      <c r="G435" s="26"/>
      <c r="H435" s="55">
        <v>322943.0</v>
      </c>
      <c r="I435" s="21"/>
      <c r="J435" s="56"/>
      <c r="K435" s="19"/>
    </row>
    <row r="436" ht="14.25" customHeight="1">
      <c r="A436" s="57"/>
      <c r="B436" s="58"/>
      <c r="C436" s="58"/>
      <c r="D436" s="58"/>
      <c r="E436" s="58"/>
      <c r="F436" s="58"/>
      <c r="G436" s="59"/>
      <c r="H436" s="58"/>
      <c r="I436" s="60"/>
      <c r="J436" s="61"/>
      <c r="K436" s="62"/>
    </row>
    <row r="437" ht="14.25" customHeight="1">
      <c r="A437" s="57"/>
      <c r="B437" s="58"/>
      <c r="C437" s="58"/>
      <c r="D437" s="58"/>
      <c r="E437" s="58"/>
      <c r="F437" s="58"/>
      <c r="G437" s="59"/>
      <c r="H437" s="58"/>
      <c r="I437" s="60"/>
      <c r="J437" s="61"/>
      <c r="K437" s="62"/>
    </row>
    <row r="438" ht="14.25" customHeight="1">
      <c r="A438" s="57"/>
      <c r="B438" s="58"/>
      <c r="C438" s="58"/>
      <c r="D438" s="58"/>
      <c r="E438" s="58"/>
      <c r="F438" s="58"/>
      <c r="G438" s="59"/>
      <c r="H438" s="58"/>
      <c r="I438" s="60"/>
      <c r="J438" s="61"/>
      <c r="K438" s="62"/>
    </row>
    <row r="439" ht="14.25" customHeight="1">
      <c r="A439" s="57"/>
      <c r="B439" s="58"/>
      <c r="C439" s="58"/>
      <c r="D439" s="58"/>
      <c r="E439" s="58"/>
      <c r="F439" s="58"/>
      <c r="G439" s="59"/>
      <c r="H439" s="58"/>
      <c r="I439" s="60"/>
      <c r="J439" s="61"/>
      <c r="K439" s="62"/>
    </row>
    <row r="440" ht="14.25" customHeight="1">
      <c r="A440" s="57"/>
      <c r="B440" s="58"/>
      <c r="C440" s="58"/>
      <c r="D440" s="58"/>
      <c r="E440" s="58"/>
      <c r="F440" s="58"/>
      <c r="G440" s="59"/>
      <c r="H440" s="58"/>
      <c r="I440" s="60"/>
      <c r="J440" s="61"/>
      <c r="K440" s="62"/>
    </row>
    <row r="441" ht="14.25" customHeight="1">
      <c r="A441" s="57"/>
      <c r="B441" s="58"/>
      <c r="C441" s="58"/>
      <c r="D441" s="58"/>
      <c r="E441" s="58"/>
      <c r="F441" s="58"/>
      <c r="G441" s="59"/>
      <c r="H441" s="58"/>
      <c r="I441" s="60"/>
      <c r="J441" s="61"/>
      <c r="K441" s="62"/>
    </row>
    <row r="442" ht="14.25" customHeight="1">
      <c r="A442" s="57"/>
      <c r="B442" s="58"/>
      <c r="C442" s="58"/>
      <c r="D442" s="58"/>
      <c r="E442" s="58"/>
      <c r="F442" s="58"/>
      <c r="G442" s="59"/>
      <c r="H442" s="58"/>
      <c r="I442" s="60"/>
      <c r="J442" s="61"/>
      <c r="K442" s="62"/>
    </row>
    <row r="443" ht="14.25" customHeight="1">
      <c r="A443" s="57"/>
      <c r="B443" s="58"/>
      <c r="C443" s="58"/>
      <c r="D443" s="58"/>
      <c r="E443" s="58"/>
      <c r="F443" s="58"/>
      <c r="G443" s="59"/>
      <c r="H443" s="58"/>
      <c r="I443" s="60"/>
      <c r="J443" s="61"/>
      <c r="K443" s="62"/>
    </row>
    <row r="444" ht="14.25" customHeight="1">
      <c r="A444" s="57"/>
      <c r="B444" s="58"/>
      <c r="C444" s="58"/>
      <c r="D444" s="58"/>
      <c r="E444" s="58"/>
      <c r="F444" s="58"/>
      <c r="G444" s="59"/>
      <c r="H444" s="58"/>
      <c r="I444" s="60"/>
      <c r="J444" s="61"/>
      <c r="K444" s="62"/>
    </row>
    <row r="445" ht="14.25" customHeight="1">
      <c r="A445" s="57"/>
      <c r="B445" s="58"/>
      <c r="C445" s="58"/>
      <c r="D445" s="58"/>
      <c r="E445" s="58"/>
      <c r="F445" s="58"/>
      <c r="G445" s="59"/>
      <c r="H445" s="58"/>
      <c r="I445" s="60"/>
      <c r="J445" s="61"/>
      <c r="K445" s="62"/>
    </row>
    <row r="446" ht="14.25" customHeight="1">
      <c r="A446" s="57"/>
      <c r="B446" s="58"/>
      <c r="C446" s="58"/>
      <c r="D446" s="58"/>
      <c r="E446" s="58"/>
      <c r="F446" s="58"/>
      <c r="G446" s="59"/>
      <c r="H446" s="58"/>
      <c r="I446" s="60"/>
      <c r="J446" s="61"/>
      <c r="K446" s="62"/>
    </row>
    <row r="447" ht="14.25" customHeight="1">
      <c r="A447" s="57"/>
      <c r="B447" s="58"/>
      <c r="C447" s="58"/>
      <c r="D447" s="58"/>
      <c r="E447" s="58"/>
      <c r="F447" s="58"/>
      <c r="G447" s="59"/>
      <c r="H447" s="58"/>
      <c r="I447" s="60"/>
      <c r="J447" s="61"/>
      <c r="K447" s="62"/>
    </row>
    <row r="448" ht="14.25" customHeight="1">
      <c r="A448" s="57"/>
      <c r="B448" s="58"/>
      <c r="C448" s="58"/>
      <c r="D448" s="58"/>
      <c r="E448" s="58"/>
      <c r="F448" s="58"/>
      <c r="G448" s="59"/>
      <c r="H448" s="58"/>
      <c r="I448" s="60"/>
      <c r="J448" s="61"/>
      <c r="K448" s="62"/>
    </row>
    <row r="449" ht="14.25" customHeight="1">
      <c r="A449" s="57"/>
      <c r="B449" s="58"/>
      <c r="C449" s="58"/>
      <c r="D449" s="58"/>
      <c r="E449" s="58"/>
      <c r="F449" s="58"/>
      <c r="G449" s="59"/>
      <c r="H449" s="58"/>
      <c r="I449" s="60"/>
      <c r="J449" s="61"/>
      <c r="K449" s="62"/>
    </row>
    <row r="450" ht="14.25" customHeight="1">
      <c r="A450" s="57"/>
      <c r="B450" s="58"/>
      <c r="C450" s="58"/>
      <c r="D450" s="58"/>
      <c r="E450" s="58"/>
      <c r="F450" s="58"/>
      <c r="G450" s="59"/>
      <c r="H450" s="58"/>
      <c r="I450" s="60"/>
      <c r="J450" s="61"/>
      <c r="K450" s="62"/>
    </row>
    <row r="451" ht="14.25" customHeight="1">
      <c r="A451" s="57"/>
      <c r="B451" s="58"/>
      <c r="C451" s="58"/>
      <c r="D451" s="58"/>
      <c r="E451" s="58"/>
      <c r="F451" s="58"/>
      <c r="G451" s="59"/>
      <c r="H451" s="58"/>
      <c r="I451" s="60"/>
      <c r="J451" s="61"/>
      <c r="K451" s="62"/>
    </row>
    <row r="452" ht="14.25" customHeight="1">
      <c r="A452" s="57"/>
      <c r="B452" s="58"/>
      <c r="C452" s="58"/>
      <c r="D452" s="58"/>
      <c r="E452" s="58"/>
      <c r="F452" s="58"/>
      <c r="G452" s="59"/>
      <c r="H452" s="58"/>
      <c r="I452" s="60"/>
      <c r="J452" s="61"/>
      <c r="K452" s="62"/>
    </row>
    <row r="453" ht="14.25" customHeight="1">
      <c r="A453" s="57"/>
      <c r="B453" s="58"/>
      <c r="C453" s="58"/>
      <c r="D453" s="58"/>
      <c r="E453" s="58"/>
      <c r="F453" s="58"/>
      <c r="G453" s="59"/>
      <c r="H453" s="58"/>
      <c r="I453" s="60"/>
      <c r="J453" s="61"/>
      <c r="K453" s="62"/>
    </row>
    <row r="454" ht="14.25" customHeight="1">
      <c r="A454" s="57"/>
      <c r="B454" s="58"/>
      <c r="C454" s="58"/>
      <c r="D454" s="58"/>
      <c r="E454" s="58"/>
      <c r="F454" s="58"/>
      <c r="G454" s="59"/>
      <c r="H454" s="58"/>
      <c r="I454" s="60"/>
      <c r="J454" s="61"/>
      <c r="K454" s="62"/>
    </row>
    <row r="455" ht="14.25" customHeight="1">
      <c r="A455" s="57"/>
      <c r="B455" s="58"/>
      <c r="C455" s="58"/>
      <c r="D455" s="58"/>
      <c r="E455" s="58"/>
      <c r="F455" s="58"/>
      <c r="G455" s="59"/>
      <c r="H455" s="58"/>
      <c r="I455" s="60"/>
      <c r="J455" s="61"/>
      <c r="K455" s="62"/>
    </row>
    <row r="456" ht="14.25" customHeight="1">
      <c r="A456" s="57"/>
      <c r="B456" s="58"/>
      <c r="C456" s="58"/>
      <c r="D456" s="58"/>
      <c r="E456" s="58"/>
      <c r="F456" s="58"/>
      <c r="G456" s="59"/>
      <c r="H456" s="58"/>
      <c r="I456" s="60"/>
      <c r="J456" s="61"/>
      <c r="K456" s="62"/>
    </row>
    <row r="457" ht="14.25" customHeight="1">
      <c r="A457" s="57"/>
      <c r="B457" s="58"/>
      <c r="C457" s="58"/>
      <c r="D457" s="58"/>
      <c r="E457" s="58"/>
      <c r="F457" s="58"/>
      <c r="G457" s="59"/>
      <c r="H457" s="58"/>
      <c r="I457" s="60"/>
      <c r="J457" s="61"/>
      <c r="K457" s="62"/>
    </row>
    <row r="458" ht="14.25" customHeight="1">
      <c r="A458" s="57"/>
      <c r="B458" s="58"/>
      <c r="C458" s="58"/>
      <c r="D458" s="58"/>
      <c r="E458" s="58"/>
      <c r="F458" s="58"/>
      <c r="G458" s="59"/>
      <c r="H458" s="58"/>
      <c r="I458" s="60"/>
      <c r="J458" s="61"/>
      <c r="K458" s="62"/>
    </row>
    <row r="459" ht="14.25" customHeight="1">
      <c r="A459" s="57"/>
      <c r="B459" s="58"/>
      <c r="C459" s="58"/>
      <c r="D459" s="58"/>
      <c r="E459" s="58"/>
      <c r="F459" s="58"/>
      <c r="G459" s="59"/>
      <c r="H459" s="58"/>
      <c r="I459" s="60"/>
      <c r="J459" s="61"/>
      <c r="K459" s="62"/>
    </row>
    <row r="460" ht="14.25" customHeight="1">
      <c r="A460" s="57"/>
      <c r="B460" s="58"/>
      <c r="C460" s="58"/>
      <c r="D460" s="58"/>
      <c r="E460" s="58"/>
      <c r="F460" s="58"/>
      <c r="G460" s="59"/>
      <c r="H460" s="58"/>
      <c r="I460" s="60"/>
      <c r="J460" s="61"/>
      <c r="K460" s="62"/>
    </row>
    <row r="461" ht="14.25" customHeight="1">
      <c r="A461" s="57"/>
      <c r="B461" s="58"/>
      <c r="C461" s="58"/>
      <c r="D461" s="58"/>
      <c r="E461" s="58"/>
      <c r="F461" s="58"/>
      <c r="G461" s="59"/>
      <c r="H461" s="58"/>
      <c r="I461" s="60"/>
      <c r="J461" s="61"/>
      <c r="K461" s="62"/>
    </row>
    <row r="462" ht="14.25" customHeight="1">
      <c r="A462" s="57"/>
      <c r="B462" s="58"/>
      <c r="C462" s="58"/>
      <c r="D462" s="58"/>
      <c r="E462" s="58"/>
      <c r="F462" s="58"/>
      <c r="G462" s="59"/>
      <c r="H462" s="58"/>
      <c r="I462" s="60"/>
      <c r="J462" s="61"/>
      <c r="K462" s="62"/>
    </row>
    <row r="463" ht="14.25" customHeight="1">
      <c r="A463" s="57"/>
      <c r="B463" s="58"/>
      <c r="C463" s="58"/>
      <c r="D463" s="58"/>
      <c r="E463" s="58"/>
      <c r="F463" s="58"/>
      <c r="G463" s="59"/>
      <c r="H463" s="58"/>
      <c r="I463" s="60"/>
      <c r="J463" s="61"/>
      <c r="K463" s="62"/>
    </row>
    <row r="464" ht="14.25" customHeight="1">
      <c r="A464" s="57"/>
      <c r="B464" s="58"/>
      <c r="C464" s="58"/>
      <c r="D464" s="58"/>
      <c r="E464" s="58"/>
      <c r="F464" s="58"/>
      <c r="G464" s="59"/>
      <c r="H464" s="58"/>
      <c r="I464" s="60"/>
      <c r="J464" s="61"/>
      <c r="K464" s="62"/>
    </row>
    <row r="465" ht="14.25" customHeight="1">
      <c r="A465" s="57"/>
      <c r="B465" s="58"/>
      <c r="C465" s="58"/>
      <c r="D465" s="58"/>
      <c r="E465" s="58"/>
      <c r="F465" s="58"/>
      <c r="G465" s="59"/>
      <c r="H465" s="58"/>
      <c r="I465" s="60"/>
      <c r="J465" s="61"/>
      <c r="K465" s="62"/>
    </row>
    <row r="466" ht="14.25" customHeight="1">
      <c r="A466" s="57"/>
      <c r="B466" s="58"/>
      <c r="C466" s="58"/>
      <c r="D466" s="58"/>
      <c r="E466" s="58"/>
      <c r="F466" s="58"/>
      <c r="G466" s="59"/>
      <c r="H466" s="58"/>
      <c r="I466" s="60"/>
      <c r="J466" s="61"/>
      <c r="K466" s="62"/>
    </row>
    <row r="467" ht="14.25" customHeight="1">
      <c r="A467" s="57"/>
      <c r="B467" s="58"/>
      <c r="C467" s="58"/>
      <c r="D467" s="58"/>
      <c r="E467" s="58"/>
      <c r="F467" s="58"/>
      <c r="G467" s="59"/>
      <c r="H467" s="58"/>
      <c r="I467" s="60"/>
      <c r="J467" s="61"/>
      <c r="K467" s="62"/>
    </row>
    <row r="468" ht="14.25" customHeight="1">
      <c r="A468" s="57"/>
      <c r="B468" s="58"/>
      <c r="C468" s="58"/>
      <c r="D468" s="58"/>
      <c r="E468" s="58"/>
      <c r="F468" s="58"/>
      <c r="G468" s="59"/>
      <c r="H468" s="58"/>
      <c r="I468" s="60"/>
      <c r="J468" s="61"/>
      <c r="K468" s="62"/>
    </row>
    <row r="469" ht="14.25" customHeight="1">
      <c r="A469" s="57"/>
      <c r="B469" s="58"/>
      <c r="C469" s="58"/>
      <c r="D469" s="58"/>
      <c r="E469" s="58"/>
      <c r="F469" s="58"/>
      <c r="G469" s="59"/>
      <c r="H469" s="58"/>
      <c r="I469" s="60"/>
      <c r="J469" s="61"/>
      <c r="K469" s="62"/>
    </row>
    <row r="470" ht="14.25" customHeight="1">
      <c r="A470" s="57"/>
      <c r="B470" s="58"/>
      <c r="C470" s="58"/>
      <c r="D470" s="58"/>
      <c r="E470" s="58"/>
      <c r="F470" s="58"/>
      <c r="G470" s="59"/>
      <c r="H470" s="58"/>
      <c r="I470" s="60"/>
      <c r="J470" s="61"/>
      <c r="K470" s="62"/>
    </row>
    <row r="471" ht="14.25" customHeight="1">
      <c r="A471" s="57"/>
      <c r="B471" s="58"/>
      <c r="C471" s="58"/>
      <c r="D471" s="58"/>
      <c r="E471" s="58"/>
      <c r="F471" s="58"/>
      <c r="G471" s="59"/>
      <c r="H471" s="58"/>
      <c r="I471" s="60"/>
      <c r="J471" s="61"/>
      <c r="K471" s="62"/>
    </row>
    <row r="472" ht="14.25" customHeight="1">
      <c r="A472" s="57"/>
      <c r="B472" s="58"/>
      <c r="C472" s="58"/>
      <c r="D472" s="58"/>
      <c r="E472" s="58"/>
      <c r="F472" s="58"/>
      <c r="G472" s="59"/>
      <c r="H472" s="58"/>
      <c r="I472" s="60"/>
      <c r="J472" s="61"/>
      <c r="K472" s="62"/>
    </row>
    <row r="473" ht="14.25" customHeight="1">
      <c r="A473" s="57"/>
      <c r="B473" s="58"/>
      <c r="C473" s="58"/>
      <c r="D473" s="58"/>
      <c r="E473" s="58"/>
      <c r="F473" s="58"/>
      <c r="G473" s="59"/>
      <c r="H473" s="58"/>
      <c r="I473" s="60"/>
      <c r="J473" s="61"/>
      <c r="K473" s="62"/>
    </row>
    <row r="474" ht="14.25" customHeight="1">
      <c r="A474" s="57"/>
      <c r="B474" s="58"/>
      <c r="C474" s="58"/>
      <c r="D474" s="58"/>
      <c r="E474" s="58"/>
      <c r="F474" s="58"/>
      <c r="G474" s="59"/>
      <c r="H474" s="58"/>
      <c r="I474" s="60"/>
      <c r="J474" s="61"/>
      <c r="K474" s="62"/>
    </row>
    <row r="475" ht="14.25" customHeight="1">
      <c r="A475" s="57"/>
      <c r="B475" s="58"/>
      <c r="C475" s="58"/>
      <c r="D475" s="58"/>
      <c r="E475" s="58"/>
      <c r="F475" s="58"/>
      <c r="G475" s="59"/>
      <c r="H475" s="58"/>
      <c r="I475" s="60"/>
      <c r="J475" s="61"/>
      <c r="K475" s="62"/>
    </row>
    <row r="476" ht="14.25" customHeight="1">
      <c r="A476" s="57"/>
      <c r="B476" s="58"/>
      <c r="C476" s="58"/>
      <c r="D476" s="58"/>
      <c r="E476" s="58"/>
      <c r="F476" s="58"/>
      <c r="G476" s="59"/>
      <c r="H476" s="58"/>
      <c r="I476" s="60"/>
      <c r="J476" s="61"/>
      <c r="K476" s="62"/>
    </row>
    <row r="477" ht="14.25" customHeight="1">
      <c r="A477" s="57"/>
      <c r="B477" s="58"/>
      <c r="C477" s="58"/>
      <c r="D477" s="58"/>
      <c r="E477" s="58"/>
      <c r="F477" s="58"/>
      <c r="G477" s="59"/>
      <c r="H477" s="58"/>
      <c r="I477" s="60"/>
      <c r="J477" s="61"/>
      <c r="K477" s="62"/>
    </row>
    <row r="478" ht="14.25" customHeight="1">
      <c r="A478" s="57"/>
      <c r="B478" s="58"/>
      <c r="C478" s="58"/>
      <c r="D478" s="58"/>
      <c r="E478" s="58"/>
      <c r="F478" s="58"/>
      <c r="G478" s="59"/>
      <c r="H478" s="58"/>
      <c r="I478" s="60"/>
      <c r="J478" s="61"/>
      <c r="K478" s="62"/>
    </row>
    <row r="479" ht="14.25" customHeight="1">
      <c r="A479" s="57"/>
      <c r="B479" s="58"/>
      <c r="C479" s="58"/>
      <c r="D479" s="58"/>
      <c r="E479" s="58"/>
      <c r="F479" s="58"/>
      <c r="G479" s="59"/>
      <c r="H479" s="58"/>
      <c r="I479" s="60"/>
      <c r="J479" s="61"/>
      <c r="K479" s="62"/>
    </row>
    <row r="480" ht="14.25" customHeight="1">
      <c r="A480" s="57"/>
      <c r="B480" s="58"/>
      <c r="C480" s="58"/>
      <c r="D480" s="58"/>
      <c r="E480" s="58"/>
      <c r="F480" s="58"/>
      <c r="G480" s="59"/>
      <c r="H480" s="58"/>
      <c r="I480" s="60"/>
      <c r="J480" s="61"/>
      <c r="K480" s="62"/>
    </row>
    <row r="481" ht="14.25" customHeight="1">
      <c r="A481" s="57"/>
      <c r="B481" s="58"/>
      <c r="C481" s="58"/>
      <c r="D481" s="58"/>
      <c r="E481" s="58"/>
      <c r="F481" s="58"/>
      <c r="G481" s="59"/>
      <c r="H481" s="58"/>
      <c r="I481" s="60"/>
      <c r="J481" s="61"/>
      <c r="K481" s="62"/>
    </row>
    <row r="482" ht="14.25" customHeight="1">
      <c r="A482" s="57"/>
      <c r="B482" s="58"/>
      <c r="C482" s="58"/>
      <c r="D482" s="58"/>
      <c r="E482" s="58"/>
      <c r="F482" s="58"/>
      <c r="G482" s="59"/>
      <c r="H482" s="58"/>
      <c r="I482" s="60"/>
      <c r="J482" s="61"/>
      <c r="K482" s="62"/>
    </row>
    <row r="483" ht="14.25" customHeight="1">
      <c r="A483" s="57"/>
      <c r="B483" s="58"/>
      <c r="C483" s="58"/>
      <c r="D483" s="58"/>
      <c r="E483" s="58"/>
      <c r="F483" s="58"/>
      <c r="G483" s="59"/>
      <c r="H483" s="58"/>
      <c r="I483" s="60"/>
      <c r="J483" s="61"/>
      <c r="K483" s="62"/>
    </row>
    <row r="484" ht="14.25" customHeight="1">
      <c r="A484" s="57"/>
      <c r="B484" s="58"/>
      <c r="C484" s="58"/>
      <c r="D484" s="58"/>
      <c r="E484" s="58"/>
      <c r="F484" s="58"/>
      <c r="G484" s="59"/>
      <c r="H484" s="58"/>
      <c r="I484" s="60"/>
      <c r="J484" s="61"/>
      <c r="K484" s="62"/>
    </row>
    <row r="485" ht="14.25" customHeight="1">
      <c r="A485" s="57"/>
      <c r="B485" s="58"/>
      <c r="C485" s="58"/>
      <c r="D485" s="58"/>
      <c r="E485" s="58"/>
      <c r="F485" s="58"/>
      <c r="G485" s="59"/>
      <c r="H485" s="58"/>
      <c r="I485" s="60"/>
      <c r="J485" s="61"/>
      <c r="K485" s="62"/>
    </row>
    <row r="486" ht="14.25" customHeight="1">
      <c r="A486" s="57"/>
      <c r="B486" s="58"/>
      <c r="C486" s="58"/>
      <c r="D486" s="58"/>
      <c r="E486" s="58"/>
      <c r="F486" s="58"/>
      <c r="G486" s="59"/>
      <c r="H486" s="58"/>
      <c r="I486" s="60"/>
      <c r="J486" s="61"/>
      <c r="K486" s="62"/>
    </row>
    <row r="487" ht="14.25" customHeight="1">
      <c r="A487" s="57"/>
      <c r="B487" s="58"/>
      <c r="C487" s="58"/>
      <c r="D487" s="58"/>
      <c r="E487" s="58"/>
      <c r="F487" s="58"/>
      <c r="G487" s="59"/>
      <c r="H487" s="58"/>
      <c r="I487" s="60"/>
      <c r="J487" s="61"/>
      <c r="K487" s="62"/>
    </row>
    <row r="488" ht="14.25" customHeight="1">
      <c r="A488" s="57"/>
      <c r="B488" s="58"/>
      <c r="C488" s="58"/>
      <c r="D488" s="58"/>
      <c r="E488" s="58"/>
      <c r="F488" s="58"/>
      <c r="G488" s="59"/>
      <c r="H488" s="58"/>
      <c r="I488" s="60"/>
      <c r="J488" s="61"/>
      <c r="K488" s="62"/>
    </row>
    <row r="489" ht="14.25" customHeight="1">
      <c r="A489" s="57"/>
      <c r="B489" s="58"/>
      <c r="C489" s="58"/>
      <c r="D489" s="58"/>
      <c r="E489" s="58"/>
      <c r="F489" s="58"/>
      <c r="G489" s="59"/>
      <c r="H489" s="58"/>
      <c r="I489" s="60"/>
      <c r="J489" s="61"/>
      <c r="K489" s="62"/>
    </row>
    <row r="490" ht="14.25" customHeight="1">
      <c r="A490" s="57"/>
      <c r="B490" s="58"/>
      <c r="C490" s="58"/>
      <c r="D490" s="58"/>
      <c r="E490" s="58"/>
      <c r="F490" s="58"/>
      <c r="G490" s="59"/>
      <c r="H490" s="58"/>
      <c r="I490" s="60"/>
      <c r="J490" s="61"/>
      <c r="K490" s="62"/>
    </row>
    <row r="491" ht="14.25" customHeight="1">
      <c r="A491" s="57"/>
      <c r="B491" s="58"/>
      <c r="C491" s="58"/>
      <c r="D491" s="58"/>
      <c r="E491" s="58"/>
      <c r="F491" s="58"/>
      <c r="G491" s="59"/>
      <c r="H491" s="58"/>
      <c r="I491" s="60"/>
      <c r="J491" s="61"/>
      <c r="K491" s="62"/>
    </row>
    <row r="492" ht="14.25" customHeight="1">
      <c r="A492" s="57"/>
      <c r="B492" s="58"/>
      <c r="C492" s="58"/>
      <c r="D492" s="58"/>
      <c r="E492" s="58"/>
      <c r="F492" s="58"/>
      <c r="G492" s="59"/>
      <c r="H492" s="58"/>
      <c r="I492" s="60"/>
      <c r="J492" s="61"/>
      <c r="K492" s="62"/>
    </row>
    <row r="493" ht="14.25" customHeight="1">
      <c r="A493" s="57"/>
      <c r="B493" s="58"/>
      <c r="C493" s="58"/>
      <c r="D493" s="58"/>
      <c r="E493" s="58"/>
      <c r="F493" s="58"/>
      <c r="G493" s="59"/>
      <c r="H493" s="58"/>
      <c r="I493" s="60"/>
      <c r="J493" s="61"/>
      <c r="K493" s="62"/>
    </row>
    <row r="494" ht="14.25" customHeight="1">
      <c r="A494" s="57"/>
      <c r="B494" s="58"/>
      <c r="C494" s="58"/>
      <c r="D494" s="58"/>
      <c r="E494" s="58"/>
      <c r="F494" s="58"/>
      <c r="G494" s="59"/>
      <c r="H494" s="58"/>
      <c r="I494" s="60"/>
      <c r="J494" s="61"/>
      <c r="K494" s="62"/>
    </row>
    <row r="495" ht="14.25" customHeight="1">
      <c r="A495" s="57"/>
      <c r="B495" s="58"/>
      <c r="C495" s="58"/>
      <c r="D495" s="58"/>
      <c r="E495" s="58"/>
      <c r="F495" s="58"/>
      <c r="G495" s="59"/>
      <c r="H495" s="58"/>
      <c r="I495" s="60"/>
      <c r="J495" s="61"/>
      <c r="K495" s="62"/>
    </row>
    <row r="496" ht="14.25" customHeight="1">
      <c r="A496" s="57"/>
      <c r="B496" s="58"/>
      <c r="C496" s="58"/>
      <c r="D496" s="58"/>
      <c r="E496" s="58"/>
      <c r="F496" s="58"/>
      <c r="G496" s="59"/>
      <c r="H496" s="58"/>
      <c r="I496" s="60"/>
      <c r="J496" s="61"/>
      <c r="K496" s="62"/>
    </row>
    <row r="497" ht="14.25" customHeight="1">
      <c r="A497" s="57"/>
      <c r="B497" s="58"/>
      <c r="C497" s="58"/>
      <c r="D497" s="58"/>
      <c r="E497" s="58"/>
      <c r="F497" s="58"/>
      <c r="G497" s="59"/>
      <c r="H497" s="58"/>
      <c r="I497" s="60"/>
      <c r="J497" s="61"/>
      <c r="K497" s="62"/>
    </row>
    <row r="498" ht="14.25" customHeight="1">
      <c r="A498" s="57"/>
      <c r="B498" s="58"/>
      <c r="C498" s="58"/>
      <c r="D498" s="58"/>
      <c r="E498" s="58"/>
      <c r="F498" s="58"/>
      <c r="G498" s="59"/>
      <c r="H498" s="58"/>
      <c r="I498" s="60"/>
      <c r="J498" s="61"/>
      <c r="K498" s="62"/>
    </row>
    <row r="499" ht="14.25" customHeight="1">
      <c r="A499" s="57"/>
      <c r="B499" s="58"/>
      <c r="C499" s="58"/>
      <c r="D499" s="58"/>
      <c r="E499" s="58"/>
      <c r="F499" s="58"/>
      <c r="G499" s="59"/>
      <c r="H499" s="58"/>
      <c r="I499" s="60"/>
      <c r="J499" s="61"/>
      <c r="K499" s="62"/>
    </row>
    <row r="500" ht="14.25" customHeight="1">
      <c r="A500" s="57"/>
      <c r="B500" s="58"/>
      <c r="C500" s="58"/>
      <c r="D500" s="58"/>
      <c r="E500" s="58"/>
      <c r="F500" s="58"/>
      <c r="G500" s="59"/>
      <c r="H500" s="58"/>
      <c r="I500" s="60"/>
      <c r="J500" s="61"/>
      <c r="K500" s="62"/>
    </row>
    <row r="501" ht="14.25" customHeight="1">
      <c r="A501" s="57"/>
      <c r="B501" s="58"/>
      <c r="C501" s="58"/>
      <c r="D501" s="58"/>
      <c r="E501" s="58"/>
      <c r="F501" s="58"/>
      <c r="G501" s="59"/>
      <c r="H501" s="58"/>
      <c r="I501" s="60"/>
      <c r="J501" s="61"/>
      <c r="K501" s="62"/>
    </row>
    <row r="502" ht="14.25" customHeight="1">
      <c r="A502" s="57"/>
      <c r="B502" s="58"/>
      <c r="C502" s="58"/>
      <c r="D502" s="58"/>
      <c r="E502" s="58"/>
      <c r="F502" s="58"/>
      <c r="G502" s="59"/>
      <c r="H502" s="58"/>
      <c r="I502" s="60"/>
      <c r="J502" s="61"/>
      <c r="K502" s="62"/>
    </row>
    <row r="503" ht="14.25" customHeight="1">
      <c r="A503" s="57"/>
      <c r="B503" s="58"/>
      <c r="C503" s="58"/>
      <c r="D503" s="58"/>
      <c r="E503" s="58"/>
      <c r="F503" s="58"/>
      <c r="G503" s="59"/>
      <c r="H503" s="58"/>
      <c r="I503" s="60"/>
      <c r="J503" s="61"/>
      <c r="K503" s="62"/>
    </row>
    <row r="504" ht="14.25" customHeight="1">
      <c r="A504" s="57"/>
      <c r="B504" s="58"/>
      <c r="C504" s="58"/>
      <c r="D504" s="58"/>
      <c r="E504" s="58"/>
      <c r="F504" s="58"/>
      <c r="G504" s="59"/>
      <c r="H504" s="58"/>
      <c r="I504" s="60"/>
      <c r="J504" s="61"/>
      <c r="K504" s="62"/>
    </row>
    <row r="505" ht="14.25" customHeight="1">
      <c r="A505" s="57"/>
      <c r="B505" s="58"/>
      <c r="C505" s="58"/>
      <c r="D505" s="58"/>
      <c r="E505" s="58"/>
      <c r="F505" s="58"/>
      <c r="G505" s="59"/>
      <c r="H505" s="58"/>
      <c r="I505" s="60"/>
      <c r="J505" s="61"/>
      <c r="K505" s="62"/>
    </row>
    <row r="506" ht="14.25" customHeight="1">
      <c r="A506" s="57"/>
      <c r="B506" s="58"/>
      <c r="C506" s="58"/>
      <c r="D506" s="58"/>
      <c r="E506" s="58"/>
      <c r="F506" s="58"/>
      <c r="G506" s="59"/>
      <c r="H506" s="58"/>
      <c r="I506" s="60"/>
      <c r="J506" s="61"/>
      <c r="K506" s="62"/>
    </row>
    <row r="507" ht="14.25" customHeight="1">
      <c r="A507" s="57"/>
      <c r="B507" s="58"/>
      <c r="C507" s="58"/>
      <c r="D507" s="58"/>
      <c r="E507" s="58"/>
      <c r="F507" s="58"/>
      <c r="G507" s="59"/>
      <c r="H507" s="58"/>
      <c r="I507" s="60"/>
      <c r="J507" s="61"/>
      <c r="K507" s="62"/>
    </row>
    <row r="508" ht="14.25" customHeight="1">
      <c r="A508" s="57"/>
      <c r="B508" s="58"/>
      <c r="C508" s="58"/>
      <c r="D508" s="58"/>
      <c r="E508" s="58"/>
      <c r="F508" s="58"/>
      <c r="G508" s="59"/>
      <c r="H508" s="58"/>
      <c r="I508" s="60"/>
      <c r="J508" s="61"/>
      <c r="K508" s="62"/>
    </row>
    <row r="509" ht="14.25" customHeight="1">
      <c r="A509" s="57"/>
      <c r="B509" s="58"/>
      <c r="C509" s="58"/>
      <c r="D509" s="58"/>
      <c r="E509" s="58"/>
      <c r="F509" s="58"/>
      <c r="G509" s="59"/>
      <c r="H509" s="58"/>
      <c r="I509" s="60"/>
      <c r="J509" s="61"/>
      <c r="K509" s="62"/>
    </row>
    <row r="510" ht="14.25" customHeight="1">
      <c r="A510" s="57"/>
      <c r="B510" s="58"/>
      <c r="C510" s="58"/>
      <c r="D510" s="58"/>
      <c r="E510" s="58"/>
      <c r="F510" s="58"/>
      <c r="G510" s="59"/>
      <c r="H510" s="58"/>
      <c r="I510" s="60"/>
      <c r="J510" s="61"/>
      <c r="K510" s="62"/>
    </row>
    <row r="511" ht="14.25" customHeight="1">
      <c r="A511" s="57"/>
      <c r="B511" s="58"/>
      <c r="C511" s="58"/>
      <c r="D511" s="58"/>
      <c r="E511" s="58"/>
      <c r="F511" s="58"/>
      <c r="G511" s="59"/>
      <c r="H511" s="58"/>
      <c r="I511" s="60"/>
      <c r="J511" s="61"/>
      <c r="K511" s="62"/>
    </row>
    <row r="512" ht="14.25" customHeight="1">
      <c r="A512" s="57"/>
      <c r="B512" s="58"/>
      <c r="C512" s="58"/>
      <c r="D512" s="58"/>
      <c r="E512" s="58"/>
      <c r="F512" s="58"/>
      <c r="G512" s="59"/>
      <c r="H512" s="58"/>
      <c r="I512" s="60"/>
      <c r="J512" s="61"/>
      <c r="K512" s="62"/>
    </row>
    <row r="513" ht="14.25" customHeight="1">
      <c r="A513" s="57"/>
      <c r="B513" s="58"/>
      <c r="C513" s="58"/>
      <c r="D513" s="58"/>
      <c r="E513" s="58"/>
      <c r="F513" s="58"/>
      <c r="G513" s="59"/>
      <c r="H513" s="58"/>
      <c r="I513" s="60"/>
      <c r="J513" s="61"/>
      <c r="K513" s="62"/>
    </row>
    <row r="514" ht="14.25" customHeight="1">
      <c r="A514" s="57"/>
      <c r="B514" s="58"/>
      <c r="C514" s="58"/>
      <c r="D514" s="58"/>
      <c r="E514" s="58"/>
      <c r="F514" s="58"/>
      <c r="G514" s="59"/>
      <c r="H514" s="58"/>
      <c r="I514" s="60"/>
      <c r="J514" s="61"/>
      <c r="K514" s="62"/>
    </row>
    <row r="515" ht="14.25" customHeight="1">
      <c r="A515" s="57"/>
      <c r="B515" s="58"/>
      <c r="C515" s="58"/>
      <c r="D515" s="58"/>
      <c r="E515" s="58"/>
      <c r="F515" s="58"/>
      <c r="G515" s="59"/>
      <c r="H515" s="58"/>
      <c r="I515" s="60"/>
      <c r="J515" s="61"/>
      <c r="K515" s="62"/>
    </row>
    <row r="516" ht="14.25" customHeight="1">
      <c r="A516" s="57"/>
      <c r="B516" s="58"/>
      <c r="C516" s="58"/>
      <c r="D516" s="58"/>
      <c r="E516" s="58"/>
      <c r="F516" s="58"/>
      <c r="G516" s="59"/>
      <c r="H516" s="58"/>
      <c r="I516" s="60"/>
      <c r="J516" s="61"/>
      <c r="K516" s="62"/>
    </row>
    <row r="517" ht="14.25" customHeight="1">
      <c r="A517" s="57"/>
      <c r="B517" s="58"/>
      <c r="C517" s="58"/>
      <c r="D517" s="58"/>
      <c r="E517" s="58"/>
      <c r="F517" s="58"/>
      <c r="G517" s="59"/>
      <c r="H517" s="58"/>
      <c r="I517" s="60"/>
      <c r="J517" s="61"/>
      <c r="K517" s="62"/>
    </row>
    <row r="518" ht="14.25" customHeight="1">
      <c r="A518" s="57"/>
      <c r="B518" s="58"/>
      <c r="C518" s="58"/>
      <c r="D518" s="58"/>
      <c r="E518" s="58"/>
      <c r="F518" s="58"/>
      <c r="G518" s="59"/>
      <c r="H518" s="58"/>
      <c r="I518" s="60"/>
      <c r="J518" s="61"/>
      <c r="K518" s="62"/>
    </row>
    <row r="519" ht="14.25" customHeight="1">
      <c r="A519" s="57"/>
      <c r="B519" s="58"/>
      <c r="C519" s="58"/>
      <c r="D519" s="58"/>
      <c r="E519" s="58"/>
      <c r="F519" s="58"/>
      <c r="G519" s="59"/>
      <c r="H519" s="58"/>
      <c r="I519" s="60"/>
      <c r="J519" s="61"/>
      <c r="K519" s="62"/>
    </row>
    <row r="520" ht="14.25" customHeight="1">
      <c r="A520" s="57"/>
      <c r="B520" s="58"/>
      <c r="C520" s="58"/>
      <c r="D520" s="58"/>
      <c r="E520" s="58"/>
      <c r="F520" s="58"/>
      <c r="G520" s="59"/>
      <c r="H520" s="58"/>
      <c r="I520" s="60"/>
      <c r="J520" s="61"/>
      <c r="K520" s="62"/>
    </row>
    <row r="521" ht="14.25" customHeight="1">
      <c r="A521" s="57"/>
      <c r="B521" s="58"/>
      <c r="C521" s="58"/>
      <c r="D521" s="58"/>
      <c r="E521" s="58"/>
      <c r="F521" s="58"/>
      <c r="G521" s="59"/>
      <c r="H521" s="58"/>
      <c r="I521" s="60"/>
      <c r="J521" s="61"/>
      <c r="K521" s="62"/>
    </row>
    <row r="522" ht="14.25" customHeight="1">
      <c r="A522" s="57"/>
      <c r="B522" s="58"/>
      <c r="C522" s="58"/>
      <c r="D522" s="58"/>
      <c r="E522" s="58"/>
      <c r="F522" s="58"/>
      <c r="G522" s="59"/>
      <c r="H522" s="58"/>
      <c r="I522" s="60"/>
      <c r="J522" s="61"/>
      <c r="K522" s="62"/>
    </row>
    <row r="523" ht="14.25" customHeight="1">
      <c r="A523" s="57"/>
      <c r="B523" s="58"/>
      <c r="C523" s="58"/>
      <c r="D523" s="58"/>
      <c r="E523" s="58"/>
      <c r="F523" s="58"/>
      <c r="G523" s="59"/>
      <c r="H523" s="58"/>
      <c r="I523" s="60"/>
      <c r="J523" s="61"/>
      <c r="K523" s="62"/>
    </row>
    <row r="524" ht="14.25" customHeight="1">
      <c r="A524" s="57"/>
      <c r="B524" s="58"/>
      <c r="C524" s="58"/>
      <c r="D524" s="58"/>
      <c r="E524" s="58"/>
      <c r="F524" s="58"/>
      <c r="G524" s="59"/>
      <c r="H524" s="58"/>
      <c r="I524" s="60"/>
      <c r="J524" s="61"/>
      <c r="K524" s="62"/>
    </row>
    <row r="525" ht="14.25" customHeight="1">
      <c r="A525" s="57"/>
      <c r="B525" s="58"/>
      <c r="C525" s="58"/>
      <c r="D525" s="58"/>
      <c r="E525" s="58"/>
      <c r="F525" s="58"/>
      <c r="G525" s="59"/>
      <c r="H525" s="58"/>
      <c r="I525" s="60"/>
      <c r="J525" s="61"/>
      <c r="K525" s="62"/>
    </row>
    <row r="526" ht="14.25" customHeight="1">
      <c r="A526" s="57"/>
      <c r="B526" s="58"/>
      <c r="C526" s="58"/>
      <c r="D526" s="58"/>
      <c r="E526" s="58"/>
      <c r="F526" s="58"/>
      <c r="G526" s="59"/>
      <c r="H526" s="58"/>
      <c r="I526" s="60"/>
      <c r="J526" s="61"/>
      <c r="K526" s="62"/>
    </row>
    <row r="527" ht="14.25" customHeight="1">
      <c r="A527" s="57"/>
      <c r="B527" s="58"/>
      <c r="C527" s="58"/>
      <c r="D527" s="58"/>
      <c r="E527" s="58"/>
      <c r="F527" s="58"/>
      <c r="G527" s="59"/>
      <c r="H527" s="58"/>
      <c r="I527" s="60"/>
      <c r="J527" s="61"/>
      <c r="K527" s="62"/>
    </row>
    <row r="528" ht="14.25" customHeight="1">
      <c r="A528" s="57"/>
      <c r="B528" s="58"/>
      <c r="C528" s="58"/>
      <c r="D528" s="58"/>
      <c r="E528" s="58"/>
      <c r="F528" s="58"/>
      <c r="G528" s="59"/>
      <c r="H528" s="58"/>
      <c r="I528" s="60"/>
      <c r="J528" s="61"/>
      <c r="K528" s="62"/>
    </row>
    <row r="529" ht="14.25" customHeight="1">
      <c r="A529" s="57"/>
      <c r="B529" s="58"/>
      <c r="C529" s="58"/>
      <c r="D529" s="58"/>
      <c r="E529" s="58"/>
      <c r="F529" s="58"/>
      <c r="G529" s="59"/>
      <c r="H529" s="58"/>
      <c r="I529" s="60"/>
      <c r="J529" s="61"/>
      <c r="K529" s="62"/>
    </row>
    <row r="530" ht="14.25" customHeight="1">
      <c r="A530" s="57"/>
      <c r="B530" s="58"/>
      <c r="C530" s="58"/>
      <c r="D530" s="58"/>
      <c r="E530" s="58"/>
      <c r="F530" s="58"/>
      <c r="G530" s="59"/>
      <c r="H530" s="58"/>
      <c r="I530" s="60"/>
      <c r="J530" s="61"/>
      <c r="K530" s="62"/>
    </row>
    <row r="531" ht="14.25" customHeight="1">
      <c r="A531" s="57"/>
      <c r="B531" s="58"/>
      <c r="C531" s="58"/>
      <c r="D531" s="58"/>
      <c r="E531" s="58"/>
      <c r="F531" s="58"/>
      <c r="G531" s="59"/>
      <c r="H531" s="58"/>
      <c r="I531" s="60"/>
      <c r="J531" s="61"/>
      <c r="K531" s="62"/>
    </row>
    <row r="532" ht="14.25" customHeight="1">
      <c r="A532" s="57"/>
      <c r="B532" s="58"/>
      <c r="C532" s="58"/>
      <c r="D532" s="58"/>
      <c r="E532" s="58"/>
      <c r="F532" s="58"/>
      <c r="G532" s="59"/>
      <c r="H532" s="58"/>
      <c r="I532" s="60"/>
      <c r="J532" s="61"/>
      <c r="K532" s="62"/>
    </row>
    <row r="533" ht="14.25" customHeight="1">
      <c r="A533" s="57"/>
      <c r="B533" s="58"/>
      <c r="C533" s="58"/>
      <c r="D533" s="58"/>
      <c r="E533" s="58"/>
      <c r="F533" s="58"/>
      <c r="G533" s="59"/>
      <c r="H533" s="58"/>
      <c r="I533" s="60"/>
      <c r="J533" s="61"/>
      <c r="K533" s="62"/>
    </row>
    <row r="534" ht="14.25" customHeight="1">
      <c r="A534" s="57"/>
      <c r="B534" s="58"/>
      <c r="C534" s="58"/>
      <c r="D534" s="58"/>
      <c r="E534" s="58"/>
      <c r="F534" s="58"/>
      <c r="G534" s="59"/>
      <c r="H534" s="58"/>
      <c r="I534" s="60"/>
      <c r="J534" s="61"/>
      <c r="K534" s="62"/>
    </row>
    <row r="535" ht="14.25" customHeight="1">
      <c r="A535" s="57"/>
      <c r="B535" s="58"/>
      <c r="C535" s="58"/>
      <c r="D535" s="58"/>
      <c r="E535" s="58"/>
      <c r="F535" s="58"/>
      <c r="G535" s="59"/>
      <c r="H535" s="58"/>
      <c r="I535" s="60"/>
      <c r="J535" s="61"/>
      <c r="K535" s="62"/>
    </row>
    <row r="536" ht="14.25" customHeight="1">
      <c r="A536" s="57"/>
      <c r="B536" s="58"/>
      <c r="C536" s="58"/>
      <c r="D536" s="58"/>
      <c r="E536" s="58"/>
      <c r="F536" s="58"/>
      <c r="G536" s="59"/>
      <c r="H536" s="58"/>
      <c r="I536" s="60"/>
      <c r="J536" s="61"/>
      <c r="K536" s="62"/>
    </row>
    <row r="537" ht="14.25" customHeight="1">
      <c r="A537" s="57"/>
      <c r="B537" s="58"/>
      <c r="C537" s="58"/>
      <c r="D537" s="58"/>
      <c r="E537" s="58"/>
      <c r="F537" s="58"/>
      <c r="G537" s="59"/>
      <c r="H537" s="58"/>
      <c r="I537" s="60"/>
      <c r="J537" s="61"/>
      <c r="K537" s="62"/>
    </row>
    <row r="538" ht="14.25" customHeight="1">
      <c r="A538" s="57"/>
      <c r="B538" s="58"/>
      <c r="C538" s="58"/>
      <c r="D538" s="58"/>
      <c r="E538" s="58"/>
      <c r="F538" s="58"/>
      <c r="G538" s="59"/>
      <c r="H538" s="58"/>
      <c r="I538" s="60"/>
      <c r="J538" s="61"/>
      <c r="K538" s="62"/>
    </row>
    <row r="539" ht="14.25" customHeight="1">
      <c r="A539" s="57"/>
      <c r="B539" s="58"/>
      <c r="C539" s="58"/>
      <c r="D539" s="58"/>
      <c r="E539" s="58"/>
      <c r="F539" s="58"/>
      <c r="G539" s="59"/>
      <c r="H539" s="58"/>
      <c r="I539" s="60"/>
      <c r="J539" s="61"/>
      <c r="K539" s="62"/>
    </row>
    <row r="540" ht="14.25" customHeight="1">
      <c r="A540" s="57"/>
      <c r="B540" s="58"/>
      <c r="C540" s="58"/>
      <c r="D540" s="58"/>
      <c r="E540" s="58"/>
      <c r="F540" s="58"/>
      <c r="G540" s="59"/>
      <c r="H540" s="58"/>
      <c r="I540" s="60"/>
      <c r="J540" s="61"/>
      <c r="K540" s="62"/>
    </row>
    <row r="541" ht="14.25" customHeight="1">
      <c r="A541" s="57"/>
      <c r="B541" s="58"/>
      <c r="C541" s="58"/>
      <c r="D541" s="58"/>
      <c r="E541" s="58"/>
      <c r="F541" s="58"/>
      <c r="G541" s="59"/>
      <c r="H541" s="58"/>
      <c r="I541" s="60"/>
      <c r="J541" s="61"/>
      <c r="K541" s="62"/>
    </row>
    <row r="542" ht="14.25" customHeight="1">
      <c r="A542" s="57"/>
      <c r="B542" s="58"/>
      <c r="C542" s="58"/>
      <c r="D542" s="58"/>
      <c r="E542" s="58"/>
      <c r="F542" s="58"/>
      <c r="G542" s="59"/>
      <c r="H542" s="58"/>
      <c r="I542" s="60"/>
      <c r="J542" s="61"/>
      <c r="K542" s="62"/>
    </row>
    <row r="543" ht="14.25" customHeight="1">
      <c r="A543" s="57"/>
      <c r="B543" s="58"/>
      <c r="C543" s="58"/>
      <c r="D543" s="58"/>
      <c r="E543" s="58"/>
      <c r="F543" s="58"/>
      <c r="G543" s="59"/>
      <c r="H543" s="58"/>
      <c r="I543" s="60"/>
      <c r="J543" s="61"/>
      <c r="K543" s="62"/>
    </row>
    <row r="544" ht="14.25" customHeight="1">
      <c r="A544" s="57"/>
      <c r="B544" s="58"/>
      <c r="C544" s="58"/>
      <c r="D544" s="58"/>
      <c r="E544" s="58"/>
      <c r="F544" s="58"/>
      <c r="G544" s="59"/>
      <c r="H544" s="58"/>
      <c r="I544" s="60"/>
      <c r="J544" s="61"/>
      <c r="K544" s="62"/>
    </row>
    <row r="545" ht="14.25" customHeight="1">
      <c r="A545" s="57"/>
      <c r="B545" s="58"/>
      <c r="C545" s="58"/>
      <c r="D545" s="58"/>
      <c r="E545" s="58"/>
      <c r="F545" s="58"/>
      <c r="G545" s="59"/>
      <c r="H545" s="58"/>
      <c r="I545" s="60"/>
      <c r="J545" s="61"/>
      <c r="K545" s="62"/>
    </row>
    <row r="546" ht="14.25" customHeight="1">
      <c r="A546" s="57"/>
      <c r="B546" s="58"/>
      <c r="C546" s="58"/>
      <c r="D546" s="58"/>
      <c r="E546" s="58"/>
      <c r="F546" s="58"/>
      <c r="G546" s="59"/>
      <c r="H546" s="58"/>
      <c r="I546" s="60"/>
      <c r="J546" s="61"/>
      <c r="K546" s="62"/>
    </row>
    <row r="547" ht="14.25" customHeight="1">
      <c r="A547" s="57"/>
      <c r="B547" s="58"/>
      <c r="C547" s="58"/>
      <c r="D547" s="58"/>
      <c r="E547" s="58"/>
      <c r="F547" s="58"/>
      <c r="G547" s="59"/>
      <c r="H547" s="58"/>
      <c r="I547" s="60"/>
      <c r="J547" s="61"/>
      <c r="K547" s="62"/>
    </row>
    <row r="548" ht="14.25" customHeight="1">
      <c r="A548" s="57"/>
      <c r="B548" s="58"/>
      <c r="C548" s="58"/>
      <c r="D548" s="58"/>
      <c r="E548" s="58"/>
      <c r="F548" s="58"/>
      <c r="G548" s="59"/>
      <c r="H548" s="58"/>
      <c r="I548" s="60"/>
      <c r="J548" s="61"/>
      <c r="K548" s="62"/>
    </row>
    <row r="549" ht="14.25" customHeight="1">
      <c r="A549" s="57"/>
      <c r="B549" s="58"/>
      <c r="C549" s="58"/>
      <c r="D549" s="58"/>
      <c r="E549" s="58"/>
      <c r="F549" s="58"/>
      <c r="G549" s="59"/>
      <c r="H549" s="58"/>
      <c r="I549" s="60"/>
      <c r="J549" s="61"/>
      <c r="K549" s="62"/>
    </row>
    <row r="550" ht="14.25" customHeight="1">
      <c r="A550" s="57"/>
      <c r="B550" s="58"/>
      <c r="C550" s="58"/>
      <c r="D550" s="58"/>
      <c r="E550" s="58"/>
      <c r="F550" s="58"/>
      <c r="G550" s="59"/>
      <c r="H550" s="58"/>
      <c r="I550" s="60"/>
      <c r="J550" s="61"/>
      <c r="K550" s="62"/>
    </row>
    <row r="551" ht="14.25" customHeight="1">
      <c r="A551" s="57"/>
      <c r="B551" s="58"/>
      <c r="C551" s="58"/>
      <c r="D551" s="58"/>
      <c r="E551" s="58"/>
      <c r="F551" s="58"/>
      <c r="G551" s="59"/>
      <c r="H551" s="58"/>
      <c r="I551" s="60"/>
      <c r="J551" s="61"/>
      <c r="K551" s="62"/>
    </row>
    <row r="552" ht="14.25" customHeight="1">
      <c r="A552" s="57"/>
      <c r="B552" s="58"/>
      <c r="C552" s="58"/>
      <c r="D552" s="58"/>
      <c r="E552" s="58"/>
      <c r="F552" s="58"/>
      <c r="G552" s="59"/>
      <c r="H552" s="58"/>
      <c r="I552" s="60"/>
      <c r="J552" s="61"/>
      <c r="K552" s="62"/>
    </row>
    <row r="553" ht="14.25" customHeight="1">
      <c r="A553" s="57"/>
      <c r="B553" s="58"/>
      <c r="C553" s="58"/>
      <c r="D553" s="58"/>
      <c r="E553" s="58"/>
      <c r="F553" s="58"/>
      <c r="G553" s="59"/>
      <c r="H553" s="58"/>
      <c r="I553" s="60"/>
      <c r="J553" s="61"/>
      <c r="K553" s="62"/>
    </row>
    <row r="554" ht="14.25" customHeight="1">
      <c r="A554" s="57"/>
      <c r="B554" s="58"/>
      <c r="C554" s="58"/>
      <c r="D554" s="58"/>
      <c r="E554" s="58"/>
      <c r="F554" s="58"/>
      <c r="G554" s="59"/>
      <c r="H554" s="58"/>
      <c r="I554" s="60"/>
      <c r="J554" s="61"/>
      <c r="K554" s="62"/>
    </row>
    <row r="555" ht="14.25" customHeight="1">
      <c r="A555" s="57"/>
      <c r="B555" s="58"/>
      <c r="C555" s="58"/>
      <c r="D555" s="58"/>
      <c r="E555" s="58"/>
      <c r="F555" s="58"/>
      <c r="G555" s="59"/>
      <c r="H555" s="58"/>
      <c r="I555" s="60"/>
      <c r="J555" s="61"/>
      <c r="K555" s="62"/>
    </row>
    <row r="556" ht="14.25" customHeight="1">
      <c r="A556" s="57"/>
      <c r="B556" s="58"/>
      <c r="C556" s="58"/>
      <c r="D556" s="58"/>
      <c r="E556" s="58"/>
      <c r="F556" s="58"/>
      <c r="G556" s="59"/>
      <c r="H556" s="58"/>
      <c r="I556" s="60"/>
      <c r="J556" s="61"/>
      <c r="K556" s="62"/>
    </row>
    <row r="557" ht="14.25" customHeight="1">
      <c r="A557" s="57"/>
      <c r="B557" s="58"/>
      <c r="C557" s="58"/>
      <c r="D557" s="58"/>
      <c r="E557" s="58"/>
      <c r="F557" s="58"/>
      <c r="G557" s="59"/>
      <c r="H557" s="58"/>
      <c r="I557" s="60"/>
      <c r="J557" s="61"/>
      <c r="K557" s="62"/>
    </row>
    <row r="558" ht="14.25" customHeight="1">
      <c r="A558" s="57"/>
      <c r="B558" s="58"/>
      <c r="C558" s="58"/>
      <c r="D558" s="58"/>
      <c r="E558" s="58"/>
      <c r="F558" s="58"/>
      <c r="G558" s="59"/>
      <c r="H558" s="58"/>
      <c r="I558" s="60"/>
      <c r="J558" s="61"/>
      <c r="K558" s="62"/>
    </row>
    <row r="559" ht="14.25" customHeight="1">
      <c r="A559" s="57"/>
      <c r="B559" s="58"/>
      <c r="C559" s="58"/>
      <c r="D559" s="58"/>
      <c r="E559" s="58"/>
      <c r="F559" s="58"/>
      <c r="G559" s="59"/>
      <c r="H559" s="58"/>
      <c r="I559" s="60"/>
      <c r="J559" s="61"/>
      <c r="K559" s="62"/>
    </row>
    <row r="560" ht="14.25" customHeight="1">
      <c r="A560" s="57"/>
      <c r="B560" s="58"/>
      <c r="C560" s="58"/>
      <c r="D560" s="58"/>
      <c r="E560" s="58"/>
      <c r="F560" s="58"/>
      <c r="G560" s="59"/>
      <c r="H560" s="58"/>
      <c r="I560" s="60"/>
      <c r="J560" s="61"/>
      <c r="K560" s="62"/>
    </row>
    <row r="561" ht="14.25" customHeight="1">
      <c r="A561" s="57"/>
      <c r="B561" s="58"/>
      <c r="C561" s="58"/>
      <c r="D561" s="58"/>
      <c r="E561" s="58"/>
      <c r="F561" s="58"/>
      <c r="G561" s="59"/>
      <c r="H561" s="58"/>
      <c r="I561" s="60"/>
      <c r="J561" s="61"/>
      <c r="K561" s="62"/>
    </row>
    <row r="562" ht="14.25" customHeight="1">
      <c r="A562" s="57"/>
      <c r="B562" s="58"/>
      <c r="C562" s="58"/>
      <c r="D562" s="58"/>
      <c r="E562" s="58"/>
      <c r="F562" s="58"/>
      <c r="G562" s="59"/>
      <c r="H562" s="58"/>
      <c r="I562" s="60"/>
      <c r="J562" s="61"/>
      <c r="K562" s="62"/>
    </row>
    <row r="563" ht="14.25" customHeight="1">
      <c r="A563" s="57"/>
      <c r="B563" s="58"/>
      <c r="C563" s="58"/>
      <c r="D563" s="58"/>
      <c r="E563" s="58"/>
      <c r="F563" s="58"/>
      <c r="G563" s="59"/>
      <c r="H563" s="58"/>
      <c r="I563" s="60"/>
      <c r="J563" s="61"/>
      <c r="K563" s="62"/>
    </row>
    <row r="564" ht="14.25" customHeight="1">
      <c r="A564" s="57"/>
      <c r="B564" s="58"/>
      <c r="C564" s="58"/>
      <c r="D564" s="58"/>
      <c r="E564" s="58"/>
      <c r="F564" s="58"/>
      <c r="G564" s="59"/>
      <c r="H564" s="58"/>
      <c r="I564" s="60"/>
      <c r="J564" s="61"/>
      <c r="K564" s="62"/>
    </row>
    <row r="565" ht="14.25" customHeight="1">
      <c r="A565" s="57"/>
      <c r="B565" s="58"/>
      <c r="C565" s="58"/>
      <c r="D565" s="58"/>
      <c r="E565" s="58"/>
      <c r="F565" s="58"/>
      <c r="G565" s="59"/>
      <c r="H565" s="58"/>
      <c r="I565" s="60"/>
      <c r="J565" s="61"/>
      <c r="K565" s="62"/>
    </row>
    <row r="566" ht="14.25" customHeight="1">
      <c r="A566" s="57"/>
      <c r="B566" s="58"/>
      <c r="C566" s="58"/>
      <c r="D566" s="58"/>
      <c r="E566" s="58"/>
      <c r="F566" s="58"/>
      <c r="G566" s="59"/>
      <c r="H566" s="58"/>
      <c r="I566" s="60"/>
      <c r="J566" s="61"/>
      <c r="K566" s="62"/>
    </row>
    <row r="567" ht="14.25" customHeight="1">
      <c r="A567" s="57"/>
      <c r="B567" s="58"/>
      <c r="C567" s="58"/>
      <c r="D567" s="58"/>
      <c r="E567" s="58"/>
      <c r="F567" s="58"/>
      <c r="G567" s="59"/>
      <c r="H567" s="58"/>
      <c r="I567" s="60"/>
      <c r="J567" s="61"/>
      <c r="K567" s="62"/>
    </row>
    <row r="568" ht="14.25" customHeight="1">
      <c r="A568" s="57"/>
      <c r="B568" s="58"/>
      <c r="C568" s="58"/>
      <c r="D568" s="58"/>
      <c r="E568" s="58"/>
      <c r="F568" s="58"/>
      <c r="G568" s="59"/>
      <c r="H568" s="58"/>
      <c r="I568" s="60"/>
      <c r="J568" s="61"/>
      <c r="K568" s="62"/>
    </row>
    <row r="569" ht="14.25" customHeight="1">
      <c r="A569" s="57"/>
      <c r="B569" s="58"/>
      <c r="C569" s="58"/>
      <c r="D569" s="58"/>
      <c r="E569" s="58"/>
      <c r="F569" s="58"/>
      <c r="G569" s="59"/>
      <c r="H569" s="58"/>
      <c r="I569" s="60"/>
      <c r="J569" s="61"/>
      <c r="K569" s="62"/>
    </row>
    <row r="570" ht="14.25" customHeight="1">
      <c r="A570" s="57"/>
      <c r="B570" s="58"/>
      <c r="C570" s="58"/>
      <c r="D570" s="58"/>
      <c r="E570" s="58"/>
      <c r="F570" s="58"/>
      <c r="G570" s="59"/>
      <c r="H570" s="58"/>
      <c r="I570" s="60"/>
      <c r="J570" s="61"/>
      <c r="K570" s="62"/>
    </row>
    <row r="571" ht="14.25" customHeight="1">
      <c r="A571" s="57"/>
      <c r="B571" s="58"/>
      <c r="C571" s="58"/>
      <c r="D571" s="58"/>
      <c r="E571" s="58"/>
      <c r="F571" s="58"/>
      <c r="G571" s="59"/>
      <c r="H571" s="58"/>
      <c r="I571" s="60"/>
      <c r="J571" s="61"/>
      <c r="K571" s="62"/>
    </row>
    <row r="572" ht="14.25" customHeight="1">
      <c r="A572" s="57"/>
      <c r="B572" s="58"/>
      <c r="C572" s="58"/>
      <c r="D572" s="58"/>
      <c r="E572" s="58"/>
      <c r="F572" s="58"/>
      <c r="G572" s="59"/>
      <c r="H572" s="58"/>
      <c r="I572" s="60"/>
      <c r="J572" s="61"/>
      <c r="K572" s="62"/>
    </row>
    <row r="573" ht="14.25" customHeight="1">
      <c r="A573" s="57"/>
      <c r="B573" s="58"/>
      <c r="C573" s="58"/>
      <c r="D573" s="58"/>
      <c r="E573" s="58"/>
      <c r="F573" s="58"/>
      <c r="G573" s="59"/>
      <c r="H573" s="58"/>
      <c r="I573" s="60"/>
      <c r="J573" s="61"/>
      <c r="K573" s="62"/>
    </row>
    <row r="574" ht="14.25" customHeight="1">
      <c r="A574" s="57"/>
      <c r="B574" s="58"/>
      <c r="C574" s="58"/>
      <c r="D574" s="58"/>
      <c r="E574" s="58"/>
      <c r="F574" s="58"/>
      <c r="G574" s="59"/>
      <c r="H574" s="58"/>
      <c r="I574" s="60"/>
      <c r="J574" s="61"/>
      <c r="K574" s="62"/>
    </row>
    <row r="575" ht="14.25" customHeight="1">
      <c r="A575" s="57"/>
      <c r="B575" s="58"/>
      <c r="C575" s="58"/>
      <c r="D575" s="58"/>
      <c r="E575" s="58"/>
      <c r="F575" s="58"/>
      <c r="G575" s="59"/>
      <c r="H575" s="58"/>
      <c r="I575" s="60"/>
      <c r="J575" s="61"/>
      <c r="K575" s="62"/>
    </row>
    <row r="576" ht="14.25" customHeight="1">
      <c r="A576" s="57"/>
      <c r="B576" s="58"/>
      <c r="C576" s="58"/>
      <c r="D576" s="58"/>
      <c r="E576" s="58"/>
      <c r="F576" s="58"/>
      <c r="G576" s="59"/>
      <c r="H576" s="58"/>
      <c r="I576" s="60"/>
      <c r="J576" s="61"/>
      <c r="K576" s="62"/>
    </row>
    <row r="577" ht="14.25" customHeight="1">
      <c r="A577" s="57"/>
      <c r="B577" s="58"/>
      <c r="C577" s="58"/>
      <c r="D577" s="58"/>
      <c r="E577" s="58"/>
      <c r="F577" s="58"/>
      <c r="G577" s="59"/>
      <c r="H577" s="58"/>
      <c r="I577" s="60"/>
      <c r="J577" s="61"/>
      <c r="K577" s="62"/>
    </row>
    <row r="578" ht="14.25" customHeight="1">
      <c r="A578" s="57"/>
      <c r="B578" s="58"/>
      <c r="C578" s="58"/>
      <c r="D578" s="58"/>
      <c r="E578" s="58"/>
      <c r="F578" s="58"/>
      <c r="G578" s="59"/>
      <c r="H578" s="58"/>
      <c r="I578" s="60"/>
      <c r="J578" s="61"/>
      <c r="K578" s="62"/>
    </row>
    <row r="579" ht="14.25" customHeight="1">
      <c r="A579" s="57"/>
      <c r="B579" s="58"/>
      <c r="C579" s="58"/>
      <c r="D579" s="58"/>
      <c r="E579" s="58"/>
      <c r="F579" s="58"/>
      <c r="G579" s="59"/>
      <c r="H579" s="58"/>
      <c r="I579" s="60"/>
      <c r="J579" s="61"/>
      <c r="K579" s="62"/>
    </row>
    <row r="580" ht="14.25" customHeight="1">
      <c r="A580" s="57"/>
      <c r="B580" s="58"/>
      <c r="C580" s="58"/>
      <c r="D580" s="58"/>
      <c r="E580" s="58"/>
      <c r="F580" s="58"/>
      <c r="G580" s="59"/>
      <c r="H580" s="58"/>
      <c r="I580" s="60"/>
      <c r="J580" s="61"/>
      <c r="K580" s="62"/>
    </row>
    <row r="581" ht="14.25" customHeight="1">
      <c r="A581" s="57"/>
      <c r="B581" s="58"/>
      <c r="C581" s="58"/>
      <c r="D581" s="58"/>
      <c r="E581" s="58"/>
      <c r="F581" s="58"/>
      <c r="G581" s="59"/>
      <c r="H581" s="58"/>
      <c r="I581" s="60"/>
      <c r="J581" s="61"/>
      <c r="K581" s="62"/>
    </row>
    <row r="582" ht="14.25" customHeight="1">
      <c r="A582" s="57"/>
      <c r="B582" s="58"/>
      <c r="C582" s="58"/>
      <c r="D582" s="58"/>
      <c r="E582" s="58"/>
      <c r="F582" s="58"/>
      <c r="G582" s="59"/>
      <c r="H582" s="58"/>
      <c r="I582" s="60"/>
      <c r="J582" s="61"/>
      <c r="K582" s="62"/>
    </row>
    <row r="583" ht="14.25" customHeight="1">
      <c r="A583" s="57"/>
      <c r="B583" s="58"/>
      <c r="C583" s="58"/>
      <c r="D583" s="58"/>
      <c r="E583" s="58"/>
      <c r="F583" s="58"/>
      <c r="G583" s="59"/>
      <c r="H583" s="58"/>
      <c r="I583" s="60"/>
      <c r="J583" s="61"/>
      <c r="K583" s="62"/>
    </row>
    <row r="584" ht="14.25" customHeight="1">
      <c r="A584" s="57"/>
      <c r="B584" s="58"/>
      <c r="C584" s="58"/>
      <c r="D584" s="58"/>
      <c r="E584" s="58"/>
      <c r="F584" s="58"/>
      <c r="G584" s="59"/>
      <c r="H584" s="58"/>
      <c r="I584" s="60"/>
      <c r="J584" s="61"/>
      <c r="K584" s="62"/>
    </row>
    <row r="585" ht="14.25" customHeight="1">
      <c r="A585" s="57"/>
      <c r="B585" s="58"/>
      <c r="C585" s="58"/>
      <c r="D585" s="58"/>
      <c r="E585" s="58"/>
      <c r="F585" s="58"/>
      <c r="G585" s="59"/>
      <c r="H585" s="58"/>
      <c r="I585" s="60"/>
      <c r="J585" s="61"/>
      <c r="K585" s="62"/>
    </row>
    <row r="586" ht="14.25" customHeight="1">
      <c r="A586" s="57"/>
      <c r="B586" s="58"/>
      <c r="C586" s="58"/>
      <c r="D586" s="58"/>
      <c r="E586" s="58"/>
      <c r="F586" s="58"/>
      <c r="G586" s="59"/>
      <c r="H586" s="58"/>
      <c r="I586" s="60"/>
      <c r="J586" s="61"/>
      <c r="K586" s="62"/>
    </row>
    <row r="587" ht="14.25" customHeight="1">
      <c r="A587" s="57"/>
      <c r="B587" s="58"/>
      <c r="C587" s="58"/>
      <c r="D587" s="58"/>
      <c r="E587" s="58"/>
      <c r="F587" s="58"/>
      <c r="G587" s="59"/>
      <c r="H587" s="58"/>
      <c r="I587" s="60"/>
      <c r="J587" s="61"/>
      <c r="K587" s="62"/>
    </row>
    <row r="588" ht="14.25" customHeight="1">
      <c r="A588" s="57"/>
      <c r="B588" s="58"/>
      <c r="C588" s="58"/>
      <c r="D588" s="58"/>
      <c r="E588" s="58"/>
      <c r="F588" s="58"/>
      <c r="G588" s="59"/>
      <c r="H588" s="58"/>
      <c r="I588" s="60"/>
      <c r="J588" s="61"/>
      <c r="K588" s="62"/>
    </row>
    <row r="589" ht="14.25" customHeight="1">
      <c r="A589" s="57"/>
      <c r="B589" s="58"/>
      <c r="C589" s="58"/>
      <c r="D589" s="58"/>
      <c r="E589" s="58"/>
      <c r="F589" s="58"/>
      <c r="G589" s="59"/>
      <c r="H589" s="58"/>
      <c r="I589" s="60"/>
      <c r="J589" s="61"/>
      <c r="K589" s="62"/>
    </row>
    <row r="590" ht="14.25" customHeight="1">
      <c r="A590" s="57"/>
      <c r="B590" s="58"/>
      <c r="C590" s="58"/>
      <c r="D590" s="58"/>
      <c r="E590" s="58"/>
      <c r="F590" s="58"/>
      <c r="G590" s="59"/>
      <c r="H590" s="58"/>
      <c r="I590" s="60"/>
      <c r="J590" s="61"/>
      <c r="K590" s="62"/>
    </row>
    <row r="591" ht="14.25" customHeight="1">
      <c r="A591" s="57"/>
      <c r="B591" s="58"/>
      <c r="C591" s="58"/>
      <c r="D591" s="58"/>
      <c r="E591" s="58"/>
      <c r="F591" s="58"/>
      <c r="G591" s="59"/>
      <c r="H591" s="58"/>
      <c r="I591" s="60"/>
      <c r="J591" s="61"/>
      <c r="K591" s="62"/>
    </row>
    <row r="592" ht="14.25" customHeight="1">
      <c r="A592" s="57"/>
      <c r="B592" s="58"/>
      <c r="C592" s="58"/>
      <c r="D592" s="58"/>
      <c r="E592" s="58"/>
      <c r="F592" s="58"/>
      <c r="G592" s="59"/>
      <c r="H592" s="58"/>
      <c r="I592" s="60"/>
      <c r="J592" s="61"/>
      <c r="K592" s="62"/>
    </row>
    <row r="593" ht="14.25" customHeight="1">
      <c r="A593" s="57"/>
      <c r="B593" s="58"/>
      <c r="C593" s="58"/>
      <c r="D593" s="58"/>
      <c r="E593" s="58"/>
      <c r="F593" s="58"/>
      <c r="G593" s="59"/>
      <c r="H593" s="58"/>
      <c r="I593" s="60"/>
      <c r="J593" s="61"/>
      <c r="K593" s="62"/>
    </row>
    <row r="594" ht="14.25" customHeight="1">
      <c r="A594" s="57"/>
      <c r="B594" s="58"/>
      <c r="C594" s="58"/>
      <c r="D594" s="58"/>
      <c r="E594" s="58"/>
      <c r="F594" s="58"/>
      <c r="G594" s="59"/>
      <c r="H594" s="58"/>
      <c r="I594" s="60"/>
      <c r="J594" s="61"/>
      <c r="K594" s="62"/>
    </row>
    <row r="595" ht="14.25" customHeight="1">
      <c r="A595" s="57"/>
      <c r="B595" s="58"/>
      <c r="C595" s="58"/>
      <c r="D595" s="58"/>
      <c r="E595" s="58"/>
      <c r="F595" s="58"/>
      <c r="G595" s="59"/>
      <c r="H595" s="58"/>
      <c r="I595" s="60"/>
      <c r="J595" s="61"/>
      <c r="K595" s="62"/>
    </row>
    <row r="596" ht="14.25" customHeight="1">
      <c r="A596" s="57"/>
      <c r="B596" s="58"/>
      <c r="C596" s="58"/>
      <c r="D596" s="58"/>
      <c r="E596" s="58"/>
      <c r="F596" s="58"/>
      <c r="G596" s="59"/>
      <c r="H596" s="58"/>
      <c r="I596" s="60"/>
      <c r="J596" s="61"/>
      <c r="K596" s="62"/>
    </row>
    <row r="597" ht="14.25" customHeight="1">
      <c r="A597" s="57"/>
      <c r="B597" s="58"/>
      <c r="C597" s="58"/>
      <c r="D597" s="58"/>
      <c r="E597" s="58"/>
      <c r="F597" s="58"/>
      <c r="G597" s="59"/>
      <c r="H597" s="58"/>
      <c r="I597" s="60"/>
      <c r="J597" s="61"/>
      <c r="K597" s="62"/>
    </row>
    <row r="598" ht="14.25" customHeight="1">
      <c r="A598" s="57"/>
      <c r="B598" s="58"/>
      <c r="C598" s="58"/>
      <c r="D598" s="58"/>
      <c r="E598" s="58"/>
      <c r="F598" s="58"/>
      <c r="G598" s="59"/>
      <c r="H598" s="58"/>
      <c r="I598" s="60"/>
      <c r="J598" s="61"/>
      <c r="K598" s="62"/>
    </row>
    <row r="599" ht="14.25" customHeight="1">
      <c r="A599" s="57"/>
      <c r="B599" s="58"/>
      <c r="C599" s="58"/>
      <c r="D599" s="58"/>
      <c r="E599" s="58"/>
      <c r="F599" s="58"/>
      <c r="G599" s="59"/>
      <c r="H599" s="58"/>
      <c r="I599" s="60"/>
      <c r="J599" s="61"/>
      <c r="K599" s="62"/>
    </row>
    <row r="600" ht="14.25" customHeight="1">
      <c r="A600" s="57"/>
      <c r="B600" s="58"/>
      <c r="C600" s="58"/>
      <c r="D600" s="58"/>
      <c r="E600" s="58"/>
      <c r="F600" s="58"/>
      <c r="G600" s="59"/>
      <c r="H600" s="58"/>
      <c r="I600" s="60"/>
      <c r="J600" s="61"/>
      <c r="K600" s="62"/>
    </row>
    <row r="601" ht="14.25" customHeight="1">
      <c r="A601" s="57"/>
      <c r="B601" s="58"/>
      <c r="C601" s="58"/>
      <c r="D601" s="58"/>
      <c r="E601" s="58"/>
      <c r="F601" s="58"/>
      <c r="G601" s="59"/>
      <c r="H601" s="58"/>
      <c r="I601" s="60"/>
      <c r="J601" s="61"/>
      <c r="K601" s="62"/>
    </row>
    <row r="602" ht="14.25" customHeight="1">
      <c r="A602" s="57"/>
      <c r="B602" s="58"/>
      <c r="C602" s="58"/>
      <c r="D602" s="58"/>
      <c r="E602" s="58"/>
      <c r="F602" s="58"/>
      <c r="G602" s="59"/>
      <c r="H602" s="58"/>
      <c r="I602" s="60"/>
      <c r="J602" s="61"/>
      <c r="K602" s="62"/>
    </row>
    <row r="603" ht="14.25" customHeight="1">
      <c r="A603" s="57"/>
      <c r="B603" s="58"/>
      <c r="C603" s="58"/>
      <c r="D603" s="58"/>
      <c r="E603" s="58"/>
      <c r="F603" s="58"/>
      <c r="G603" s="59"/>
      <c r="H603" s="58"/>
      <c r="I603" s="60"/>
      <c r="J603" s="61"/>
      <c r="K603" s="62"/>
    </row>
    <row r="604" ht="14.25" customHeight="1">
      <c r="A604" s="57"/>
      <c r="B604" s="58"/>
      <c r="C604" s="58"/>
      <c r="D604" s="58"/>
      <c r="E604" s="58"/>
      <c r="F604" s="58"/>
      <c r="G604" s="59"/>
      <c r="H604" s="58"/>
      <c r="I604" s="60"/>
      <c r="J604" s="61"/>
      <c r="K604" s="62"/>
    </row>
    <row r="605" ht="14.25" customHeight="1">
      <c r="A605" s="57"/>
      <c r="B605" s="58"/>
      <c r="C605" s="58"/>
      <c r="D605" s="58"/>
      <c r="E605" s="58"/>
      <c r="F605" s="58"/>
      <c r="G605" s="59"/>
      <c r="H605" s="58"/>
      <c r="I605" s="60"/>
      <c r="J605" s="61"/>
      <c r="K605" s="62"/>
    </row>
    <row r="606" ht="14.25" customHeight="1">
      <c r="A606" s="57"/>
      <c r="B606" s="58"/>
      <c r="C606" s="58"/>
      <c r="D606" s="58"/>
      <c r="E606" s="58"/>
      <c r="F606" s="58"/>
      <c r="G606" s="59"/>
      <c r="H606" s="58"/>
      <c r="I606" s="60"/>
      <c r="J606" s="61"/>
      <c r="K606" s="62"/>
    </row>
    <row r="607" ht="14.25" customHeight="1">
      <c r="A607" s="57"/>
      <c r="B607" s="58"/>
      <c r="C607" s="58"/>
      <c r="D607" s="58"/>
      <c r="E607" s="58"/>
      <c r="F607" s="58"/>
      <c r="G607" s="59"/>
      <c r="H607" s="58"/>
      <c r="I607" s="60"/>
      <c r="J607" s="61"/>
      <c r="K607" s="62"/>
    </row>
    <row r="608" ht="14.25" customHeight="1">
      <c r="A608" s="57"/>
      <c r="B608" s="58"/>
      <c r="C608" s="58"/>
      <c r="D608" s="58"/>
      <c r="E608" s="58"/>
      <c r="F608" s="58"/>
      <c r="G608" s="59"/>
      <c r="H608" s="58"/>
      <c r="I608" s="60"/>
      <c r="J608" s="61"/>
      <c r="K608" s="62"/>
    </row>
    <row r="609" ht="14.25" customHeight="1">
      <c r="A609" s="57"/>
      <c r="B609" s="58"/>
      <c r="C609" s="58"/>
      <c r="D609" s="58"/>
      <c r="E609" s="58"/>
      <c r="F609" s="58"/>
      <c r="G609" s="59"/>
      <c r="H609" s="58"/>
      <c r="I609" s="60"/>
      <c r="J609" s="61"/>
      <c r="K609" s="62"/>
    </row>
    <row r="610" ht="14.25" customHeight="1">
      <c r="A610" s="57"/>
      <c r="B610" s="58"/>
      <c r="C610" s="58"/>
      <c r="D610" s="58"/>
      <c r="E610" s="58"/>
      <c r="F610" s="58"/>
      <c r="G610" s="59"/>
      <c r="H610" s="58"/>
      <c r="I610" s="60"/>
      <c r="J610" s="61"/>
      <c r="K610" s="62"/>
    </row>
    <row r="611" ht="14.25" customHeight="1">
      <c r="A611" s="57"/>
      <c r="B611" s="58"/>
      <c r="C611" s="58"/>
      <c r="D611" s="58"/>
      <c r="E611" s="58"/>
      <c r="F611" s="58"/>
      <c r="G611" s="59"/>
      <c r="H611" s="58"/>
      <c r="I611" s="60"/>
      <c r="J611" s="61"/>
      <c r="K611" s="62"/>
    </row>
    <row r="612" ht="14.25" customHeight="1">
      <c r="A612" s="57"/>
      <c r="B612" s="58"/>
      <c r="C612" s="58"/>
      <c r="D612" s="58"/>
      <c r="E612" s="58"/>
      <c r="F612" s="58"/>
      <c r="G612" s="59"/>
      <c r="H612" s="58"/>
      <c r="I612" s="60"/>
      <c r="J612" s="61"/>
      <c r="K612" s="62"/>
    </row>
    <row r="613" ht="14.25" customHeight="1">
      <c r="A613" s="57"/>
      <c r="B613" s="58"/>
      <c r="C613" s="58"/>
      <c r="D613" s="58"/>
      <c r="E613" s="58"/>
      <c r="F613" s="58"/>
      <c r="G613" s="59"/>
      <c r="H613" s="58"/>
      <c r="I613" s="60"/>
      <c r="J613" s="61"/>
      <c r="K613" s="62"/>
    </row>
    <row r="614" ht="14.25" customHeight="1">
      <c r="A614" s="57"/>
      <c r="B614" s="58"/>
      <c r="C614" s="58"/>
      <c r="D614" s="58"/>
      <c r="E614" s="58"/>
      <c r="F614" s="58"/>
      <c r="G614" s="59"/>
      <c r="H614" s="58"/>
      <c r="I614" s="60"/>
      <c r="J614" s="61"/>
      <c r="K614" s="62"/>
    </row>
    <row r="615" ht="14.25" customHeight="1">
      <c r="A615" s="57"/>
      <c r="B615" s="58"/>
      <c r="C615" s="58"/>
      <c r="D615" s="58"/>
      <c r="E615" s="58"/>
      <c r="F615" s="58"/>
      <c r="G615" s="59"/>
      <c r="H615" s="58"/>
      <c r="I615" s="60"/>
      <c r="J615" s="61"/>
      <c r="K615" s="62"/>
    </row>
    <row r="616" ht="14.25" customHeight="1">
      <c r="A616" s="57"/>
      <c r="B616" s="58"/>
      <c r="C616" s="58"/>
      <c r="D616" s="58"/>
      <c r="E616" s="58"/>
      <c r="F616" s="58"/>
      <c r="G616" s="59"/>
      <c r="H616" s="58"/>
      <c r="I616" s="60"/>
      <c r="J616" s="61"/>
      <c r="K616" s="62"/>
    </row>
    <row r="617" ht="14.25" customHeight="1">
      <c r="A617" s="57"/>
      <c r="B617" s="58"/>
      <c r="C617" s="58"/>
      <c r="D617" s="58"/>
      <c r="E617" s="58"/>
      <c r="F617" s="58"/>
      <c r="G617" s="59"/>
      <c r="H617" s="58"/>
      <c r="I617" s="60"/>
      <c r="J617" s="61"/>
      <c r="K617" s="62"/>
    </row>
    <row r="618" ht="14.25" customHeight="1">
      <c r="A618" s="57"/>
      <c r="B618" s="58"/>
      <c r="C618" s="58"/>
      <c r="D618" s="58"/>
      <c r="E618" s="58"/>
      <c r="F618" s="58"/>
      <c r="G618" s="59"/>
      <c r="H618" s="58"/>
      <c r="I618" s="60"/>
      <c r="J618" s="61"/>
      <c r="K618" s="62"/>
    </row>
    <row r="619" ht="14.25" customHeight="1">
      <c r="A619" s="57"/>
      <c r="B619" s="58"/>
      <c r="C619" s="58"/>
      <c r="D619" s="58"/>
      <c r="E619" s="58"/>
      <c r="F619" s="58"/>
      <c r="G619" s="59"/>
      <c r="H619" s="58"/>
      <c r="I619" s="60"/>
      <c r="J619" s="61"/>
      <c r="K619" s="62"/>
    </row>
    <row r="620" ht="14.25" customHeight="1">
      <c r="A620" s="57"/>
      <c r="B620" s="58"/>
      <c r="C620" s="58"/>
      <c r="D620" s="58"/>
      <c r="E620" s="58"/>
      <c r="F620" s="58"/>
      <c r="G620" s="59"/>
      <c r="H620" s="58"/>
      <c r="I620" s="60"/>
      <c r="J620" s="61"/>
      <c r="K620" s="62"/>
    </row>
    <row r="621" ht="14.25" customHeight="1">
      <c r="A621" s="57"/>
      <c r="B621" s="58"/>
      <c r="C621" s="58"/>
      <c r="D621" s="58"/>
      <c r="E621" s="58"/>
      <c r="F621" s="58"/>
      <c r="G621" s="59"/>
      <c r="H621" s="58"/>
      <c r="I621" s="60"/>
      <c r="J621" s="61"/>
      <c r="K621" s="62"/>
    </row>
    <row r="622" ht="14.25" customHeight="1">
      <c r="A622" s="57"/>
      <c r="B622" s="58"/>
      <c r="C622" s="58"/>
      <c r="D622" s="58"/>
      <c r="E622" s="58"/>
      <c r="F622" s="58"/>
      <c r="G622" s="59"/>
      <c r="H622" s="58"/>
      <c r="I622" s="60"/>
      <c r="J622" s="61"/>
      <c r="K622" s="62"/>
    </row>
    <row r="623" ht="14.25" customHeight="1">
      <c r="A623" s="57"/>
      <c r="B623" s="58"/>
      <c r="C623" s="58"/>
      <c r="D623" s="58"/>
      <c r="E623" s="58"/>
      <c r="F623" s="58"/>
      <c r="G623" s="59"/>
      <c r="H623" s="58"/>
      <c r="I623" s="60"/>
      <c r="J623" s="61"/>
      <c r="K623" s="62"/>
    </row>
    <row r="624" ht="14.25" customHeight="1">
      <c r="A624" s="57"/>
      <c r="B624" s="58"/>
      <c r="C624" s="58"/>
      <c r="D624" s="58"/>
      <c r="E624" s="58"/>
      <c r="F624" s="58"/>
      <c r="G624" s="59"/>
      <c r="H624" s="58"/>
      <c r="I624" s="60"/>
      <c r="J624" s="61"/>
      <c r="K624" s="62"/>
    </row>
    <row r="625" ht="14.25" customHeight="1">
      <c r="A625" s="57"/>
      <c r="B625" s="58"/>
      <c r="C625" s="58"/>
      <c r="D625" s="58"/>
      <c r="E625" s="58"/>
      <c r="F625" s="58"/>
      <c r="G625" s="59"/>
      <c r="H625" s="58"/>
      <c r="I625" s="60"/>
      <c r="J625" s="61"/>
      <c r="K625" s="62"/>
    </row>
    <row r="626" ht="14.25" customHeight="1">
      <c r="A626" s="57"/>
      <c r="B626" s="58"/>
      <c r="C626" s="58"/>
      <c r="D626" s="58"/>
      <c r="E626" s="58"/>
      <c r="F626" s="58"/>
      <c r="G626" s="59"/>
      <c r="H626" s="58"/>
      <c r="I626" s="60"/>
      <c r="J626" s="61"/>
      <c r="K626" s="62"/>
    </row>
    <row r="627" ht="14.25" customHeight="1">
      <c r="A627" s="57"/>
      <c r="B627" s="58"/>
      <c r="C627" s="58"/>
      <c r="D627" s="58"/>
      <c r="E627" s="58"/>
      <c r="F627" s="58"/>
      <c r="G627" s="59"/>
      <c r="H627" s="58"/>
      <c r="I627" s="60"/>
      <c r="J627" s="61"/>
      <c r="K627" s="62"/>
    </row>
    <row r="628" ht="14.25" customHeight="1">
      <c r="A628" s="57"/>
      <c r="B628" s="58"/>
      <c r="C628" s="58"/>
      <c r="D628" s="58"/>
      <c r="E628" s="58"/>
      <c r="F628" s="58"/>
      <c r="G628" s="59"/>
      <c r="H628" s="58"/>
      <c r="I628" s="60"/>
      <c r="J628" s="61"/>
      <c r="K628" s="62"/>
    </row>
    <row r="629" ht="14.25" customHeight="1">
      <c r="A629" s="57"/>
      <c r="B629" s="58"/>
      <c r="C629" s="58"/>
      <c r="D629" s="58"/>
      <c r="E629" s="58"/>
      <c r="F629" s="58"/>
      <c r="G629" s="59"/>
      <c r="H629" s="58"/>
      <c r="I629" s="60"/>
      <c r="J629" s="61"/>
      <c r="K629" s="62"/>
    </row>
    <row r="630" ht="14.25" customHeight="1">
      <c r="A630" s="57"/>
      <c r="B630" s="58"/>
      <c r="C630" s="58"/>
      <c r="D630" s="58"/>
      <c r="E630" s="58"/>
      <c r="F630" s="58"/>
      <c r="G630" s="59"/>
      <c r="H630" s="58"/>
      <c r="I630" s="60"/>
      <c r="J630" s="61"/>
      <c r="K630" s="62"/>
    </row>
    <row r="631" ht="14.25" customHeight="1">
      <c r="A631" s="57"/>
      <c r="B631" s="58"/>
      <c r="C631" s="58"/>
      <c r="D631" s="58"/>
      <c r="E631" s="58"/>
      <c r="F631" s="58"/>
      <c r="G631" s="59"/>
      <c r="H631" s="58"/>
      <c r="I631" s="60"/>
      <c r="J631" s="61"/>
      <c r="K631" s="62"/>
    </row>
    <row r="632" ht="14.25" customHeight="1">
      <c r="A632" s="57"/>
      <c r="B632" s="58"/>
      <c r="C632" s="58"/>
      <c r="D632" s="58"/>
      <c r="E632" s="58"/>
      <c r="F632" s="58"/>
      <c r="G632" s="59"/>
      <c r="H632" s="58"/>
      <c r="I632" s="60"/>
      <c r="J632" s="61"/>
      <c r="K632" s="62"/>
    </row>
    <row r="633" ht="14.25" customHeight="1">
      <c r="A633" s="57"/>
      <c r="B633" s="58"/>
      <c r="C633" s="58"/>
      <c r="D633" s="58"/>
      <c r="E633" s="58"/>
      <c r="F633" s="58"/>
      <c r="G633" s="59"/>
      <c r="H633" s="58"/>
      <c r="I633" s="60"/>
      <c r="J633" s="61"/>
      <c r="K633" s="62"/>
    </row>
    <row r="634" ht="14.25" customHeight="1">
      <c r="A634" s="57"/>
      <c r="B634" s="58"/>
      <c r="C634" s="58"/>
      <c r="D634" s="58"/>
      <c r="E634" s="58"/>
      <c r="F634" s="58"/>
      <c r="G634" s="59"/>
      <c r="H634" s="58"/>
      <c r="I634" s="60"/>
      <c r="J634" s="61"/>
      <c r="K634" s="62"/>
    </row>
    <row r="635" ht="14.25" customHeight="1">
      <c r="A635" s="57"/>
      <c r="B635" s="58"/>
      <c r="C635" s="58"/>
      <c r="D635" s="58"/>
      <c r="E635" s="58"/>
      <c r="F635" s="58"/>
      <c r="G635" s="59"/>
      <c r="H635" s="58"/>
      <c r="I635" s="60"/>
      <c r="J635" s="61"/>
      <c r="K635" s="62"/>
    </row>
    <row r="636" ht="14.25" customHeight="1">
      <c r="A636" s="57"/>
      <c r="B636" s="58"/>
      <c r="C636" s="58"/>
      <c r="D636" s="58"/>
      <c r="E636" s="58"/>
      <c r="F636" s="58"/>
      <c r="G636" s="59"/>
      <c r="H636" s="58"/>
      <c r="I636" s="60"/>
      <c r="J636" s="61"/>
      <c r="K636" s="62"/>
    </row>
    <row r="637" ht="14.25" customHeight="1">
      <c r="A637" s="57"/>
      <c r="B637" s="58"/>
      <c r="C637" s="58"/>
      <c r="D637" s="58"/>
      <c r="E637" s="58"/>
      <c r="F637" s="58"/>
      <c r="G637" s="59"/>
      <c r="H637" s="58"/>
      <c r="I637" s="60"/>
      <c r="J637" s="61"/>
      <c r="K637" s="62"/>
    </row>
    <row r="638" ht="14.25" customHeight="1">
      <c r="A638" s="57"/>
      <c r="B638" s="58"/>
      <c r="C638" s="58"/>
      <c r="D638" s="58"/>
      <c r="E638" s="58"/>
      <c r="F638" s="58"/>
      <c r="G638" s="59"/>
      <c r="H638" s="58"/>
      <c r="I638" s="60"/>
      <c r="J638" s="61"/>
      <c r="K638" s="62"/>
    </row>
    <row r="639" ht="14.25" customHeight="1">
      <c r="A639" s="57"/>
      <c r="B639" s="58"/>
      <c r="C639" s="58"/>
      <c r="D639" s="58"/>
      <c r="E639" s="58"/>
      <c r="F639" s="58"/>
      <c r="G639" s="59"/>
      <c r="H639" s="58"/>
      <c r="I639" s="60"/>
      <c r="J639" s="61"/>
      <c r="K639" s="62"/>
    </row>
    <row r="640" ht="14.25" customHeight="1">
      <c r="A640" s="57"/>
      <c r="B640" s="58"/>
      <c r="C640" s="58"/>
      <c r="D640" s="58"/>
      <c r="E640" s="58"/>
      <c r="F640" s="58"/>
      <c r="G640" s="59"/>
      <c r="H640" s="58"/>
      <c r="I640" s="60"/>
      <c r="J640" s="61"/>
      <c r="K640" s="62"/>
    </row>
    <row r="641" ht="14.25" customHeight="1">
      <c r="A641" s="57"/>
      <c r="B641" s="58"/>
      <c r="C641" s="58"/>
      <c r="D641" s="58"/>
      <c r="E641" s="58"/>
      <c r="F641" s="58"/>
      <c r="G641" s="59"/>
      <c r="H641" s="58"/>
      <c r="I641" s="60"/>
      <c r="J641" s="61"/>
      <c r="K641" s="62"/>
    </row>
    <row r="642" ht="14.25" customHeight="1">
      <c r="A642" s="57"/>
      <c r="B642" s="58"/>
      <c r="C642" s="58"/>
      <c r="D642" s="58"/>
      <c r="E642" s="58"/>
      <c r="F642" s="58"/>
      <c r="G642" s="59"/>
      <c r="H642" s="58"/>
      <c r="I642" s="60"/>
      <c r="J642" s="61"/>
      <c r="K642" s="62"/>
    </row>
    <row r="643" ht="14.25" customHeight="1">
      <c r="A643" s="57"/>
      <c r="B643" s="58"/>
      <c r="C643" s="58"/>
      <c r="D643" s="58"/>
      <c r="E643" s="58"/>
      <c r="F643" s="58"/>
      <c r="G643" s="59"/>
      <c r="H643" s="58"/>
      <c r="I643" s="60"/>
      <c r="J643" s="61"/>
      <c r="K643" s="62"/>
    </row>
    <row r="644" ht="14.25" customHeight="1">
      <c r="A644" s="57"/>
      <c r="B644" s="58"/>
      <c r="C644" s="58"/>
      <c r="D644" s="58"/>
      <c r="E644" s="58"/>
      <c r="F644" s="58"/>
      <c r="G644" s="59"/>
      <c r="H644" s="58"/>
      <c r="I644" s="60"/>
      <c r="J644" s="61"/>
      <c r="K644" s="62"/>
    </row>
    <row r="645" ht="14.25" customHeight="1">
      <c r="A645" s="57"/>
      <c r="B645" s="58"/>
      <c r="C645" s="58"/>
      <c r="D645" s="58"/>
      <c r="E645" s="58"/>
      <c r="F645" s="58"/>
      <c r="G645" s="59"/>
      <c r="H645" s="58"/>
      <c r="I645" s="60"/>
      <c r="J645" s="61"/>
      <c r="K645" s="62"/>
    </row>
    <row r="646" ht="14.25" customHeight="1">
      <c r="A646" s="57"/>
      <c r="B646" s="58"/>
      <c r="C646" s="58"/>
      <c r="D646" s="58"/>
      <c r="E646" s="58"/>
      <c r="F646" s="58"/>
      <c r="G646" s="59"/>
      <c r="H646" s="58"/>
      <c r="I646" s="60"/>
      <c r="J646" s="61"/>
      <c r="K646" s="62"/>
    </row>
    <row r="647" ht="14.25" customHeight="1">
      <c r="A647" s="57"/>
      <c r="B647" s="58"/>
      <c r="C647" s="58"/>
      <c r="D647" s="58"/>
      <c r="E647" s="58"/>
      <c r="F647" s="58"/>
      <c r="G647" s="59"/>
      <c r="H647" s="58"/>
      <c r="I647" s="60"/>
      <c r="J647" s="61"/>
      <c r="K647" s="62"/>
    </row>
    <row r="648" ht="14.25" customHeight="1">
      <c r="A648" s="57"/>
      <c r="B648" s="58"/>
      <c r="C648" s="58"/>
      <c r="D648" s="58"/>
      <c r="E648" s="58"/>
      <c r="F648" s="58"/>
      <c r="G648" s="59"/>
      <c r="H648" s="58"/>
      <c r="I648" s="60"/>
      <c r="J648" s="61"/>
      <c r="K648" s="62"/>
    </row>
    <row r="649" ht="14.25" customHeight="1">
      <c r="A649" s="57"/>
      <c r="B649" s="58"/>
      <c r="C649" s="58"/>
      <c r="D649" s="58"/>
      <c r="E649" s="58"/>
      <c r="F649" s="58"/>
      <c r="G649" s="59"/>
      <c r="H649" s="58"/>
      <c r="I649" s="60"/>
      <c r="J649" s="61"/>
      <c r="K649" s="62"/>
    </row>
    <row r="650" ht="14.25" customHeight="1">
      <c r="A650" s="57"/>
      <c r="B650" s="58"/>
      <c r="C650" s="58"/>
      <c r="D650" s="58"/>
      <c r="E650" s="58"/>
      <c r="F650" s="58"/>
      <c r="G650" s="59"/>
      <c r="H650" s="58"/>
      <c r="I650" s="60"/>
      <c r="J650" s="61"/>
      <c r="K650" s="62"/>
    </row>
    <row r="651" ht="14.25" customHeight="1">
      <c r="A651" s="57"/>
      <c r="B651" s="58"/>
      <c r="C651" s="58"/>
      <c r="D651" s="58"/>
      <c r="E651" s="58"/>
      <c r="F651" s="58"/>
      <c r="G651" s="59"/>
      <c r="H651" s="58"/>
      <c r="I651" s="60"/>
      <c r="J651" s="61"/>
      <c r="K651" s="62"/>
    </row>
    <row r="652" ht="14.25" customHeight="1">
      <c r="A652" s="57"/>
      <c r="B652" s="58"/>
      <c r="C652" s="58"/>
      <c r="D652" s="58"/>
      <c r="E652" s="58"/>
      <c r="F652" s="58"/>
      <c r="G652" s="59"/>
      <c r="H652" s="58"/>
      <c r="I652" s="60"/>
      <c r="J652" s="61"/>
      <c r="K652" s="62"/>
    </row>
    <row r="653" ht="14.25" customHeight="1">
      <c r="A653" s="57"/>
      <c r="B653" s="58"/>
      <c r="C653" s="58"/>
      <c r="D653" s="58"/>
      <c r="E653" s="58"/>
      <c r="F653" s="58"/>
      <c r="G653" s="59"/>
      <c r="H653" s="58"/>
      <c r="I653" s="60"/>
      <c r="J653" s="61"/>
      <c r="K653" s="62"/>
    </row>
    <row r="654" ht="14.25" customHeight="1">
      <c r="A654" s="57"/>
      <c r="B654" s="58"/>
      <c r="C654" s="58"/>
      <c r="D654" s="58"/>
      <c r="E654" s="58"/>
      <c r="F654" s="58"/>
      <c r="G654" s="59"/>
      <c r="H654" s="58"/>
      <c r="I654" s="60"/>
      <c r="J654" s="61"/>
      <c r="K654" s="62"/>
    </row>
    <row r="655" ht="14.25" customHeight="1">
      <c r="A655" s="57"/>
      <c r="B655" s="58"/>
      <c r="C655" s="58"/>
      <c r="D655" s="58"/>
      <c r="E655" s="58"/>
      <c r="F655" s="58"/>
      <c r="G655" s="59"/>
      <c r="H655" s="58"/>
      <c r="I655" s="60"/>
      <c r="J655" s="61"/>
      <c r="K655" s="62"/>
    </row>
    <row r="656" ht="14.25" customHeight="1">
      <c r="A656" s="57"/>
      <c r="B656" s="58"/>
      <c r="C656" s="58"/>
      <c r="D656" s="58"/>
      <c r="E656" s="58"/>
      <c r="F656" s="58"/>
      <c r="G656" s="59"/>
      <c r="H656" s="58"/>
      <c r="I656" s="60"/>
      <c r="J656" s="61"/>
      <c r="K656" s="62"/>
    </row>
    <row r="657" ht="14.25" customHeight="1">
      <c r="A657" s="57"/>
      <c r="B657" s="58"/>
      <c r="C657" s="58"/>
      <c r="D657" s="58"/>
      <c r="E657" s="58"/>
      <c r="F657" s="58"/>
      <c r="G657" s="59"/>
      <c r="H657" s="58"/>
      <c r="I657" s="60"/>
      <c r="J657" s="61"/>
      <c r="K657" s="62"/>
    </row>
    <row r="658" ht="14.25" customHeight="1">
      <c r="A658" s="57"/>
      <c r="B658" s="58"/>
      <c r="C658" s="58"/>
      <c r="D658" s="58"/>
      <c r="E658" s="58"/>
      <c r="F658" s="58"/>
      <c r="G658" s="59"/>
      <c r="H658" s="58"/>
      <c r="I658" s="60"/>
      <c r="J658" s="61"/>
      <c r="K658" s="62"/>
    </row>
    <row r="659" ht="14.25" customHeight="1">
      <c r="A659" s="57"/>
      <c r="B659" s="58"/>
      <c r="C659" s="58"/>
      <c r="D659" s="58"/>
      <c r="E659" s="58"/>
      <c r="F659" s="58"/>
      <c r="G659" s="59"/>
      <c r="H659" s="58"/>
      <c r="I659" s="60"/>
      <c r="J659" s="61"/>
      <c r="K659" s="62"/>
    </row>
    <row r="660" ht="14.25" customHeight="1">
      <c r="A660" s="57"/>
      <c r="B660" s="58"/>
      <c r="C660" s="58"/>
      <c r="D660" s="58"/>
      <c r="E660" s="58"/>
      <c r="F660" s="58"/>
      <c r="G660" s="59"/>
      <c r="H660" s="58"/>
      <c r="I660" s="60"/>
      <c r="J660" s="61"/>
      <c r="K660" s="62"/>
    </row>
    <row r="661" ht="14.25" customHeight="1">
      <c r="A661" s="57"/>
      <c r="B661" s="58"/>
      <c r="C661" s="58"/>
      <c r="D661" s="58"/>
      <c r="E661" s="58"/>
      <c r="F661" s="58"/>
      <c r="G661" s="59"/>
      <c r="H661" s="58"/>
      <c r="I661" s="60"/>
      <c r="J661" s="61"/>
      <c r="K661" s="62"/>
    </row>
    <row r="662" ht="14.25" customHeight="1">
      <c r="A662" s="57"/>
      <c r="B662" s="58"/>
      <c r="C662" s="58"/>
      <c r="D662" s="58"/>
      <c r="E662" s="58"/>
      <c r="F662" s="58"/>
      <c r="G662" s="59"/>
      <c r="H662" s="58"/>
      <c r="I662" s="60"/>
      <c r="J662" s="61"/>
      <c r="K662" s="62"/>
    </row>
    <row r="663" ht="14.25" customHeight="1">
      <c r="A663" s="57"/>
      <c r="B663" s="58"/>
      <c r="C663" s="58"/>
      <c r="D663" s="58"/>
      <c r="E663" s="58"/>
      <c r="F663" s="58"/>
      <c r="G663" s="59"/>
      <c r="H663" s="58"/>
      <c r="I663" s="60"/>
      <c r="J663" s="61"/>
      <c r="K663" s="62"/>
    </row>
    <row r="664" ht="14.25" customHeight="1">
      <c r="A664" s="57"/>
      <c r="B664" s="58"/>
      <c r="C664" s="58"/>
      <c r="D664" s="58"/>
      <c r="E664" s="58"/>
      <c r="F664" s="58"/>
      <c r="G664" s="59"/>
      <c r="H664" s="58"/>
      <c r="I664" s="60"/>
      <c r="J664" s="61"/>
      <c r="K664" s="62"/>
    </row>
    <row r="665" ht="14.25" customHeight="1">
      <c r="A665" s="57"/>
      <c r="B665" s="58"/>
      <c r="C665" s="58"/>
      <c r="D665" s="58"/>
      <c r="E665" s="58"/>
      <c r="F665" s="58"/>
      <c r="G665" s="59"/>
      <c r="H665" s="58"/>
      <c r="I665" s="60"/>
      <c r="J665" s="61"/>
      <c r="K665" s="62"/>
    </row>
    <row r="666" ht="14.25" customHeight="1">
      <c r="A666" s="57"/>
      <c r="B666" s="58"/>
      <c r="C666" s="58"/>
      <c r="D666" s="58"/>
      <c r="E666" s="58"/>
      <c r="F666" s="58"/>
      <c r="G666" s="59"/>
      <c r="H666" s="58"/>
      <c r="I666" s="60"/>
      <c r="J666" s="61"/>
      <c r="K666" s="62"/>
    </row>
    <row r="667" ht="14.25" customHeight="1">
      <c r="A667" s="57"/>
      <c r="B667" s="58"/>
      <c r="C667" s="58"/>
      <c r="D667" s="58"/>
      <c r="E667" s="58"/>
      <c r="F667" s="58"/>
      <c r="G667" s="59"/>
      <c r="H667" s="58"/>
      <c r="I667" s="60"/>
      <c r="J667" s="61"/>
      <c r="K667" s="62"/>
    </row>
    <row r="668" ht="14.25" customHeight="1">
      <c r="A668" s="57"/>
      <c r="B668" s="58"/>
      <c r="C668" s="58"/>
      <c r="D668" s="58"/>
      <c r="E668" s="58"/>
      <c r="F668" s="58"/>
      <c r="G668" s="59"/>
      <c r="H668" s="58"/>
      <c r="I668" s="60"/>
      <c r="J668" s="61"/>
      <c r="K668" s="62"/>
    </row>
    <row r="669" ht="14.25" customHeight="1">
      <c r="A669" s="57"/>
      <c r="B669" s="58"/>
      <c r="C669" s="58"/>
      <c r="D669" s="58"/>
      <c r="E669" s="58"/>
      <c r="F669" s="58"/>
      <c r="G669" s="59"/>
      <c r="H669" s="58"/>
      <c r="I669" s="60"/>
      <c r="J669" s="61"/>
      <c r="K669" s="62"/>
    </row>
    <row r="670" ht="14.25" customHeight="1">
      <c r="A670" s="57"/>
      <c r="B670" s="58"/>
      <c r="C670" s="58"/>
      <c r="D670" s="58"/>
      <c r="E670" s="58"/>
      <c r="F670" s="58"/>
      <c r="G670" s="59"/>
      <c r="H670" s="58"/>
      <c r="I670" s="60"/>
      <c r="J670" s="61"/>
      <c r="K670" s="62"/>
    </row>
    <row r="671" ht="14.25" customHeight="1">
      <c r="A671" s="57"/>
      <c r="B671" s="58"/>
      <c r="C671" s="58"/>
      <c r="D671" s="58"/>
      <c r="E671" s="58"/>
      <c r="F671" s="58"/>
      <c r="G671" s="59"/>
      <c r="H671" s="58"/>
      <c r="I671" s="60"/>
      <c r="J671" s="61"/>
      <c r="K671" s="62"/>
    </row>
    <row r="672" ht="14.25" customHeight="1">
      <c r="A672" s="57"/>
      <c r="B672" s="58"/>
      <c r="C672" s="58"/>
      <c r="D672" s="58"/>
      <c r="E672" s="58"/>
      <c r="F672" s="58"/>
      <c r="G672" s="59"/>
      <c r="H672" s="58"/>
      <c r="I672" s="60"/>
      <c r="J672" s="61"/>
      <c r="K672" s="62"/>
    </row>
    <row r="673" ht="14.25" customHeight="1">
      <c r="A673" s="57"/>
      <c r="B673" s="58"/>
      <c r="C673" s="58"/>
      <c r="D673" s="58"/>
      <c r="E673" s="58"/>
      <c r="F673" s="58"/>
      <c r="G673" s="59"/>
      <c r="H673" s="58"/>
      <c r="I673" s="60"/>
      <c r="J673" s="61"/>
      <c r="K673" s="62"/>
    </row>
    <row r="674" ht="14.25" customHeight="1">
      <c r="A674" s="57"/>
      <c r="B674" s="58"/>
      <c r="C674" s="58"/>
      <c r="D674" s="58"/>
      <c r="E674" s="58"/>
      <c r="F674" s="58"/>
      <c r="G674" s="59"/>
      <c r="H674" s="58"/>
      <c r="I674" s="60"/>
      <c r="J674" s="61"/>
      <c r="K674" s="62"/>
    </row>
    <row r="675" ht="14.25" customHeight="1">
      <c r="A675" s="57"/>
      <c r="B675" s="58"/>
      <c r="C675" s="58"/>
      <c r="D675" s="58"/>
      <c r="E675" s="58"/>
      <c r="F675" s="58"/>
      <c r="G675" s="59"/>
      <c r="H675" s="58"/>
      <c r="I675" s="60"/>
      <c r="J675" s="61"/>
      <c r="K675" s="62"/>
    </row>
    <row r="676" ht="14.25" customHeight="1">
      <c r="A676" s="57"/>
      <c r="B676" s="58"/>
      <c r="C676" s="58"/>
      <c r="D676" s="58"/>
      <c r="E676" s="58"/>
      <c r="F676" s="58"/>
      <c r="G676" s="59"/>
      <c r="H676" s="58"/>
      <c r="I676" s="60"/>
      <c r="J676" s="61"/>
      <c r="K676" s="62"/>
    </row>
    <row r="677" ht="14.25" customHeight="1">
      <c r="A677" s="57"/>
      <c r="B677" s="58"/>
      <c r="C677" s="58"/>
      <c r="D677" s="58"/>
      <c r="E677" s="58"/>
      <c r="F677" s="58"/>
      <c r="G677" s="59"/>
      <c r="H677" s="58"/>
      <c r="I677" s="60"/>
      <c r="J677" s="61"/>
      <c r="K677" s="62"/>
    </row>
    <row r="678" ht="14.25" customHeight="1">
      <c r="A678" s="57"/>
      <c r="B678" s="58"/>
      <c r="C678" s="58"/>
      <c r="D678" s="58"/>
      <c r="E678" s="58"/>
      <c r="F678" s="58"/>
      <c r="G678" s="59"/>
      <c r="H678" s="58"/>
      <c r="I678" s="60"/>
      <c r="J678" s="61"/>
      <c r="K678" s="62"/>
    </row>
    <row r="679" ht="14.25" customHeight="1">
      <c r="A679" s="57"/>
      <c r="B679" s="58"/>
      <c r="C679" s="58"/>
      <c r="D679" s="58"/>
      <c r="E679" s="58"/>
      <c r="F679" s="58"/>
      <c r="G679" s="59"/>
      <c r="H679" s="58"/>
      <c r="I679" s="60"/>
      <c r="J679" s="61"/>
      <c r="K679" s="62"/>
    </row>
    <row r="680" ht="14.25" customHeight="1">
      <c r="A680" s="57"/>
      <c r="B680" s="58"/>
      <c r="C680" s="58"/>
      <c r="D680" s="58"/>
      <c r="E680" s="58"/>
      <c r="F680" s="58"/>
      <c r="G680" s="59"/>
      <c r="H680" s="58"/>
      <c r="I680" s="60"/>
      <c r="J680" s="61"/>
      <c r="K680" s="62"/>
    </row>
    <row r="681" ht="14.25" customHeight="1">
      <c r="A681" s="57"/>
      <c r="B681" s="58"/>
      <c r="C681" s="58"/>
      <c r="D681" s="58"/>
      <c r="E681" s="58"/>
      <c r="F681" s="58"/>
      <c r="G681" s="59"/>
      <c r="H681" s="58"/>
      <c r="I681" s="60"/>
      <c r="J681" s="61"/>
      <c r="K681" s="62"/>
    </row>
    <row r="682" ht="14.25" customHeight="1">
      <c r="A682" s="57"/>
      <c r="B682" s="58"/>
      <c r="C682" s="58"/>
      <c r="D682" s="58"/>
      <c r="E682" s="58"/>
      <c r="F682" s="58"/>
      <c r="G682" s="59"/>
      <c r="H682" s="58"/>
      <c r="I682" s="60"/>
      <c r="J682" s="61"/>
      <c r="K682" s="62"/>
    </row>
    <row r="683" ht="14.25" customHeight="1">
      <c r="A683" s="57"/>
      <c r="B683" s="58"/>
      <c r="C683" s="58"/>
      <c r="D683" s="58"/>
      <c r="E683" s="58"/>
      <c r="F683" s="58"/>
      <c r="G683" s="59"/>
      <c r="H683" s="58"/>
      <c r="I683" s="60"/>
      <c r="J683" s="61"/>
      <c r="K683" s="62"/>
    </row>
    <row r="684" ht="14.25" customHeight="1">
      <c r="A684" s="57"/>
      <c r="B684" s="58"/>
      <c r="C684" s="58"/>
      <c r="D684" s="58"/>
      <c r="E684" s="58"/>
      <c r="F684" s="58"/>
      <c r="G684" s="59"/>
      <c r="H684" s="58"/>
      <c r="I684" s="60"/>
      <c r="J684" s="61"/>
      <c r="K684" s="62"/>
    </row>
    <row r="685" ht="14.25" customHeight="1">
      <c r="A685" s="57"/>
      <c r="B685" s="58"/>
      <c r="C685" s="58"/>
      <c r="D685" s="58"/>
      <c r="E685" s="58"/>
      <c r="F685" s="58"/>
      <c r="G685" s="59"/>
      <c r="H685" s="58"/>
      <c r="I685" s="60"/>
      <c r="J685" s="61"/>
      <c r="K685" s="62"/>
    </row>
    <row r="686" ht="14.25" customHeight="1">
      <c r="A686" s="57"/>
      <c r="B686" s="58"/>
      <c r="C686" s="58"/>
      <c r="D686" s="58"/>
      <c r="E686" s="58"/>
      <c r="F686" s="58"/>
      <c r="G686" s="59"/>
      <c r="H686" s="58"/>
      <c r="I686" s="60"/>
      <c r="J686" s="61"/>
      <c r="K686" s="62"/>
    </row>
    <row r="687" ht="14.25" customHeight="1">
      <c r="A687" s="57"/>
      <c r="B687" s="58"/>
      <c r="C687" s="58"/>
      <c r="D687" s="58"/>
      <c r="E687" s="58"/>
      <c r="F687" s="58"/>
      <c r="G687" s="59"/>
      <c r="H687" s="58"/>
      <c r="I687" s="60"/>
      <c r="J687" s="61"/>
      <c r="K687" s="62"/>
    </row>
    <row r="688" ht="14.25" customHeight="1">
      <c r="A688" s="57"/>
      <c r="B688" s="58"/>
      <c r="C688" s="58"/>
      <c r="D688" s="58"/>
      <c r="E688" s="58"/>
      <c r="F688" s="58"/>
      <c r="G688" s="59"/>
      <c r="H688" s="58"/>
      <c r="I688" s="60"/>
      <c r="J688" s="61"/>
      <c r="K688" s="62"/>
    </row>
    <row r="689" ht="14.25" customHeight="1">
      <c r="A689" s="57"/>
      <c r="B689" s="58"/>
      <c r="C689" s="58"/>
      <c r="D689" s="58"/>
      <c r="E689" s="58"/>
      <c r="F689" s="58"/>
      <c r="G689" s="59"/>
      <c r="H689" s="58"/>
      <c r="I689" s="60"/>
      <c r="J689" s="61"/>
      <c r="K689" s="62"/>
    </row>
    <row r="690" ht="14.25" customHeight="1">
      <c r="A690" s="57"/>
      <c r="B690" s="58"/>
      <c r="C690" s="58"/>
      <c r="D690" s="58"/>
      <c r="E690" s="58"/>
      <c r="F690" s="58"/>
      <c r="G690" s="59"/>
      <c r="H690" s="58"/>
      <c r="I690" s="60"/>
      <c r="J690" s="61"/>
      <c r="K690" s="62"/>
    </row>
    <row r="691" ht="14.25" customHeight="1">
      <c r="A691" s="57"/>
      <c r="B691" s="58"/>
      <c r="C691" s="58"/>
      <c r="D691" s="58"/>
      <c r="E691" s="58"/>
      <c r="F691" s="58"/>
      <c r="G691" s="59"/>
      <c r="H691" s="58"/>
      <c r="I691" s="60"/>
      <c r="J691" s="61"/>
      <c r="K691" s="62"/>
    </row>
    <row r="692" ht="14.25" customHeight="1">
      <c r="A692" s="57"/>
      <c r="B692" s="58"/>
      <c r="C692" s="58"/>
      <c r="D692" s="58"/>
      <c r="E692" s="58"/>
      <c r="F692" s="58"/>
      <c r="G692" s="59"/>
      <c r="H692" s="58"/>
      <c r="I692" s="60"/>
      <c r="J692" s="61"/>
      <c r="K692" s="62"/>
    </row>
    <row r="693" ht="14.25" customHeight="1">
      <c r="A693" s="57"/>
      <c r="B693" s="58"/>
      <c r="C693" s="58"/>
      <c r="D693" s="58"/>
      <c r="E693" s="58"/>
      <c r="F693" s="58"/>
      <c r="G693" s="59"/>
      <c r="H693" s="58"/>
      <c r="I693" s="60"/>
      <c r="J693" s="61"/>
      <c r="K693" s="62"/>
    </row>
    <row r="694" ht="14.25" customHeight="1">
      <c r="A694" s="57"/>
      <c r="B694" s="58"/>
      <c r="C694" s="58"/>
      <c r="D694" s="58"/>
      <c r="E694" s="58"/>
      <c r="F694" s="58"/>
      <c r="G694" s="59"/>
      <c r="H694" s="58"/>
      <c r="I694" s="60"/>
      <c r="J694" s="61"/>
      <c r="K694" s="62"/>
    </row>
    <row r="695" ht="14.25" customHeight="1">
      <c r="A695" s="57"/>
      <c r="B695" s="58"/>
      <c r="C695" s="58"/>
      <c r="D695" s="58"/>
      <c r="E695" s="58"/>
      <c r="F695" s="58"/>
      <c r="G695" s="59"/>
      <c r="H695" s="58"/>
      <c r="I695" s="60"/>
      <c r="J695" s="61"/>
      <c r="K695" s="62"/>
    </row>
    <row r="696" ht="14.25" customHeight="1">
      <c r="A696" s="57"/>
      <c r="B696" s="58"/>
      <c r="C696" s="58"/>
      <c r="D696" s="58"/>
      <c r="E696" s="58"/>
      <c r="F696" s="58"/>
      <c r="G696" s="59"/>
      <c r="H696" s="58"/>
      <c r="I696" s="60"/>
      <c r="J696" s="61"/>
      <c r="K696" s="62"/>
    </row>
    <row r="697" ht="14.25" customHeight="1">
      <c r="A697" s="57"/>
      <c r="B697" s="58"/>
      <c r="C697" s="58"/>
      <c r="D697" s="58"/>
      <c r="E697" s="58"/>
      <c r="F697" s="58"/>
      <c r="G697" s="59"/>
      <c r="H697" s="58"/>
      <c r="I697" s="60"/>
      <c r="J697" s="61"/>
      <c r="K697" s="62"/>
    </row>
    <row r="698" ht="14.25" customHeight="1">
      <c r="A698" s="57"/>
      <c r="B698" s="58"/>
      <c r="C698" s="58"/>
      <c r="D698" s="58"/>
      <c r="E698" s="58"/>
      <c r="F698" s="58"/>
      <c r="G698" s="59"/>
      <c r="H698" s="58"/>
      <c r="I698" s="60"/>
      <c r="J698" s="61"/>
      <c r="K698" s="62"/>
    </row>
    <row r="699" ht="14.25" customHeight="1">
      <c r="A699" s="57"/>
      <c r="B699" s="58"/>
      <c r="C699" s="58"/>
      <c r="D699" s="58"/>
      <c r="E699" s="58"/>
      <c r="F699" s="58"/>
      <c r="G699" s="59"/>
      <c r="H699" s="58"/>
      <c r="I699" s="60"/>
      <c r="J699" s="61"/>
      <c r="K699" s="62"/>
    </row>
    <row r="700" ht="14.25" customHeight="1">
      <c r="A700" s="57"/>
      <c r="B700" s="58"/>
      <c r="C700" s="58"/>
      <c r="D700" s="58"/>
      <c r="E700" s="58"/>
      <c r="F700" s="58"/>
      <c r="G700" s="59"/>
      <c r="H700" s="58"/>
      <c r="I700" s="60"/>
      <c r="J700" s="61"/>
      <c r="K700" s="62"/>
    </row>
    <row r="701" ht="14.25" customHeight="1">
      <c r="A701" s="57"/>
      <c r="B701" s="58"/>
      <c r="C701" s="58"/>
      <c r="D701" s="58"/>
      <c r="E701" s="58"/>
      <c r="F701" s="58"/>
      <c r="G701" s="59"/>
      <c r="H701" s="58"/>
      <c r="I701" s="60"/>
      <c r="J701" s="61"/>
      <c r="K701" s="62"/>
    </row>
    <row r="702" ht="14.25" customHeight="1">
      <c r="A702" s="57"/>
      <c r="B702" s="58"/>
      <c r="C702" s="58"/>
      <c r="D702" s="58"/>
      <c r="E702" s="58"/>
      <c r="F702" s="58"/>
      <c r="G702" s="59"/>
      <c r="H702" s="58"/>
      <c r="I702" s="60"/>
      <c r="J702" s="61"/>
      <c r="K702" s="62"/>
    </row>
    <row r="703" ht="14.25" customHeight="1">
      <c r="A703" s="57"/>
      <c r="B703" s="58"/>
      <c r="C703" s="58"/>
      <c r="D703" s="58"/>
      <c r="E703" s="58"/>
      <c r="F703" s="58"/>
      <c r="G703" s="59"/>
      <c r="H703" s="58"/>
      <c r="I703" s="60"/>
      <c r="J703" s="61"/>
      <c r="K703" s="62"/>
    </row>
    <row r="704" ht="14.25" customHeight="1">
      <c r="A704" s="57"/>
      <c r="B704" s="58"/>
      <c r="C704" s="58"/>
      <c r="D704" s="58"/>
      <c r="E704" s="58"/>
      <c r="F704" s="58"/>
      <c r="G704" s="59"/>
      <c r="H704" s="58"/>
      <c r="I704" s="60"/>
      <c r="J704" s="61"/>
      <c r="K704" s="62"/>
    </row>
    <row r="705" ht="14.25" customHeight="1">
      <c r="A705" s="57"/>
      <c r="B705" s="58"/>
      <c r="C705" s="58"/>
      <c r="D705" s="58"/>
      <c r="E705" s="58"/>
      <c r="F705" s="58"/>
      <c r="G705" s="59"/>
      <c r="H705" s="58"/>
      <c r="I705" s="60"/>
      <c r="J705" s="61"/>
      <c r="K705" s="62"/>
    </row>
    <row r="706" ht="14.25" customHeight="1">
      <c r="A706" s="57"/>
      <c r="B706" s="58"/>
      <c r="C706" s="58"/>
      <c r="D706" s="58"/>
      <c r="E706" s="58"/>
      <c r="F706" s="58"/>
      <c r="G706" s="59"/>
      <c r="H706" s="58"/>
      <c r="I706" s="60"/>
      <c r="J706" s="61"/>
      <c r="K706" s="62"/>
    </row>
    <row r="707" ht="14.25" customHeight="1">
      <c r="A707" s="57"/>
      <c r="B707" s="58"/>
      <c r="C707" s="58"/>
      <c r="D707" s="58"/>
      <c r="E707" s="58"/>
      <c r="F707" s="58"/>
      <c r="G707" s="59"/>
      <c r="H707" s="58"/>
      <c r="I707" s="60"/>
      <c r="J707" s="61"/>
      <c r="K707" s="62"/>
    </row>
    <row r="708" ht="14.25" customHeight="1">
      <c r="A708" s="57"/>
      <c r="B708" s="58"/>
      <c r="C708" s="58"/>
      <c r="D708" s="58"/>
      <c r="E708" s="58"/>
      <c r="F708" s="58"/>
      <c r="G708" s="59"/>
      <c r="H708" s="58"/>
      <c r="I708" s="60"/>
      <c r="J708" s="61"/>
      <c r="K708" s="62"/>
    </row>
    <row r="709" ht="14.25" customHeight="1">
      <c r="A709" s="57"/>
      <c r="B709" s="58"/>
      <c r="C709" s="58"/>
      <c r="D709" s="58"/>
      <c r="E709" s="58"/>
      <c r="F709" s="58"/>
      <c r="G709" s="59"/>
      <c r="H709" s="58"/>
      <c r="I709" s="60"/>
      <c r="J709" s="61"/>
      <c r="K709" s="62"/>
    </row>
    <row r="710" ht="14.25" customHeight="1">
      <c r="A710" s="57"/>
      <c r="B710" s="58"/>
      <c r="C710" s="58"/>
      <c r="D710" s="58"/>
      <c r="E710" s="58"/>
      <c r="F710" s="58"/>
      <c r="G710" s="59"/>
      <c r="H710" s="58"/>
      <c r="I710" s="60"/>
      <c r="J710" s="61"/>
      <c r="K710" s="62"/>
    </row>
    <row r="711" ht="14.25" customHeight="1">
      <c r="A711" s="57"/>
      <c r="B711" s="58"/>
      <c r="C711" s="58"/>
      <c r="D711" s="58"/>
      <c r="E711" s="58"/>
      <c r="F711" s="58"/>
      <c r="G711" s="59"/>
      <c r="H711" s="58"/>
      <c r="I711" s="60"/>
      <c r="J711" s="61"/>
      <c r="K711" s="62"/>
    </row>
    <row r="712" ht="14.25" customHeight="1">
      <c r="A712" s="57"/>
      <c r="B712" s="58"/>
      <c r="C712" s="58"/>
      <c r="D712" s="58"/>
      <c r="E712" s="58"/>
      <c r="F712" s="58"/>
      <c r="G712" s="59"/>
      <c r="H712" s="58"/>
      <c r="I712" s="60"/>
      <c r="J712" s="61"/>
      <c r="K712" s="62"/>
    </row>
    <row r="713" ht="14.25" customHeight="1">
      <c r="A713" s="57"/>
      <c r="B713" s="58"/>
      <c r="C713" s="58"/>
      <c r="D713" s="58"/>
      <c r="E713" s="58"/>
      <c r="F713" s="58"/>
      <c r="G713" s="59"/>
      <c r="H713" s="58"/>
      <c r="I713" s="60"/>
      <c r="J713" s="61"/>
      <c r="K713" s="62"/>
    </row>
    <row r="714" ht="14.25" customHeight="1">
      <c r="A714" s="57"/>
      <c r="B714" s="58"/>
      <c r="C714" s="58"/>
      <c r="D714" s="58"/>
      <c r="E714" s="58"/>
      <c r="F714" s="58"/>
      <c r="G714" s="59"/>
      <c r="H714" s="58"/>
      <c r="I714" s="60"/>
      <c r="J714" s="61"/>
      <c r="K714" s="62"/>
    </row>
    <row r="715" ht="14.25" customHeight="1">
      <c r="A715" s="57"/>
      <c r="B715" s="58"/>
      <c r="C715" s="58"/>
      <c r="D715" s="58"/>
      <c r="E715" s="58"/>
      <c r="F715" s="58"/>
      <c r="G715" s="59"/>
      <c r="H715" s="58"/>
      <c r="I715" s="60"/>
      <c r="J715" s="61"/>
      <c r="K715" s="62"/>
    </row>
    <row r="716" ht="14.25" customHeight="1">
      <c r="A716" s="57"/>
      <c r="B716" s="58"/>
      <c r="C716" s="58"/>
      <c r="D716" s="58"/>
      <c r="E716" s="58"/>
      <c r="F716" s="58"/>
      <c r="G716" s="59"/>
      <c r="H716" s="58"/>
      <c r="I716" s="60"/>
      <c r="J716" s="61"/>
      <c r="K716" s="62"/>
    </row>
    <row r="717" ht="14.25" customHeight="1">
      <c r="A717" s="57"/>
      <c r="B717" s="58"/>
      <c r="C717" s="58"/>
      <c r="D717" s="58"/>
      <c r="E717" s="58"/>
      <c r="F717" s="58"/>
      <c r="G717" s="59"/>
      <c r="H717" s="58"/>
      <c r="I717" s="60"/>
      <c r="J717" s="61"/>
      <c r="K717" s="62"/>
    </row>
    <row r="718" ht="14.25" customHeight="1">
      <c r="A718" s="57"/>
      <c r="B718" s="58"/>
      <c r="C718" s="58"/>
      <c r="D718" s="58"/>
      <c r="E718" s="58"/>
      <c r="F718" s="58"/>
      <c r="G718" s="59"/>
      <c r="H718" s="58"/>
      <c r="I718" s="60"/>
      <c r="J718" s="61"/>
      <c r="K718" s="62"/>
    </row>
    <row r="719" ht="14.25" customHeight="1">
      <c r="A719" s="57"/>
      <c r="B719" s="58"/>
      <c r="C719" s="58"/>
      <c r="D719" s="58"/>
      <c r="E719" s="58"/>
      <c r="F719" s="58"/>
      <c r="G719" s="59"/>
      <c r="H719" s="58"/>
      <c r="I719" s="60"/>
      <c r="J719" s="61"/>
      <c r="K719" s="62"/>
    </row>
    <row r="720" ht="14.25" customHeight="1">
      <c r="A720" s="57"/>
      <c r="B720" s="58"/>
      <c r="C720" s="58"/>
      <c r="D720" s="58"/>
      <c r="E720" s="58"/>
      <c r="F720" s="58"/>
      <c r="G720" s="59"/>
      <c r="H720" s="58"/>
      <c r="I720" s="60"/>
      <c r="J720" s="61"/>
      <c r="K720" s="62"/>
    </row>
    <row r="721" ht="14.25" customHeight="1">
      <c r="A721" s="57"/>
      <c r="B721" s="58"/>
      <c r="C721" s="58"/>
      <c r="D721" s="58"/>
      <c r="E721" s="58"/>
      <c r="F721" s="58"/>
      <c r="G721" s="59"/>
      <c r="H721" s="58"/>
      <c r="I721" s="60"/>
      <c r="J721" s="61"/>
      <c r="K721" s="62"/>
    </row>
    <row r="722" ht="14.25" customHeight="1">
      <c r="A722" s="57"/>
      <c r="B722" s="58"/>
      <c r="C722" s="58"/>
      <c r="D722" s="58"/>
      <c r="E722" s="58"/>
      <c r="F722" s="58"/>
      <c r="G722" s="59"/>
      <c r="H722" s="58"/>
      <c r="I722" s="60"/>
      <c r="J722" s="61"/>
      <c r="K722" s="62"/>
    </row>
    <row r="723" ht="14.25" customHeight="1">
      <c r="A723" s="57"/>
      <c r="B723" s="58"/>
      <c r="C723" s="58"/>
      <c r="D723" s="58"/>
      <c r="E723" s="58"/>
      <c r="F723" s="58"/>
      <c r="G723" s="59"/>
      <c r="H723" s="58"/>
      <c r="I723" s="60"/>
      <c r="J723" s="61"/>
      <c r="K723" s="62"/>
    </row>
    <row r="724" ht="14.25" customHeight="1">
      <c r="A724" s="57"/>
      <c r="B724" s="58"/>
      <c r="C724" s="58"/>
      <c r="D724" s="58"/>
      <c r="E724" s="58"/>
      <c r="F724" s="58"/>
      <c r="G724" s="59"/>
      <c r="H724" s="58"/>
      <c r="I724" s="60"/>
      <c r="J724" s="61"/>
      <c r="K724" s="62"/>
    </row>
    <row r="725" ht="14.25" customHeight="1">
      <c r="A725" s="57"/>
      <c r="B725" s="58"/>
      <c r="C725" s="58"/>
      <c r="D725" s="58"/>
      <c r="E725" s="58"/>
      <c r="F725" s="58"/>
      <c r="G725" s="59"/>
      <c r="H725" s="58"/>
      <c r="I725" s="60"/>
      <c r="J725" s="61"/>
      <c r="K725" s="62"/>
    </row>
    <row r="726" ht="14.25" customHeight="1">
      <c r="A726" s="57"/>
      <c r="B726" s="58"/>
      <c r="C726" s="58"/>
      <c r="D726" s="58"/>
      <c r="E726" s="58"/>
      <c r="F726" s="58"/>
      <c r="G726" s="59"/>
      <c r="H726" s="58"/>
      <c r="I726" s="60"/>
      <c r="J726" s="61"/>
      <c r="K726" s="62"/>
    </row>
    <row r="727" ht="14.25" customHeight="1">
      <c r="A727" s="57"/>
      <c r="B727" s="58"/>
      <c r="C727" s="58"/>
      <c r="D727" s="58"/>
      <c r="E727" s="58"/>
      <c r="F727" s="58"/>
      <c r="G727" s="59"/>
      <c r="H727" s="58"/>
      <c r="I727" s="60"/>
      <c r="J727" s="61"/>
      <c r="K727" s="62"/>
    </row>
    <row r="728" ht="14.25" customHeight="1">
      <c r="A728" s="57"/>
      <c r="B728" s="58"/>
      <c r="C728" s="58"/>
      <c r="D728" s="58"/>
      <c r="E728" s="58"/>
      <c r="F728" s="58"/>
      <c r="G728" s="59"/>
      <c r="H728" s="58"/>
      <c r="I728" s="60"/>
      <c r="J728" s="61"/>
      <c r="K728" s="62"/>
    </row>
    <row r="729" ht="14.25" customHeight="1">
      <c r="A729" s="57"/>
      <c r="B729" s="58"/>
      <c r="C729" s="58"/>
      <c r="D729" s="58"/>
      <c r="E729" s="58"/>
      <c r="F729" s="58"/>
      <c r="G729" s="59"/>
      <c r="H729" s="58"/>
      <c r="I729" s="60"/>
      <c r="J729" s="61"/>
      <c r="K729" s="62"/>
    </row>
    <row r="730" ht="14.25" customHeight="1">
      <c r="A730" s="57"/>
      <c r="B730" s="58"/>
      <c r="C730" s="58"/>
      <c r="D730" s="58"/>
      <c r="E730" s="58"/>
      <c r="F730" s="58"/>
      <c r="G730" s="59"/>
      <c r="H730" s="58"/>
      <c r="I730" s="60"/>
      <c r="J730" s="61"/>
      <c r="K730" s="62"/>
    </row>
    <row r="731" ht="14.25" customHeight="1">
      <c r="A731" s="57"/>
      <c r="B731" s="58"/>
      <c r="C731" s="58"/>
      <c r="D731" s="58"/>
      <c r="E731" s="58"/>
      <c r="F731" s="58"/>
      <c r="G731" s="59"/>
      <c r="H731" s="58"/>
      <c r="I731" s="60"/>
      <c r="J731" s="61"/>
      <c r="K731" s="62"/>
    </row>
    <row r="732" ht="14.25" customHeight="1">
      <c r="A732" s="57"/>
      <c r="B732" s="58"/>
      <c r="C732" s="58"/>
      <c r="D732" s="58"/>
      <c r="E732" s="58"/>
      <c r="F732" s="58"/>
      <c r="G732" s="59"/>
      <c r="H732" s="58"/>
      <c r="I732" s="60"/>
      <c r="J732" s="61"/>
      <c r="K732" s="62"/>
    </row>
    <row r="733" ht="14.25" customHeight="1">
      <c r="A733" s="57"/>
      <c r="B733" s="58"/>
      <c r="C733" s="58"/>
      <c r="D733" s="58"/>
      <c r="E733" s="58"/>
      <c r="F733" s="58"/>
      <c r="G733" s="59"/>
      <c r="H733" s="58"/>
      <c r="I733" s="60"/>
      <c r="J733" s="61"/>
      <c r="K733" s="62"/>
    </row>
    <row r="734" ht="14.25" customHeight="1">
      <c r="A734" s="57"/>
      <c r="B734" s="58"/>
      <c r="C734" s="58"/>
      <c r="D734" s="58"/>
      <c r="E734" s="58"/>
      <c r="F734" s="58"/>
      <c r="G734" s="59"/>
      <c r="H734" s="58"/>
      <c r="I734" s="60"/>
      <c r="J734" s="61"/>
      <c r="K734" s="62"/>
    </row>
    <row r="735" ht="14.25" customHeight="1">
      <c r="A735" s="57"/>
      <c r="B735" s="58"/>
      <c r="C735" s="58"/>
      <c r="D735" s="58"/>
      <c r="E735" s="58"/>
      <c r="F735" s="58"/>
      <c r="G735" s="59"/>
      <c r="H735" s="58"/>
      <c r="I735" s="60"/>
      <c r="J735" s="61"/>
      <c r="K735" s="62"/>
    </row>
    <row r="736" ht="14.25" customHeight="1">
      <c r="A736" s="57"/>
      <c r="B736" s="58"/>
      <c r="C736" s="58"/>
      <c r="D736" s="58"/>
      <c r="E736" s="58"/>
      <c r="F736" s="58"/>
      <c r="G736" s="59"/>
      <c r="H736" s="58"/>
      <c r="I736" s="60"/>
      <c r="J736" s="61"/>
      <c r="K736" s="62"/>
    </row>
    <row r="737" ht="14.25" customHeight="1">
      <c r="A737" s="57"/>
      <c r="B737" s="58"/>
      <c r="C737" s="58"/>
      <c r="D737" s="58"/>
      <c r="E737" s="58"/>
      <c r="F737" s="58"/>
      <c r="G737" s="59"/>
      <c r="H737" s="58"/>
      <c r="I737" s="60"/>
      <c r="J737" s="61"/>
      <c r="K737" s="62"/>
    </row>
    <row r="738" ht="14.25" customHeight="1">
      <c r="A738" s="57"/>
      <c r="B738" s="58"/>
      <c r="C738" s="58"/>
      <c r="D738" s="58"/>
      <c r="E738" s="58"/>
      <c r="F738" s="58"/>
      <c r="G738" s="59"/>
      <c r="H738" s="58"/>
      <c r="I738" s="60"/>
      <c r="J738" s="61"/>
      <c r="K738" s="62"/>
    </row>
    <row r="739" ht="14.25" customHeight="1">
      <c r="A739" s="57"/>
      <c r="B739" s="58"/>
      <c r="C739" s="58"/>
      <c r="D739" s="58"/>
      <c r="E739" s="58"/>
      <c r="F739" s="58"/>
      <c r="G739" s="59"/>
      <c r="H739" s="58"/>
      <c r="I739" s="60"/>
      <c r="J739" s="61"/>
      <c r="K739" s="62"/>
    </row>
    <row r="740" ht="14.25" customHeight="1">
      <c r="A740" s="57"/>
      <c r="B740" s="58"/>
      <c r="C740" s="58"/>
      <c r="D740" s="58"/>
      <c r="E740" s="58"/>
      <c r="F740" s="58"/>
      <c r="G740" s="59"/>
      <c r="H740" s="58"/>
      <c r="I740" s="60"/>
      <c r="J740" s="61"/>
      <c r="K740" s="62"/>
    </row>
    <row r="741" ht="14.25" customHeight="1">
      <c r="A741" s="57"/>
      <c r="B741" s="58"/>
      <c r="C741" s="58"/>
      <c r="D741" s="58"/>
      <c r="E741" s="58"/>
      <c r="F741" s="58"/>
      <c r="G741" s="59"/>
      <c r="H741" s="58"/>
      <c r="I741" s="60"/>
      <c r="J741" s="61"/>
      <c r="K741" s="62"/>
    </row>
    <row r="742" ht="14.25" customHeight="1">
      <c r="A742" s="57"/>
      <c r="B742" s="58"/>
      <c r="C742" s="58"/>
      <c r="D742" s="58"/>
      <c r="E742" s="58"/>
      <c r="F742" s="58"/>
      <c r="G742" s="59"/>
      <c r="H742" s="58"/>
      <c r="I742" s="60"/>
      <c r="J742" s="61"/>
      <c r="K742" s="62"/>
    </row>
    <row r="743" ht="14.25" customHeight="1">
      <c r="A743" s="57"/>
      <c r="B743" s="58"/>
      <c r="C743" s="58"/>
      <c r="D743" s="58"/>
      <c r="E743" s="58"/>
      <c r="F743" s="58"/>
      <c r="G743" s="59"/>
      <c r="H743" s="58"/>
      <c r="I743" s="60"/>
      <c r="J743" s="61"/>
      <c r="K743" s="62"/>
    </row>
    <row r="744" ht="14.25" customHeight="1">
      <c r="A744" s="57"/>
      <c r="B744" s="58"/>
      <c r="C744" s="58"/>
      <c r="D744" s="58"/>
      <c r="E744" s="58"/>
      <c r="F744" s="58"/>
      <c r="G744" s="59"/>
      <c r="H744" s="58"/>
      <c r="I744" s="60"/>
      <c r="J744" s="61"/>
      <c r="K744" s="62"/>
    </row>
    <row r="745" ht="14.25" customHeight="1">
      <c r="A745" s="57"/>
      <c r="B745" s="58"/>
      <c r="C745" s="58"/>
      <c r="D745" s="58"/>
      <c r="E745" s="58"/>
      <c r="F745" s="58"/>
      <c r="G745" s="59"/>
      <c r="H745" s="58"/>
      <c r="I745" s="60"/>
      <c r="J745" s="61"/>
      <c r="K745" s="62"/>
    </row>
    <row r="746" ht="14.25" customHeight="1">
      <c r="A746" s="57"/>
      <c r="B746" s="58"/>
      <c r="C746" s="58"/>
      <c r="D746" s="58"/>
      <c r="E746" s="58"/>
      <c r="F746" s="58"/>
      <c r="G746" s="59"/>
      <c r="H746" s="58"/>
      <c r="I746" s="60"/>
      <c r="J746" s="61"/>
      <c r="K746" s="62"/>
    </row>
    <row r="747" ht="14.25" customHeight="1">
      <c r="A747" s="57"/>
      <c r="B747" s="58"/>
      <c r="C747" s="58"/>
      <c r="D747" s="58"/>
      <c r="E747" s="58"/>
      <c r="F747" s="58"/>
      <c r="G747" s="59"/>
      <c r="H747" s="58"/>
      <c r="I747" s="60"/>
      <c r="J747" s="61"/>
      <c r="K747" s="62"/>
    </row>
    <row r="748" ht="14.25" customHeight="1">
      <c r="A748" s="57"/>
      <c r="B748" s="58"/>
      <c r="C748" s="58"/>
      <c r="D748" s="58"/>
      <c r="E748" s="58"/>
      <c r="F748" s="58"/>
      <c r="G748" s="59"/>
      <c r="H748" s="58"/>
      <c r="I748" s="60"/>
      <c r="J748" s="61"/>
      <c r="K748" s="62"/>
    </row>
    <row r="749" ht="14.25" customHeight="1">
      <c r="A749" s="57"/>
      <c r="B749" s="58"/>
      <c r="C749" s="58"/>
      <c r="D749" s="58"/>
      <c r="E749" s="58"/>
      <c r="F749" s="58"/>
      <c r="G749" s="59"/>
      <c r="H749" s="58"/>
      <c r="I749" s="60"/>
      <c r="J749" s="61"/>
      <c r="K749" s="62"/>
    </row>
    <row r="750" ht="14.25" customHeight="1">
      <c r="A750" s="57"/>
      <c r="B750" s="58"/>
      <c r="C750" s="58"/>
      <c r="D750" s="58"/>
      <c r="E750" s="58"/>
      <c r="F750" s="58"/>
      <c r="G750" s="59"/>
      <c r="H750" s="58"/>
      <c r="I750" s="60"/>
      <c r="J750" s="61"/>
      <c r="K750" s="62"/>
    </row>
    <row r="751" ht="14.25" customHeight="1">
      <c r="A751" s="57"/>
      <c r="B751" s="58"/>
      <c r="C751" s="58"/>
      <c r="D751" s="58"/>
      <c r="E751" s="58"/>
      <c r="F751" s="58"/>
      <c r="G751" s="59"/>
      <c r="H751" s="58"/>
      <c r="I751" s="60"/>
      <c r="J751" s="61"/>
      <c r="K751" s="62"/>
    </row>
    <row r="752" ht="14.25" customHeight="1">
      <c r="A752" s="57"/>
      <c r="B752" s="58"/>
      <c r="C752" s="58"/>
      <c r="D752" s="58"/>
      <c r="E752" s="58"/>
      <c r="F752" s="58"/>
      <c r="G752" s="59"/>
      <c r="H752" s="58"/>
      <c r="I752" s="60"/>
      <c r="J752" s="61"/>
      <c r="K752" s="62"/>
    </row>
    <row r="753" ht="14.25" customHeight="1">
      <c r="A753" s="57"/>
      <c r="B753" s="58"/>
      <c r="C753" s="58"/>
      <c r="D753" s="58"/>
      <c r="E753" s="58"/>
      <c r="F753" s="58"/>
      <c r="G753" s="59"/>
      <c r="H753" s="58"/>
      <c r="I753" s="60"/>
      <c r="J753" s="61"/>
      <c r="K753" s="62"/>
    </row>
    <row r="754" ht="14.25" customHeight="1">
      <c r="A754" s="57"/>
      <c r="B754" s="58"/>
      <c r="C754" s="58"/>
      <c r="D754" s="58"/>
      <c r="E754" s="58"/>
      <c r="F754" s="58"/>
      <c r="G754" s="59"/>
      <c r="H754" s="58"/>
      <c r="I754" s="60"/>
      <c r="J754" s="61"/>
      <c r="K754" s="62"/>
    </row>
    <row r="755" ht="14.25" customHeight="1">
      <c r="A755" s="57"/>
      <c r="B755" s="58"/>
      <c r="C755" s="58"/>
      <c r="D755" s="58"/>
      <c r="E755" s="58"/>
      <c r="F755" s="58"/>
      <c r="G755" s="59"/>
      <c r="H755" s="58"/>
      <c r="I755" s="60"/>
      <c r="J755" s="61"/>
      <c r="K755" s="62"/>
    </row>
    <row r="756" ht="14.25" customHeight="1">
      <c r="A756" s="57"/>
      <c r="B756" s="58"/>
      <c r="C756" s="58"/>
      <c r="D756" s="58"/>
      <c r="E756" s="58"/>
      <c r="F756" s="58"/>
      <c r="G756" s="59"/>
      <c r="H756" s="58"/>
      <c r="I756" s="60"/>
      <c r="J756" s="61"/>
      <c r="K756" s="62"/>
    </row>
    <row r="757" ht="14.25" customHeight="1">
      <c r="A757" s="57"/>
      <c r="B757" s="58"/>
      <c r="C757" s="58"/>
      <c r="D757" s="58"/>
      <c r="E757" s="58"/>
      <c r="F757" s="58"/>
      <c r="G757" s="59"/>
      <c r="H757" s="58"/>
      <c r="I757" s="60"/>
      <c r="J757" s="61"/>
      <c r="K757" s="62"/>
    </row>
    <row r="758" ht="14.25" customHeight="1">
      <c r="A758" s="57"/>
      <c r="B758" s="58"/>
      <c r="C758" s="58"/>
      <c r="D758" s="58"/>
      <c r="E758" s="58"/>
      <c r="F758" s="58"/>
      <c r="G758" s="59"/>
      <c r="H758" s="58"/>
      <c r="I758" s="60"/>
      <c r="J758" s="61"/>
      <c r="K758" s="62"/>
    </row>
    <row r="759" ht="14.25" customHeight="1">
      <c r="A759" s="57"/>
      <c r="B759" s="58"/>
      <c r="C759" s="58"/>
      <c r="D759" s="58"/>
      <c r="E759" s="58"/>
      <c r="F759" s="58"/>
      <c r="G759" s="59"/>
      <c r="H759" s="58"/>
      <c r="I759" s="60"/>
      <c r="J759" s="61"/>
      <c r="K759" s="62"/>
    </row>
    <row r="760" ht="14.25" customHeight="1">
      <c r="A760" s="57"/>
      <c r="B760" s="58"/>
      <c r="C760" s="58"/>
      <c r="D760" s="58"/>
      <c r="E760" s="58"/>
      <c r="F760" s="58"/>
      <c r="G760" s="59"/>
      <c r="H760" s="58"/>
      <c r="I760" s="60"/>
      <c r="J760" s="61"/>
      <c r="K760" s="62"/>
    </row>
    <row r="761" ht="14.25" customHeight="1">
      <c r="A761" s="57"/>
      <c r="B761" s="58"/>
      <c r="C761" s="58"/>
      <c r="D761" s="58"/>
      <c r="E761" s="58"/>
      <c r="F761" s="58"/>
      <c r="G761" s="59"/>
      <c r="H761" s="58"/>
      <c r="I761" s="60"/>
      <c r="J761" s="61"/>
      <c r="K761" s="62"/>
    </row>
    <row r="762" ht="14.25" customHeight="1">
      <c r="A762" s="57"/>
      <c r="B762" s="58"/>
      <c r="C762" s="58"/>
      <c r="D762" s="58"/>
      <c r="E762" s="58"/>
      <c r="F762" s="58"/>
      <c r="G762" s="59"/>
      <c r="H762" s="58"/>
      <c r="I762" s="60"/>
      <c r="J762" s="61"/>
      <c r="K762" s="62"/>
    </row>
    <row r="763" ht="14.25" customHeight="1">
      <c r="A763" s="57"/>
      <c r="B763" s="58"/>
      <c r="C763" s="58"/>
      <c r="D763" s="58"/>
      <c r="E763" s="58"/>
      <c r="F763" s="58"/>
      <c r="G763" s="59"/>
      <c r="H763" s="58"/>
      <c r="I763" s="60"/>
      <c r="J763" s="61"/>
      <c r="K763" s="62"/>
    </row>
    <row r="764" ht="14.25" customHeight="1">
      <c r="A764" s="57"/>
      <c r="B764" s="58"/>
      <c r="C764" s="58"/>
      <c r="D764" s="58"/>
      <c r="E764" s="58"/>
      <c r="F764" s="58"/>
      <c r="G764" s="59"/>
      <c r="H764" s="58"/>
      <c r="I764" s="60"/>
      <c r="J764" s="61"/>
      <c r="K764" s="62"/>
    </row>
    <row r="765" ht="14.25" customHeight="1">
      <c r="A765" s="57"/>
      <c r="B765" s="58"/>
      <c r="C765" s="58"/>
      <c r="D765" s="58"/>
      <c r="E765" s="58"/>
      <c r="F765" s="58"/>
      <c r="G765" s="59"/>
      <c r="H765" s="58"/>
      <c r="I765" s="60"/>
      <c r="J765" s="61"/>
      <c r="K765" s="62"/>
    </row>
    <row r="766" ht="14.25" customHeight="1">
      <c r="A766" s="57"/>
      <c r="B766" s="58"/>
      <c r="C766" s="58"/>
      <c r="D766" s="58"/>
      <c r="E766" s="58"/>
      <c r="F766" s="58"/>
      <c r="G766" s="59"/>
      <c r="H766" s="58"/>
      <c r="I766" s="60"/>
      <c r="J766" s="61"/>
      <c r="K766" s="62"/>
    </row>
    <row r="767" ht="14.25" customHeight="1">
      <c r="A767" s="57"/>
      <c r="B767" s="58"/>
      <c r="C767" s="58"/>
      <c r="D767" s="58"/>
      <c r="E767" s="58"/>
      <c r="F767" s="58"/>
      <c r="G767" s="59"/>
      <c r="H767" s="58"/>
      <c r="I767" s="60"/>
      <c r="J767" s="61"/>
      <c r="K767" s="62"/>
    </row>
    <row r="768" ht="14.25" customHeight="1">
      <c r="A768" s="57"/>
      <c r="B768" s="58"/>
      <c r="C768" s="58"/>
      <c r="D768" s="58"/>
      <c r="E768" s="58"/>
      <c r="F768" s="58"/>
      <c r="G768" s="59"/>
      <c r="H768" s="58"/>
      <c r="I768" s="60"/>
      <c r="J768" s="61"/>
      <c r="K768" s="62"/>
    </row>
    <row r="769" ht="14.25" customHeight="1">
      <c r="A769" s="57"/>
      <c r="B769" s="58"/>
      <c r="C769" s="58"/>
      <c r="D769" s="58"/>
      <c r="E769" s="58"/>
      <c r="F769" s="58"/>
      <c r="G769" s="59"/>
      <c r="H769" s="58"/>
      <c r="I769" s="60"/>
      <c r="J769" s="61"/>
      <c r="K769" s="62"/>
    </row>
    <row r="770" ht="14.25" customHeight="1">
      <c r="A770" s="57"/>
      <c r="B770" s="58"/>
      <c r="C770" s="58"/>
      <c r="D770" s="58"/>
      <c r="E770" s="58"/>
      <c r="F770" s="58"/>
      <c r="G770" s="59"/>
      <c r="H770" s="58"/>
      <c r="I770" s="60"/>
      <c r="J770" s="61"/>
      <c r="K770" s="62"/>
    </row>
    <row r="771" ht="14.25" customHeight="1">
      <c r="A771" s="57"/>
      <c r="B771" s="58"/>
      <c r="C771" s="58"/>
      <c r="D771" s="58"/>
      <c r="E771" s="58"/>
      <c r="F771" s="58"/>
      <c r="G771" s="59"/>
      <c r="H771" s="58"/>
      <c r="I771" s="60"/>
      <c r="J771" s="61"/>
      <c r="K771" s="62"/>
    </row>
    <row r="772" ht="14.25" customHeight="1">
      <c r="A772" s="57"/>
      <c r="B772" s="58"/>
      <c r="C772" s="58"/>
      <c r="D772" s="58"/>
      <c r="E772" s="58"/>
      <c r="F772" s="58"/>
      <c r="G772" s="59"/>
      <c r="H772" s="58"/>
      <c r="I772" s="60"/>
      <c r="J772" s="61"/>
      <c r="K772" s="62"/>
    </row>
    <row r="773" ht="14.25" customHeight="1">
      <c r="A773" s="57"/>
      <c r="B773" s="58"/>
      <c r="C773" s="58"/>
      <c r="D773" s="58"/>
      <c r="E773" s="58"/>
      <c r="F773" s="58"/>
      <c r="G773" s="59"/>
      <c r="H773" s="58"/>
      <c r="I773" s="60"/>
      <c r="J773" s="61"/>
      <c r="K773" s="62"/>
    </row>
    <row r="774" ht="14.25" customHeight="1">
      <c r="A774" s="57"/>
      <c r="B774" s="58"/>
      <c r="C774" s="58"/>
      <c r="D774" s="58"/>
      <c r="E774" s="58"/>
      <c r="F774" s="58"/>
      <c r="G774" s="59"/>
      <c r="H774" s="58"/>
      <c r="I774" s="60"/>
      <c r="J774" s="61"/>
      <c r="K774" s="62"/>
    </row>
    <row r="775" ht="14.25" customHeight="1">
      <c r="A775" s="57"/>
      <c r="B775" s="58"/>
      <c r="C775" s="58"/>
      <c r="D775" s="58"/>
      <c r="E775" s="58"/>
      <c r="F775" s="58"/>
      <c r="G775" s="59"/>
      <c r="H775" s="58"/>
      <c r="I775" s="60"/>
      <c r="J775" s="61"/>
      <c r="K775" s="62"/>
    </row>
    <row r="776" ht="14.25" customHeight="1">
      <c r="A776" s="57"/>
      <c r="B776" s="58"/>
      <c r="C776" s="58"/>
      <c r="D776" s="58"/>
      <c r="E776" s="58"/>
      <c r="F776" s="58"/>
      <c r="G776" s="59"/>
      <c r="H776" s="58"/>
      <c r="I776" s="60"/>
      <c r="J776" s="61"/>
      <c r="K776" s="62"/>
    </row>
    <row r="777" ht="14.25" customHeight="1">
      <c r="A777" s="57"/>
      <c r="B777" s="58"/>
      <c r="C777" s="58"/>
      <c r="D777" s="58"/>
      <c r="E777" s="58"/>
      <c r="F777" s="58"/>
      <c r="G777" s="59"/>
      <c r="H777" s="58"/>
      <c r="I777" s="60"/>
      <c r="J777" s="61"/>
      <c r="K777" s="62"/>
    </row>
    <row r="778" ht="14.25" customHeight="1">
      <c r="A778" s="57"/>
      <c r="B778" s="58"/>
      <c r="C778" s="58"/>
      <c r="D778" s="58"/>
      <c r="E778" s="58"/>
      <c r="F778" s="58"/>
      <c r="G778" s="59"/>
      <c r="H778" s="58"/>
      <c r="I778" s="60"/>
      <c r="J778" s="61"/>
      <c r="K778" s="62"/>
    </row>
    <row r="779" ht="14.25" customHeight="1">
      <c r="A779" s="57"/>
      <c r="B779" s="58"/>
      <c r="C779" s="58"/>
      <c r="D779" s="58"/>
      <c r="E779" s="58"/>
      <c r="F779" s="58"/>
      <c r="G779" s="59"/>
      <c r="H779" s="58"/>
      <c r="I779" s="60"/>
      <c r="J779" s="61"/>
      <c r="K779" s="62"/>
    </row>
    <row r="780" ht="14.25" customHeight="1">
      <c r="A780" s="57"/>
      <c r="B780" s="58"/>
      <c r="C780" s="58"/>
      <c r="D780" s="58"/>
      <c r="E780" s="58"/>
      <c r="F780" s="58"/>
      <c r="G780" s="59"/>
      <c r="H780" s="58"/>
      <c r="I780" s="60"/>
      <c r="J780" s="61"/>
      <c r="K780" s="62"/>
    </row>
    <row r="781" ht="14.25" customHeight="1">
      <c r="A781" s="57"/>
      <c r="B781" s="58"/>
      <c r="C781" s="58"/>
      <c r="D781" s="58"/>
      <c r="E781" s="58"/>
      <c r="F781" s="58"/>
      <c r="G781" s="59"/>
      <c r="H781" s="58"/>
      <c r="I781" s="60"/>
      <c r="J781" s="61"/>
      <c r="K781" s="62"/>
    </row>
    <row r="782" ht="14.25" customHeight="1">
      <c r="A782" s="57"/>
      <c r="B782" s="58"/>
      <c r="C782" s="58"/>
      <c r="D782" s="58"/>
      <c r="E782" s="58"/>
      <c r="F782" s="58"/>
      <c r="G782" s="59"/>
      <c r="H782" s="58"/>
      <c r="I782" s="60"/>
      <c r="J782" s="61"/>
      <c r="K782" s="62"/>
    </row>
    <row r="783" ht="14.25" customHeight="1">
      <c r="A783" s="57"/>
      <c r="B783" s="58"/>
      <c r="C783" s="58"/>
      <c r="D783" s="58"/>
      <c r="E783" s="58"/>
      <c r="F783" s="58"/>
      <c r="G783" s="59"/>
      <c r="H783" s="58"/>
      <c r="I783" s="60"/>
      <c r="J783" s="61"/>
      <c r="K783" s="62"/>
    </row>
    <row r="784" ht="14.25" customHeight="1">
      <c r="A784" s="57"/>
      <c r="B784" s="58"/>
      <c r="C784" s="58"/>
      <c r="D784" s="58"/>
      <c r="E784" s="58"/>
      <c r="F784" s="58"/>
      <c r="G784" s="59"/>
      <c r="H784" s="58"/>
      <c r="I784" s="60"/>
      <c r="J784" s="61"/>
      <c r="K784" s="62"/>
    </row>
    <row r="785" ht="14.25" customHeight="1">
      <c r="A785" s="57"/>
      <c r="B785" s="58"/>
      <c r="C785" s="58"/>
      <c r="D785" s="58"/>
      <c r="E785" s="58"/>
      <c r="F785" s="58"/>
      <c r="G785" s="59"/>
      <c r="H785" s="58"/>
      <c r="I785" s="60"/>
      <c r="J785" s="61"/>
      <c r="K785" s="62"/>
    </row>
    <row r="786" ht="14.25" customHeight="1">
      <c r="A786" s="57"/>
      <c r="B786" s="58"/>
      <c r="C786" s="58"/>
      <c r="D786" s="58"/>
      <c r="E786" s="58"/>
      <c r="F786" s="58"/>
      <c r="G786" s="59"/>
      <c r="H786" s="58"/>
      <c r="I786" s="60"/>
      <c r="J786" s="61"/>
      <c r="K786" s="62"/>
    </row>
    <row r="787" ht="14.25" customHeight="1">
      <c r="A787" s="57"/>
      <c r="B787" s="58"/>
      <c r="C787" s="58"/>
      <c r="D787" s="58"/>
      <c r="E787" s="58"/>
      <c r="F787" s="58"/>
      <c r="G787" s="59"/>
      <c r="H787" s="58"/>
      <c r="I787" s="60"/>
      <c r="J787" s="61"/>
      <c r="K787" s="62"/>
    </row>
    <row r="788" ht="14.25" customHeight="1">
      <c r="A788" s="57"/>
      <c r="B788" s="58"/>
      <c r="C788" s="58"/>
      <c r="D788" s="58"/>
      <c r="E788" s="58"/>
      <c r="F788" s="58"/>
      <c r="G788" s="59"/>
      <c r="H788" s="58"/>
      <c r="I788" s="60"/>
      <c r="J788" s="61"/>
      <c r="K788" s="62"/>
    </row>
    <row r="789" ht="14.25" customHeight="1">
      <c r="A789" s="57"/>
      <c r="B789" s="58"/>
      <c r="C789" s="58"/>
      <c r="D789" s="58"/>
      <c r="E789" s="58"/>
      <c r="F789" s="58"/>
      <c r="G789" s="59"/>
      <c r="H789" s="58"/>
      <c r="I789" s="60"/>
      <c r="J789" s="61"/>
      <c r="K789" s="62"/>
    </row>
    <row r="790" ht="14.25" customHeight="1">
      <c r="A790" s="57"/>
      <c r="B790" s="58"/>
      <c r="C790" s="58"/>
      <c r="D790" s="58"/>
      <c r="E790" s="58"/>
      <c r="F790" s="58"/>
      <c r="G790" s="59"/>
      <c r="H790" s="58"/>
      <c r="I790" s="60"/>
      <c r="J790" s="61"/>
      <c r="K790" s="62"/>
    </row>
    <row r="791" ht="14.25" customHeight="1">
      <c r="A791" s="57"/>
      <c r="B791" s="58"/>
      <c r="C791" s="58"/>
      <c r="D791" s="58"/>
      <c r="E791" s="58"/>
      <c r="F791" s="58"/>
      <c r="G791" s="59"/>
      <c r="H791" s="58"/>
      <c r="I791" s="60"/>
      <c r="J791" s="61"/>
      <c r="K791" s="62"/>
    </row>
    <row r="792" ht="14.25" customHeight="1">
      <c r="A792" s="57"/>
      <c r="B792" s="58"/>
      <c r="C792" s="58"/>
      <c r="D792" s="58"/>
      <c r="E792" s="58"/>
      <c r="F792" s="58"/>
      <c r="G792" s="59"/>
      <c r="H792" s="58"/>
      <c r="I792" s="60"/>
      <c r="J792" s="61"/>
      <c r="K792" s="62"/>
    </row>
    <row r="793" ht="14.25" customHeight="1">
      <c r="A793" s="57"/>
      <c r="B793" s="58"/>
      <c r="C793" s="58"/>
      <c r="D793" s="58"/>
      <c r="E793" s="58"/>
      <c r="F793" s="58"/>
      <c r="G793" s="59"/>
      <c r="H793" s="58"/>
      <c r="I793" s="60"/>
      <c r="J793" s="61"/>
      <c r="K793" s="62"/>
    </row>
    <row r="794" ht="14.25" customHeight="1">
      <c r="A794" s="57"/>
      <c r="B794" s="58"/>
      <c r="C794" s="58"/>
      <c r="D794" s="58"/>
      <c r="E794" s="58"/>
      <c r="F794" s="58"/>
      <c r="G794" s="59"/>
      <c r="H794" s="58"/>
      <c r="I794" s="60"/>
      <c r="J794" s="61"/>
      <c r="K794" s="62"/>
    </row>
    <row r="795" ht="14.25" customHeight="1">
      <c r="A795" s="57"/>
      <c r="B795" s="58"/>
      <c r="C795" s="58"/>
      <c r="D795" s="58"/>
      <c r="E795" s="58"/>
      <c r="F795" s="58"/>
      <c r="G795" s="59"/>
      <c r="H795" s="58"/>
      <c r="I795" s="60"/>
      <c r="J795" s="61"/>
      <c r="K795" s="62"/>
    </row>
    <row r="796" ht="14.25" customHeight="1">
      <c r="A796" s="57"/>
      <c r="B796" s="58"/>
      <c r="C796" s="58"/>
      <c r="D796" s="58"/>
      <c r="E796" s="58"/>
      <c r="F796" s="58"/>
      <c r="G796" s="59"/>
      <c r="H796" s="58"/>
      <c r="I796" s="60"/>
      <c r="J796" s="61"/>
      <c r="K796" s="62"/>
    </row>
    <row r="797" ht="14.25" customHeight="1">
      <c r="A797" s="57"/>
      <c r="B797" s="58"/>
      <c r="C797" s="58"/>
      <c r="D797" s="58"/>
      <c r="E797" s="58"/>
      <c r="F797" s="58"/>
      <c r="G797" s="59"/>
      <c r="H797" s="58"/>
      <c r="I797" s="60"/>
      <c r="J797" s="61"/>
      <c r="K797" s="62"/>
    </row>
    <row r="798" ht="14.25" customHeight="1">
      <c r="A798" s="57"/>
      <c r="B798" s="58"/>
      <c r="C798" s="58"/>
      <c r="D798" s="58"/>
      <c r="E798" s="58"/>
      <c r="F798" s="58"/>
      <c r="G798" s="59"/>
      <c r="H798" s="58"/>
      <c r="I798" s="60"/>
      <c r="J798" s="61"/>
      <c r="K798" s="62"/>
    </row>
    <row r="799" ht="14.25" customHeight="1">
      <c r="A799" s="57"/>
      <c r="B799" s="58"/>
      <c r="C799" s="58"/>
      <c r="D799" s="58"/>
      <c r="E799" s="58"/>
      <c r="F799" s="58"/>
      <c r="G799" s="59"/>
      <c r="H799" s="58"/>
      <c r="I799" s="60"/>
      <c r="J799" s="61"/>
      <c r="K799" s="62"/>
    </row>
    <row r="800" ht="14.25" customHeight="1">
      <c r="A800" s="57"/>
      <c r="B800" s="58"/>
      <c r="C800" s="58"/>
      <c r="D800" s="58"/>
      <c r="E800" s="58"/>
      <c r="F800" s="58"/>
      <c r="G800" s="59"/>
      <c r="H800" s="58"/>
      <c r="I800" s="60"/>
      <c r="J800" s="61"/>
      <c r="K800" s="62"/>
    </row>
    <row r="801" ht="14.25" customHeight="1">
      <c r="A801" s="57"/>
      <c r="B801" s="58"/>
      <c r="C801" s="58"/>
      <c r="D801" s="58"/>
      <c r="E801" s="58"/>
      <c r="F801" s="58"/>
      <c r="G801" s="59"/>
      <c r="H801" s="58"/>
      <c r="I801" s="60"/>
      <c r="J801" s="61"/>
      <c r="K801" s="62"/>
    </row>
    <row r="802" ht="14.25" customHeight="1">
      <c r="A802" s="57"/>
      <c r="B802" s="58"/>
      <c r="C802" s="58"/>
      <c r="D802" s="58"/>
      <c r="E802" s="58"/>
      <c r="F802" s="58"/>
      <c r="G802" s="59"/>
      <c r="H802" s="58"/>
      <c r="I802" s="60"/>
      <c r="J802" s="61"/>
      <c r="K802" s="62"/>
    </row>
    <row r="803" ht="14.25" customHeight="1">
      <c r="A803" s="57"/>
      <c r="B803" s="58"/>
      <c r="C803" s="58"/>
      <c r="D803" s="58"/>
      <c r="E803" s="58"/>
      <c r="F803" s="58"/>
      <c r="G803" s="59"/>
      <c r="H803" s="58"/>
      <c r="I803" s="60"/>
      <c r="J803" s="61"/>
      <c r="K803" s="62"/>
    </row>
    <row r="804" ht="14.25" customHeight="1">
      <c r="A804" s="57"/>
      <c r="B804" s="58"/>
      <c r="C804" s="58"/>
      <c r="D804" s="58"/>
      <c r="E804" s="58"/>
      <c r="F804" s="58"/>
      <c r="G804" s="59"/>
      <c r="H804" s="58"/>
      <c r="I804" s="60"/>
      <c r="J804" s="61"/>
      <c r="K804" s="62"/>
    </row>
    <row r="805" ht="14.25" customHeight="1">
      <c r="A805" s="57"/>
      <c r="B805" s="58"/>
      <c r="C805" s="58"/>
      <c r="D805" s="58"/>
      <c r="E805" s="58"/>
      <c r="F805" s="58"/>
      <c r="G805" s="59"/>
      <c r="H805" s="58"/>
      <c r="I805" s="60"/>
      <c r="J805" s="61"/>
      <c r="K805" s="62"/>
    </row>
    <row r="806" ht="14.25" customHeight="1">
      <c r="A806" s="57"/>
      <c r="B806" s="58"/>
      <c r="C806" s="58"/>
      <c r="D806" s="58"/>
      <c r="E806" s="58"/>
      <c r="F806" s="58"/>
      <c r="G806" s="59"/>
      <c r="H806" s="58"/>
      <c r="I806" s="60"/>
      <c r="J806" s="61"/>
      <c r="K806" s="62"/>
    </row>
    <row r="807" ht="14.25" customHeight="1">
      <c r="A807" s="57"/>
      <c r="B807" s="58"/>
      <c r="C807" s="58"/>
      <c r="D807" s="58"/>
      <c r="E807" s="58"/>
      <c r="F807" s="58"/>
      <c r="G807" s="59"/>
      <c r="H807" s="58"/>
      <c r="I807" s="60"/>
      <c r="J807" s="61"/>
      <c r="K807" s="62"/>
    </row>
    <row r="808" ht="14.25" customHeight="1">
      <c r="A808" s="57"/>
      <c r="B808" s="58"/>
      <c r="C808" s="58"/>
      <c r="D808" s="58"/>
      <c r="E808" s="58"/>
      <c r="F808" s="58"/>
      <c r="G808" s="59"/>
      <c r="H808" s="58"/>
      <c r="I808" s="60"/>
      <c r="J808" s="61"/>
      <c r="K808" s="62"/>
    </row>
    <row r="809" ht="14.25" customHeight="1">
      <c r="A809" s="57"/>
      <c r="B809" s="58"/>
      <c r="C809" s="58"/>
      <c r="D809" s="58"/>
      <c r="E809" s="58"/>
      <c r="F809" s="58"/>
      <c r="G809" s="59"/>
      <c r="H809" s="58"/>
      <c r="I809" s="60"/>
      <c r="J809" s="61"/>
      <c r="K809" s="62"/>
    </row>
    <row r="810" ht="14.25" customHeight="1">
      <c r="A810" s="57"/>
      <c r="B810" s="58"/>
      <c r="C810" s="58"/>
      <c r="D810" s="58"/>
      <c r="E810" s="58"/>
      <c r="F810" s="58"/>
      <c r="G810" s="59"/>
      <c r="H810" s="58"/>
      <c r="I810" s="60"/>
      <c r="J810" s="61"/>
      <c r="K810" s="62"/>
    </row>
    <row r="811" ht="14.25" customHeight="1">
      <c r="A811" s="57"/>
      <c r="B811" s="58"/>
      <c r="C811" s="58"/>
      <c r="D811" s="58"/>
      <c r="E811" s="58"/>
      <c r="F811" s="58"/>
      <c r="G811" s="59"/>
      <c r="H811" s="58"/>
      <c r="I811" s="60"/>
      <c r="J811" s="61"/>
      <c r="K811" s="62"/>
    </row>
    <row r="812" ht="14.25" customHeight="1">
      <c r="A812" s="57"/>
      <c r="B812" s="58"/>
      <c r="C812" s="58"/>
      <c r="D812" s="58"/>
      <c r="E812" s="58"/>
      <c r="F812" s="58"/>
      <c r="G812" s="59"/>
      <c r="H812" s="58"/>
      <c r="I812" s="60"/>
      <c r="J812" s="61"/>
      <c r="K812" s="62"/>
    </row>
    <row r="813" ht="14.25" customHeight="1">
      <c r="A813" s="57"/>
      <c r="B813" s="58"/>
      <c r="C813" s="58"/>
      <c r="D813" s="58"/>
      <c r="E813" s="58"/>
      <c r="F813" s="58"/>
      <c r="G813" s="59"/>
      <c r="H813" s="58"/>
      <c r="I813" s="60"/>
      <c r="J813" s="61"/>
      <c r="K813" s="62"/>
    </row>
    <row r="814" ht="14.25" customHeight="1">
      <c r="A814" s="57"/>
      <c r="B814" s="58"/>
      <c r="C814" s="58"/>
      <c r="D814" s="58"/>
      <c r="E814" s="58"/>
      <c r="F814" s="58"/>
      <c r="G814" s="59"/>
      <c r="H814" s="58"/>
      <c r="I814" s="60"/>
      <c r="J814" s="61"/>
      <c r="K814" s="62"/>
    </row>
    <row r="815" ht="14.25" customHeight="1">
      <c r="A815" s="57"/>
      <c r="B815" s="58"/>
      <c r="C815" s="58"/>
      <c r="D815" s="58"/>
      <c r="E815" s="58"/>
      <c r="F815" s="58"/>
      <c r="G815" s="59"/>
      <c r="H815" s="58"/>
      <c r="I815" s="60"/>
      <c r="J815" s="61"/>
      <c r="K815" s="62"/>
    </row>
    <row r="816" ht="14.25" customHeight="1">
      <c r="A816" s="57"/>
      <c r="B816" s="58"/>
      <c r="C816" s="58"/>
      <c r="D816" s="58"/>
      <c r="E816" s="58"/>
      <c r="F816" s="58"/>
      <c r="G816" s="59"/>
      <c r="H816" s="58"/>
      <c r="I816" s="60"/>
      <c r="J816" s="61"/>
      <c r="K816" s="62"/>
    </row>
    <row r="817" ht="14.25" customHeight="1">
      <c r="A817" s="57"/>
      <c r="B817" s="58"/>
      <c r="C817" s="58"/>
      <c r="D817" s="58"/>
      <c r="E817" s="58"/>
      <c r="F817" s="58"/>
      <c r="G817" s="59"/>
      <c r="H817" s="58"/>
      <c r="I817" s="60"/>
      <c r="J817" s="61"/>
      <c r="K817" s="62"/>
    </row>
    <row r="818" ht="14.25" customHeight="1">
      <c r="A818" s="57"/>
      <c r="B818" s="58"/>
      <c r="C818" s="58"/>
      <c r="D818" s="58"/>
      <c r="E818" s="58"/>
      <c r="F818" s="58"/>
      <c r="G818" s="59"/>
      <c r="H818" s="58"/>
      <c r="I818" s="60"/>
      <c r="J818" s="61"/>
      <c r="K818" s="62"/>
    </row>
    <row r="819" ht="14.25" customHeight="1">
      <c r="A819" s="57"/>
      <c r="B819" s="58"/>
      <c r="C819" s="58"/>
      <c r="D819" s="58"/>
      <c r="E819" s="58"/>
      <c r="F819" s="58"/>
      <c r="G819" s="59"/>
      <c r="H819" s="58"/>
      <c r="I819" s="60"/>
      <c r="J819" s="61"/>
      <c r="K819" s="62"/>
    </row>
    <row r="820" ht="14.25" customHeight="1">
      <c r="A820" s="57"/>
      <c r="B820" s="58"/>
      <c r="C820" s="58"/>
      <c r="D820" s="58"/>
      <c r="E820" s="58"/>
      <c r="F820" s="58"/>
      <c r="G820" s="59"/>
      <c r="H820" s="58"/>
      <c r="I820" s="60"/>
      <c r="J820" s="61"/>
      <c r="K820" s="62"/>
    </row>
    <row r="821" ht="14.25" customHeight="1">
      <c r="A821" s="57"/>
      <c r="B821" s="58"/>
      <c r="C821" s="58"/>
      <c r="D821" s="58"/>
      <c r="E821" s="58"/>
      <c r="F821" s="58"/>
      <c r="G821" s="59"/>
      <c r="H821" s="58"/>
      <c r="I821" s="60"/>
      <c r="J821" s="61"/>
      <c r="K821" s="62"/>
    </row>
    <row r="822" ht="14.25" customHeight="1">
      <c r="A822" s="57"/>
      <c r="B822" s="58"/>
      <c r="C822" s="58"/>
      <c r="D822" s="58"/>
      <c r="E822" s="58"/>
      <c r="F822" s="58"/>
      <c r="G822" s="59"/>
      <c r="H822" s="58"/>
      <c r="I822" s="60"/>
      <c r="J822" s="61"/>
      <c r="K822" s="62"/>
    </row>
    <row r="823" ht="14.25" customHeight="1">
      <c r="A823" s="57"/>
      <c r="B823" s="58"/>
      <c r="C823" s="58"/>
      <c r="D823" s="58"/>
      <c r="E823" s="58"/>
      <c r="F823" s="58"/>
      <c r="G823" s="59"/>
      <c r="H823" s="58"/>
      <c r="I823" s="60"/>
      <c r="J823" s="61"/>
      <c r="K823" s="62"/>
    </row>
    <row r="824" ht="14.25" customHeight="1">
      <c r="A824" s="57"/>
      <c r="B824" s="58"/>
      <c r="C824" s="58"/>
      <c r="D824" s="58"/>
      <c r="E824" s="58"/>
      <c r="F824" s="58"/>
      <c r="G824" s="59"/>
      <c r="H824" s="58"/>
      <c r="I824" s="60"/>
      <c r="J824" s="61"/>
      <c r="K824" s="62"/>
    </row>
    <row r="825" ht="14.25" customHeight="1">
      <c r="A825" s="57"/>
      <c r="B825" s="58"/>
      <c r="C825" s="58"/>
      <c r="D825" s="58"/>
      <c r="E825" s="58"/>
      <c r="F825" s="58"/>
      <c r="G825" s="59"/>
      <c r="H825" s="58"/>
      <c r="I825" s="60"/>
      <c r="J825" s="61"/>
      <c r="K825" s="62"/>
    </row>
    <row r="826" ht="14.25" customHeight="1">
      <c r="A826" s="57"/>
      <c r="B826" s="58"/>
      <c r="C826" s="58"/>
      <c r="D826" s="58"/>
      <c r="E826" s="58"/>
      <c r="F826" s="58"/>
      <c r="G826" s="59"/>
      <c r="H826" s="58"/>
      <c r="I826" s="60"/>
      <c r="J826" s="61"/>
      <c r="K826" s="62"/>
    </row>
    <row r="827" ht="14.25" customHeight="1">
      <c r="A827" s="57"/>
      <c r="B827" s="58"/>
      <c r="C827" s="58"/>
      <c r="D827" s="58"/>
      <c r="E827" s="58"/>
      <c r="F827" s="58"/>
      <c r="G827" s="59"/>
      <c r="H827" s="58"/>
      <c r="I827" s="60"/>
      <c r="J827" s="61"/>
      <c r="K827" s="62"/>
    </row>
    <row r="828" ht="14.25" customHeight="1">
      <c r="A828" s="57"/>
      <c r="B828" s="58"/>
      <c r="C828" s="58"/>
      <c r="D828" s="58"/>
      <c r="E828" s="58"/>
      <c r="F828" s="58"/>
      <c r="G828" s="59"/>
      <c r="H828" s="58"/>
      <c r="I828" s="60"/>
      <c r="J828" s="61"/>
      <c r="K828" s="62"/>
    </row>
    <row r="829" ht="14.25" customHeight="1">
      <c r="A829" s="57"/>
      <c r="B829" s="58"/>
      <c r="C829" s="58"/>
      <c r="D829" s="58"/>
      <c r="E829" s="58"/>
      <c r="F829" s="58"/>
      <c r="G829" s="59"/>
      <c r="H829" s="58"/>
      <c r="I829" s="60"/>
      <c r="J829" s="61"/>
      <c r="K829" s="62"/>
    </row>
    <row r="830" ht="14.25" customHeight="1">
      <c r="A830" s="57"/>
      <c r="B830" s="58"/>
      <c r="C830" s="58"/>
      <c r="D830" s="58"/>
      <c r="E830" s="58"/>
      <c r="F830" s="58"/>
      <c r="G830" s="59"/>
      <c r="H830" s="58"/>
      <c r="I830" s="60"/>
      <c r="J830" s="61"/>
      <c r="K830" s="62"/>
    </row>
    <row r="831" ht="14.25" customHeight="1">
      <c r="A831" s="57"/>
      <c r="B831" s="58"/>
      <c r="C831" s="58"/>
      <c r="D831" s="58"/>
      <c r="E831" s="58"/>
      <c r="F831" s="58"/>
      <c r="G831" s="59"/>
      <c r="H831" s="58"/>
      <c r="I831" s="60"/>
      <c r="J831" s="61"/>
      <c r="K831" s="62"/>
    </row>
    <row r="832" ht="14.25" customHeight="1">
      <c r="A832" s="57"/>
      <c r="B832" s="58"/>
      <c r="C832" s="58"/>
      <c r="D832" s="58"/>
      <c r="E832" s="58"/>
      <c r="F832" s="58"/>
      <c r="G832" s="59"/>
      <c r="H832" s="58"/>
      <c r="I832" s="60"/>
      <c r="J832" s="61"/>
      <c r="K832" s="62"/>
    </row>
    <row r="833" ht="14.25" customHeight="1">
      <c r="A833" s="57"/>
      <c r="B833" s="58"/>
      <c r="C833" s="58"/>
      <c r="D833" s="58"/>
      <c r="E833" s="58"/>
      <c r="F833" s="58"/>
      <c r="G833" s="59"/>
      <c r="H833" s="58"/>
      <c r="I833" s="60"/>
      <c r="J833" s="61"/>
      <c r="K833" s="62"/>
    </row>
    <row r="834" ht="14.25" customHeight="1">
      <c r="A834" s="57"/>
      <c r="B834" s="58"/>
      <c r="C834" s="58"/>
      <c r="D834" s="58"/>
      <c r="E834" s="58"/>
      <c r="F834" s="58"/>
      <c r="G834" s="59"/>
      <c r="H834" s="58"/>
      <c r="I834" s="60"/>
      <c r="J834" s="61"/>
      <c r="K834" s="62"/>
    </row>
    <row r="835" ht="14.25" customHeight="1">
      <c r="A835" s="57"/>
      <c r="B835" s="58"/>
      <c r="C835" s="58"/>
      <c r="D835" s="58"/>
      <c r="E835" s="58"/>
      <c r="F835" s="58"/>
      <c r="G835" s="59"/>
      <c r="H835" s="58"/>
      <c r="I835" s="60"/>
      <c r="J835" s="61"/>
      <c r="K835" s="62"/>
    </row>
    <row r="836" ht="14.25" customHeight="1">
      <c r="A836" s="57"/>
      <c r="B836" s="58"/>
      <c r="C836" s="58"/>
      <c r="D836" s="58"/>
      <c r="E836" s="58"/>
      <c r="F836" s="58"/>
      <c r="G836" s="59"/>
      <c r="H836" s="58"/>
      <c r="I836" s="60"/>
      <c r="J836" s="61"/>
      <c r="K836" s="62"/>
    </row>
    <row r="837" ht="14.25" customHeight="1">
      <c r="A837" s="57"/>
      <c r="B837" s="58"/>
      <c r="C837" s="58"/>
      <c r="D837" s="58"/>
      <c r="E837" s="58"/>
      <c r="F837" s="58"/>
      <c r="G837" s="59"/>
      <c r="H837" s="58"/>
      <c r="I837" s="60"/>
      <c r="J837" s="61"/>
      <c r="K837" s="62"/>
    </row>
    <row r="838" ht="14.25" customHeight="1">
      <c r="A838" s="57"/>
      <c r="B838" s="58"/>
      <c r="C838" s="58"/>
      <c r="D838" s="58"/>
      <c r="E838" s="58"/>
      <c r="F838" s="58"/>
      <c r="G838" s="59"/>
      <c r="H838" s="58"/>
      <c r="I838" s="60"/>
      <c r="J838" s="61"/>
      <c r="K838" s="62"/>
    </row>
    <row r="839" ht="14.25" customHeight="1">
      <c r="A839" s="57"/>
      <c r="B839" s="58"/>
      <c r="C839" s="58"/>
      <c r="D839" s="58"/>
      <c r="E839" s="58"/>
      <c r="F839" s="58"/>
      <c r="G839" s="59"/>
      <c r="H839" s="58"/>
      <c r="I839" s="60"/>
      <c r="J839" s="61"/>
      <c r="K839" s="62"/>
    </row>
    <row r="840" ht="14.25" customHeight="1">
      <c r="A840" s="57"/>
      <c r="B840" s="58"/>
      <c r="C840" s="58"/>
      <c r="D840" s="58"/>
      <c r="E840" s="58"/>
      <c r="F840" s="58"/>
      <c r="G840" s="59"/>
      <c r="H840" s="58"/>
      <c r="I840" s="60"/>
      <c r="J840" s="61"/>
      <c r="K840" s="62"/>
    </row>
    <row r="841" ht="14.25" customHeight="1">
      <c r="A841" s="57"/>
      <c r="B841" s="58"/>
      <c r="C841" s="58"/>
      <c r="D841" s="58"/>
      <c r="E841" s="58"/>
      <c r="F841" s="58"/>
      <c r="G841" s="59"/>
      <c r="H841" s="58"/>
      <c r="I841" s="60"/>
      <c r="J841" s="61"/>
      <c r="K841" s="62"/>
    </row>
    <row r="842" ht="14.25" customHeight="1">
      <c r="A842" s="57"/>
      <c r="B842" s="58"/>
      <c r="C842" s="58"/>
      <c r="D842" s="58"/>
      <c r="E842" s="58"/>
      <c r="F842" s="58"/>
      <c r="G842" s="59"/>
      <c r="H842" s="58"/>
      <c r="I842" s="60"/>
      <c r="J842" s="61"/>
      <c r="K842" s="62"/>
    </row>
    <row r="843" ht="14.25" customHeight="1">
      <c r="A843" s="57"/>
      <c r="B843" s="58"/>
      <c r="C843" s="58"/>
      <c r="D843" s="58"/>
      <c r="E843" s="58"/>
      <c r="F843" s="58"/>
      <c r="G843" s="59"/>
      <c r="H843" s="58"/>
      <c r="I843" s="60"/>
      <c r="J843" s="61"/>
      <c r="K843" s="62"/>
    </row>
    <row r="844" ht="14.25" customHeight="1">
      <c r="A844" s="57"/>
      <c r="B844" s="58"/>
      <c r="C844" s="58"/>
      <c r="D844" s="58"/>
      <c r="E844" s="58"/>
      <c r="F844" s="58"/>
      <c r="G844" s="59"/>
      <c r="H844" s="58"/>
      <c r="I844" s="60"/>
      <c r="J844" s="61"/>
      <c r="K844" s="62"/>
    </row>
    <row r="845" ht="14.25" customHeight="1">
      <c r="A845" s="57"/>
      <c r="B845" s="58"/>
      <c r="C845" s="58"/>
      <c r="D845" s="58"/>
      <c r="E845" s="58"/>
      <c r="F845" s="58"/>
      <c r="G845" s="59"/>
      <c r="H845" s="58"/>
      <c r="I845" s="60"/>
      <c r="J845" s="61"/>
      <c r="K845" s="62"/>
    </row>
    <row r="846" ht="14.25" customHeight="1">
      <c r="A846" s="57"/>
      <c r="B846" s="58"/>
      <c r="C846" s="58"/>
      <c r="D846" s="58"/>
      <c r="E846" s="58"/>
      <c r="F846" s="58"/>
      <c r="G846" s="59"/>
      <c r="H846" s="58"/>
      <c r="I846" s="60"/>
      <c r="J846" s="61"/>
      <c r="K846" s="62"/>
    </row>
    <row r="847" ht="14.25" customHeight="1">
      <c r="A847" s="57"/>
      <c r="B847" s="58"/>
      <c r="C847" s="58"/>
      <c r="D847" s="58"/>
      <c r="E847" s="58"/>
      <c r="F847" s="58"/>
      <c r="G847" s="59"/>
      <c r="H847" s="58"/>
      <c r="I847" s="60"/>
      <c r="J847" s="61"/>
      <c r="K847" s="62"/>
    </row>
    <row r="848" ht="14.25" customHeight="1">
      <c r="A848" s="57"/>
      <c r="B848" s="58"/>
      <c r="C848" s="58"/>
      <c r="D848" s="58"/>
      <c r="E848" s="58"/>
      <c r="F848" s="58"/>
      <c r="G848" s="59"/>
      <c r="H848" s="58"/>
      <c r="I848" s="60"/>
      <c r="J848" s="61"/>
      <c r="K848" s="62"/>
    </row>
    <row r="849" ht="14.25" customHeight="1">
      <c r="A849" s="57"/>
      <c r="B849" s="58"/>
      <c r="C849" s="58"/>
      <c r="D849" s="58"/>
      <c r="E849" s="58"/>
      <c r="F849" s="58"/>
      <c r="G849" s="59"/>
      <c r="H849" s="58"/>
      <c r="I849" s="60"/>
      <c r="J849" s="61"/>
      <c r="K849" s="62"/>
    </row>
    <row r="850" ht="14.25" customHeight="1">
      <c r="A850" s="57"/>
      <c r="B850" s="58"/>
      <c r="C850" s="58"/>
      <c r="D850" s="58"/>
      <c r="E850" s="58"/>
      <c r="F850" s="58"/>
      <c r="G850" s="59"/>
      <c r="H850" s="58"/>
      <c r="I850" s="60"/>
      <c r="J850" s="61"/>
      <c r="K850" s="62"/>
    </row>
    <row r="851" ht="14.25" customHeight="1">
      <c r="A851" s="57"/>
      <c r="B851" s="58"/>
      <c r="C851" s="58"/>
      <c r="D851" s="58"/>
      <c r="E851" s="58"/>
      <c r="F851" s="58"/>
      <c r="G851" s="59"/>
      <c r="H851" s="58"/>
      <c r="I851" s="60"/>
      <c r="J851" s="61"/>
      <c r="K851" s="62"/>
    </row>
    <row r="852" ht="14.25" customHeight="1">
      <c r="A852" s="57"/>
      <c r="B852" s="58"/>
      <c r="C852" s="58"/>
      <c r="D852" s="58"/>
      <c r="E852" s="58"/>
      <c r="F852" s="58"/>
      <c r="G852" s="59"/>
      <c r="H852" s="58"/>
      <c r="I852" s="60"/>
      <c r="J852" s="61"/>
      <c r="K852" s="62"/>
    </row>
    <row r="853" ht="14.25" customHeight="1">
      <c r="A853" s="57"/>
      <c r="B853" s="58"/>
      <c r="C853" s="58"/>
      <c r="D853" s="58"/>
      <c r="E853" s="58"/>
      <c r="F853" s="58"/>
      <c r="G853" s="59"/>
      <c r="H853" s="58"/>
      <c r="I853" s="60"/>
      <c r="J853" s="61"/>
      <c r="K853" s="62"/>
    </row>
    <row r="854" ht="14.25" customHeight="1">
      <c r="A854" s="57"/>
      <c r="B854" s="58"/>
      <c r="C854" s="58"/>
      <c r="D854" s="58"/>
      <c r="E854" s="58"/>
      <c r="F854" s="58"/>
      <c r="G854" s="59"/>
      <c r="H854" s="58"/>
      <c r="I854" s="60"/>
      <c r="J854" s="61"/>
      <c r="K854" s="62"/>
    </row>
    <row r="855" ht="14.25" customHeight="1">
      <c r="A855" s="57"/>
      <c r="B855" s="58"/>
      <c r="C855" s="58"/>
      <c r="D855" s="58"/>
      <c r="E855" s="58"/>
      <c r="F855" s="58"/>
      <c r="G855" s="59"/>
      <c r="H855" s="58"/>
      <c r="I855" s="60"/>
      <c r="J855" s="61"/>
      <c r="K855" s="62"/>
    </row>
    <row r="856" ht="14.25" customHeight="1">
      <c r="A856" s="57"/>
      <c r="B856" s="58"/>
      <c r="C856" s="58"/>
      <c r="D856" s="58"/>
      <c r="E856" s="58"/>
      <c r="F856" s="58"/>
      <c r="G856" s="59"/>
      <c r="H856" s="58"/>
      <c r="I856" s="60"/>
      <c r="J856" s="61"/>
      <c r="K856" s="62"/>
    </row>
    <row r="857" ht="14.25" customHeight="1">
      <c r="A857" s="57"/>
      <c r="B857" s="58"/>
      <c r="C857" s="58"/>
      <c r="D857" s="58"/>
      <c r="E857" s="58"/>
      <c r="F857" s="58"/>
      <c r="G857" s="59"/>
      <c r="H857" s="58"/>
      <c r="I857" s="60"/>
      <c r="J857" s="61"/>
      <c r="K857" s="62"/>
    </row>
    <row r="858" ht="14.25" customHeight="1">
      <c r="A858" s="57"/>
      <c r="B858" s="58"/>
      <c r="C858" s="58"/>
      <c r="D858" s="58"/>
      <c r="E858" s="58"/>
      <c r="F858" s="58"/>
      <c r="G858" s="59"/>
      <c r="H858" s="58"/>
      <c r="I858" s="60"/>
      <c r="J858" s="61"/>
      <c r="K858" s="62"/>
    </row>
    <row r="859" ht="14.25" customHeight="1">
      <c r="A859" s="57"/>
      <c r="B859" s="58"/>
      <c r="C859" s="58"/>
      <c r="D859" s="58"/>
      <c r="E859" s="58"/>
      <c r="F859" s="58"/>
      <c r="G859" s="59"/>
      <c r="H859" s="58"/>
      <c r="I859" s="60"/>
      <c r="J859" s="61"/>
      <c r="K859" s="62"/>
    </row>
    <row r="860" ht="14.25" customHeight="1">
      <c r="A860" s="57"/>
      <c r="B860" s="58"/>
      <c r="C860" s="58"/>
      <c r="D860" s="58"/>
      <c r="E860" s="58"/>
      <c r="F860" s="58"/>
      <c r="G860" s="59"/>
      <c r="H860" s="58"/>
      <c r="I860" s="60"/>
      <c r="J860" s="61"/>
      <c r="K860" s="62"/>
    </row>
    <row r="861" ht="14.25" customHeight="1">
      <c r="A861" s="57"/>
      <c r="B861" s="58"/>
      <c r="C861" s="58"/>
      <c r="D861" s="58"/>
      <c r="E861" s="58"/>
      <c r="F861" s="58"/>
      <c r="G861" s="59"/>
      <c r="H861" s="58"/>
      <c r="I861" s="60"/>
      <c r="J861" s="61"/>
      <c r="K861" s="62"/>
    </row>
    <row r="862" ht="14.25" customHeight="1">
      <c r="A862" s="57"/>
      <c r="B862" s="58"/>
      <c r="C862" s="58"/>
      <c r="D862" s="58"/>
      <c r="E862" s="58"/>
      <c r="F862" s="58"/>
      <c r="G862" s="59"/>
      <c r="H862" s="58"/>
      <c r="I862" s="60"/>
      <c r="J862" s="61"/>
      <c r="K862" s="62"/>
    </row>
    <row r="863" ht="14.25" customHeight="1">
      <c r="A863" s="57"/>
      <c r="B863" s="58"/>
      <c r="C863" s="58"/>
      <c r="D863" s="58"/>
      <c r="E863" s="58"/>
      <c r="F863" s="58"/>
      <c r="G863" s="59"/>
      <c r="H863" s="58"/>
      <c r="I863" s="60"/>
      <c r="J863" s="61"/>
      <c r="K863" s="62"/>
    </row>
    <row r="864" ht="14.25" customHeight="1">
      <c r="A864" s="57"/>
      <c r="B864" s="58"/>
      <c r="C864" s="58"/>
      <c r="D864" s="58"/>
      <c r="E864" s="58"/>
      <c r="F864" s="58"/>
      <c r="G864" s="59"/>
      <c r="H864" s="58"/>
      <c r="I864" s="60"/>
      <c r="J864" s="61"/>
      <c r="K864" s="62"/>
    </row>
    <row r="865" ht="14.25" customHeight="1">
      <c r="A865" s="57"/>
      <c r="B865" s="58"/>
      <c r="C865" s="58"/>
      <c r="D865" s="58"/>
      <c r="E865" s="58"/>
      <c r="F865" s="58"/>
      <c r="G865" s="59"/>
      <c r="H865" s="58"/>
      <c r="I865" s="60"/>
      <c r="J865" s="61"/>
      <c r="K865" s="62"/>
    </row>
    <row r="866" ht="14.25" customHeight="1">
      <c r="A866" s="57"/>
      <c r="B866" s="58"/>
      <c r="C866" s="58"/>
      <c r="D866" s="58"/>
      <c r="E866" s="58"/>
      <c r="F866" s="58"/>
      <c r="G866" s="59"/>
      <c r="H866" s="58"/>
      <c r="I866" s="60"/>
      <c r="J866" s="61"/>
      <c r="K866" s="62"/>
    </row>
    <row r="867" ht="14.25" customHeight="1">
      <c r="A867" s="57"/>
      <c r="B867" s="58"/>
      <c r="C867" s="58"/>
      <c r="D867" s="58"/>
      <c r="E867" s="58"/>
      <c r="F867" s="58"/>
      <c r="G867" s="59"/>
      <c r="H867" s="58"/>
      <c r="I867" s="60"/>
      <c r="J867" s="61"/>
      <c r="K867" s="62"/>
    </row>
    <row r="868" ht="14.25" customHeight="1">
      <c r="A868" s="57"/>
      <c r="B868" s="58"/>
      <c r="C868" s="58"/>
      <c r="D868" s="58"/>
      <c r="E868" s="58"/>
      <c r="F868" s="58"/>
      <c r="G868" s="59"/>
      <c r="H868" s="58"/>
      <c r="I868" s="60"/>
      <c r="J868" s="61"/>
      <c r="K868" s="62"/>
    </row>
    <row r="869" ht="14.25" customHeight="1">
      <c r="A869" s="57"/>
      <c r="B869" s="58"/>
      <c r="C869" s="58"/>
      <c r="D869" s="58"/>
      <c r="E869" s="58"/>
      <c r="F869" s="58"/>
      <c r="G869" s="59"/>
      <c r="H869" s="58"/>
      <c r="I869" s="60"/>
      <c r="J869" s="61"/>
      <c r="K869" s="62"/>
    </row>
    <row r="870" ht="14.25" customHeight="1">
      <c r="A870" s="57"/>
      <c r="B870" s="58"/>
      <c r="C870" s="58"/>
      <c r="D870" s="58"/>
      <c r="E870" s="58"/>
      <c r="F870" s="58"/>
      <c r="G870" s="59"/>
      <c r="H870" s="58"/>
      <c r="I870" s="60"/>
      <c r="J870" s="61"/>
      <c r="K870" s="62"/>
    </row>
    <row r="871" ht="14.25" customHeight="1">
      <c r="A871" s="57"/>
      <c r="B871" s="58"/>
      <c r="C871" s="58"/>
      <c r="D871" s="58"/>
      <c r="E871" s="58"/>
      <c r="F871" s="58"/>
      <c r="G871" s="59"/>
      <c r="H871" s="58"/>
      <c r="I871" s="60"/>
      <c r="J871" s="61"/>
      <c r="K871" s="62"/>
    </row>
    <row r="872" ht="14.25" customHeight="1">
      <c r="A872" s="57"/>
      <c r="B872" s="58"/>
      <c r="C872" s="58"/>
      <c r="D872" s="58"/>
      <c r="E872" s="58"/>
      <c r="F872" s="58"/>
      <c r="G872" s="59"/>
      <c r="H872" s="58"/>
      <c r="I872" s="60"/>
      <c r="J872" s="61"/>
      <c r="K872" s="62"/>
    </row>
    <row r="873" ht="14.25" customHeight="1">
      <c r="A873" s="57"/>
      <c r="B873" s="58"/>
      <c r="C873" s="58"/>
      <c r="D873" s="58"/>
      <c r="E873" s="58"/>
      <c r="F873" s="58"/>
      <c r="G873" s="59"/>
      <c r="H873" s="58"/>
      <c r="I873" s="60"/>
      <c r="J873" s="61"/>
      <c r="K873" s="62"/>
    </row>
    <row r="874" ht="14.25" customHeight="1">
      <c r="A874" s="57"/>
      <c r="B874" s="58"/>
      <c r="C874" s="58"/>
      <c r="D874" s="58"/>
      <c r="E874" s="58"/>
      <c r="F874" s="58"/>
      <c r="G874" s="59"/>
      <c r="H874" s="58"/>
      <c r="I874" s="60"/>
      <c r="J874" s="61"/>
      <c r="K874" s="62"/>
    </row>
    <row r="875" ht="14.25" customHeight="1">
      <c r="A875" s="57"/>
      <c r="B875" s="58"/>
      <c r="C875" s="58"/>
      <c r="D875" s="58"/>
      <c r="E875" s="58"/>
      <c r="F875" s="58"/>
      <c r="G875" s="59"/>
      <c r="H875" s="58"/>
      <c r="I875" s="60"/>
      <c r="J875" s="61"/>
      <c r="K875" s="62"/>
    </row>
    <row r="876" ht="14.25" customHeight="1">
      <c r="A876" s="57"/>
      <c r="B876" s="58"/>
      <c r="C876" s="58"/>
      <c r="D876" s="58"/>
      <c r="E876" s="58"/>
      <c r="F876" s="58"/>
      <c r="G876" s="59"/>
      <c r="H876" s="58"/>
      <c r="I876" s="60"/>
      <c r="J876" s="61"/>
      <c r="K876" s="62"/>
    </row>
    <row r="877" ht="14.25" customHeight="1">
      <c r="A877" s="57"/>
      <c r="B877" s="58"/>
      <c r="C877" s="58"/>
      <c r="D877" s="58"/>
      <c r="E877" s="58"/>
      <c r="F877" s="58"/>
      <c r="G877" s="59"/>
      <c r="H877" s="58"/>
      <c r="I877" s="60"/>
      <c r="J877" s="61"/>
      <c r="K877" s="62"/>
    </row>
    <row r="878" ht="14.25" customHeight="1">
      <c r="A878" s="57"/>
      <c r="B878" s="58"/>
      <c r="C878" s="58"/>
      <c r="D878" s="58"/>
      <c r="E878" s="58"/>
      <c r="F878" s="58"/>
      <c r="G878" s="59"/>
      <c r="H878" s="58"/>
      <c r="I878" s="60"/>
      <c r="J878" s="61"/>
      <c r="K878" s="62"/>
    </row>
    <row r="879" ht="14.25" customHeight="1">
      <c r="A879" s="57"/>
      <c r="B879" s="58"/>
      <c r="C879" s="58"/>
      <c r="D879" s="58"/>
      <c r="E879" s="58"/>
      <c r="F879" s="58"/>
      <c r="G879" s="59"/>
      <c r="H879" s="58"/>
      <c r="I879" s="60"/>
      <c r="J879" s="61"/>
      <c r="K879" s="62"/>
    </row>
    <row r="880" ht="14.25" customHeight="1">
      <c r="A880" s="57"/>
      <c r="B880" s="58"/>
      <c r="C880" s="58"/>
      <c r="D880" s="58"/>
      <c r="E880" s="58"/>
      <c r="F880" s="58"/>
      <c r="G880" s="59"/>
      <c r="H880" s="58"/>
      <c r="I880" s="60"/>
      <c r="J880" s="61"/>
      <c r="K880" s="62"/>
    </row>
    <row r="881" ht="14.25" customHeight="1">
      <c r="A881" s="57"/>
      <c r="B881" s="58"/>
      <c r="C881" s="58"/>
      <c r="D881" s="58"/>
      <c r="E881" s="58"/>
      <c r="F881" s="58"/>
      <c r="G881" s="59"/>
      <c r="H881" s="58"/>
      <c r="I881" s="60"/>
      <c r="J881" s="61"/>
      <c r="K881" s="62"/>
    </row>
    <row r="882" ht="14.25" customHeight="1">
      <c r="A882" s="57"/>
      <c r="B882" s="58"/>
      <c r="C882" s="58"/>
      <c r="D882" s="58"/>
      <c r="E882" s="58"/>
      <c r="F882" s="58"/>
      <c r="G882" s="59"/>
      <c r="H882" s="58"/>
      <c r="I882" s="60"/>
      <c r="J882" s="61"/>
      <c r="K882" s="62"/>
    </row>
    <row r="883" ht="14.25" customHeight="1">
      <c r="A883" s="57"/>
      <c r="B883" s="58"/>
      <c r="C883" s="58"/>
      <c r="D883" s="58"/>
      <c r="E883" s="58"/>
      <c r="F883" s="58"/>
      <c r="G883" s="59"/>
      <c r="H883" s="58"/>
      <c r="I883" s="60"/>
      <c r="J883" s="61"/>
      <c r="K883" s="62"/>
    </row>
    <row r="884" ht="14.25" customHeight="1">
      <c r="A884" s="57"/>
      <c r="B884" s="58"/>
      <c r="C884" s="58"/>
      <c r="D884" s="58"/>
      <c r="E884" s="58"/>
      <c r="F884" s="58"/>
      <c r="G884" s="59"/>
      <c r="H884" s="58"/>
      <c r="I884" s="60"/>
      <c r="J884" s="61"/>
      <c r="K884" s="62"/>
    </row>
    <row r="885" ht="14.25" customHeight="1">
      <c r="A885" s="57"/>
      <c r="B885" s="58"/>
      <c r="C885" s="58"/>
      <c r="D885" s="58"/>
      <c r="E885" s="58"/>
      <c r="F885" s="58"/>
      <c r="G885" s="59"/>
      <c r="H885" s="58"/>
      <c r="I885" s="60"/>
      <c r="J885" s="61"/>
      <c r="K885" s="62"/>
    </row>
    <row r="886" ht="14.25" customHeight="1">
      <c r="A886" s="57"/>
      <c r="B886" s="58"/>
      <c r="C886" s="58"/>
      <c r="D886" s="58"/>
      <c r="E886" s="58"/>
      <c r="F886" s="58"/>
      <c r="G886" s="59"/>
      <c r="H886" s="58"/>
      <c r="I886" s="60"/>
      <c r="J886" s="61"/>
      <c r="K886" s="62"/>
    </row>
    <row r="887" ht="14.25" customHeight="1">
      <c r="A887" s="57"/>
      <c r="B887" s="58"/>
      <c r="C887" s="58"/>
      <c r="D887" s="58"/>
      <c r="E887" s="58"/>
      <c r="F887" s="58"/>
      <c r="G887" s="59"/>
      <c r="H887" s="58"/>
      <c r="I887" s="60"/>
      <c r="J887" s="61"/>
      <c r="K887" s="62"/>
    </row>
    <row r="888" ht="14.25" customHeight="1">
      <c r="A888" s="57"/>
      <c r="B888" s="58"/>
      <c r="C888" s="58"/>
      <c r="D888" s="58"/>
      <c r="E888" s="58"/>
      <c r="F888" s="58"/>
      <c r="G888" s="59"/>
      <c r="H888" s="58"/>
      <c r="I888" s="60"/>
      <c r="J888" s="61"/>
      <c r="K888" s="62"/>
    </row>
    <row r="889" ht="14.25" customHeight="1">
      <c r="A889" s="57"/>
      <c r="B889" s="58"/>
      <c r="C889" s="58"/>
      <c r="D889" s="58"/>
      <c r="E889" s="58"/>
      <c r="F889" s="58"/>
      <c r="G889" s="59"/>
      <c r="H889" s="58"/>
      <c r="I889" s="60"/>
      <c r="J889" s="61"/>
      <c r="K889" s="62"/>
    </row>
    <row r="890" ht="14.25" customHeight="1">
      <c r="A890" s="57"/>
      <c r="B890" s="58"/>
      <c r="C890" s="58"/>
      <c r="D890" s="58"/>
      <c r="E890" s="58"/>
      <c r="F890" s="58"/>
      <c r="G890" s="59"/>
      <c r="H890" s="58"/>
      <c r="I890" s="60"/>
      <c r="J890" s="61"/>
      <c r="K890" s="62"/>
    </row>
    <row r="891" ht="14.25" customHeight="1">
      <c r="A891" s="57"/>
      <c r="B891" s="58"/>
      <c r="C891" s="58"/>
      <c r="D891" s="58"/>
      <c r="E891" s="58"/>
      <c r="F891" s="58"/>
      <c r="G891" s="59"/>
      <c r="H891" s="58"/>
      <c r="I891" s="60"/>
      <c r="J891" s="61"/>
      <c r="K891" s="62"/>
    </row>
    <row r="892" ht="14.25" customHeight="1">
      <c r="A892" s="57"/>
      <c r="B892" s="58"/>
      <c r="C892" s="58"/>
      <c r="D892" s="58"/>
      <c r="E892" s="58"/>
      <c r="F892" s="58"/>
      <c r="G892" s="59"/>
      <c r="H892" s="58"/>
      <c r="I892" s="60"/>
      <c r="J892" s="61"/>
      <c r="K892" s="62"/>
    </row>
    <row r="893" ht="14.25" customHeight="1">
      <c r="A893" s="57"/>
      <c r="B893" s="58"/>
      <c r="C893" s="58"/>
      <c r="D893" s="58"/>
      <c r="E893" s="58"/>
      <c r="F893" s="58"/>
      <c r="G893" s="59"/>
      <c r="H893" s="58"/>
      <c r="I893" s="60"/>
      <c r="J893" s="61"/>
      <c r="K893" s="62"/>
    </row>
    <row r="894" ht="14.25" customHeight="1">
      <c r="A894" s="57"/>
      <c r="B894" s="58"/>
      <c r="C894" s="58"/>
      <c r="D894" s="58"/>
      <c r="E894" s="58"/>
      <c r="F894" s="58"/>
      <c r="G894" s="59"/>
      <c r="H894" s="58"/>
      <c r="I894" s="60"/>
      <c r="J894" s="61"/>
      <c r="K894" s="62"/>
    </row>
    <row r="895" ht="14.25" customHeight="1">
      <c r="A895" s="57"/>
      <c r="B895" s="58"/>
      <c r="C895" s="58"/>
      <c r="D895" s="58"/>
      <c r="E895" s="58"/>
      <c r="F895" s="58"/>
      <c r="G895" s="59"/>
      <c r="H895" s="58"/>
      <c r="I895" s="60"/>
      <c r="J895" s="61"/>
      <c r="K895" s="62"/>
    </row>
    <row r="896" ht="14.25" customHeight="1">
      <c r="A896" s="57"/>
      <c r="B896" s="58"/>
      <c r="C896" s="58"/>
      <c r="D896" s="58"/>
      <c r="E896" s="58"/>
      <c r="F896" s="58"/>
      <c r="G896" s="59"/>
      <c r="H896" s="58"/>
      <c r="I896" s="60"/>
      <c r="J896" s="61"/>
      <c r="K896" s="62"/>
    </row>
    <row r="897" ht="14.25" customHeight="1">
      <c r="A897" s="57"/>
      <c r="B897" s="58"/>
      <c r="C897" s="58"/>
      <c r="D897" s="58"/>
      <c r="E897" s="58"/>
      <c r="F897" s="58"/>
      <c r="G897" s="59"/>
      <c r="H897" s="58"/>
      <c r="I897" s="60"/>
      <c r="J897" s="61"/>
      <c r="K897" s="62"/>
    </row>
    <row r="898" ht="14.25" customHeight="1">
      <c r="A898" s="57"/>
      <c r="B898" s="58"/>
      <c r="C898" s="58"/>
      <c r="D898" s="58"/>
      <c r="E898" s="58"/>
      <c r="F898" s="58"/>
      <c r="G898" s="59"/>
      <c r="H898" s="58"/>
      <c r="I898" s="60"/>
      <c r="J898" s="61"/>
      <c r="K898" s="62"/>
    </row>
    <row r="899" ht="14.25" customHeight="1">
      <c r="A899" s="57"/>
      <c r="B899" s="58"/>
      <c r="C899" s="58"/>
      <c r="D899" s="58"/>
      <c r="E899" s="58"/>
      <c r="F899" s="58"/>
      <c r="G899" s="59"/>
      <c r="H899" s="58"/>
      <c r="I899" s="60"/>
      <c r="J899" s="61"/>
      <c r="K899" s="62"/>
    </row>
    <row r="900" ht="14.25" customHeight="1">
      <c r="A900" s="57"/>
      <c r="B900" s="58"/>
      <c r="C900" s="58"/>
      <c r="D900" s="58"/>
      <c r="E900" s="58"/>
      <c r="F900" s="58"/>
      <c r="G900" s="59"/>
      <c r="H900" s="58"/>
      <c r="I900" s="60"/>
      <c r="J900" s="61"/>
      <c r="K900" s="62"/>
    </row>
    <row r="901" ht="14.25" customHeight="1">
      <c r="A901" s="57"/>
      <c r="B901" s="58"/>
      <c r="C901" s="58"/>
      <c r="D901" s="58"/>
      <c r="E901" s="58"/>
      <c r="F901" s="58"/>
      <c r="G901" s="59"/>
      <c r="H901" s="58"/>
      <c r="I901" s="60"/>
      <c r="J901" s="61"/>
      <c r="K901" s="62"/>
    </row>
    <row r="902" ht="14.25" customHeight="1">
      <c r="A902" s="57"/>
      <c r="B902" s="58"/>
      <c r="C902" s="58"/>
      <c r="D902" s="58"/>
      <c r="E902" s="58"/>
      <c r="F902" s="58"/>
      <c r="G902" s="59"/>
      <c r="H902" s="58"/>
      <c r="I902" s="60"/>
      <c r="J902" s="61"/>
      <c r="K902" s="62"/>
    </row>
    <row r="903" ht="14.25" customHeight="1">
      <c r="A903" s="57"/>
      <c r="B903" s="58"/>
      <c r="C903" s="58"/>
      <c r="D903" s="58"/>
      <c r="E903" s="58"/>
      <c r="F903" s="58"/>
      <c r="G903" s="59"/>
      <c r="H903" s="58"/>
      <c r="I903" s="60"/>
      <c r="J903" s="61"/>
      <c r="K903" s="62"/>
    </row>
    <row r="904" ht="14.25" customHeight="1">
      <c r="A904" s="57"/>
      <c r="B904" s="58"/>
      <c r="C904" s="58"/>
      <c r="D904" s="58"/>
      <c r="E904" s="58"/>
      <c r="F904" s="58"/>
      <c r="G904" s="59"/>
      <c r="H904" s="58"/>
      <c r="I904" s="60"/>
      <c r="J904" s="61"/>
      <c r="K904" s="62"/>
    </row>
    <row r="905" ht="14.25" customHeight="1">
      <c r="A905" s="57"/>
      <c r="B905" s="58"/>
      <c r="C905" s="58"/>
      <c r="D905" s="58"/>
      <c r="E905" s="58"/>
      <c r="F905" s="58"/>
      <c r="G905" s="59"/>
      <c r="H905" s="58"/>
      <c r="I905" s="60"/>
      <c r="J905" s="61"/>
      <c r="K905" s="62"/>
    </row>
    <row r="906" ht="14.25" customHeight="1">
      <c r="A906" s="57"/>
      <c r="B906" s="58"/>
      <c r="C906" s="58"/>
      <c r="D906" s="58"/>
      <c r="E906" s="58"/>
      <c r="F906" s="58"/>
      <c r="G906" s="59"/>
      <c r="H906" s="58"/>
      <c r="I906" s="60"/>
      <c r="J906" s="61"/>
      <c r="K906" s="62"/>
    </row>
    <row r="907" ht="14.25" customHeight="1">
      <c r="A907" s="57"/>
      <c r="B907" s="58"/>
      <c r="C907" s="58"/>
      <c r="D907" s="58"/>
      <c r="E907" s="58"/>
      <c r="F907" s="58"/>
      <c r="G907" s="59"/>
      <c r="H907" s="58"/>
      <c r="I907" s="60"/>
      <c r="J907" s="61"/>
      <c r="K907" s="62"/>
    </row>
    <row r="908" ht="14.25" customHeight="1">
      <c r="A908" s="57"/>
      <c r="B908" s="58"/>
      <c r="C908" s="58"/>
      <c r="D908" s="58"/>
      <c r="E908" s="58"/>
      <c r="F908" s="58"/>
      <c r="G908" s="59"/>
      <c r="H908" s="58"/>
      <c r="I908" s="60"/>
      <c r="J908" s="61"/>
      <c r="K908" s="62"/>
    </row>
    <row r="909" ht="14.25" customHeight="1">
      <c r="A909" s="57"/>
      <c r="B909" s="58"/>
      <c r="C909" s="58"/>
      <c r="D909" s="58"/>
      <c r="E909" s="58"/>
      <c r="F909" s="58"/>
      <c r="G909" s="59"/>
      <c r="H909" s="58"/>
      <c r="I909" s="60"/>
      <c r="J909" s="61"/>
      <c r="K909" s="62"/>
    </row>
    <row r="910" ht="14.25" customHeight="1">
      <c r="A910" s="57"/>
      <c r="B910" s="58"/>
      <c r="C910" s="58"/>
      <c r="D910" s="58"/>
      <c r="E910" s="58"/>
      <c r="F910" s="58"/>
      <c r="G910" s="59"/>
      <c r="H910" s="58"/>
      <c r="I910" s="60"/>
      <c r="J910" s="61"/>
      <c r="K910" s="62"/>
    </row>
    <row r="911" ht="14.25" customHeight="1">
      <c r="A911" s="57"/>
      <c r="B911" s="58"/>
      <c r="C911" s="58"/>
      <c r="D911" s="58"/>
      <c r="E911" s="58"/>
      <c r="F911" s="58"/>
      <c r="G911" s="59"/>
      <c r="H911" s="58"/>
      <c r="I911" s="60"/>
      <c r="J911" s="61"/>
      <c r="K911" s="62"/>
    </row>
    <row r="912" ht="14.25" customHeight="1">
      <c r="A912" s="57"/>
      <c r="B912" s="58"/>
      <c r="C912" s="58"/>
      <c r="D912" s="58"/>
      <c r="E912" s="58"/>
      <c r="F912" s="58"/>
      <c r="G912" s="59"/>
      <c r="H912" s="58"/>
      <c r="I912" s="60"/>
      <c r="J912" s="61"/>
      <c r="K912" s="62"/>
    </row>
    <row r="913" ht="14.25" customHeight="1">
      <c r="A913" s="57"/>
      <c r="B913" s="58"/>
      <c r="C913" s="58"/>
      <c r="D913" s="58"/>
      <c r="E913" s="58"/>
      <c r="F913" s="58"/>
      <c r="G913" s="59"/>
      <c r="H913" s="58"/>
      <c r="I913" s="60"/>
      <c r="J913" s="61"/>
      <c r="K913" s="62"/>
    </row>
    <row r="914" ht="14.25" customHeight="1">
      <c r="A914" s="57"/>
      <c r="B914" s="58"/>
      <c r="C914" s="58"/>
      <c r="D914" s="58"/>
      <c r="E914" s="58"/>
      <c r="F914" s="58"/>
      <c r="G914" s="59"/>
      <c r="H914" s="58"/>
      <c r="I914" s="60"/>
      <c r="J914" s="61"/>
      <c r="K914" s="62"/>
    </row>
    <row r="915" ht="14.25" customHeight="1">
      <c r="A915" s="57"/>
      <c r="B915" s="58"/>
      <c r="C915" s="58"/>
      <c r="D915" s="58"/>
      <c r="E915" s="58"/>
      <c r="F915" s="58"/>
      <c r="G915" s="59"/>
      <c r="H915" s="58"/>
      <c r="I915" s="60"/>
      <c r="J915" s="61"/>
      <c r="K915" s="62"/>
    </row>
    <row r="916" ht="14.25" customHeight="1">
      <c r="A916" s="57"/>
      <c r="B916" s="58"/>
      <c r="C916" s="58"/>
      <c r="D916" s="58"/>
      <c r="E916" s="58"/>
      <c r="F916" s="58"/>
      <c r="G916" s="59"/>
      <c r="H916" s="58"/>
      <c r="I916" s="60"/>
      <c r="J916" s="61"/>
      <c r="K916" s="62"/>
    </row>
    <row r="917" ht="14.25" customHeight="1">
      <c r="A917" s="57"/>
      <c r="B917" s="58"/>
      <c r="C917" s="58"/>
      <c r="D917" s="58"/>
      <c r="E917" s="58"/>
      <c r="F917" s="58"/>
      <c r="G917" s="59"/>
      <c r="H917" s="58"/>
      <c r="I917" s="60"/>
      <c r="J917" s="61"/>
      <c r="K917" s="62"/>
    </row>
    <row r="918" ht="14.25" customHeight="1">
      <c r="A918" s="57"/>
      <c r="B918" s="58"/>
      <c r="C918" s="58"/>
      <c r="D918" s="58"/>
      <c r="E918" s="58"/>
      <c r="F918" s="58"/>
      <c r="G918" s="59"/>
      <c r="H918" s="58"/>
      <c r="I918" s="60"/>
      <c r="J918" s="61"/>
      <c r="K918" s="62"/>
    </row>
    <row r="919" ht="14.25" customHeight="1">
      <c r="A919" s="57"/>
      <c r="B919" s="58"/>
      <c r="C919" s="58"/>
      <c r="D919" s="58"/>
      <c r="E919" s="58"/>
      <c r="F919" s="58"/>
      <c r="G919" s="59"/>
      <c r="H919" s="58"/>
      <c r="I919" s="60"/>
      <c r="J919" s="61"/>
      <c r="K919" s="62"/>
    </row>
    <row r="920" ht="14.25" customHeight="1">
      <c r="A920" s="57"/>
      <c r="B920" s="58"/>
      <c r="C920" s="58"/>
      <c r="D920" s="58"/>
      <c r="E920" s="58"/>
      <c r="F920" s="58"/>
      <c r="G920" s="59"/>
      <c r="H920" s="58"/>
      <c r="I920" s="60"/>
      <c r="J920" s="61"/>
      <c r="K920" s="62"/>
    </row>
    <row r="921" ht="14.25" customHeight="1">
      <c r="A921" s="57"/>
      <c r="B921" s="58"/>
      <c r="C921" s="58"/>
      <c r="D921" s="58"/>
      <c r="E921" s="58"/>
      <c r="F921" s="58"/>
      <c r="G921" s="59"/>
      <c r="H921" s="58"/>
      <c r="I921" s="60"/>
      <c r="J921" s="61"/>
      <c r="K921" s="62"/>
    </row>
    <row r="922" ht="14.25" customHeight="1">
      <c r="A922" s="57"/>
      <c r="B922" s="58"/>
      <c r="C922" s="58"/>
      <c r="D922" s="58"/>
      <c r="E922" s="58"/>
      <c r="F922" s="58"/>
      <c r="G922" s="59"/>
      <c r="H922" s="58"/>
      <c r="I922" s="60"/>
      <c r="J922" s="61"/>
      <c r="K922" s="62"/>
    </row>
    <row r="923" ht="14.25" customHeight="1">
      <c r="A923" s="57"/>
      <c r="B923" s="58"/>
      <c r="C923" s="58"/>
      <c r="D923" s="58"/>
      <c r="E923" s="58"/>
      <c r="F923" s="58"/>
      <c r="G923" s="59"/>
      <c r="H923" s="58"/>
      <c r="I923" s="60"/>
      <c r="J923" s="61"/>
      <c r="K923" s="62"/>
    </row>
    <row r="924" ht="14.25" customHeight="1">
      <c r="A924" s="57"/>
      <c r="B924" s="58"/>
      <c r="C924" s="58"/>
      <c r="D924" s="58"/>
      <c r="E924" s="58"/>
      <c r="F924" s="58"/>
      <c r="G924" s="59"/>
      <c r="H924" s="58"/>
      <c r="I924" s="60"/>
      <c r="J924" s="61"/>
      <c r="K924" s="62"/>
    </row>
    <row r="925" ht="14.25" customHeight="1">
      <c r="A925" s="57"/>
      <c r="B925" s="58"/>
      <c r="C925" s="58"/>
      <c r="D925" s="58"/>
      <c r="E925" s="58"/>
      <c r="F925" s="58"/>
      <c r="G925" s="59"/>
      <c r="H925" s="58"/>
      <c r="I925" s="60"/>
      <c r="J925" s="61"/>
      <c r="K925" s="62"/>
    </row>
    <row r="926" ht="14.25" customHeight="1">
      <c r="A926" s="57"/>
      <c r="B926" s="58"/>
      <c r="C926" s="58"/>
      <c r="D926" s="58"/>
      <c r="E926" s="58"/>
      <c r="F926" s="58"/>
      <c r="G926" s="59"/>
      <c r="H926" s="58"/>
      <c r="I926" s="60"/>
      <c r="J926" s="61"/>
      <c r="K926" s="62"/>
    </row>
    <row r="927" ht="14.25" customHeight="1">
      <c r="A927" s="57"/>
      <c r="B927" s="58"/>
      <c r="C927" s="58"/>
      <c r="D927" s="58"/>
      <c r="E927" s="58"/>
      <c r="F927" s="58"/>
      <c r="G927" s="59"/>
      <c r="H927" s="58"/>
      <c r="I927" s="60"/>
      <c r="J927" s="61"/>
      <c r="K927" s="62"/>
    </row>
    <row r="928" ht="14.25" customHeight="1">
      <c r="A928" s="57"/>
      <c r="B928" s="58"/>
      <c r="C928" s="58"/>
      <c r="D928" s="58"/>
      <c r="E928" s="58"/>
      <c r="F928" s="58"/>
      <c r="G928" s="59"/>
      <c r="H928" s="58"/>
      <c r="I928" s="60"/>
      <c r="J928" s="61"/>
      <c r="K928" s="62"/>
    </row>
    <row r="929" ht="14.25" customHeight="1">
      <c r="A929" s="57"/>
      <c r="B929" s="58"/>
      <c r="C929" s="58"/>
      <c r="D929" s="58"/>
      <c r="E929" s="58"/>
      <c r="F929" s="58"/>
      <c r="G929" s="59"/>
      <c r="H929" s="58"/>
      <c r="I929" s="60"/>
      <c r="J929" s="61"/>
      <c r="K929" s="62"/>
    </row>
    <row r="930" ht="14.25" customHeight="1">
      <c r="A930" s="57"/>
      <c r="B930" s="58"/>
      <c r="C930" s="58"/>
      <c r="D930" s="58"/>
      <c r="E930" s="58"/>
      <c r="F930" s="58"/>
      <c r="G930" s="59"/>
      <c r="H930" s="58"/>
      <c r="I930" s="60"/>
      <c r="J930" s="61"/>
      <c r="K930" s="62"/>
    </row>
    <row r="931" ht="14.25" customHeight="1">
      <c r="A931" s="57"/>
      <c r="B931" s="58"/>
      <c r="C931" s="58"/>
      <c r="D931" s="58"/>
      <c r="E931" s="58"/>
      <c r="F931" s="58"/>
      <c r="G931" s="59"/>
      <c r="H931" s="58"/>
      <c r="I931" s="60"/>
      <c r="J931" s="61"/>
      <c r="K931" s="62"/>
    </row>
    <row r="932" ht="14.25" customHeight="1">
      <c r="A932" s="57"/>
      <c r="B932" s="58"/>
      <c r="C932" s="58"/>
      <c r="D932" s="58"/>
      <c r="E932" s="58"/>
      <c r="F932" s="58"/>
      <c r="G932" s="59"/>
      <c r="H932" s="58"/>
      <c r="I932" s="60"/>
      <c r="J932" s="61"/>
      <c r="K932" s="62"/>
    </row>
    <row r="933" ht="14.25" customHeight="1">
      <c r="A933" s="57"/>
      <c r="B933" s="58"/>
      <c r="C933" s="58"/>
      <c r="D933" s="58"/>
      <c r="E933" s="58"/>
      <c r="F933" s="58"/>
      <c r="G933" s="59"/>
      <c r="H933" s="58"/>
      <c r="I933" s="60"/>
      <c r="J933" s="61"/>
      <c r="K933" s="62"/>
    </row>
    <row r="934" ht="14.25" customHeight="1">
      <c r="A934" s="57"/>
      <c r="B934" s="58"/>
      <c r="C934" s="58"/>
      <c r="D934" s="58"/>
      <c r="E934" s="58"/>
      <c r="F934" s="58"/>
      <c r="G934" s="59"/>
      <c r="H934" s="58"/>
      <c r="I934" s="60"/>
      <c r="J934" s="61"/>
      <c r="K934" s="62"/>
    </row>
    <row r="935" ht="14.25" customHeight="1">
      <c r="A935" s="57"/>
      <c r="B935" s="58"/>
      <c r="C935" s="58"/>
      <c r="D935" s="58"/>
      <c r="E935" s="58"/>
      <c r="F935" s="58"/>
      <c r="G935" s="59"/>
      <c r="H935" s="58"/>
      <c r="I935" s="60"/>
      <c r="J935" s="61"/>
      <c r="K935" s="62"/>
    </row>
    <row r="936" ht="14.25" customHeight="1">
      <c r="A936" s="57"/>
      <c r="B936" s="58"/>
      <c r="C936" s="58"/>
      <c r="D936" s="58"/>
      <c r="E936" s="58"/>
      <c r="F936" s="58"/>
      <c r="G936" s="59"/>
      <c r="H936" s="58"/>
      <c r="I936" s="60"/>
      <c r="J936" s="61"/>
      <c r="K936" s="62"/>
    </row>
    <row r="937" ht="14.25" customHeight="1">
      <c r="A937" s="57"/>
      <c r="B937" s="58"/>
      <c r="C937" s="58"/>
      <c r="D937" s="58"/>
      <c r="E937" s="58"/>
      <c r="F937" s="58"/>
      <c r="G937" s="59"/>
      <c r="H937" s="58"/>
      <c r="I937" s="60"/>
      <c r="J937" s="61"/>
      <c r="K937" s="62"/>
    </row>
    <row r="938" ht="14.25" customHeight="1">
      <c r="A938" s="57"/>
      <c r="B938" s="58"/>
      <c r="C938" s="58"/>
      <c r="D938" s="58"/>
      <c r="E938" s="58"/>
      <c r="F938" s="58"/>
      <c r="G938" s="59"/>
      <c r="H938" s="58"/>
      <c r="I938" s="60"/>
      <c r="J938" s="61"/>
      <c r="K938" s="62"/>
    </row>
    <row r="939" ht="14.25" customHeight="1">
      <c r="A939" s="57"/>
      <c r="B939" s="58"/>
      <c r="C939" s="58"/>
      <c r="D939" s="58"/>
      <c r="E939" s="58"/>
      <c r="F939" s="58"/>
      <c r="G939" s="59"/>
      <c r="H939" s="58"/>
      <c r="I939" s="60"/>
      <c r="J939" s="61"/>
      <c r="K939" s="62"/>
    </row>
    <row r="940" ht="14.25" customHeight="1">
      <c r="A940" s="57"/>
      <c r="B940" s="58"/>
      <c r="C940" s="58"/>
      <c r="D940" s="58"/>
      <c r="E940" s="58"/>
      <c r="F940" s="58"/>
      <c r="G940" s="59"/>
      <c r="H940" s="58"/>
      <c r="I940" s="60"/>
      <c r="J940" s="61"/>
      <c r="K940" s="62"/>
    </row>
    <row r="941" ht="14.25" customHeight="1">
      <c r="A941" s="57"/>
      <c r="B941" s="58"/>
      <c r="C941" s="58"/>
      <c r="D941" s="58"/>
      <c r="E941" s="58"/>
      <c r="F941" s="58"/>
      <c r="G941" s="59"/>
      <c r="H941" s="58"/>
      <c r="I941" s="60"/>
      <c r="J941" s="61"/>
      <c r="K941" s="62"/>
    </row>
    <row r="942" ht="14.25" customHeight="1">
      <c r="A942" s="57"/>
      <c r="B942" s="58"/>
      <c r="C942" s="58"/>
      <c r="D942" s="58"/>
      <c r="E942" s="58"/>
      <c r="F942" s="58"/>
      <c r="G942" s="59"/>
      <c r="H942" s="58"/>
      <c r="I942" s="60"/>
      <c r="J942" s="61"/>
      <c r="K942" s="62"/>
    </row>
    <row r="943" ht="14.25" customHeight="1">
      <c r="A943" s="57"/>
      <c r="B943" s="58"/>
      <c r="C943" s="58"/>
      <c r="D943" s="58"/>
      <c r="E943" s="58"/>
      <c r="F943" s="58"/>
      <c r="G943" s="59"/>
      <c r="H943" s="58"/>
      <c r="I943" s="60"/>
      <c r="J943" s="61"/>
      <c r="K943" s="62"/>
    </row>
    <row r="944" ht="14.25" customHeight="1">
      <c r="A944" s="57"/>
      <c r="B944" s="58"/>
      <c r="C944" s="58"/>
      <c r="D944" s="58"/>
      <c r="E944" s="58"/>
      <c r="F944" s="58"/>
      <c r="G944" s="59"/>
      <c r="H944" s="58"/>
      <c r="I944" s="60"/>
      <c r="J944" s="61"/>
      <c r="K944" s="62"/>
    </row>
    <row r="945" ht="14.25" customHeight="1">
      <c r="A945" s="57"/>
      <c r="B945" s="58"/>
      <c r="C945" s="58"/>
      <c r="D945" s="58"/>
      <c r="E945" s="58"/>
      <c r="F945" s="58"/>
      <c r="G945" s="59"/>
      <c r="H945" s="58"/>
      <c r="I945" s="60"/>
      <c r="J945" s="61"/>
      <c r="K945" s="62"/>
    </row>
    <row r="946" ht="14.25" customHeight="1">
      <c r="A946" s="57"/>
      <c r="B946" s="58"/>
      <c r="C946" s="58"/>
      <c r="D946" s="58"/>
      <c r="E946" s="58"/>
      <c r="F946" s="58"/>
      <c r="G946" s="59"/>
      <c r="H946" s="58"/>
      <c r="I946" s="60"/>
      <c r="J946" s="61"/>
      <c r="K946" s="62"/>
    </row>
    <row r="947" ht="14.25" customHeight="1">
      <c r="A947" s="57"/>
      <c r="B947" s="58"/>
      <c r="C947" s="58"/>
      <c r="D947" s="58"/>
      <c r="E947" s="58"/>
      <c r="F947" s="58"/>
      <c r="G947" s="59"/>
      <c r="H947" s="58"/>
      <c r="I947" s="60"/>
      <c r="J947" s="61"/>
      <c r="K947" s="62"/>
    </row>
    <row r="948" ht="14.25" customHeight="1">
      <c r="A948" s="57"/>
      <c r="B948" s="58"/>
      <c r="C948" s="58"/>
      <c r="D948" s="58"/>
      <c r="E948" s="58"/>
      <c r="F948" s="58"/>
      <c r="G948" s="59"/>
      <c r="H948" s="58"/>
      <c r="I948" s="60"/>
      <c r="J948" s="61"/>
      <c r="K948" s="62"/>
    </row>
    <row r="949" ht="14.25" customHeight="1">
      <c r="A949" s="57"/>
      <c r="B949" s="58"/>
      <c r="C949" s="58"/>
      <c r="D949" s="58"/>
      <c r="E949" s="58"/>
      <c r="F949" s="58"/>
      <c r="G949" s="59"/>
      <c r="H949" s="58"/>
      <c r="I949" s="60"/>
      <c r="J949" s="61"/>
      <c r="K949" s="62"/>
    </row>
    <row r="950" ht="14.25" customHeight="1">
      <c r="A950" s="57"/>
      <c r="B950" s="58"/>
      <c r="C950" s="58"/>
      <c r="D950" s="58"/>
      <c r="E950" s="58"/>
      <c r="F950" s="58"/>
      <c r="G950" s="59"/>
      <c r="H950" s="58"/>
      <c r="I950" s="60"/>
      <c r="J950" s="61"/>
      <c r="K950" s="62"/>
    </row>
    <row r="951" ht="14.25" customHeight="1">
      <c r="A951" s="57"/>
      <c r="B951" s="58"/>
      <c r="C951" s="58"/>
      <c r="D951" s="58"/>
      <c r="E951" s="58"/>
      <c r="F951" s="58"/>
      <c r="G951" s="59"/>
      <c r="H951" s="58"/>
      <c r="I951" s="60"/>
      <c r="J951" s="61"/>
      <c r="K951" s="62"/>
    </row>
    <row r="952" ht="14.25" customHeight="1">
      <c r="A952" s="57"/>
      <c r="B952" s="58"/>
      <c r="C952" s="58"/>
      <c r="D952" s="58"/>
      <c r="E952" s="58"/>
      <c r="F952" s="58"/>
      <c r="G952" s="59"/>
      <c r="H952" s="58"/>
      <c r="I952" s="60"/>
      <c r="J952" s="61"/>
      <c r="K952" s="62"/>
    </row>
    <row r="953" ht="14.25" customHeight="1">
      <c r="A953" s="57"/>
      <c r="B953" s="58"/>
      <c r="C953" s="58"/>
      <c r="D953" s="58"/>
      <c r="E953" s="58"/>
      <c r="F953" s="58"/>
      <c r="G953" s="59"/>
      <c r="H953" s="58"/>
      <c r="I953" s="60"/>
      <c r="J953" s="61"/>
      <c r="K953" s="62"/>
    </row>
    <row r="954" ht="14.25" customHeight="1">
      <c r="A954" s="57"/>
      <c r="B954" s="58"/>
      <c r="C954" s="58"/>
      <c r="D954" s="58"/>
      <c r="E954" s="58"/>
      <c r="F954" s="58"/>
      <c r="G954" s="59"/>
      <c r="H954" s="58"/>
      <c r="I954" s="60"/>
      <c r="J954" s="61"/>
      <c r="K954" s="62"/>
    </row>
    <row r="955" ht="14.25" customHeight="1">
      <c r="A955" s="57"/>
      <c r="B955" s="58"/>
      <c r="C955" s="58"/>
      <c r="D955" s="58"/>
      <c r="E955" s="58"/>
      <c r="F955" s="58"/>
      <c r="G955" s="59"/>
      <c r="H955" s="58"/>
      <c r="I955" s="60"/>
      <c r="J955" s="61"/>
      <c r="K955" s="62"/>
    </row>
    <row r="956" ht="14.25" customHeight="1">
      <c r="A956" s="57"/>
      <c r="B956" s="58"/>
      <c r="C956" s="58"/>
      <c r="D956" s="58"/>
      <c r="E956" s="58"/>
      <c r="F956" s="58"/>
      <c r="G956" s="59"/>
      <c r="H956" s="58"/>
      <c r="I956" s="60"/>
      <c r="J956" s="61"/>
      <c r="K956" s="62"/>
    </row>
    <row r="957" ht="14.25" customHeight="1">
      <c r="A957" s="57"/>
      <c r="B957" s="58"/>
      <c r="C957" s="58"/>
      <c r="D957" s="58"/>
      <c r="E957" s="58"/>
      <c r="F957" s="58"/>
      <c r="G957" s="59"/>
      <c r="H957" s="58"/>
      <c r="I957" s="60"/>
      <c r="J957" s="61"/>
      <c r="K957" s="62"/>
    </row>
    <row r="958" ht="14.25" customHeight="1">
      <c r="A958" s="57"/>
      <c r="B958" s="58"/>
      <c r="C958" s="58"/>
      <c r="D958" s="58"/>
      <c r="E958" s="58"/>
      <c r="F958" s="58"/>
      <c r="G958" s="59"/>
      <c r="H958" s="58"/>
      <c r="I958" s="60"/>
      <c r="J958" s="61"/>
      <c r="K958" s="62"/>
    </row>
    <row r="959" ht="14.25" customHeight="1">
      <c r="A959" s="57"/>
      <c r="B959" s="58"/>
      <c r="C959" s="58"/>
      <c r="D959" s="58"/>
      <c r="E959" s="58"/>
      <c r="F959" s="58"/>
      <c r="G959" s="59"/>
      <c r="H959" s="58"/>
      <c r="I959" s="60"/>
      <c r="J959" s="61"/>
      <c r="K959" s="62"/>
    </row>
    <row r="960" ht="14.25" customHeight="1">
      <c r="A960" s="57"/>
      <c r="B960" s="58"/>
      <c r="C960" s="58"/>
      <c r="D960" s="58"/>
      <c r="E960" s="58"/>
      <c r="F960" s="58"/>
      <c r="G960" s="59"/>
      <c r="H960" s="58"/>
      <c r="I960" s="60"/>
      <c r="J960" s="61"/>
      <c r="K960" s="62"/>
    </row>
    <row r="961" ht="14.25" customHeight="1">
      <c r="A961" s="57"/>
      <c r="B961" s="58"/>
      <c r="C961" s="58"/>
      <c r="D961" s="58"/>
      <c r="E961" s="58"/>
      <c r="F961" s="58"/>
      <c r="G961" s="59"/>
      <c r="H961" s="58"/>
      <c r="I961" s="60"/>
      <c r="J961" s="61"/>
      <c r="K961" s="62"/>
    </row>
    <row r="962" ht="14.25" customHeight="1">
      <c r="A962" s="57"/>
      <c r="B962" s="58"/>
      <c r="C962" s="58"/>
      <c r="D962" s="58"/>
      <c r="E962" s="58"/>
      <c r="F962" s="58"/>
      <c r="G962" s="59"/>
      <c r="H962" s="58"/>
      <c r="I962" s="60"/>
      <c r="J962" s="61"/>
      <c r="K962" s="62"/>
    </row>
    <row r="963" ht="14.25" customHeight="1">
      <c r="A963" s="57"/>
      <c r="B963" s="58"/>
      <c r="C963" s="58"/>
      <c r="D963" s="58"/>
      <c r="E963" s="58"/>
      <c r="F963" s="58"/>
      <c r="G963" s="59"/>
      <c r="H963" s="58"/>
      <c r="I963" s="60"/>
      <c r="J963" s="61"/>
      <c r="K963" s="62"/>
    </row>
    <row r="964" ht="14.25" customHeight="1">
      <c r="A964" s="57"/>
      <c r="B964" s="58"/>
      <c r="C964" s="58"/>
      <c r="D964" s="58"/>
      <c r="E964" s="58"/>
      <c r="F964" s="58"/>
      <c r="G964" s="59"/>
      <c r="H964" s="58"/>
      <c r="I964" s="60"/>
      <c r="J964" s="61"/>
      <c r="K964" s="62"/>
    </row>
    <row r="965" ht="14.25" customHeight="1">
      <c r="A965" s="57"/>
      <c r="B965" s="58"/>
      <c r="C965" s="58"/>
      <c r="D965" s="58"/>
      <c r="E965" s="58"/>
      <c r="F965" s="58"/>
      <c r="G965" s="59"/>
      <c r="H965" s="58"/>
      <c r="I965" s="60"/>
      <c r="J965" s="61"/>
      <c r="K965" s="62"/>
    </row>
    <row r="966" ht="14.25" customHeight="1">
      <c r="A966" s="57"/>
      <c r="B966" s="58"/>
      <c r="C966" s="58"/>
      <c r="D966" s="58"/>
      <c r="E966" s="58"/>
      <c r="F966" s="58"/>
      <c r="G966" s="59"/>
      <c r="H966" s="58"/>
      <c r="I966" s="60"/>
      <c r="J966" s="61"/>
      <c r="K966" s="62"/>
    </row>
    <row r="967" ht="14.25" customHeight="1">
      <c r="A967" s="57"/>
      <c r="B967" s="58"/>
      <c r="C967" s="58"/>
      <c r="D967" s="58"/>
      <c r="E967" s="58"/>
      <c r="F967" s="58"/>
      <c r="G967" s="59"/>
      <c r="H967" s="58"/>
      <c r="I967" s="60"/>
      <c r="J967" s="61"/>
      <c r="K967" s="62"/>
    </row>
    <row r="968" ht="14.25" customHeight="1">
      <c r="A968" s="57"/>
      <c r="B968" s="58"/>
      <c r="C968" s="58"/>
      <c r="D968" s="58"/>
      <c r="E968" s="58"/>
      <c r="F968" s="58"/>
      <c r="G968" s="59"/>
      <c r="H968" s="58"/>
      <c r="I968" s="60"/>
      <c r="J968" s="61"/>
      <c r="K968" s="62"/>
    </row>
    <row r="969" ht="14.25" customHeight="1">
      <c r="A969" s="57"/>
      <c r="B969" s="58"/>
      <c r="C969" s="58"/>
      <c r="D969" s="58"/>
      <c r="E969" s="58"/>
      <c r="F969" s="58"/>
      <c r="G969" s="59"/>
      <c r="H969" s="58"/>
      <c r="I969" s="60"/>
      <c r="J969" s="61"/>
      <c r="K969" s="62"/>
    </row>
    <row r="970" ht="14.25" customHeight="1">
      <c r="A970" s="57"/>
      <c r="B970" s="58"/>
      <c r="C970" s="58"/>
      <c r="D970" s="58"/>
      <c r="E970" s="58"/>
      <c r="F970" s="58"/>
      <c r="G970" s="59"/>
      <c r="H970" s="58"/>
      <c r="I970" s="60"/>
      <c r="J970" s="61"/>
      <c r="K970" s="62"/>
    </row>
    <row r="971" ht="14.25" customHeight="1">
      <c r="A971" s="57"/>
      <c r="B971" s="58"/>
      <c r="C971" s="58"/>
      <c r="D971" s="58"/>
      <c r="E971" s="58"/>
      <c r="F971" s="58"/>
      <c r="G971" s="59"/>
      <c r="H971" s="58"/>
      <c r="I971" s="60"/>
      <c r="J971" s="61"/>
      <c r="K971" s="62"/>
    </row>
    <row r="972" ht="14.25" customHeight="1">
      <c r="A972" s="57"/>
      <c r="B972" s="58"/>
      <c r="C972" s="58"/>
      <c r="D972" s="58"/>
      <c r="E972" s="58"/>
      <c r="F972" s="58"/>
      <c r="G972" s="59"/>
      <c r="H972" s="58"/>
      <c r="I972" s="60"/>
      <c r="J972" s="61"/>
      <c r="K972" s="62"/>
    </row>
    <row r="973" ht="14.25" customHeight="1">
      <c r="A973" s="57"/>
      <c r="B973" s="58"/>
      <c r="C973" s="58"/>
      <c r="D973" s="58"/>
      <c r="E973" s="58"/>
      <c r="F973" s="58"/>
      <c r="G973" s="59"/>
      <c r="H973" s="58"/>
      <c r="I973" s="60"/>
      <c r="J973" s="61"/>
      <c r="K973" s="62"/>
    </row>
    <row r="974" ht="14.25" customHeight="1">
      <c r="A974" s="57"/>
      <c r="B974" s="58"/>
      <c r="C974" s="58"/>
      <c r="D974" s="58"/>
      <c r="E974" s="58"/>
      <c r="F974" s="58"/>
      <c r="G974" s="59"/>
      <c r="H974" s="58"/>
      <c r="I974" s="60"/>
      <c r="J974" s="61"/>
      <c r="K974" s="62"/>
    </row>
    <row r="975" ht="14.25" customHeight="1">
      <c r="A975" s="57"/>
      <c r="B975" s="58"/>
      <c r="C975" s="58"/>
      <c r="D975" s="58"/>
      <c r="E975" s="58"/>
      <c r="F975" s="58"/>
      <c r="G975" s="59"/>
      <c r="H975" s="58"/>
      <c r="I975" s="60"/>
      <c r="J975" s="61"/>
      <c r="K975" s="62"/>
    </row>
    <row r="976" ht="14.25" customHeight="1">
      <c r="A976" s="57"/>
      <c r="B976" s="58"/>
      <c r="C976" s="58"/>
      <c r="D976" s="58"/>
      <c r="E976" s="58"/>
      <c r="F976" s="58"/>
      <c r="G976" s="59"/>
      <c r="H976" s="58"/>
      <c r="I976" s="60"/>
      <c r="J976" s="61"/>
      <c r="K976" s="62"/>
    </row>
    <row r="977" ht="14.25" customHeight="1">
      <c r="A977" s="57"/>
      <c r="B977" s="58"/>
      <c r="C977" s="58"/>
      <c r="D977" s="58"/>
      <c r="E977" s="58"/>
      <c r="F977" s="58"/>
      <c r="G977" s="59"/>
      <c r="H977" s="58"/>
      <c r="I977" s="60"/>
      <c r="J977" s="61"/>
      <c r="K977" s="62"/>
    </row>
    <row r="978" ht="14.25" customHeight="1">
      <c r="A978" s="57"/>
      <c r="B978" s="58"/>
      <c r="C978" s="58"/>
      <c r="D978" s="58"/>
      <c r="E978" s="58"/>
      <c r="F978" s="58"/>
      <c r="G978" s="59"/>
      <c r="H978" s="58"/>
      <c r="I978" s="60"/>
      <c r="J978" s="61"/>
      <c r="K978" s="62"/>
    </row>
    <row r="979" ht="14.25" customHeight="1">
      <c r="A979" s="57"/>
      <c r="B979" s="58"/>
      <c r="C979" s="58"/>
      <c r="D979" s="58"/>
      <c r="E979" s="58"/>
      <c r="F979" s="58"/>
      <c r="G979" s="59"/>
      <c r="H979" s="58"/>
      <c r="I979" s="60"/>
      <c r="J979" s="61"/>
      <c r="K979" s="62"/>
    </row>
    <row r="980" ht="14.25" customHeight="1">
      <c r="A980" s="57"/>
      <c r="B980" s="58"/>
      <c r="C980" s="58"/>
      <c r="D980" s="58"/>
      <c r="E980" s="58"/>
      <c r="F980" s="58"/>
      <c r="G980" s="59"/>
      <c r="H980" s="58"/>
      <c r="I980" s="60"/>
      <c r="J980" s="61"/>
      <c r="K980" s="62"/>
    </row>
    <row r="981" ht="14.25" customHeight="1">
      <c r="A981" s="57"/>
      <c r="B981" s="58"/>
      <c r="C981" s="58"/>
      <c r="D981" s="58"/>
      <c r="E981" s="58"/>
      <c r="F981" s="58"/>
      <c r="G981" s="59"/>
      <c r="H981" s="58"/>
      <c r="I981" s="60"/>
      <c r="J981" s="61"/>
      <c r="K981" s="62"/>
    </row>
    <row r="982" ht="14.25" customHeight="1">
      <c r="A982" s="57"/>
      <c r="B982" s="58"/>
      <c r="C982" s="58"/>
      <c r="D982" s="58"/>
      <c r="E982" s="58"/>
      <c r="F982" s="58"/>
      <c r="G982" s="59"/>
      <c r="H982" s="58"/>
      <c r="I982" s="60"/>
      <c r="J982" s="61"/>
      <c r="K982" s="62"/>
    </row>
    <row r="983" ht="14.25" customHeight="1">
      <c r="A983" s="57"/>
      <c r="B983" s="58"/>
      <c r="C983" s="58"/>
      <c r="D983" s="58"/>
      <c r="E983" s="58"/>
      <c r="F983" s="58"/>
      <c r="G983" s="59"/>
      <c r="H983" s="58"/>
      <c r="I983" s="60"/>
      <c r="J983" s="61"/>
      <c r="K983" s="62"/>
    </row>
    <row r="984" ht="14.25" customHeight="1">
      <c r="A984" s="57"/>
      <c r="B984" s="58"/>
      <c r="C984" s="58"/>
      <c r="D984" s="58"/>
      <c r="E984" s="58"/>
      <c r="F984" s="58"/>
      <c r="G984" s="59"/>
      <c r="H984" s="58"/>
      <c r="I984" s="60"/>
      <c r="J984" s="61"/>
      <c r="K984" s="62"/>
    </row>
    <row r="985" ht="14.25" customHeight="1">
      <c r="A985" s="57"/>
      <c r="B985" s="58"/>
      <c r="C985" s="58"/>
      <c r="D985" s="58"/>
      <c r="E985" s="58"/>
      <c r="F985" s="58"/>
      <c r="G985" s="59"/>
      <c r="H985" s="58"/>
      <c r="I985" s="60"/>
      <c r="J985" s="61"/>
      <c r="K985" s="62"/>
    </row>
    <row r="986" ht="14.25" customHeight="1">
      <c r="A986" s="57"/>
      <c r="B986" s="58"/>
      <c r="C986" s="58"/>
      <c r="D986" s="58"/>
      <c r="E986" s="58"/>
      <c r="F986" s="58"/>
      <c r="G986" s="59"/>
      <c r="H986" s="58"/>
      <c r="I986" s="60"/>
      <c r="J986" s="61"/>
      <c r="K986" s="62"/>
    </row>
    <row r="987" ht="14.25" customHeight="1">
      <c r="A987" s="57"/>
      <c r="B987" s="58"/>
      <c r="C987" s="58"/>
      <c r="D987" s="58"/>
      <c r="E987" s="58"/>
      <c r="F987" s="58"/>
      <c r="G987" s="59"/>
      <c r="H987" s="58"/>
      <c r="I987" s="60"/>
      <c r="J987" s="61"/>
      <c r="K987" s="62"/>
    </row>
    <row r="988" ht="14.25" customHeight="1">
      <c r="A988" s="57"/>
      <c r="B988" s="58"/>
      <c r="C988" s="58"/>
      <c r="D988" s="58"/>
      <c r="E988" s="58"/>
      <c r="F988" s="58"/>
      <c r="G988" s="59"/>
      <c r="H988" s="58"/>
      <c r="I988" s="60"/>
      <c r="J988" s="61"/>
      <c r="K988" s="62"/>
    </row>
    <row r="989" ht="14.25" customHeight="1">
      <c r="A989" s="57"/>
      <c r="B989" s="58"/>
      <c r="C989" s="58"/>
      <c r="D989" s="58"/>
      <c r="E989" s="58"/>
      <c r="F989" s="58"/>
      <c r="G989" s="59"/>
      <c r="H989" s="58"/>
      <c r="I989" s="60"/>
      <c r="J989" s="61"/>
      <c r="K989" s="62"/>
    </row>
    <row r="990" ht="14.25" customHeight="1">
      <c r="A990" s="57"/>
      <c r="B990" s="58"/>
      <c r="C990" s="58"/>
      <c r="D990" s="58"/>
      <c r="E990" s="58"/>
      <c r="F990" s="58"/>
      <c r="G990" s="59"/>
      <c r="H990" s="58"/>
      <c r="I990" s="60"/>
      <c r="J990" s="61"/>
      <c r="K990" s="62"/>
    </row>
    <row r="991" ht="14.25" customHeight="1">
      <c r="A991" s="57"/>
      <c r="B991" s="58"/>
      <c r="C991" s="58"/>
      <c r="D991" s="58"/>
      <c r="E991" s="58"/>
      <c r="F991" s="58"/>
      <c r="G991" s="59"/>
      <c r="H991" s="58"/>
      <c r="I991" s="60"/>
      <c r="J991" s="61"/>
      <c r="K991" s="62"/>
    </row>
    <row r="992" ht="14.25" customHeight="1">
      <c r="A992" s="57"/>
      <c r="B992" s="58"/>
      <c r="C992" s="58"/>
      <c r="D992" s="58"/>
      <c r="E992" s="58"/>
      <c r="F992" s="58"/>
      <c r="G992" s="59"/>
      <c r="H992" s="58"/>
      <c r="I992" s="60"/>
      <c r="J992" s="61"/>
      <c r="K992" s="62"/>
    </row>
    <row r="993" ht="14.25" customHeight="1">
      <c r="A993" s="57"/>
      <c r="B993" s="58"/>
      <c r="C993" s="58"/>
      <c r="D993" s="58"/>
      <c r="E993" s="58"/>
      <c r="F993" s="58"/>
      <c r="G993" s="59"/>
      <c r="H993" s="58"/>
      <c r="I993" s="60"/>
      <c r="J993" s="61"/>
      <c r="K993" s="62"/>
    </row>
    <row r="994" ht="14.25" customHeight="1">
      <c r="A994" s="57"/>
      <c r="B994" s="58"/>
      <c r="C994" s="58"/>
      <c r="D994" s="58"/>
      <c r="E994" s="58"/>
      <c r="F994" s="58"/>
      <c r="G994" s="59"/>
      <c r="H994" s="58"/>
      <c r="I994" s="60"/>
      <c r="J994" s="61"/>
      <c r="K994" s="62"/>
    </row>
    <row r="995" ht="14.25" customHeight="1">
      <c r="A995" s="57"/>
      <c r="B995" s="58"/>
      <c r="C995" s="58"/>
      <c r="D995" s="58"/>
      <c r="E995" s="58"/>
      <c r="F995" s="58"/>
      <c r="G995" s="59"/>
      <c r="H995" s="58"/>
      <c r="I995" s="60"/>
      <c r="J995" s="61"/>
      <c r="K995" s="62"/>
    </row>
    <row r="996" ht="14.25" customHeight="1">
      <c r="A996" s="57"/>
      <c r="B996" s="58"/>
      <c r="C996" s="58"/>
      <c r="D996" s="58"/>
      <c r="E996" s="58"/>
      <c r="F996" s="58"/>
      <c r="G996" s="59"/>
      <c r="H996" s="58"/>
      <c r="I996" s="60"/>
      <c r="J996" s="61"/>
      <c r="K996" s="62"/>
    </row>
    <row r="997" ht="14.25" customHeight="1">
      <c r="A997" s="57"/>
      <c r="B997" s="58"/>
      <c r="C997" s="58"/>
      <c r="D997" s="58"/>
      <c r="E997" s="58"/>
      <c r="F997" s="58"/>
      <c r="G997" s="59"/>
      <c r="H997" s="58"/>
      <c r="I997" s="60"/>
      <c r="J997" s="61"/>
      <c r="K997" s="62"/>
    </row>
    <row r="998" ht="14.25" customHeight="1">
      <c r="A998" s="57"/>
      <c r="B998" s="58"/>
      <c r="C998" s="58"/>
      <c r="D998" s="58"/>
      <c r="E998" s="58"/>
      <c r="F998" s="58"/>
      <c r="G998" s="59"/>
      <c r="H998" s="58"/>
      <c r="I998" s="60"/>
      <c r="J998" s="61"/>
      <c r="K998" s="62"/>
    </row>
    <row r="999" ht="14.25" customHeight="1">
      <c r="A999" s="57"/>
      <c r="B999" s="58"/>
      <c r="C999" s="58"/>
      <c r="D999" s="58"/>
      <c r="E999" s="58"/>
      <c r="F999" s="58"/>
      <c r="G999" s="59"/>
      <c r="H999" s="58"/>
      <c r="I999" s="60"/>
      <c r="J999" s="61"/>
      <c r="K999" s="62"/>
    </row>
    <row r="1000" ht="14.25" customHeight="1">
      <c r="A1000" s="57"/>
      <c r="B1000" s="58"/>
      <c r="C1000" s="58"/>
      <c r="D1000" s="58"/>
      <c r="E1000" s="58"/>
      <c r="F1000" s="58"/>
      <c r="G1000" s="59"/>
      <c r="H1000" s="58"/>
      <c r="I1000" s="60"/>
      <c r="J1000" s="61"/>
      <c r="K1000" s="62"/>
    </row>
  </sheetData>
  <mergeCells count="109">
    <mergeCell ref="J163:J164"/>
    <mergeCell ref="J165:J166"/>
    <mergeCell ref="J140:J141"/>
    <mergeCell ref="J142:J143"/>
    <mergeCell ref="J145:J148"/>
    <mergeCell ref="J151:J152"/>
    <mergeCell ref="J154:J155"/>
    <mergeCell ref="J156:J157"/>
    <mergeCell ref="J160:J162"/>
    <mergeCell ref="J50:J51"/>
    <mergeCell ref="J52:J53"/>
    <mergeCell ref="J54:J58"/>
    <mergeCell ref="J61:J76"/>
    <mergeCell ref="J78:J79"/>
    <mergeCell ref="J80:J87"/>
    <mergeCell ref="J88:J99"/>
    <mergeCell ref="J100:J102"/>
    <mergeCell ref="J110:J112"/>
    <mergeCell ref="J113:J116"/>
    <mergeCell ref="J120:J121"/>
    <mergeCell ref="J128:J129"/>
    <mergeCell ref="J131:J134"/>
    <mergeCell ref="J138:J139"/>
    <mergeCell ref="J236:J245"/>
    <mergeCell ref="J246:J248"/>
    <mergeCell ref="J169:J171"/>
    <mergeCell ref="J172:J193"/>
    <mergeCell ref="J194:J197"/>
    <mergeCell ref="J198:J205"/>
    <mergeCell ref="J206:J214"/>
    <mergeCell ref="J215:J223"/>
    <mergeCell ref="J224:J235"/>
    <mergeCell ref="A151:A152"/>
    <mergeCell ref="A154:A155"/>
    <mergeCell ref="A156:A157"/>
    <mergeCell ref="A160:A162"/>
    <mergeCell ref="F160:F161"/>
    <mergeCell ref="A163:A164"/>
    <mergeCell ref="A165:A166"/>
    <mergeCell ref="A169:A171"/>
    <mergeCell ref="A172:A193"/>
    <mergeCell ref="A194:A197"/>
    <mergeCell ref="A198:A205"/>
    <mergeCell ref="A206:A214"/>
    <mergeCell ref="A215:A223"/>
    <mergeCell ref="F234:F235"/>
    <mergeCell ref="J300:J304"/>
    <mergeCell ref="J305:J307"/>
    <mergeCell ref="J251:J252"/>
    <mergeCell ref="J257:J267"/>
    <mergeCell ref="J268:J279"/>
    <mergeCell ref="J280:J286"/>
    <mergeCell ref="J287:J288"/>
    <mergeCell ref="J289:J292"/>
    <mergeCell ref="J293:J297"/>
    <mergeCell ref="A20:A22"/>
    <mergeCell ref="J20:J22"/>
    <mergeCell ref="A24:A25"/>
    <mergeCell ref="J24:J25"/>
    <mergeCell ref="A32:A34"/>
    <mergeCell ref="J32:J34"/>
    <mergeCell ref="J36:J39"/>
    <mergeCell ref="A36:A39"/>
    <mergeCell ref="A50:A51"/>
    <mergeCell ref="A52:A53"/>
    <mergeCell ref="A54:A58"/>
    <mergeCell ref="A61:A76"/>
    <mergeCell ref="A78:A79"/>
    <mergeCell ref="A80:A87"/>
    <mergeCell ref="A88:A99"/>
    <mergeCell ref="F91:F92"/>
    <mergeCell ref="F94:F95"/>
    <mergeCell ref="A100:A102"/>
    <mergeCell ref="A110:A112"/>
    <mergeCell ref="A113:A116"/>
    <mergeCell ref="A120:A121"/>
    <mergeCell ref="A128:A129"/>
    <mergeCell ref="A131:A134"/>
    <mergeCell ref="A138:A139"/>
    <mergeCell ref="A140:A141"/>
    <mergeCell ref="F140:F141"/>
    <mergeCell ref="A142:A143"/>
    <mergeCell ref="A145:A148"/>
    <mergeCell ref="A224:A235"/>
    <mergeCell ref="A236:A245"/>
    <mergeCell ref="A246:A248"/>
    <mergeCell ref="A249:A250"/>
    <mergeCell ref="J249:J250"/>
    <mergeCell ref="A251:A252"/>
    <mergeCell ref="F251:F252"/>
    <mergeCell ref="A300:A304"/>
    <mergeCell ref="A305:A307"/>
    <mergeCell ref="A309:A315"/>
    <mergeCell ref="J309:J315"/>
    <mergeCell ref="J321:J347"/>
    <mergeCell ref="J348:J396"/>
    <mergeCell ref="J398:J423"/>
    <mergeCell ref="J432:J434"/>
    <mergeCell ref="A321:A347"/>
    <mergeCell ref="A348:A396"/>
    <mergeCell ref="A398:A423"/>
    <mergeCell ref="A432:A434"/>
    <mergeCell ref="A257:A267"/>
    <mergeCell ref="A268:A279"/>
    <mergeCell ref="A280:A286"/>
    <mergeCell ref="A287:A288"/>
    <mergeCell ref="A289:A292"/>
    <mergeCell ref="A293:A297"/>
    <mergeCell ref="F300:F301"/>
  </mergeCells>
  <hyperlinks>
    <hyperlink r:id="rId1" ref="L3"/>
    <hyperlink r:id="rId2" ref="L4"/>
    <hyperlink r:id="rId3" ref="L26"/>
    <hyperlink r:id="rId4" ref="L61"/>
    <hyperlink r:id="rId5" ref="L62"/>
    <hyperlink r:id="rId6" ref="L63"/>
    <hyperlink r:id="rId7" ref="L64"/>
    <hyperlink r:id="rId8" ref="L65"/>
    <hyperlink r:id="rId9" ref="L66"/>
    <hyperlink r:id="rId10" ref="L67"/>
    <hyperlink r:id="rId11" ref="L68"/>
    <hyperlink r:id="rId12" ref="L69"/>
    <hyperlink r:id="rId13" ref="L70"/>
    <hyperlink r:id="rId14" ref="L71"/>
    <hyperlink r:id="rId15" ref="L72"/>
    <hyperlink r:id="rId16" ref="L73"/>
    <hyperlink r:id="rId17" ref="L74"/>
    <hyperlink r:id="rId18" ref="L75"/>
    <hyperlink r:id="rId19" ref="L76"/>
    <hyperlink r:id="rId20" ref="L77"/>
    <hyperlink r:id="rId21" ref="L122"/>
    <hyperlink r:id="rId22" ref="L124"/>
    <hyperlink r:id="rId23" ref="L348"/>
    <hyperlink r:id="rId24" ref="L349"/>
    <hyperlink r:id="rId25" ref="L350"/>
    <hyperlink r:id="rId26" ref="L351"/>
    <hyperlink r:id="rId27" ref="L352"/>
    <hyperlink r:id="rId28" ref="L353"/>
    <hyperlink r:id="rId29" ref="L354"/>
    <hyperlink r:id="rId30" ref="L355"/>
    <hyperlink r:id="rId31" ref="L356"/>
    <hyperlink r:id="rId32" ref="L357"/>
    <hyperlink r:id="rId33" ref="L358"/>
    <hyperlink r:id="rId34" ref="L359"/>
    <hyperlink r:id="rId35" ref="L360"/>
    <hyperlink r:id="rId36" ref="L361"/>
    <hyperlink r:id="rId37" ref="L362"/>
    <hyperlink r:id="rId38" ref="L363"/>
    <hyperlink r:id="rId39" ref="L364"/>
    <hyperlink r:id="rId40" ref="L365"/>
    <hyperlink r:id="rId41" ref="L366"/>
    <hyperlink r:id="rId42" ref="L367"/>
    <hyperlink r:id="rId43" ref="L368"/>
    <hyperlink r:id="rId44" ref="L369"/>
    <hyperlink r:id="rId45" ref="L370"/>
    <hyperlink r:id="rId46" ref="L371"/>
    <hyperlink r:id="rId47" ref="L372"/>
    <hyperlink r:id="rId48" ref="L373"/>
    <hyperlink r:id="rId49" ref="L374"/>
    <hyperlink r:id="rId50" ref="L375"/>
    <hyperlink r:id="rId51" ref="L376"/>
    <hyperlink r:id="rId52" ref="L377"/>
    <hyperlink r:id="rId53" ref="L378"/>
    <hyperlink r:id="rId54" ref="L379"/>
    <hyperlink r:id="rId55" ref="L380"/>
    <hyperlink r:id="rId56" ref="L381"/>
    <hyperlink r:id="rId57" ref="L382"/>
    <hyperlink r:id="rId58" ref="L383"/>
    <hyperlink r:id="rId59" ref="L384"/>
    <hyperlink r:id="rId60" ref="L385"/>
    <hyperlink r:id="rId61" ref="L386"/>
    <hyperlink r:id="rId62" ref="L387"/>
    <hyperlink r:id="rId63" ref="L388"/>
    <hyperlink r:id="rId64" ref="L389"/>
    <hyperlink r:id="rId65" ref="L390"/>
    <hyperlink r:id="rId66" ref="L391"/>
    <hyperlink r:id="rId67" ref="L392"/>
    <hyperlink r:id="rId68" ref="L393"/>
    <hyperlink r:id="rId69" ref="L394"/>
    <hyperlink r:id="rId70" ref="L395"/>
    <hyperlink r:id="rId71" ref="L396"/>
    <hyperlink r:id="rId72" ref="L432"/>
    <hyperlink r:id="rId73" ref="L433"/>
    <hyperlink r:id="rId74" ref="L434"/>
  </hyperlinks>
  <printOptions/>
  <pageMargins bottom="0.0" footer="0.0" header="0.0" left="0.0" right="0.0" top="0.0"/>
  <pageSetup paperSize="9" scale="75" orientation="portrait"/>
  <drawing r:id="rId7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86"/>
  </cols>
  <sheetData>
    <row r="1" ht="14.25" customHeight="1">
      <c r="C1" s="63" t="s">
        <v>602</v>
      </c>
    </row>
    <row r="2" ht="14.25" customHeight="1">
      <c r="A2" s="63" t="s">
        <v>603</v>
      </c>
      <c r="C2" s="63" t="s">
        <v>604</v>
      </c>
    </row>
    <row r="3" ht="14.25" customHeight="1">
      <c r="C3" s="63" t="s">
        <v>605</v>
      </c>
    </row>
    <row r="4" ht="14.25" customHeight="1">
      <c r="C4" s="63" t="s">
        <v>606</v>
      </c>
    </row>
    <row r="5" ht="14.25" customHeight="1">
      <c r="C5" s="63" t="s">
        <v>607</v>
      </c>
    </row>
    <row r="6" ht="14.25" customHeight="1">
      <c r="C6" s="63" t="s">
        <v>608</v>
      </c>
    </row>
    <row r="7" ht="14.25" customHeight="1">
      <c r="C7" s="63" t="s">
        <v>609</v>
      </c>
    </row>
    <row r="8" ht="14.25" customHeight="1">
      <c r="C8" s="63" t="s">
        <v>610</v>
      </c>
    </row>
    <row r="9" ht="14.25" customHeight="1">
      <c r="C9" s="63" t="s">
        <v>611</v>
      </c>
    </row>
    <row r="10" ht="14.25" customHeight="1">
      <c r="C10" s="63" t="s">
        <v>612</v>
      </c>
    </row>
    <row r="11" ht="14.25" customHeight="1">
      <c r="C11" s="63" t="s">
        <v>613</v>
      </c>
    </row>
    <row r="12" ht="14.25" customHeight="1">
      <c r="C12" s="63" t="s">
        <v>614</v>
      </c>
    </row>
    <row r="13" ht="14.25" customHeight="1">
      <c r="C13" s="63" t="s">
        <v>615</v>
      </c>
    </row>
    <row r="14" ht="14.25" customHeight="1">
      <c r="C14" s="63" t="s">
        <v>616</v>
      </c>
    </row>
    <row r="15" ht="14.25" customHeight="1">
      <c r="C15" s="63" t="s">
        <v>617</v>
      </c>
    </row>
    <row r="16" ht="14.25" customHeight="1">
      <c r="C16" s="63" t="s">
        <v>618</v>
      </c>
    </row>
    <row r="17" ht="14.25" customHeight="1">
      <c r="C17" s="63" t="s">
        <v>619</v>
      </c>
    </row>
    <row r="18" ht="14.25" customHeight="1">
      <c r="C18" s="63" t="s">
        <v>620</v>
      </c>
    </row>
    <row r="19" ht="14.25" customHeight="1">
      <c r="C19" s="63" t="s">
        <v>621</v>
      </c>
    </row>
    <row r="20" ht="14.25" customHeight="1">
      <c r="C20" s="63" t="s">
        <v>622</v>
      </c>
    </row>
    <row r="21" ht="14.25" customHeight="1">
      <c r="C21" s="63" t="s">
        <v>623</v>
      </c>
    </row>
    <row r="22" ht="14.25" customHeight="1">
      <c r="C22" s="63" t="s">
        <v>624</v>
      </c>
    </row>
    <row r="23" ht="14.25" customHeight="1">
      <c r="C23" s="63" t="s">
        <v>625</v>
      </c>
    </row>
    <row r="24" ht="14.25" customHeight="1">
      <c r="C24" s="63" t="s">
        <v>626</v>
      </c>
    </row>
    <row r="25" ht="14.25" customHeight="1">
      <c r="C25" s="63" t="s">
        <v>627</v>
      </c>
    </row>
    <row r="26" ht="14.25" customHeight="1">
      <c r="C26" s="63" t="s">
        <v>628</v>
      </c>
    </row>
    <row r="27" ht="14.25" customHeight="1">
      <c r="C27" s="63" t="s">
        <v>629</v>
      </c>
    </row>
    <row r="28" ht="14.25" customHeight="1">
      <c r="C28" s="63" t="s">
        <v>630</v>
      </c>
    </row>
    <row r="29" ht="14.25" customHeight="1">
      <c r="C29" s="63" t="s">
        <v>631</v>
      </c>
    </row>
    <row r="30" ht="14.25" customHeight="1">
      <c r="C30" s="63" t="s">
        <v>632</v>
      </c>
    </row>
    <row r="31" ht="14.25" customHeight="1">
      <c r="C31" s="63" t="s">
        <v>633</v>
      </c>
    </row>
    <row r="32" ht="14.25" customHeight="1">
      <c r="C32" s="63" t="s">
        <v>634</v>
      </c>
    </row>
    <row r="33" ht="14.25" customHeight="1">
      <c r="C33" s="63" t="s">
        <v>635</v>
      </c>
    </row>
    <row r="34" ht="14.25" customHeight="1">
      <c r="C34" s="63" t="s">
        <v>636</v>
      </c>
    </row>
    <row r="35" ht="14.25" customHeight="1">
      <c r="C35" s="63" t="s">
        <v>637</v>
      </c>
    </row>
    <row r="36" ht="14.25" customHeight="1">
      <c r="C36" s="63" t="s">
        <v>638</v>
      </c>
    </row>
    <row r="37" ht="14.25" customHeight="1">
      <c r="C37" s="63" t="s">
        <v>639</v>
      </c>
    </row>
    <row r="38" ht="14.25" customHeight="1">
      <c r="C38" s="63" t="s">
        <v>640</v>
      </c>
    </row>
    <row r="39" ht="14.25" customHeight="1">
      <c r="C39" s="63" t="s">
        <v>641</v>
      </c>
    </row>
    <row r="40" ht="14.25" customHeight="1">
      <c r="C40" s="63" t="s">
        <v>642</v>
      </c>
    </row>
    <row r="41" ht="14.25" customHeight="1">
      <c r="C41" s="63" t="s">
        <v>643</v>
      </c>
    </row>
    <row r="42" ht="14.25" customHeight="1">
      <c r="C42" s="63" t="s">
        <v>644</v>
      </c>
    </row>
    <row r="43" ht="14.25" customHeight="1">
      <c r="C43" s="63" t="s">
        <v>645</v>
      </c>
    </row>
    <row r="44" ht="14.25" customHeight="1">
      <c r="C44" s="63" t="s">
        <v>646</v>
      </c>
    </row>
    <row r="45" ht="14.25" customHeight="1">
      <c r="C45" s="63" t="s">
        <v>647</v>
      </c>
    </row>
    <row r="46" ht="14.25" customHeight="1">
      <c r="C46" s="63" t="s">
        <v>648</v>
      </c>
    </row>
    <row r="47" ht="14.25" customHeight="1">
      <c r="C47" s="63" t="s">
        <v>649</v>
      </c>
    </row>
    <row r="48" ht="14.25" customHeight="1">
      <c r="C48" s="63" t="s">
        <v>650</v>
      </c>
    </row>
    <row r="49" ht="14.25" customHeight="1">
      <c r="C49" s="63" t="s">
        <v>651</v>
      </c>
    </row>
    <row r="50" ht="14.25" customHeight="1">
      <c r="C50" s="63" t="s">
        <v>652</v>
      </c>
    </row>
    <row r="51" ht="14.25" customHeight="1">
      <c r="C51" s="63" t="s">
        <v>653</v>
      </c>
    </row>
    <row r="52" ht="14.25" customHeight="1">
      <c r="C52" s="63" t="s">
        <v>654</v>
      </c>
    </row>
    <row r="53" ht="14.25" customHeight="1">
      <c r="C53" s="63" t="s">
        <v>655</v>
      </c>
    </row>
    <row r="54" ht="14.25" customHeight="1">
      <c r="C54" s="63" t="s">
        <v>656</v>
      </c>
    </row>
    <row r="55" ht="14.25" customHeight="1">
      <c r="C55" s="63" t="s">
        <v>657</v>
      </c>
    </row>
    <row r="56" ht="14.25" customHeight="1">
      <c r="C56" s="63" t="s">
        <v>658</v>
      </c>
    </row>
    <row r="57" ht="14.25" customHeight="1">
      <c r="C57" s="63" t="s">
        <v>659</v>
      </c>
    </row>
    <row r="58" ht="14.25" customHeight="1">
      <c r="C58" s="63" t="s">
        <v>660</v>
      </c>
    </row>
    <row r="59" ht="14.25" customHeight="1">
      <c r="C59" s="63" t="s">
        <v>661</v>
      </c>
    </row>
    <row r="60" ht="14.25" customHeight="1">
      <c r="C60" s="63" t="s">
        <v>662</v>
      </c>
    </row>
    <row r="61" ht="14.25" customHeight="1">
      <c r="C61" s="63" t="s">
        <v>663</v>
      </c>
    </row>
    <row r="62" ht="14.25" customHeight="1">
      <c r="C62" s="63" t="s">
        <v>664</v>
      </c>
    </row>
    <row r="63" ht="14.25" customHeight="1">
      <c r="C63" s="63" t="s">
        <v>665</v>
      </c>
    </row>
    <row r="64" ht="14.25" customHeight="1">
      <c r="C64" s="63" t="s">
        <v>666</v>
      </c>
    </row>
    <row r="65" ht="14.25" customHeight="1">
      <c r="C65" s="63" t="s">
        <v>667</v>
      </c>
    </row>
    <row r="66" ht="14.25" customHeight="1">
      <c r="C66" s="63" t="s">
        <v>668</v>
      </c>
    </row>
    <row r="67" ht="14.25" customHeight="1">
      <c r="C67" s="63" t="s">
        <v>669</v>
      </c>
    </row>
    <row r="68" ht="14.25" customHeight="1">
      <c r="C68" s="63" t="s">
        <v>670</v>
      </c>
    </row>
    <row r="69" ht="14.25" customHeight="1">
      <c r="C69" s="63" t="s">
        <v>671</v>
      </c>
    </row>
    <row r="70" ht="14.25" customHeight="1">
      <c r="C70" s="63" t="s">
        <v>672</v>
      </c>
    </row>
    <row r="71" ht="14.25" customHeight="1">
      <c r="C71" s="63" t="s">
        <v>673</v>
      </c>
    </row>
    <row r="72" ht="14.25" customHeight="1">
      <c r="C72" s="63" t="s">
        <v>674</v>
      </c>
    </row>
    <row r="73" ht="14.25" customHeight="1">
      <c r="C73" s="63" t="s">
        <v>675</v>
      </c>
    </row>
    <row r="74" ht="14.25" customHeight="1">
      <c r="C74" s="63" t="s">
        <v>676</v>
      </c>
    </row>
    <row r="75" ht="14.25" customHeight="1">
      <c r="C75" s="63" t="s">
        <v>677</v>
      </c>
    </row>
    <row r="76" ht="14.25" customHeight="1">
      <c r="C76" s="63" t="s">
        <v>678</v>
      </c>
    </row>
    <row r="77" ht="14.25" customHeight="1">
      <c r="C77" s="63" t="s">
        <v>679</v>
      </c>
    </row>
    <row r="78" ht="14.25" customHeight="1">
      <c r="C78" s="63" t="s">
        <v>680</v>
      </c>
    </row>
    <row r="79" ht="14.25" customHeight="1">
      <c r="C79" s="63" t="s">
        <v>681</v>
      </c>
    </row>
    <row r="80" ht="14.25" customHeight="1">
      <c r="C80" s="63" t="s">
        <v>682</v>
      </c>
    </row>
    <row r="81" ht="14.25" customHeight="1">
      <c r="C81" s="63" t="s">
        <v>683</v>
      </c>
    </row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2019-01-30T08:36:22Z</dcterms:created>
  <dc:creator>carlo</dc:creator>
</cp:coreProperties>
</file>