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onnuala\Desktop\Modeling Class\Project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4" i="1" l="1"/>
  <c r="AD65" i="1"/>
  <c r="AD66" i="1"/>
  <c r="AD67" i="1"/>
  <c r="AD68" i="1"/>
  <c r="AD63" i="1"/>
  <c r="AD58" i="1"/>
  <c r="AD59" i="1"/>
  <c r="AD60" i="1"/>
  <c r="AD61" i="1"/>
  <c r="AD62" i="1"/>
  <c r="AD57" i="1"/>
  <c r="AD49" i="1"/>
  <c r="AD50" i="1"/>
  <c r="AD51" i="1"/>
  <c r="AD52" i="1"/>
  <c r="AD53" i="1"/>
  <c r="AD54" i="1"/>
  <c r="AD55" i="1"/>
  <c r="AD56" i="1"/>
  <c r="AD48" i="1"/>
  <c r="AD41" i="1"/>
  <c r="AD42" i="1"/>
  <c r="AD43" i="1"/>
  <c r="AD44" i="1"/>
  <c r="AD45" i="1"/>
  <c r="AD46" i="1"/>
  <c r="AD47" i="1"/>
  <c r="AD40" i="1"/>
  <c r="AD31" i="1"/>
  <c r="AD32" i="1"/>
  <c r="AD33" i="1"/>
  <c r="AD34" i="1"/>
  <c r="AD35" i="1"/>
  <c r="AD36" i="1"/>
  <c r="AD37" i="1"/>
  <c r="AD38" i="1"/>
  <c r="AD39" i="1"/>
  <c r="AD30" i="1"/>
  <c r="AD22" i="1"/>
  <c r="AD23" i="1"/>
  <c r="AD24" i="1"/>
  <c r="AD25" i="1"/>
  <c r="AD26" i="1"/>
  <c r="AD27" i="1"/>
  <c r="AD28" i="1"/>
  <c r="AD29" i="1"/>
  <c r="AD21" i="1"/>
  <c r="AD17" i="1"/>
  <c r="AD18" i="1"/>
  <c r="AD19" i="1"/>
  <c r="AD20" i="1"/>
  <c r="AD16" i="1"/>
  <c r="AD10" i="1"/>
  <c r="AD11" i="1"/>
  <c r="AD12" i="1"/>
  <c r="AD13" i="1"/>
  <c r="AD14" i="1"/>
  <c r="AD15" i="1"/>
  <c r="AD9" i="1"/>
  <c r="AD3" i="1"/>
  <c r="AD4" i="1"/>
  <c r="AD5" i="1"/>
  <c r="AD6" i="1"/>
  <c r="AD7" i="1"/>
  <c r="AD8" i="1"/>
  <c r="AD2" i="1"/>
  <c r="AA64" i="1"/>
  <c r="AA65" i="1"/>
  <c r="AA66" i="1"/>
  <c r="AA67" i="1"/>
  <c r="AA68" i="1"/>
  <c r="AA63" i="1"/>
  <c r="AA49" i="1"/>
  <c r="AA50" i="1"/>
  <c r="AA51" i="1"/>
  <c r="AA52" i="1"/>
  <c r="AA53" i="1"/>
  <c r="AA54" i="1"/>
  <c r="AA55" i="1"/>
  <c r="AA56" i="1"/>
  <c r="AA48" i="1"/>
  <c r="AA41" i="1"/>
  <c r="AA42" i="1"/>
  <c r="AA43" i="1"/>
  <c r="AA44" i="1"/>
  <c r="AA45" i="1"/>
  <c r="AA46" i="1"/>
  <c r="AA47" i="1"/>
  <c r="AA40" i="1"/>
  <c r="AA10" i="1"/>
  <c r="AA11" i="1"/>
  <c r="AA12" i="1"/>
  <c r="AA13" i="1"/>
  <c r="AA14" i="1"/>
  <c r="AA15" i="1"/>
  <c r="AA9" i="1"/>
  <c r="AA3" i="1"/>
  <c r="AA4" i="1"/>
  <c r="AA5" i="1"/>
  <c r="AA6" i="1"/>
  <c r="AA7" i="1"/>
  <c r="AA8" i="1"/>
  <c r="AA2" i="1"/>
  <c r="X70" i="1"/>
  <c r="X71" i="1"/>
  <c r="X72" i="1"/>
  <c r="X73" i="1"/>
  <c r="X69" i="1"/>
  <c r="X64" i="1"/>
  <c r="X65" i="1"/>
  <c r="X66" i="1"/>
  <c r="X67" i="1"/>
  <c r="X68" i="1"/>
  <c r="X63" i="1"/>
  <c r="X41" i="1"/>
  <c r="X42" i="1"/>
  <c r="X43" i="1"/>
  <c r="X44" i="1"/>
  <c r="X45" i="1"/>
  <c r="X46" i="1"/>
  <c r="X47" i="1"/>
  <c r="X40" i="1"/>
  <c r="X22" i="1"/>
  <c r="X23" i="1"/>
  <c r="X24" i="1"/>
  <c r="X25" i="1"/>
  <c r="X26" i="1"/>
  <c r="X27" i="1"/>
  <c r="X28" i="1"/>
  <c r="X29" i="1"/>
  <c r="X21" i="1"/>
  <c r="X17" i="1"/>
  <c r="X18" i="1"/>
  <c r="X19" i="1"/>
  <c r="X20" i="1"/>
  <c r="X16" i="1"/>
  <c r="X10" i="1"/>
  <c r="X11" i="1"/>
  <c r="X12" i="1"/>
  <c r="X13" i="1"/>
  <c r="X14" i="1"/>
  <c r="X15" i="1"/>
  <c r="X9" i="1"/>
  <c r="X3" i="1"/>
  <c r="X4" i="1"/>
  <c r="X5" i="1"/>
  <c r="X6" i="1"/>
  <c r="X7" i="1"/>
  <c r="X8" i="1"/>
  <c r="X2" i="1"/>
  <c r="U70" i="1"/>
  <c r="U71" i="1"/>
  <c r="U72" i="1"/>
  <c r="U73" i="1"/>
  <c r="U69" i="1"/>
  <c r="U64" i="1"/>
  <c r="U65" i="1"/>
  <c r="U66" i="1"/>
  <c r="U67" i="1"/>
  <c r="U68" i="1"/>
  <c r="U63" i="1"/>
  <c r="U58" i="1"/>
  <c r="U59" i="1"/>
  <c r="U60" i="1"/>
  <c r="U61" i="1"/>
  <c r="U62" i="1"/>
  <c r="U57" i="1"/>
  <c r="U49" i="1"/>
  <c r="U50" i="1"/>
  <c r="U51" i="1"/>
  <c r="U52" i="1"/>
  <c r="U53" i="1"/>
  <c r="U54" i="1"/>
  <c r="U55" i="1"/>
  <c r="U56" i="1"/>
  <c r="U48" i="1"/>
  <c r="U47" i="1"/>
  <c r="U41" i="1"/>
  <c r="U42" i="1"/>
  <c r="U43" i="1"/>
  <c r="U44" i="1"/>
  <c r="U45" i="1"/>
  <c r="U46" i="1"/>
  <c r="U40" i="1"/>
  <c r="U22" i="1"/>
  <c r="U23" i="1"/>
  <c r="U24" i="1"/>
  <c r="U25" i="1"/>
  <c r="U26" i="1"/>
  <c r="U27" i="1"/>
  <c r="U28" i="1"/>
  <c r="U29" i="1"/>
  <c r="U21" i="1"/>
  <c r="U20" i="1"/>
  <c r="U17" i="1"/>
  <c r="U18" i="1"/>
  <c r="U19" i="1"/>
  <c r="U16" i="1"/>
  <c r="U10" i="1"/>
  <c r="U11" i="1"/>
  <c r="U12" i="1"/>
  <c r="U13" i="1"/>
  <c r="U14" i="1"/>
  <c r="U15" i="1"/>
  <c r="U9" i="1"/>
  <c r="U3" i="1"/>
  <c r="U4" i="1"/>
  <c r="U5" i="1"/>
  <c r="U6" i="1"/>
  <c r="U7" i="1"/>
  <c r="U8" i="1"/>
  <c r="U2" i="1"/>
  <c r="R70" i="1"/>
  <c r="R71" i="1"/>
  <c r="R72" i="1"/>
  <c r="R73" i="1"/>
  <c r="R69" i="1"/>
  <c r="R64" i="1"/>
  <c r="R65" i="1"/>
  <c r="R66" i="1"/>
  <c r="R67" i="1"/>
  <c r="R68" i="1"/>
  <c r="R63" i="1"/>
  <c r="R58" i="1"/>
  <c r="R59" i="1"/>
  <c r="R60" i="1"/>
  <c r="R61" i="1"/>
  <c r="R62" i="1"/>
  <c r="R57" i="1"/>
  <c r="R49" i="1"/>
  <c r="R50" i="1"/>
  <c r="R51" i="1"/>
  <c r="R52" i="1"/>
  <c r="R53" i="1"/>
  <c r="R54" i="1"/>
  <c r="R55" i="1"/>
  <c r="R56" i="1"/>
  <c r="R48" i="1"/>
  <c r="R41" i="1"/>
  <c r="R42" i="1"/>
  <c r="R43" i="1"/>
  <c r="R44" i="1"/>
  <c r="R45" i="1"/>
  <c r="R46" i="1"/>
  <c r="R47" i="1"/>
  <c r="R40" i="1"/>
  <c r="R31" i="1"/>
  <c r="R32" i="1"/>
  <c r="R33" i="1"/>
  <c r="R34" i="1"/>
  <c r="R35" i="1"/>
  <c r="R36" i="1"/>
  <c r="R37" i="1"/>
  <c r="R38" i="1"/>
  <c r="R39" i="1"/>
  <c r="R30" i="1"/>
  <c r="R22" i="1"/>
  <c r="R23" i="1"/>
  <c r="R24" i="1"/>
  <c r="R25" i="1"/>
  <c r="R26" i="1"/>
  <c r="R27" i="1"/>
  <c r="R28" i="1"/>
  <c r="R29" i="1"/>
  <c r="R21" i="1"/>
  <c r="R17" i="1"/>
  <c r="R18" i="1"/>
  <c r="R19" i="1"/>
  <c r="R20" i="1"/>
  <c r="R16" i="1"/>
  <c r="R10" i="1"/>
  <c r="R11" i="1"/>
  <c r="R12" i="1"/>
  <c r="R13" i="1"/>
  <c r="R14" i="1"/>
  <c r="R15" i="1"/>
  <c r="R9" i="1"/>
  <c r="R3" i="1"/>
  <c r="R4" i="1"/>
  <c r="R5" i="1"/>
  <c r="R6" i="1"/>
  <c r="R7" i="1"/>
  <c r="R8" i="1"/>
  <c r="R2" i="1"/>
  <c r="O64" i="1"/>
  <c r="O65" i="1"/>
  <c r="O66" i="1"/>
  <c r="O67" i="1"/>
  <c r="O68" i="1"/>
  <c r="O63" i="1"/>
  <c r="O58" i="1"/>
  <c r="O59" i="1"/>
  <c r="O60" i="1"/>
  <c r="O61" i="1"/>
  <c r="O62" i="1"/>
  <c r="O57" i="1"/>
  <c r="O49" i="1"/>
  <c r="O50" i="1"/>
  <c r="O51" i="1"/>
  <c r="O52" i="1"/>
  <c r="O53" i="1"/>
  <c r="O54" i="1"/>
  <c r="O55" i="1"/>
  <c r="O56" i="1"/>
  <c r="O48" i="1"/>
  <c r="O41" i="1"/>
  <c r="O42" i="1"/>
  <c r="O43" i="1"/>
  <c r="O44" i="1"/>
  <c r="O45" i="1"/>
  <c r="O46" i="1"/>
  <c r="O47" i="1"/>
  <c r="O40" i="1"/>
  <c r="O22" i="1"/>
  <c r="O23" i="1"/>
  <c r="O24" i="1"/>
  <c r="O25" i="1"/>
  <c r="O26" i="1"/>
  <c r="O27" i="1"/>
  <c r="O28" i="1"/>
  <c r="O29" i="1"/>
  <c r="O21" i="1"/>
  <c r="O17" i="1"/>
  <c r="O18" i="1"/>
  <c r="O19" i="1"/>
  <c r="O20" i="1"/>
  <c r="O16" i="1"/>
  <c r="O10" i="1"/>
  <c r="O11" i="1"/>
  <c r="O12" i="1"/>
  <c r="O13" i="1"/>
  <c r="O14" i="1"/>
  <c r="O15" i="1"/>
  <c r="O9" i="1"/>
  <c r="O3" i="1"/>
  <c r="O4" i="1"/>
  <c r="O5" i="1"/>
  <c r="O6" i="1"/>
  <c r="O7" i="1"/>
  <c r="O8" i="1"/>
  <c r="O2" i="1"/>
  <c r="L70" i="1"/>
  <c r="L71" i="1"/>
  <c r="L72" i="1"/>
  <c r="L73" i="1"/>
  <c r="L69" i="1"/>
  <c r="L64" i="1"/>
  <c r="L65" i="1"/>
  <c r="L66" i="1"/>
  <c r="L67" i="1"/>
  <c r="L68" i="1"/>
  <c r="L63" i="1"/>
  <c r="L58" i="1"/>
  <c r="L59" i="1"/>
  <c r="L60" i="1"/>
  <c r="L61" i="1"/>
  <c r="L62" i="1"/>
  <c r="L57" i="1"/>
  <c r="L49" i="1"/>
  <c r="L50" i="1"/>
  <c r="L51" i="1"/>
  <c r="L52" i="1"/>
  <c r="L53" i="1"/>
  <c r="L54" i="1"/>
  <c r="L55" i="1"/>
  <c r="L56" i="1"/>
  <c r="L48" i="1"/>
  <c r="L41" i="1"/>
  <c r="L42" i="1"/>
  <c r="L43" i="1"/>
  <c r="L44" i="1"/>
  <c r="L45" i="1"/>
  <c r="L46" i="1"/>
  <c r="L47" i="1"/>
  <c r="L40" i="1"/>
  <c r="L31" i="1"/>
  <c r="L32" i="1"/>
  <c r="L33" i="1"/>
  <c r="L34" i="1"/>
  <c r="L35" i="1"/>
  <c r="L36" i="1"/>
  <c r="L37" i="1"/>
  <c r="L38" i="1"/>
  <c r="L39" i="1"/>
  <c r="L30" i="1"/>
  <c r="L22" i="1"/>
  <c r="L23" i="1"/>
  <c r="L24" i="1"/>
  <c r="L25" i="1"/>
  <c r="L26" i="1"/>
  <c r="L27" i="1"/>
  <c r="L28" i="1"/>
  <c r="L29" i="1"/>
  <c r="L21" i="1"/>
  <c r="L17" i="1"/>
  <c r="L18" i="1"/>
  <c r="L19" i="1"/>
  <c r="L20" i="1"/>
  <c r="L16" i="1"/>
  <c r="L10" i="1"/>
  <c r="L11" i="1"/>
  <c r="L12" i="1"/>
  <c r="L13" i="1"/>
  <c r="L14" i="1"/>
  <c r="L15" i="1"/>
  <c r="L9" i="1"/>
  <c r="L3" i="1"/>
  <c r="L4" i="1"/>
  <c r="L5" i="1"/>
  <c r="L6" i="1"/>
  <c r="L7" i="1"/>
  <c r="L8" i="1"/>
  <c r="L2" i="1"/>
  <c r="I64" i="1"/>
  <c r="I65" i="1"/>
  <c r="I66" i="1"/>
  <c r="I67" i="1"/>
  <c r="I68" i="1"/>
  <c r="I63" i="1"/>
  <c r="I58" i="1"/>
  <c r="I59" i="1"/>
  <c r="I60" i="1"/>
  <c r="I61" i="1"/>
  <c r="I62" i="1"/>
  <c r="I57" i="1"/>
  <c r="I49" i="1"/>
  <c r="I50" i="1"/>
  <c r="I51" i="1"/>
  <c r="I52" i="1"/>
  <c r="I53" i="1"/>
  <c r="I54" i="1"/>
  <c r="I55" i="1"/>
  <c r="I56" i="1"/>
  <c r="I48" i="1"/>
  <c r="I41" i="1"/>
  <c r="I42" i="1"/>
  <c r="I43" i="1"/>
  <c r="I44" i="1"/>
  <c r="I45" i="1"/>
  <c r="I46" i="1"/>
  <c r="I47" i="1"/>
  <c r="I40" i="1"/>
  <c r="I31" i="1"/>
  <c r="I32" i="1"/>
  <c r="I33" i="1"/>
  <c r="I34" i="1"/>
  <c r="I35" i="1"/>
  <c r="I36" i="1"/>
  <c r="I37" i="1"/>
  <c r="I38" i="1"/>
  <c r="I39" i="1"/>
  <c r="I30" i="1"/>
  <c r="I22" i="1"/>
  <c r="I23" i="1"/>
  <c r="I24" i="1"/>
  <c r="I25" i="1"/>
  <c r="I26" i="1"/>
  <c r="I27" i="1"/>
  <c r="I28" i="1"/>
  <c r="I29" i="1"/>
  <c r="I21" i="1"/>
  <c r="I17" i="1"/>
  <c r="I18" i="1"/>
  <c r="I19" i="1"/>
  <c r="I20" i="1"/>
  <c r="I16" i="1"/>
  <c r="I10" i="1"/>
  <c r="I11" i="1"/>
  <c r="I12" i="1"/>
  <c r="I13" i="1"/>
  <c r="I14" i="1"/>
  <c r="I15" i="1"/>
  <c r="I9" i="1"/>
  <c r="I3" i="1"/>
  <c r="I4" i="1"/>
  <c r="I5" i="1"/>
  <c r="I6" i="1"/>
  <c r="I7" i="1"/>
  <c r="I8" i="1"/>
  <c r="I2" i="1"/>
  <c r="E64" i="1"/>
  <c r="E65" i="1"/>
  <c r="E66" i="1"/>
  <c r="E67" i="1"/>
  <c r="E68" i="1"/>
  <c r="E63" i="1"/>
  <c r="E57" i="1"/>
  <c r="E58" i="1"/>
  <c r="E59" i="1"/>
  <c r="E60" i="1"/>
  <c r="E61" i="1"/>
  <c r="E62" i="1"/>
  <c r="E49" i="1"/>
  <c r="E50" i="1"/>
  <c r="E51" i="1"/>
  <c r="E52" i="1"/>
  <c r="E53" i="1"/>
  <c r="E54" i="1"/>
  <c r="E55" i="1"/>
  <c r="E56" i="1"/>
  <c r="E48" i="1"/>
  <c r="E41" i="1"/>
  <c r="E42" i="1"/>
  <c r="E43" i="1"/>
  <c r="E44" i="1"/>
  <c r="E45" i="1"/>
  <c r="E46" i="1"/>
  <c r="E47" i="1"/>
  <c r="E40" i="1"/>
  <c r="E31" i="1"/>
  <c r="E32" i="1"/>
  <c r="E33" i="1"/>
  <c r="E34" i="1"/>
  <c r="E35" i="1"/>
  <c r="E36" i="1"/>
  <c r="E37" i="1"/>
  <c r="E38" i="1"/>
  <c r="E39" i="1"/>
  <c r="E30" i="1"/>
  <c r="E22" i="1"/>
  <c r="E23" i="1"/>
  <c r="E24" i="1"/>
  <c r="E25" i="1"/>
  <c r="E26" i="1"/>
  <c r="E27" i="1"/>
  <c r="E28" i="1"/>
  <c r="E29" i="1"/>
  <c r="E21" i="1"/>
  <c r="E17" i="1"/>
  <c r="E18" i="1"/>
  <c r="E19" i="1"/>
  <c r="E20" i="1"/>
  <c r="E16" i="1"/>
  <c r="E10" i="1"/>
  <c r="E11" i="1"/>
  <c r="E12" i="1"/>
  <c r="E13" i="1"/>
  <c r="E14" i="1"/>
  <c r="E15" i="1"/>
  <c r="E9" i="1"/>
  <c r="E8" i="1"/>
  <c r="E7" i="1"/>
  <c r="E6" i="1"/>
  <c r="E5" i="1"/>
  <c r="E4" i="1"/>
  <c r="E3" i="1"/>
  <c r="E2" i="1"/>
  <c r="S70" i="1" l="1"/>
  <c r="V70" i="1"/>
  <c r="Y70" i="1"/>
  <c r="S71" i="1"/>
  <c r="V71" i="1"/>
  <c r="Y71" i="1"/>
  <c r="S72" i="1"/>
  <c r="V72" i="1"/>
  <c r="Y72" i="1"/>
  <c r="S73" i="1"/>
  <c r="V73" i="1"/>
  <c r="Y73" i="1"/>
  <c r="M70" i="1"/>
  <c r="M71" i="1"/>
  <c r="M72" i="1"/>
  <c r="M73" i="1"/>
  <c r="Y69" i="1"/>
  <c r="V69" i="1"/>
  <c r="S69" i="1"/>
  <c r="M69" i="1"/>
  <c r="AE64" i="1"/>
  <c r="AE65" i="1"/>
  <c r="AE66" i="1"/>
  <c r="AE67" i="1"/>
  <c r="AE68" i="1"/>
  <c r="AB64" i="1"/>
  <c r="AB65" i="1"/>
  <c r="AB66" i="1"/>
  <c r="AB67" i="1"/>
  <c r="AB68" i="1"/>
  <c r="Y64" i="1"/>
  <c r="Y65" i="1"/>
  <c r="Y66" i="1"/>
  <c r="Y67" i="1"/>
  <c r="Y68" i="1"/>
  <c r="V64" i="1"/>
  <c r="V65" i="1"/>
  <c r="V66" i="1"/>
  <c r="V67" i="1"/>
  <c r="V68" i="1"/>
  <c r="S64" i="1"/>
  <c r="S65" i="1"/>
  <c r="S66" i="1"/>
  <c r="S67" i="1"/>
  <c r="S68" i="1"/>
  <c r="P64" i="1"/>
  <c r="P65" i="1"/>
  <c r="P66" i="1"/>
  <c r="P67" i="1"/>
  <c r="P68" i="1"/>
  <c r="M64" i="1"/>
  <c r="M65" i="1"/>
  <c r="M66" i="1"/>
  <c r="M67" i="1"/>
  <c r="M68" i="1"/>
  <c r="J64" i="1"/>
  <c r="J65" i="1"/>
  <c r="J66" i="1"/>
  <c r="J67" i="1"/>
  <c r="J68" i="1"/>
  <c r="AE63" i="1"/>
  <c r="AB63" i="1"/>
  <c r="Y63" i="1"/>
  <c r="V63" i="1"/>
  <c r="S63" i="1"/>
  <c r="P63" i="1"/>
  <c r="M63" i="1"/>
  <c r="J63" i="1"/>
  <c r="V58" i="1"/>
  <c r="AE58" i="1"/>
  <c r="V59" i="1"/>
  <c r="AE59" i="1"/>
  <c r="V60" i="1"/>
  <c r="AE60" i="1"/>
  <c r="V61" i="1"/>
  <c r="AE61" i="1"/>
  <c r="V62" i="1"/>
  <c r="AE62" i="1"/>
  <c r="J58" i="1"/>
  <c r="M58" i="1"/>
  <c r="P58" i="1"/>
  <c r="S58" i="1"/>
  <c r="J59" i="1"/>
  <c r="M59" i="1"/>
  <c r="P59" i="1"/>
  <c r="S59" i="1"/>
  <c r="J60" i="1"/>
  <c r="M60" i="1"/>
  <c r="P60" i="1"/>
  <c r="S60" i="1"/>
  <c r="J61" i="1"/>
  <c r="M61" i="1"/>
  <c r="P61" i="1"/>
  <c r="S61" i="1"/>
  <c r="J62" i="1"/>
  <c r="M62" i="1"/>
  <c r="P62" i="1"/>
  <c r="S62" i="1"/>
  <c r="AE57" i="1"/>
  <c r="V57" i="1"/>
  <c r="S57" i="1"/>
  <c r="P57" i="1"/>
  <c r="M57" i="1"/>
  <c r="J57" i="1"/>
  <c r="AB49" i="1"/>
  <c r="AE49" i="1"/>
  <c r="AB50" i="1"/>
  <c r="AE50" i="1"/>
  <c r="AB51" i="1"/>
  <c r="AE51" i="1"/>
  <c r="AB52" i="1"/>
  <c r="AE52" i="1"/>
  <c r="AB53" i="1"/>
  <c r="AE53" i="1"/>
  <c r="AB54" i="1"/>
  <c r="AE54" i="1"/>
  <c r="AB55" i="1"/>
  <c r="AE55" i="1"/>
  <c r="AB56" i="1"/>
  <c r="AE56" i="1"/>
  <c r="J50" i="1"/>
  <c r="M50" i="1"/>
  <c r="P50" i="1"/>
  <c r="S50" i="1"/>
  <c r="V50" i="1"/>
  <c r="J51" i="1"/>
  <c r="M51" i="1"/>
  <c r="P51" i="1"/>
  <c r="S51" i="1"/>
  <c r="V51" i="1"/>
  <c r="J52" i="1"/>
  <c r="M52" i="1"/>
  <c r="P52" i="1"/>
  <c r="S52" i="1"/>
  <c r="V52" i="1"/>
  <c r="J53" i="1"/>
  <c r="M53" i="1"/>
  <c r="P53" i="1"/>
  <c r="S53" i="1"/>
  <c r="V53" i="1"/>
  <c r="J54" i="1"/>
  <c r="M54" i="1"/>
  <c r="P54" i="1"/>
  <c r="S54" i="1"/>
  <c r="V54" i="1"/>
  <c r="J55" i="1"/>
  <c r="M55" i="1"/>
  <c r="P55" i="1"/>
  <c r="S55" i="1"/>
  <c r="V55" i="1"/>
  <c r="J56" i="1"/>
  <c r="M56" i="1"/>
  <c r="P56" i="1"/>
  <c r="S56" i="1"/>
  <c r="V56" i="1"/>
  <c r="J49" i="1"/>
  <c r="M49" i="1"/>
  <c r="P49" i="1"/>
  <c r="S49" i="1"/>
  <c r="V49" i="1"/>
  <c r="AE48" i="1"/>
  <c r="AB48" i="1"/>
  <c r="V48" i="1"/>
  <c r="S48" i="1"/>
  <c r="P48" i="1"/>
  <c r="M48" i="1"/>
  <c r="J48" i="1"/>
  <c r="AB41" i="1"/>
  <c r="AE41" i="1"/>
  <c r="AB42" i="1"/>
  <c r="AE42" i="1"/>
  <c r="AB43" i="1"/>
  <c r="AE43" i="1"/>
  <c r="AB44" i="1"/>
  <c r="AE44" i="1"/>
  <c r="AB45" i="1"/>
  <c r="AE45" i="1"/>
  <c r="AB46" i="1"/>
  <c r="AE46" i="1"/>
  <c r="AB47" i="1"/>
  <c r="AE47" i="1"/>
  <c r="J41" i="1"/>
  <c r="M41" i="1"/>
  <c r="P41" i="1"/>
  <c r="S41" i="1"/>
  <c r="V41" i="1"/>
  <c r="Y41" i="1"/>
  <c r="J42" i="1"/>
  <c r="M42" i="1"/>
  <c r="P42" i="1"/>
  <c r="S42" i="1"/>
  <c r="V42" i="1"/>
  <c r="Y42" i="1"/>
  <c r="J43" i="1"/>
  <c r="M43" i="1"/>
  <c r="P43" i="1"/>
  <c r="S43" i="1"/>
  <c r="V43" i="1"/>
  <c r="Y43" i="1"/>
  <c r="J44" i="1"/>
  <c r="M44" i="1"/>
  <c r="P44" i="1"/>
  <c r="S44" i="1"/>
  <c r="V44" i="1"/>
  <c r="Y44" i="1"/>
  <c r="J45" i="1"/>
  <c r="M45" i="1"/>
  <c r="P45" i="1"/>
  <c r="S45" i="1"/>
  <c r="V45" i="1"/>
  <c r="Y45" i="1"/>
  <c r="J46" i="1"/>
  <c r="M46" i="1"/>
  <c r="P46" i="1"/>
  <c r="S46" i="1"/>
  <c r="V46" i="1"/>
  <c r="Y46" i="1"/>
  <c r="J47" i="1"/>
  <c r="M47" i="1"/>
  <c r="P47" i="1"/>
  <c r="S47" i="1"/>
  <c r="V47" i="1"/>
  <c r="Y47" i="1"/>
  <c r="AE40" i="1"/>
  <c r="AB40" i="1"/>
  <c r="Y40" i="1"/>
  <c r="V40" i="1"/>
  <c r="S40" i="1"/>
  <c r="P40" i="1"/>
  <c r="M40" i="1"/>
  <c r="J40" i="1"/>
  <c r="AE31" i="1"/>
  <c r="AE32" i="1"/>
  <c r="AE33" i="1"/>
  <c r="AE34" i="1"/>
  <c r="AE35" i="1"/>
  <c r="AE36" i="1"/>
  <c r="AE37" i="1"/>
  <c r="AE38" i="1"/>
  <c r="AE39" i="1"/>
  <c r="J31" i="1"/>
  <c r="M31" i="1"/>
  <c r="S31" i="1"/>
  <c r="J32" i="1"/>
  <c r="M32" i="1"/>
  <c r="S32" i="1"/>
  <c r="J33" i="1"/>
  <c r="M33" i="1"/>
  <c r="S33" i="1"/>
  <c r="J34" i="1"/>
  <c r="M34" i="1"/>
  <c r="S34" i="1"/>
  <c r="J35" i="1"/>
  <c r="M35" i="1"/>
  <c r="S35" i="1"/>
  <c r="J36" i="1"/>
  <c r="M36" i="1"/>
  <c r="S36" i="1"/>
  <c r="J37" i="1"/>
  <c r="M37" i="1"/>
  <c r="S37" i="1"/>
  <c r="J38" i="1"/>
  <c r="M38" i="1"/>
  <c r="S38" i="1"/>
  <c r="J39" i="1"/>
  <c r="M39" i="1"/>
  <c r="S39" i="1"/>
  <c r="AE30" i="1"/>
  <c r="S30" i="1"/>
  <c r="M30" i="1"/>
  <c r="J30" i="1"/>
  <c r="AE22" i="1"/>
  <c r="AE23" i="1"/>
  <c r="AE24" i="1"/>
  <c r="AE25" i="1"/>
  <c r="AE26" i="1"/>
  <c r="AE27" i="1"/>
  <c r="AE28" i="1"/>
  <c r="AE29" i="1"/>
  <c r="V22" i="1"/>
  <c r="Y22" i="1"/>
  <c r="V23" i="1"/>
  <c r="Y23" i="1"/>
  <c r="V24" i="1"/>
  <c r="Y24" i="1"/>
  <c r="V25" i="1"/>
  <c r="Y25" i="1"/>
  <c r="V26" i="1"/>
  <c r="Y26" i="1"/>
  <c r="V27" i="1"/>
  <c r="Y27" i="1"/>
  <c r="V28" i="1"/>
  <c r="Y28" i="1"/>
  <c r="V29" i="1"/>
  <c r="Y29" i="1"/>
  <c r="J22" i="1"/>
  <c r="M22" i="1"/>
  <c r="P22" i="1"/>
  <c r="S22" i="1"/>
  <c r="J23" i="1"/>
  <c r="M23" i="1"/>
  <c r="P23" i="1"/>
  <c r="S23" i="1"/>
  <c r="J24" i="1"/>
  <c r="M24" i="1"/>
  <c r="P24" i="1"/>
  <c r="S24" i="1"/>
  <c r="J25" i="1"/>
  <c r="M25" i="1"/>
  <c r="P25" i="1"/>
  <c r="S25" i="1"/>
  <c r="J26" i="1"/>
  <c r="M26" i="1"/>
  <c r="P26" i="1"/>
  <c r="S26" i="1"/>
  <c r="J27" i="1"/>
  <c r="M27" i="1"/>
  <c r="P27" i="1"/>
  <c r="S27" i="1"/>
  <c r="J28" i="1"/>
  <c r="M28" i="1"/>
  <c r="P28" i="1"/>
  <c r="S28" i="1"/>
  <c r="J29" i="1"/>
  <c r="M29" i="1"/>
  <c r="P29" i="1"/>
  <c r="S29" i="1"/>
  <c r="AE21" i="1"/>
  <c r="Y21" i="1"/>
  <c r="V21" i="1"/>
  <c r="S21" i="1"/>
  <c r="P21" i="1"/>
  <c r="M21" i="1"/>
  <c r="J21" i="1"/>
  <c r="S17" i="1"/>
  <c r="V17" i="1"/>
  <c r="Y17" i="1"/>
  <c r="AE17" i="1"/>
  <c r="S18" i="1"/>
  <c r="V18" i="1"/>
  <c r="Y18" i="1"/>
  <c r="AE18" i="1"/>
  <c r="S19" i="1"/>
  <c r="V19" i="1"/>
  <c r="Y19" i="1"/>
  <c r="AE19" i="1"/>
  <c r="S20" i="1"/>
  <c r="V20" i="1"/>
  <c r="Y20" i="1"/>
  <c r="AE20" i="1"/>
  <c r="J17" i="1"/>
  <c r="M17" i="1"/>
  <c r="P17" i="1"/>
  <c r="J18" i="1"/>
  <c r="M18" i="1"/>
  <c r="P18" i="1"/>
  <c r="J19" i="1"/>
  <c r="M19" i="1"/>
  <c r="P19" i="1"/>
  <c r="J20" i="1"/>
  <c r="M20" i="1"/>
  <c r="P20" i="1"/>
  <c r="AE16" i="1"/>
  <c r="Y16" i="1"/>
  <c r="V16" i="1"/>
  <c r="S16" i="1"/>
  <c r="P16" i="1"/>
  <c r="M16" i="1"/>
  <c r="J16" i="1"/>
  <c r="AE10" i="1"/>
  <c r="AE11" i="1"/>
  <c r="AE12" i="1"/>
  <c r="AE13" i="1"/>
  <c r="AE14" i="1"/>
  <c r="AE15" i="1"/>
  <c r="AB10" i="1"/>
  <c r="AB11" i="1"/>
  <c r="AB12" i="1"/>
  <c r="AB13" i="1"/>
  <c r="AB14" i="1"/>
  <c r="AB15" i="1"/>
  <c r="Y10" i="1"/>
  <c r="Y11" i="1"/>
  <c r="Y12" i="1"/>
  <c r="Y13" i="1"/>
  <c r="Y14" i="1"/>
  <c r="Y15" i="1"/>
  <c r="V10" i="1"/>
  <c r="V11" i="1"/>
  <c r="V12" i="1"/>
  <c r="V13" i="1"/>
  <c r="V14" i="1"/>
  <c r="V15" i="1"/>
  <c r="S10" i="1"/>
  <c r="S11" i="1"/>
  <c r="S12" i="1"/>
  <c r="S13" i="1"/>
  <c r="S14" i="1"/>
  <c r="S15" i="1"/>
  <c r="P10" i="1"/>
  <c r="P11" i="1"/>
  <c r="P12" i="1"/>
  <c r="P13" i="1"/>
  <c r="P14" i="1"/>
  <c r="P15" i="1"/>
  <c r="M10" i="1"/>
  <c r="M11" i="1"/>
  <c r="M12" i="1"/>
  <c r="M13" i="1"/>
  <c r="M14" i="1"/>
  <c r="M15" i="1"/>
  <c r="J10" i="1"/>
  <c r="J11" i="1"/>
  <c r="J12" i="1"/>
  <c r="J13" i="1"/>
  <c r="J14" i="1"/>
  <c r="J15" i="1"/>
  <c r="AE9" i="1"/>
  <c r="AB9" i="1"/>
  <c r="Y9" i="1"/>
  <c r="V9" i="1"/>
  <c r="S9" i="1"/>
  <c r="P9" i="1"/>
  <c r="M9" i="1"/>
  <c r="J9" i="1"/>
  <c r="AE3" i="1"/>
  <c r="AE4" i="1"/>
  <c r="AE5" i="1"/>
  <c r="AE6" i="1"/>
  <c r="AE7" i="1"/>
  <c r="AE8" i="1"/>
  <c r="AB3" i="1"/>
  <c r="AB4" i="1"/>
  <c r="AB5" i="1"/>
  <c r="AB6" i="1"/>
  <c r="AB7" i="1"/>
  <c r="AB8" i="1"/>
  <c r="Y3" i="1"/>
  <c r="Y4" i="1"/>
  <c r="Y5" i="1"/>
  <c r="Y6" i="1"/>
  <c r="Y7" i="1"/>
  <c r="Y8" i="1"/>
  <c r="V3" i="1"/>
  <c r="V4" i="1"/>
  <c r="V5" i="1"/>
  <c r="V6" i="1"/>
  <c r="V7" i="1"/>
  <c r="V8" i="1"/>
  <c r="AE2" i="1"/>
  <c r="AB2" i="1"/>
  <c r="Y2" i="1"/>
  <c r="V2" i="1"/>
  <c r="S3" i="1"/>
  <c r="S4" i="1"/>
  <c r="S5" i="1"/>
  <c r="S6" i="1"/>
  <c r="S7" i="1"/>
  <c r="S8" i="1"/>
  <c r="S2" i="1"/>
  <c r="P3" i="1"/>
  <c r="P4" i="1"/>
  <c r="P5" i="1"/>
  <c r="P6" i="1"/>
  <c r="P7" i="1"/>
  <c r="P8" i="1"/>
  <c r="P2" i="1"/>
  <c r="M3" i="1"/>
  <c r="M4" i="1"/>
  <c r="M5" i="1"/>
  <c r="M6" i="1"/>
  <c r="M7" i="1"/>
  <c r="M8" i="1"/>
  <c r="M2" i="1"/>
  <c r="J3" i="1"/>
  <c r="J4" i="1"/>
  <c r="J5" i="1"/>
  <c r="J6" i="1"/>
  <c r="J7" i="1"/>
  <c r="J8" i="1"/>
  <c r="J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<sst xmlns="http://schemas.openxmlformats.org/spreadsheetml/2006/main" count="103" uniqueCount="41">
  <si>
    <t>City</t>
  </si>
  <si>
    <t>House_Price</t>
  </si>
  <si>
    <t>Allston</t>
  </si>
  <si>
    <t>Roxbury</t>
  </si>
  <si>
    <t>Dorchester</t>
  </si>
  <si>
    <t>Boston612</t>
  </si>
  <si>
    <t>Jamaica Plain</t>
  </si>
  <si>
    <t>Boston503</t>
  </si>
  <si>
    <t>East Boston</t>
  </si>
  <si>
    <t>Back Bay</t>
  </si>
  <si>
    <t>Chestnut Hill</t>
  </si>
  <si>
    <t>Boston103</t>
  </si>
  <si>
    <t>No. _Crime</t>
  </si>
  <si>
    <t>Crime_Rate</t>
  </si>
  <si>
    <t>Price_Thou</t>
  </si>
  <si>
    <t>Crime_100</t>
  </si>
  <si>
    <t>Percent_White</t>
  </si>
  <si>
    <t>Violent</t>
  </si>
  <si>
    <t>Vio_Rate</t>
  </si>
  <si>
    <t>Vio_100</t>
  </si>
  <si>
    <t>Nvio</t>
  </si>
  <si>
    <t>Nvio_Rate</t>
  </si>
  <si>
    <t>Financial</t>
  </si>
  <si>
    <t>Fin_Rate</t>
  </si>
  <si>
    <t>Fin_100</t>
  </si>
  <si>
    <t>Domestic</t>
  </si>
  <si>
    <t>Dom_Rate</t>
  </si>
  <si>
    <t>Dom_100</t>
  </si>
  <si>
    <t>Other</t>
  </si>
  <si>
    <t>Oth_Rate</t>
  </si>
  <si>
    <t>Oth_100</t>
  </si>
  <si>
    <t>Drugs</t>
  </si>
  <si>
    <t>Drug_Rate</t>
  </si>
  <si>
    <t>Drug_100</t>
  </si>
  <si>
    <t>MP</t>
  </si>
  <si>
    <t>MP_Rate</t>
  </si>
  <si>
    <t>MP_100</t>
  </si>
  <si>
    <t>Car</t>
  </si>
  <si>
    <t>Car_Rate</t>
  </si>
  <si>
    <t>Car_100</t>
  </si>
  <si>
    <t>Nvio_100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</si>
</sst>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N1" workbookViewId="0">
      <pane ySplit="1" topLeftCell="A2" activePane="bottomLeft" state="frozen"/>
      <selection pane="bottomLeft" activeCell="AD69" sqref="AD69"/>
    </sheetView>
  </sheetViews>
  <sheetFormatPr defaultRowHeight="14.5" x14ac:dyDescent="0.35"/>
  <cols>
    <col min="1" max="1" width="10.7265625" bestFit="1" customWidth="1"/>
    <col min="2" max="3" width="11.6328125" customWidth="1"/>
    <col min="4" max="4" width="9.90625" bestFit="1" customWidth="1"/>
    <col min="5" max="5" width="10.453125" bestFit="1" customWidth="1"/>
    <col min="6" max="6" width="11.81640625" bestFit="1" customWidth="1"/>
    <col min="7" max="7" width="13.1796875" bestFit="1" customWidth="1"/>
  </cols>
  <sheetData>
    <row r="1" spans="1:31" x14ac:dyDescent="0.35">
      <c r="A1" t="s">
        <v>0</v>
      </c>
      <c r="B1" t="s">
        <v>1</v>
      </c>
      <c r="C1" t="s">
        <v>14</v>
      </c>
      <c r="D1" t="s">
        <v>12</v>
      </c>
      <c r="E1" t="s">
        <v>13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40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35">
      <c r="A2" t="s">
        <v>2</v>
      </c>
      <c r="B2">
        <v>1400000</v>
      </c>
      <c r="C2">
        <f>B2/1000</f>
        <v>1400</v>
      </c>
      <c r="D2">
        <v>78</v>
      </c>
      <c r="E2">
        <f>78/8000</f>
        <v>9.75E-3</v>
      </c>
      <c r="F2">
        <f>E2*100</f>
        <v>0.97499999999999998</v>
      </c>
      <c r="G2">
        <v>0.628</v>
      </c>
      <c r="H2">
        <v>17</v>
      </c>
      <c r="I2">
        <f>17/8000</f>
        <v>2.1250000000000002E-3</v>
      </c>
      <c r="J2">
        <f>I2*100</f>
        <v>0.21250000000000002</v>
      </c>
      <c r="K2">
        <v>18</v>
      </c>
      <c r="L2">
        <f>18/8000</f>
        <v>2.2499999999999998E-3</v>
      </c>
      <c r="M2">
        <f>L2*100</f>
        <v>0.22499999999999998</v>
      </c>
      <c r="N2">
        <v>9</v>
      </c>
      <c r="O2">
        <f>9/8000</f>
        <v>1.1249999999999999E-3</v>
      </c>
      <c r="P2">
        <f>O2*100</f>
        <v>0.11249999999999999</v>
      </c>
      <c r="Q2">
        <v>6</v>
      </c>
      <c r="R2">
        <f>6/8000</f>
        <v>7.5000000000000002E-4</v>
      </c>
      <c r="S2">
        <f>R2*100</f>
        <v>7.4999999999999997E-2</v>
      </c>
      <c r="T2">
        <v>11</v>
      </c>
      <c r="U2">
        <f>11/8000</f>
        <v>1.3749999999999999E-3</v>
      </c>
      <c r="V2">
        <f>U2*100</f>
        <v>0.13749999999999998</v>
      </c>
      <c r="W2">
        <v>1</v>
      </c>
      <c r="X2">
        <f>1/8000</f>
        <v>1.25E-4</v>
      </c>
      <c r="Y2">
        <f>X2*100</f>
        <v>1.2500000000000001E-2</v>
      </c>
      <c r="Z2">
        <v>2</v>
      </c>
      <c r="AA2">
        <f>2/8000</f>
        <v>2.5000000000000001E-4</v>
      </c>
      <c r="AB2">
        <f>AA2*100</f>
        <v>2.5000000000000001E-2</v>
      </c>
      <c r="AC2">
        <v>11</v>
      </c>
      <c r="AD2">
        <f>11/8000</f>
        <v>1.3749999999999999E-3</v>
      </c>
      <c r="AE2">
        <f>AD2*100</f>
        <v>0.13749999999999998</v>
      </c>
    </row>
    <row r="3" spans="1:31" x14ac:dyDescent="0.35">
      <c r="A3" t="s">
        <v>2</v>
      </c>
      <c r="B3">
        <v>699900</v>
      </c>
      <c r="C3">
        <f t="shared" ref="C3:C66" si="0">B3/1000</f>
        <v>699.9</v>
      </c>
      <c r="D3">
        <v>78</v>
      </c>
      <c r="E3">
        <f t="shared" ref="E3:E8" si="1">78/8000</f>
        <v>9.75E-3</v>
      </c>
      <c r="F3">
        <f t="shared" ref="F3:F66" si="2">E3*100</f>
        <v>0.97499999999999998</v>
      </c>
      <c r="G3">
        <v>0.628</v>
      </c>
      <c r="H3">
        <v>17</v>
      </c>
      <c r="I3">
        <f t="shared" ref="I3:I8" si="3">17/8000</f>
        <v>2.1250000000000002E-3</v>
      </c>
      <c r="J3">
        <f t="shared" ref="J3:J66" si="4">I3*100</f>
        <v>0.21250000000000002</v>
      </c>
      <c r="K3">
        <v>18</v>
      </c>
      <c r="L3">
        <f t="shared" ref="L3:L8" si="5">18/8000</f>
        <v>2.2499999999999998E-3</v>
      </c>
      <c r="M3">
        <f t="shared" ref="M3:M15" si="6">L3*100</f>
        <v>0.22499999999999998</v>
      </c>
      <c r="N3">
        <v>9</v>
      </c>
      <c r="O3">
        <f t="shared" ref="O3:O8" si="7">9/8000</f>
        <v>1.1249999999999999E-3</v>
      </c>
      <c r="P3">
        <f t="shared" ref="P3:P29" si="8">O3*100</f>
        <v>0.11249999999999999</v>
      </c>
      <c r="Q3">
        <v>6</v>
      </c>
      <c r="R3">
        <f t="shared" ref="R3:R8" si="9">6/8000</f>
        <v>7.5000000000000002E-4</v>
      </c>
      <c r="S3">
        <f t="shared" ref="S3:S66" si="10">R3*100</f>
        <v>7.4999999999999997E-2</v>
      </c>
      <c r="T3">
        <v>11</v>
      </c>
      <c r="U3">
        <f t="shared" ref="U3:U8" si="11">11/8000</f>
        <v>1.3749999999999999E-3</v>
      </c>
      <c r="V3">
        <f t="shared" ref="V3:V8" si="12">U3*100</f>
        <v>0.13749999999999998</v>
      </c>
      <c r="W3">
        <v>1</v>
      </c>
      <c r="X3">
        <f t="shared" ref="X3:X8" si="13">1/8000</f>
        <v>1.25E-4</v>
      </c>
      <c r="Y3">
        <f t="shared" ref="Y3:Y29" si="14">X3*100</f>
        <v>1.2500000000000001E-2</v>
      </c>
      <c r="Z3">
        <v>2</v>
      </c>
      <c r="AA3">
        <f t="shared" ref="AA3:AA8" si="15">2/8000</f>
        <v>2.5000000000000001E-4</v>
      </c>
      <c r="AB3">
        <f t="shared" ref="AB3:AB15" si="16">AA3*100</f>
        <v>2.5000000000000001E-2</v>
      </c>
      <c r="AC3">
        <v>11</v>
      </c>
      <c r="AD3">
        <f t="shared" ref="AD3:AD8" si="17">11/8000</f>
        <v>1.3749999999999999E-3</v>
      </c>
      <c r="AE3">
        <f t="shared" ref="AE3:AE66" si="18">AD3*100</f>
        <v>0.13749999999999998</v>
      </c>
    </row>
    <row r="4" spans="1:31" x14ac:dyDescent="0.35">
      <c r="A4" t="s">
        <v>2</v>
      </c>
      <c r="B4">
        <v>350000</v>
      </c>
      <c r="C4">
        <f t="shared" si="0"/>
        <v>350</v>
      </c>
      <c r="D4">
        <v>78</v>
      </c>
      <c r="E4">
        <f t="shared" si="1"/>
        <v>9.75E-3</v>
      </c>
      <c r="F4">
        <f t="shared" si="2"/>
        <v>0.97499999999999998</v>
      </c>
      <c r="G4">
        <v>0.628</v>
      </c>
      <c r="H4">
        <v>17</v>
      </c>
      <c r="I4">
        <f t="shared" si="3"/>
        <v>2.1250000000000002E-3</v>
      </c>
      <c r="J4">
        <f t="shared" si="4"/>
        <v>0.21250000000000002</v>
      </c>
      <c r="K4">
        <v>18</v>
      </c>
      <c r="L4">
        <f t="shared" si="5"/>
        <v>2.2499999999999998E-3</v>
      </c>
      <c r="M4">
        <f t="shared" si="6"/>
        <v>0.22499999999999998</v>
      </c>
      <c r="N4">
        <v>9</v>
      </c>
      <c r="O4">
        <f t="shared" si="7"/>
        <v>1.1249999999999999E-3</v>
      </c>
      <c r="P4">
        <f t="shared" si="8"/>
        <v>0.11249999999999999</v>
      </c>
      <c r="Q4">
        <v>6</v>
      </c>
      <c r="R4">
        <f t="shared" si="9"/>
        <v>7.5000000000000002E-4</v>
      </c>
      <c r="S4">
        <f t="shared" si="10"/>
        <v>7.4999999999999997E-2</v>
      </c>
      <c r="T4">
        <v>11</v>
      </c>
      <c r="U4">
        <f t="shared" si="11"/>
        <v>1.3749999999999999E-3</v>
      </c>
      <c r="V4">
        <f t="shared" si="12"/>
        <v>0.13749999999999998</v>
      </c>
      <c r="W4">
        <v>1</v>
      </c>
      <c r="X4">
        <f t="shared" si="13"/>
        <v>1.25E-4</v>
      </c>
      <c r="Y4">
        <f t="shared" si="14"/>
        <v>1.2500000000000001E-2</v>
      </c>
      <c r="Z4">
        <v>2</v>
      </c>
      <c r="AA4">
        <f t="shared" si="15"/>
        <v>2.5000000000000001E-4</v>
      </c>
      <c r="AB4">
        <f t="shared" si="16"/>
        <v>2.5000000000000001E-2</v>
      </c>
      <c r="AC4">
        <v>11</v>
      </c>
      <c r="AD4">
        <f t="shared" si="17"/>
        <v>1.3749999999999999E-3</v>
      </c>
      <c r="AE4">
        <f t="shared" si="18"/>
        <v>0.13749999999999998</v>
      </c>
    </row>
    <row r="5" spans="1:31" x14ac:dyDescent="0.35">
      <c r="A5" t="s">
        <v>2</v>
      </c>
      <c r="B5">
        <v>539900</v>
      </c>
      <c r="C5">
        <f t="shared" si="0"/>
        <v>539.9</v>
      </c>
      <c r="D5">
        <v>78</v>
      </c>
      <c r="E5">
        <f t="shared" si="1"/>
        <v>9.75E-3</v>
      </c>
      <c r="F5">
        <f t="shared" si="2"/>
        <v>0.97499999999999998</v>
      </c>
      <c r="G5">
        <v>0.628</v>
      </c>
      <c r="H5">
        <v>17</v>
      </c>
      <c r="I5">
        <f t="shared" si="3"/>
        <v>2.1250000000000002E-3</v>
      </c>
      <c r="J5">
        <f t="shared" si="4"/>
        <v>0.21250000000000002</v>
      </c>
      <c r="K5">
        <v>18</v>
      </c>
      <c r="L5">
        <f t="shared" si="5"/>
        <v>2.2499999999999998E-3</v>
      </c>
      <c r="M5">
        <f t="shared" si="6"/>
        <v>0.22499999999999998</v>
      </c>
      <c r="N5">
        <v>9</v>
      </c>
      <c r="O5">
        <f t="shared" si="7"/>
        <v>1.1249999999999999E-3</v>
      </c>
      <c r="P5">
        <f t="shared" si="8"/>
        <v>0.11249999999999999</v>
      </c>
      <c r="Q5">
        <v>6</v>
      </c>
      <c r="R5">
        <f t="shared" si="9"/>
        <v>7.5000000000000002E-4</v>
      </c>
      <c r="S5">
        <f t="shared" si="10"/>
        <v>7.4999999999999997E-2</v>
      </c>
      <c r="T5">
        <v>11</v>
      </c>
      <c r="U5">
        <f t="shared" si="11"/>
        <v>1.3749999999999999E-3</v>
      </c>
      <c r="V5">
        <f t="shared" si="12"/>
        <v>0.13749999999999998</v>
      </c>
      <c r="W5">
        <v>1</v>
      </c>
      <c r="X5">
        <f t="shared" si="13"/>
        <v>1.25E-4</v>
      </c>
      <c r="Y5">
        <f t="shared" si="14"/>
        <v>1.2500000000000001E-2</v>
      </c>
      <c r="Z5">
        <v>2</v>
      </c>
      <c r="AA5">
        <f t="shared" si="15"/>
        <v>2.5000000000000001E-4</v>
      </c>
      <c r="AB5">
        <f t="shared" si="16"/>
        <v>2.5000000000000001E-2</v>
      </c>
      <c r="AC5">
        <v>11</v>
      </c>
      <c r="AD5">
        <f t="shared" si="17"/>
        <v>1.3749999999999999E-3</v>
      </c>
      <c r="AE5">
        <f t="shared" si="18"/>
        <v>0.13749999999999998</v>
      </c>
    </row>
    <row r="6" spans="1:31" x14ac:dyDescent="0.35">
      <c r="A6" t="s">
        <v>2</v>
      </c>
      <c r="B6">
        <v>360000</v>
      </c>
      <c r="C6">
        <f t="shared" si="0"/>
        <v>360</v>
      </c>
      <c r="D6">
        <v>78</v>
      </c>
      <c r="E6">
        <f t="shared" si="1"/>
        <v>9.75E-3</v>
      </c>
      <c r="F6">
        <f t="shared" si="2"/>
        <v>0.97499999999999998</v>
      </c>
      <c r="G6">
        <v>0.628</v>
      </c>
      <c r="H6">
        <v>17</v>
      </c>
      <c r="I6">
        <f t="shared" si="3"/>
        <v>2.1250000000000002E-3</v>
      </c>
      <c r="J6">
        <f t="shared" si="4"/>
        <v>0.21250000000000002</v>
      </c>
      <c r="K6">
        <v>18</v>
      </c>
      <c r="L6">
        <f t="shared" si="5"/>
        <v>2.2499999999999998E-3</v>
      </c>
      <c r="M6">
        <f t="shared" si="6"/>
        <v>0.22499999999999998</v>
      </c>
      <c r="N6">
        <v>9</v>
      </c>
      <c r="O6">
        <f t="shared" si="7"/>
        <v>1.1249999999999999E-3</v>
      </c>
      <c r="P6">
        <f t="shared" si="8"/>
        <v>0.11249999999999999</v>
      </c>
      <c r="Q6">
        <v>6</v>
      </c>
      <c r="R6">
        <f t="shared" si="9"/>
        <v>7.5000000000000002E-4</v>
      </c>
      <c r="S6">
        <f t="shared" si="10"/>
        <v>7.4999999999999997E-2</v>
      </c>
      <c r="T6">
        <v>11</v>
      </c>
      <c r="U6">
        <f t="shared" si="11"/>
        <v>1.3749999999999999E-3</v>
      </c>
      <c r="V6">
        <f t="shared" si="12"/>
        <v>0.13749999999999998</v>
      </c>
      <c r="W6">
        <v>1</v>
      </c>
      <c r="X6">
        <f t="shared" si="13"/>
        <v>1.25E-4</v>
      </c>
      <c r="Y6">
        <f t="shared" si="14"/>
        <v>1.2500000000000001E-2</v>
      </c>
      <c r="Z6">
        <v>2</v>
      </c>
      <c r="AA6">
        <f t="shared" si="15"/>
        <v>2.5000000000000001E-4</v>
      </c>
      <c r="AB6">
        <f t="shared" si="16"/>
        <v>2.5000000000000001E-2</v>
      </c>
      <c r="AC6">
        <v>11</v>
      </c>
      <c r="AD6">
        <f t="shared" si="17"/>
        <v>1.3749999999999999E-3</v>
      </c>
      <c r="AE6">
        <f t="shared" si="18"/>
        <v>0.13749999999999998</v>
      </c>
    </row>
    <row r="7" spans="1:31" x14ac:dyDescent="0.35">
      <c r="A7" t="s">
        <v>2</v>
      </c>
      <c r="B7">
        <v>741000</v>
      </c>
      <c r="C7">
        <f t="shared" si="0"/>
        <v>741</v>
      </c>
      <c r="D7">
        <v>78</v>
      </c>
      <c r="E7">
        <f t="shared" si="1"/>
        <v>9.75E-3</v>
      </c>
      <c r="F7">
        <f t="shared" si="2"/>
        <v>0.97499999999999998</v>
      </c>
      <c r="G7">
        <v>0.628</v>
      </c>
      <c r="H7">
        <v>17</v>
      </c>
      <c r="I7">
        <f t="shared" si="3"/>
        <v>2.1250000000000002E-3</v>
      </c>
      <c r="J7">
        <f t="shared" si="4"/>
        <v>0.21250000000000002</v>
      </c>
      <c r="K7">
        <v>18</v>
      </c>
      <c r="L7">
        <f t="shared" si="5"/>
        <v>2.2499999999999998E-3</v>
      </c>
      <c r="M7">
        <f t="shared" si="6"/>
        <v>0.22499999999999998</v>
      </c>
      <c r="N7">
        <v>9</v>
      </c>
      <c r="O7">
        <f t="shared" si="7"/>
        <v>1.1249999999999999E-3</v>
      </c>
      <c r="P7">
        <f t="shared" si="8"/>
        <v>0.11249999999999999</v>
      </c>
      <c r="Q7">
        <v>6</v>
      </c>
      <c r="R7">
        <f t="shared" si="9"/>
        <v>7.5000000000000002E-4</v>
      </c>
      <c r="S7">
        <f t="shared" si="10"/>
        <v>7.4999999999999997E-2</v>
      </c>
      <c r="T7">
        <v>11</v>
      </c>
      <c r="U7">
        <f t="shared" si="11"/>
        <v>1.3749999999999999E-3</v>
      </c>
      <c r="V7">
        <f t="shared" si="12"/>
        <v>0.13749999999999998</v>
      </c>
      <c r="W7">
        <v>1</v>
      </c>
      <c r="X7">
        <f t="shared" si="13"/>
        <v>1.25E-4</v>
      </c>
      <c r="Y7">
        <f t="shared" si="14"/>
        <v>1.2500000000000001E-2</v>
      </c>
      <c r="Z7">
        <v>2</v>
      </c>
      <c r="AA7">
        <f t="shared" si="15"/>
        <v>2.5000000000000001E-4</v>
      </c>
      <c r="AB7">
        <f t="shared" si="16"/>
        <v>2.5000000000000001E-2</v>
      </c>
      <c r="AC7">
        <v>11</v>
      </c>
      <c r="AD7">
        <f t="shared" si="17"/>
        <v>1.3749999999999999E-3</v>
      </c>
      <c r="AE7">
        <f t="shared" si="18"/>
        <v>0.13749999999999998</v>
      </c>
    </row>
    <row r="8" spans="1:31" x14ac:dyDescent="0.35">
      <c r="A8" t="s">
        <v>2</v>
      </c>
      <c r="B8">
        <v>493200</v>
      </c>
      <c r="C8">
        <f t="shared" si="0"/>
        <v>493.2</v>
      </c>
      <c r="D8">
        <v>78</v>
      </c>
      <c r="E8">
        <f t="shared" si="1"/>
        <v>9.75E-3</v>
      </c>
      <c r="F8">
        <f t="shared" si="2"/>
        <v>0.97499999999999998</v>
      </c>
      <c r="G8">
        <v>0.628</v>
      </c>
      <c r="H8">
        <v>17</v>
      </c>
      <c r="I8">
        <f t="shared" si="3"/>
        <v>2.1250000000000002E-3</v>
      </c>
      <c r="J8">
        <f t="shared" si="4"/>
        <v>0.21250000000000002</v>
      </c>
      <c r="K8">
        <v>18</v>
      </c>
      <c r="L8">
        <f t="shared" si="5"/>
        <v>2.2499999999999998E-3</v>
      </c>
      <c r="M8">
        <f t="shared" si="6"/>
        <v>0.22499999999999998</v>
      </c>
      <c r="N8">
        <v>9</v>
      </c>
      <c r="O8">
        <f t="shared" si="7"/>
        <v>1.1249999999999999E-3</v>
      </c>
      <c r="P8">
        <f t="shared" si="8"/>
        <v>0.11249999999999999</v>
      </c>
      <c r="Q8">
        <v>6</v>
      </c>
      <c r="R8">
        <f t="shared" si="9"/>
        <v>7.5000000000000002E-4</v>
      </c>
      <c r="S8">
        <f t="shared" si="10"/>
        <v>7.4999999999999997E-2</v>
      </c>
      <c r="T8">
        <v>11</v>
      </c>
      <c r="U8">
        <f t="shared" si="11"/>
        <v>1.3749999999999999E-3</v>
      </c>
      <c r="V8">
        <f t="shared" si="12"/>
        <v>0.13749999999999998</v>
      </c>
      <c r="W8">
        <v>1</v>
      </c>
      <c r="X8">
        <f t="shared" si="13"/>
        <v>1.25E-4</v>
      </c>
      <c r="Y8">
        <f t="shared" si="14"/>
        <v>1.2500000000000001E-2</v>
      </c>
      <c r="Z8">
        <v>2</v>
      </c>
      <c r="AA8">
        <f t="shared" si="15"/>
        <v>2.5000000000000001E-4</v>
      </c>
      <c r="AB8">
        <f t="shared" si="16"/>
        <v>2.5000000000000001E-2</v>
      </c>
      <c r="AC8">
        <v>11</v>
      </c>
      <c r="AD8">
        <f t="shared" si="17"/>
        <v>1.3749999999999999E-3</v>
      </c>
      <c r="AE8">
        <f t="shared" si="18"/>
        <v>0.13749999999999998</v>
      </c>
    </row>
    <row r="9" spans="1:31" x14ac:dyDescent="0.35">
      <c r="A9" t="s">
        <v>3</v>
      </c>
      <c r="B9">
        <v>450000</v>
      </c>
      <c r="C9">
        <f t="shared" si="0"/>
        <v>450</v>
      </c>
      <c r="D9">
        <v>186</v>
      </c>
      <c r="E9">
        <f>286/8000</f>
        <v>3.5749999999999997E-2</v>
      </c>
      <c r="F9">
        <f t="shared" si="2"/>
        <v>3.5749999999999997</v>
      </c>
      <c r="G9">
        <v>8.1000000000000003E-2</v>
      </c>
      <c r="H9">
        <v>50</v>
      </c>
      <c r="I9">
        <f>50/8000</f>
        <v>6.2500000000000003E-3</v>
      </c>
      <c r="J9">
        <f t="shared" si="4"/>
        <v>0.625</v>
      </c>
      <c r="K9">
        <v>47</v>
      </c>
      <c r="L9">
        <f>47/8000</f>
        <v>5.875E-3</v>
      </c>
      <c r="M9">
        <f t="shared" si="6"/>
        <v>0.58750000000000002</v>
      </c>
      <c r="N9">
        <v>6</v>
      </c>
      <c r="O9">
        <f>6/8000</f>
        <v>7.5000000000000002E-4</v>
      </c>
      <c r="P9">
        <f t="shared" si="8"/>
        <v>7.4999999999999997E-2</v>
      </c>
      <c r="Q9">
        <v>30</v>
      </c>
      <c r="R9">
        <f>30/8000</f>
        <v>3.7499999999999999E-3</v>
      </c>
      <c r="S9">
        <f t="shared" si="10"/>
        <v>0.375</v>
      </c>
      <c r="T9">
        <v>20</v>
      </c>
      <c r="U9">
        <f>20/8000</f>
        <v>2.5000000000000001E-3</v>
      </c>
      <c r="V9">
        <f>U9*100</f>
        <v>0.25</v>
      </c>
      <c r="W9">
        <v>6</v>
      </c>
      <c r="X9">
        <f>6/8000</f>
        <v>7.5000000000000002E-4</v>
      </c>
      <c r="Y9">
        <f t="shared" si="14"/>
        <v>7.4999999999999997E-2</v>
      </c>
      <c r="Z9">
        <v>8</v>
      </c>
      <c r="AA9">
        <f>8/8000</f>
        <v>1E-3</v>
      </c>
      <c r="AB9">
        <f t="shared" si="16"/>
        <v>0.1</v>
      </c>
      <c r="AC9">
        <v>7</v>
      </c>
      <c r="AD9">
        <f>7/8000</f>
        <v>8.7500000000000002E-4</v>
      </c>
      <c r="AE9">
        <f t="shared" si="18"/>
        <v>8.7500000000000008E-2</v>
      </c>
    </row>
    <row r="10" spans="1:31" x14ac:dyDescent="0.35">
      <c r="A10" t="s">
        <v>3</v>
      </c>
      <c r="B10">
        <v>439900</v>
      </c>
      <c r="C10">
        <f t="shared" si="0"/>
        <v>439.9</v>
      </c>
      <c r="D10">
        <v>186</v>
      </c>
      <c r="E10">
        <f t="shared" ref="E10:E15" si="19">286/8000</f>
        <v>3.5749999999999997E-2</v>
      </c>
      <c r="F10">
        <f t="shared" si="2"/>
        <v>3.5749999999999997</v>
      </c>
      <c r="G10">
        <v>8.1000000000000003E-2</v>
      </c>
      <c r="H10">
        <v>50</v>
      </c>
      <c r="I10">
        <f t="shared" ref="I10:I15" si="20">50/8000</f>
        <v>6.2500000000000003E-3</v>
      </c>
      <c r="J10">
        <f t="shared" si="4"/>
        <v>0.625</v>
      </c>
      <c r="K10">
        <v>47</v>
      </c>
      <c r="L10">
        <f t="shared" ref="L10:L15" si="21">47/8000</f>
        <v>5.875E-3</v>
      </c>
      <c r="M10">
        <f t="shared" si="6"/>
        <v>0.58750000000000002</v>
      </c>
      <c r="N10">
        <v>6</v>
      </c>
      <c r="O10">
        <f t="shared" ref="O10:O15" si="22">6/8000</f>
        <v>7.5000000000000002E-4</v>
      </c>
      <c r="P10">
        <f t="shared" si="8"/>
        <v>7.4999999999999997E-2</v>
      </c>
      <c r="Q10">
        <v>30</v>
      </c>
      <c r="R10">
        <f t="shared" ref="R10:R15" si="23">30/8000</f>
        <v>3.7499999999999999E-3</v>
      </c>
      <c r="S10">
        <f t="shared" si="10"/>
        <v>0.375</v>
      </c>
      <c r="T10">
        <v>20</v>
      </c>
      <c r="U10">
        <f t="shared" ref="U10:U15" si="24">20/8000</f>
        <v>2.5000000000000001E-3</v>
      </c>
      <c r="V10">
        <f t="shared" ref="V10:V29" si="25">U10*100</f>
        <v>0.25</v>
      </c>
      <c r="W10">
        <v>6</v>
      </c>
      <c r="X10">
        <f t="shared" ref="X10:X15" si="26">6/8000</f>
        <v>7.5000000000000002E-4</v>
      </c>
      <c r="Y10">
        <f t="shared" si="14"/>
        <v>7.4999999999999997E-2</v>
      </c>
      <c r="Z10">
        <v>8</v>
      </c>
      <c r="AA10">
        <f t="shared" ref="AA10:AA15" si="27">8/8000</f>
        <v>1E-3</v>
      </c>
      <c r="AB10">
        <f t="shared" si="16"/>
        <v>0.1</v>
      </c>
      <c r="AC10">
        <v>7</v>
      </c>
      <c r="AD10">
        <f t="shared" ref="AD10:AD15" si="28">7/8000</f>
        <v>8.7500000000000002E-4</v>
      </c>
      <c r="AE10">
        <f t="shared" si="18"/>
        <v>8.7500000000000008E-2</v>
      </c>
    </row>
    <row r="11" spans="1:31" x14ac:dyDescent="0.35">
      <c r="A11" t="s">
        <v>3</v>
      </c>
      <c r="B11">
        <v>550901</v>
      </c>
      <c r="C11">
        <f t="shared" si="0"/>
        <v>550.90099999999995</v>
      </c>
      <c r="D11">
        <v>186</v>
      </c>
      <c r="E11">
        <f t="shared" si="19"/>
        <v>3.5749999999999997E-2</v>
      </c>
      <c r="F11">
        <f t="shared" si="2"/>
        <v>3.5749999999999997</v>
      </c>
      <c r="G11">
        <v>8.1000000000000003E-2</v>
      </c>
      <c r="H11">
        <v>50</v>
      </c>
      <c r="I11">
        <f t="shared" si="20"/>
        <v>6.2500000000000003E-3</v>
      </c>
      <c r="J11">
        <f t="shared" si="4"/>
        <v>0.625</v>
      </c>
      <c r="K11">
        <v>47</v>
      </c>
      <c r="L11">
        <f t="shared" si="21"/>
        <v>5.875E-3</v>
      </c>
      <c r="M11">
        <f t="shared" si="6"/>
        <v>0.58750000000000002</v>
      </c>
      <c r="N11">
        <v>6</v>
      </c>
      <c r="O11">
        <f t="shared" si="22"/>
        <v>7.5000000000000002E-4</v>
      </c>
      <c r="P11">
        <f t="shared" si="8"/>
        <v>7.4999999999999997E-2</v>
      </c>
      <c r="Q11">
        <v>30</v>
      </c>
      <c r="R11">
        <f t="shared" si="23"/>
        <v>3.7499999999999999E-3</v>
      </c>
      <c r="S11">
        <f t="shared" si="10"/>
        <v>0.375</v>
      </c>
      <c r="T11">
        <v>20</v>
      </c>
      <c r="U11">
        <f t="shared" si="24"/>
        <v>2.5000000000000001E-3</v>
      </c>
      <c r="V11">
        <f t="shared" si="25"/>
        <v>0.25</v>
      </c>
      <c r="W11">
        <v>6</v>
      </c>
      <c r="X11">
        <f t="shared" si="26"/>
        <v>7.5000000000000002E-4</v>
      </c>
      <c r="Y11">
        <f t="shared" si="14"/>
        <v>7.4999999999999997E-2</v>
      </c>
      <c r="Z11">
        <v>8</v>
      </c>
      <c r="AA11">
        <f t="shared" si="27"/>
        <v>1E-3</v>
      </c>
      <c r="AB11">
        <f t="shared" si="16"/>
        <v>0.1</v>
      </c>
      <c r="AC11">
        <v>7</v>
      </c>
      <c r="AD11">
        <f t="shared" si="28"/>
        <v>8.7500000000000002E-4</v>
      </c>
      <c r="AE11">
        <f t="shared" si="18"/>
        <v>8.7500000000000008E-2</v>
      </c>
    </row>
    <row r="12" spans="1:31" x14ac:dyDescent="0.35">
      <c r="A12" t="s">
        <v>3</v>
      </c>
      <c r="B12">
        <v>759000</v>
      </c>
      <c r="C12">
        <f t="shared" si="0"/>
        <v>759</v>
      </c>
      <c r="D12">
        <v>186</v>
      </c>
      <c r="E12">
        <f t="shared" si="19"/>
        <v>3.5749999999999997E-2</v>
      </c>
      <c r="F12">
        <f t="shared" si="2"/>
        <v>3.5749999999999997</v>
      </c>
      <c r="G12">
        <v>8.1000000000000003E-2</v>
      </c>
      <c r="H12">
        <v>50</v>
      </c>
      <c r="I12">
        <f t="shared" si="20"/>
        <v>6.2500000000000003E-3</v>
      </c>
      <c r="J12">
        <f t="shared" si="4"/>
        <v>0.625</v>
      </c>
      <c r="K12">
        <v>47</v>
      </c>
      <c r="L12">
        <f t="shared" si="21"/>
        <v>5.875E-3</v>
      </c>
      <c r="M12">
        <f t="shared" si="6"/>
        <v>0.58750000000000002</v>
      </c>
      <c r="N12">
        <v>6</v>
      </c>
      <c r="O12">
        <f t="shared" si="22"/>
        <v>7.5000000000000002E-4</v>
      </c>
      <c r="P12">
        <f t="shared" si="8"/>
        <v>7.4999999999999997E-2</v>
      </c>
      <c r="Q12">
        <v>30</v>
      </c>
      <c r="R12">
        <f t="shared" si="23"/>
        <v>3.7499999999999999E-3</v>
      </c>
      <c r="S12">
        <f t="shared" si="10"/>
        <v>0.375</v>
      </c>
      <c r="T12">
        <v>20</v>
      </c>
      <c r="U12">
        <f t="shared" si="24"/>
        <v>2.5000000000000001E-3</v>
      </c>
      <c r="V12">
        <f t="shared" si="25"/>
        <v>0.25</v>
      </c>
      <c r="W12">
        <v>6</v>
      </c>
      <c r="X12">
        <f t="shared" si="26"/>
        <v>7.5000000000000002E-4</v>
      </c>
      <c r="Y12">
        <f t="shared" si="14"/>
        <v>7.4999999999999997E-2</v>
      </c>
      <c r="Z12">
        <v>8</v>
      </c>
      <c r="AA12">
        <f t="shared" si="27"/>
        <v>1E-3</v>
      </c>
      <c r="AB12">
        <f t="shared" si="16"/>
        <v>0.1</v>
      </c>
      <c r="AC12">
        <v>7</v>
      </c>
      <c r="AD12">
        <f t="shared" si="28"/>
        <v>8.7500000000000002E-4</v>
      </c>
      <c r="AE12">
        <f t="shared" si="18"/>
        <v>8.7500000000000008E-2</v>
      </c>
    </row>
    <row r="13" spans="1:31" x14ac:dyDescent="0.35">
      <c r="A13" t="s">
        <v>3</v>
      </c>
      <c r="B13">
        <v>1065000</v>
      </c>
      <c r="C13">
        <f t="shared" si="0"/>
        <v>1065</v>
      </c>
      <c r="D13">
        <v>186</v>
      </c>
      <c r="E13">
        <f t="shared" si="19"/>
        <v>3.5749999999999997E-2</v>
      </c>
      <c r="F13">
        <f t="shared" si="2"/>
        <v>3.5749999999999997</v>
      </c>
      <c r="G13">
        <v>8.1000000000000003E-2</v>
      </c>
      <c r="H13">
        <v>50</v>
      </c>
      <c r="I13">
        <f t="shared" si="20"/>
        <v>6.2500000000000003E-3</v>
      </c>
      <c r="J13">
        <f t="shared" si="4"/>
        <v>0.625</v>
      </c>
      <c r="K13">
        <v>47</v>
      </c>
      <c r="L13">
        <f t="shared" si="21"/>
        <v>5.875E-3</v>
      </c>
      <c r="M13">
        <f t="shared" si="6"/>
        <v>0.58750000000000002</v>
      </c>
      <c r="N13">
        <v>6</v>
      </c>
      <c r="O13">
        <f t="shared" si="22"/>
        <v>7.5000000000000002E-4</v>
      </c>
      <c r="P13">
        <f t="shared" si="8"/>
        <v>7.4999999999999997E-2</v>
      </c>
      <c r="Q13">
        <v>30</v>
      </c>
      <c r="R13">
        <f t="shared" si="23"/>
        <v>3.7499999999999999E-3</v>
      </c>
      <c r="S13">
        <f t="shared" si="10"/>
        <v>0.375</v>
      </c>
      <c r="T13">
        <v>20</v>
      </c>
      <c r="U13">
        <f t="shared" si="24"/>
        <v>2.5000000000000001E-3</v>
      </c>
      <c r="V13">
        <f t="shared" si="25"/>
        <v>0.25</v>
      </c>
      <c r="W13">
        <v>6</v>
      </c>
      <c r="X13">
        <f t="shared" si="26"/>
        <v>7.5000000000000002E-4</v>
      </c>
      <c r="Y13">
        <f t="shared" si="14"/>
        <v>7.4999999999999997E-2</v>
      </c>
      <c r="Z13">
        <v>8</v>
      </c>
      <c r="AA13">
        <f t="shared" si="27"/>
        <v>1E-3</v>
      </c>
      <c r="AB13">
        <f t="shared" si="16"/>
        <v>0.1</v>
      </c>
      <c r="AC13">
        <v>7</v>
      </c>
      <c r="AD13">
        <f t="shared" si="28"/>
        <v>8.7500000000000002E-4</v>
      </c>
      <c r="AE13">
        <f t="shared" si="18"/>
        <v>8.7500000000000008E-2</v>
      </c>
    </row>
    <row r="14" spans="1:31" x14ac:dyDescent="0.35">
      <c r="A14" t="s">
        <v>3</v>
      </c>
      <c r="B14">
        <v>433800</v>
      </c>
      <c r="C14">
        <f t="shared" si="0"/>
        <v>433.8</v>
      </c>
      <c r="D14">
        <v>186</v>
      </c>
      <c r="E14">
        <f t="shared" si="19"/>
        <v>3.5749999999999997E-2</v>
      </c>
      <c r="F14">
        <f t="shared" si="2"/>
        <v>3.5749999999999997</v>
      </c>
      <c r="G14">
        <v>8.1000000000000003E-2</v>
      </c>
      <c r="H14">
        <v>50</v>
      </c>
      <c r="I14">
        <f t="shared" si="20"/>
        <v>6.2500000000000003E-3</v>
      </c>
      <c r="J14">
        <f t="shared" si="4"/>
        <v>0.625</v>
      </c>
      <c r="K14">
        <v>47</v>
      </c>
      <c r="L14">
        <f t="shared" si="21"/>
        <v>5.875E-3</v>
      </c>
      <c r="M14">
        <f t="shared" si="6"/>
        <v>0.58750000000000002</v>
      </c>
      <c r="N14">
        <v>6</v>
      </c>
      <c r="O14">
        <f t="shared" si="22"/>
        <v>7.5000000000000002E-4</v>
      </c>
      <c r="P14">
        <f t="shared" si="8"/>
        <v>7.4999999999999997E-2</v>
      </c>
      <c r="Q14">
        <v>30</v>
      </c>
      <c r="R14">
        <f t="shared" si="23"/>
        <v>3.7499999999999999E-3</v>
      </c>
      <c r="S14">
        <f t="shared" si="10"/>
        <v>0.375</v>
      </c>
      <c r="T14">
        <v>20</v>
      </c>
      <c r="U14">
        <f t="shared" si="24"/>
        <v>2.5000000000000001E-3</v>
      </c>
      <c r="V14">
        <f t="shared" si="25"/>
        <v>0.25</v>
      </c>
      <c r="W14">
        <v>6</v>
      </c>
      <c r="X14">
        <f t="shared" si="26"/>
        <v>7.5000000000000002E-4</v>
      </c>
      <c r="Y14">
        <f t="shared" si="14"/>
        <v>7.4999999999999997E-2</v>
      </c>
      <c r="Z14">
        <v>8</v>
      </c>
      <c r="AA14">
        <f t="shared" si="27"/>
        <v>1E-3</v>
      </c>
      <c r="AB14">
        <f t="shared" si="16"/>
        <v>0.1</v>
      </c>
      <c r="AC14">
        <v>7</v>
      </c>
      <c r="AD14">
        <f t="shared" si="28"/>
        <v>8.7500000000000002E-4</v>
      </c>
      <c r="AE14">
        <f t="shared" si="18"/>
        <v>8.7500000000000008E-2</v>
      </c>
    </row>
    <row r="15" spans="1:31" x14ac:dyDescent="0.35">
      <c r="A15" t="s">
        <v>3</v>
      </c>
      <c r="B15">
        <v>464300</v>
      </c>
      <c r="C15">
        <f t="shared" si="0"/>
        <v>464.3</v>
      </c>
      <c r="D15">
        <v>186</v>
      </c>
      <c r="E15">
        <f t="shared" si="19"/>
        <v>3.5749999999999997E-2</v>
      </c>
      <c r="F15">
        <f t="shared" si="2"/>
        <v>3.5749999999999997</v>
      </c>
      <c r="G15">
        <v>8.1000000000000003E-2</v>
      </c>
      <c r="H15">
        <v>50</v>
      </c>
      <c r="I15">
        <f t="shared" si="20"/>
        <v>6.2500000000000003E-3</v>
      </c>
      <c r="J15">
        <f t="shared" si="4"/>
        <v>0.625</v>
      </c>
      <c r="K15">
        <v>47</v>
      </c>
      <c r="L15">
        <f t="shared" si="21"/>
        <v>5.875E-3</v>
      </c>
      <c r="M15">
        <f t="shared" si="6"/>
        <v>0.58750000000000002</v>
      </c>
      <c r="N15">
        <v>6</v>
      </c>
      <c r="O15">
        <f t="shared" si="22"/>
        <v>7.5000000000000002E-4</v>
      </c>
      <c r="P15">
        <f t="shared" si="8"/>
        <v>7.4999999999999997E-2</v>
      </c>
      <c r="Q15">
        <v>30</v>
      </c>
      <c r="R15">
        <f t="shared" si="23"/>
        <v>3.7499999999999999E-3</v>
      </c>
      <c r="S15">
        <f t="shared" si="10"/>
        <v>0.375</v>
      </c>
      <c r="T15">
        <v>20</v>
      </c>
      <c r="U15">
        <f t="shared" si="24"/>
        <v>2.5000000000000001E-3</v>
      </c>
      <c r="V15">
        <f t="shared" si="25"/>
        <v>0.25</v>
      </c>
      <c r="W15">
        <v>6</v>
      </c>
      <c r="X15">
        <f t="shared" si="26"/>
        <v>7.5000000000000002E-4</v>
      </c>
      <c r="Y15">
        <f t="shared" si="14"/>
        <v>7.4999999999999997E-2</v>
      </c>
      <c r="Z15">
        <v>8</v>
      </c>
      <c r="AA15">
        <f t="shared" si="27"/>
        <v>1E-3</v>
      </c>
      <c r="AB15">
        <f t="shared" si="16"/>
        <v>0.1</v>
      </c>
      <c r="AC15">
        <v>7</v>
      </c>
      <c r="AD15">
        <f t="shared" si="28"/>
        <v>8.7500000000000002E-4</v>
      </c>
      <c r="AE15">
        <f t="shared" si="18"/>
        <v>8.7500000000000008E-2</v>
      </c>
    </row>
    <row r="16" spans="1:31" x14ac:dyDescent="0.35">
      <c r="A16" t="s">
        <v>4</v>
      </c>
      <c r="B16">
        <v>506600</v>
      </c>
      <c r="C16">
        <f t="shared" si="0"/>
        <v>506.6</v>
      </c>
      <c r="D16">
        <v>89</v>
      </c>
      <c r="E16">
        <f>89/4000</f>
        <v>2.2249999999999999E-2</v>
      </c>
      <c r="F16">
        <f t="shared" si="2"/>
        <v>2.2250000000000001</v>
      </c>
      <c r="G16">
        <v>0.34200000000000003</v>
      </c>
      <c r="H16">
        <v>21</v>
      </c>
      <c r="I16">
        <f>21/4000</f>
        <v>5.2500000000000003E-3</v>
      </c>
      <c r="J16">
        <f t="shared" si="4"/>
        <v>0.52500000000000002</v>
      </c>
      <c r="K16">
        <v>59</v>
      </c>
      <c r="L16">
        <f>59/4000</f>
        <v>1.4749999999999999E-2</v>
      </c>
      <c r="M16">
        <f>L16*100</f>
        <v>1.4749999999999999</v>
      </c>
      <c r="N16">
        <v>6</v>
      </c>
      <c r="O16">
        <f>6/4000</f>
        <v>1.5E-3</v>
      </c>
      <c r="P16">
        <f t="shared" si="8"/>
        <v>0.15</v>
      </c>
      <c r="Q16">
        <v>8</v>
      </c>
      <c r="R16">
        <f>8/4000</f>
        <v>2E-3</v>
      </c>
      <c r="S16">
        <f t="shared" si="10"/>
        <v>0.2</v>
      </c>
      <c r="T16">
        <v>11</v>
      </c>
      <c r="U16">
        <f>11/4000</f>
        <v>2.7499999999999998E-3</v>
      </c>
      <c r="V16">
        <f t="shared" si="25"/>
        <v>0.27499999999999997</v>
      </c>
      <c r="W16">
        <v>2</v>
      </c>
      <c r="X16">
        <f>2/4000</f>
        <v>5.0000000000000001E-4</v>
      </c>
      <c r="Y16">
        <f t="shared" si="14"/>
        <v>0.05</v>
      </c>
      <c r="Z16">
        <v>0</v>
      </c>
      <c r="AA16">
        <v>0</v>
      </c>
      <c r="AB16">
        <v>0</v>
      </c>
      <c r="AC16">
        <v>9</v>
      </c>
      <c r="AD16">
        <f>9/4000</f>
        <v>2.2499999999999998E-3</v>
      </c>
      <c r="AE16">
        <f t="shared" si="18"/>
        <v>0.22499999999999998</v>
      </c>
    </row>
    <row r="17" spans="1:31" x14ac:dyDescent="0.35">
      <c r="A17" t="s">
        <v>4</v>
      </c>
      <c r="B17">
        <v>442000</v>
      </c>
      <c r="C17">
        <f t="shared" si="0"/>
        <v>442</v>
      </c>
      <c r="D17">
        <v>89</v>
      </c>
      <c r="E17">
        <f t="shared" ref="E17:E20" si="29">89/4000</f>
        <v>2.2249999999999999E-2</v>
      </c>
      <c r="F17">
        <f t="shared" si="2"/>
        <v>2.2250000000000001</v>
      </c>
      <c r="G17">
        <v>0.34200000000000003</v>
      </c>
      <c r="H17">
        <v>21</v>
      </c>
      <c r="I17">
        <f t="shared" ref="I17:I20" si="30">21/4000</f>
        <v>5.2500000000000003E-3</v>
      </c>
      <c r="J17">
        <f t="shared" si="4"/>
        <v>0.52500000000000002</v>
      </c>
      <c r="K17">
        <v>60</v>
      </c>
      <c r="L17">
        <f t="shared" ref="L17:L20" si="31">59/4000</f>
        <v>1.4749999999999999E-2</v>
      </c>
      <c r="M17">
        <f t="shared" ref="M17:M73" si="32">L17*100</f>
        <v>1.4749999999999999</v>
      </c>
      <c r="N17">
        <v>7</v>
      </c>
      <c r="O17">
        <f t="shared" ref="O17:O20" si="33">6/4000</f>
        <v>1.5E-3</v>
      </c>
      <c r="P17">
        <f t="shared" si="8"/>
        <v>0.15</v>
      </c>
      <c r="Q17">
        <v>9</v>
      </c>
      <c r="R17">
        <f t="shared" ref="R17:R20" si="34">8/4000</f>
        <v>2E-3</v>
      </c>
      <c r="S17">
        <f t="shared" si="10"/>
        <v>0.2</v>
      </c>
      <c r="T17">
        <v>12</v>
      </c>
      <c r="U17">
        <f t="shared" ref="U17:U19" si="35">11/4000</f>
        <v>2.7499999999999998E-3</v>
      </c>
      <c r="V17">
        <f t="shared" si="25"/>
        <v>0.27499999999999997</v>
      </c>
      <c r="W17">
        <v>2</v>
      </c>
      <c r="X17">
        <f t="shared" ref="X17:X20" si="36">2/4000</f>
        <v>5.0000000000000001E-4</v>
      </c>
      <c r="Y17">
        <f t="shared" si="14"/>
        <v>0.05</v>
      </c>
      <c r="Z17">
        <v>0</v>
      </c>
      <c r="AA17">
        <v>0</v>
      </c>
      <c r="AB17">
        <v>0</v>
      </c>
      <c r="AC17">
        <v>9</v>
      </c>
      <c r="AD17">
        <f t="shared" ref="AD17:AD20" si="37">9/4000</f>
        <v>2.2499999999999998E-3</v>
      </c>
      <c r="AE17">
        <f t="shared" si="18"/>
        <v>0.22499999999999998</v>
      </c>
    </row>
    <row r="18" spans="1:31" x14ac:dyDescent="0.35">
      <c r="A18" t="s">
        <v>4</v>
      </c>
      <c r="B18">
        <v>5449900</v>
      </c>
      <c r="C18">
        <f t="shared" si="0"/>
        <v>5449.9</v>
      </c>
      <c r="D18">
        <v>89</v>
      </c>
      <c r="E18">
        <f t="shared" si="29"/>
        <v>2.2249999999999999E-2</v>
      </c>
      <c r="F18">
        <f t="shared" si="2"/>
        <v>2.2250000000000001</v>
      </c>
      <c r="G18">
        <v>0.34200000000000003</v>
      </c>
      <c r="H18">
        <v>21</v>
      </c>
      <c r="I18">
        <f t="shared" si="30"/>
        <v>5.2500000000000003E-3</v>
      </c>
      <c r="J18">
        <f t="shared" si="4"/>
        <v>0.52500000000000002</v>
      </c>
      <c r="K18">
        <v>61</v>
      </c>
      <c r="L18">
        <f t="shared" si="31"/>
        <v>1.4749999999999999E-2</v>
      </c>
      <c r="M18">
        <f t="shared" si="32"/>
        <v>1.4749999999999999</v>
      </c>
      <c r="N18">
        <v>8</v>
      </c>
      <c r="O18">
        <f t="shared" si="33"/>
        <v>1.5E-3</v>
      </c>
      <c r="P18">
        <f t="shared" si="8"/>
        <v>0.15</v>
      </c>
      <c r="Q18">
        <v>10</v>
      </c>
      <c r="R18">
        <f t="shared" si="34"/>
        <v>2E-3</v>
      </c>
      <c r="S18">
        <f t="shared" si="10"/>
        <v>0.2</v>
      </c>
      <c r="T18">
        <v>13</v>
      </c>
      <c r="U18">
        <f t="shared" si="35"/>
        <v>2.7499999999999998E-3</v>
      </c>
      <c r="V18">
        <f t="shared" si="25"/>
        <v>0.27499999999999997</v>
      </c>
      <c r="W18">
        <v>2</v>
      </c>
      <c r="X18">
        <f t="shared" si="36"/>
        <v>5.0000000000000001E-4</v>
      </c>
      <c r="Y18">
        <f t="shared" si="14"/>
        <v>0.05</v>
      </c>
      <c r="Z18">
        <v>0</v>
      </c>
      <c r="AA18">
        <v>0</v>
      </c>
      <c r="AB18">
        <v>0</v>
      </c>
      <c r="AC18">
        <v>9</v>
      </c>
      <c r="AD18">
        <f t="shared" si="37"/>
        <v>2.2499999999999998E-3</v>
      </c>
      <c r="AE18">
        <f t="shared" si="18"/>
        <v>0.22499999999999998</v>
      </c>
    </row>
    <row r="19" spans="1:31" x14ac:dyDescent="0.35">
      <c r="A19" t="s">
        <v>4</v>
      </c>
      <c r="B19">
        <v>1695000</v>
      </c>
      <c r="C19">
        <f t="shared" si="0"/>
        <v>1695</v>
      </c>
      <c r="D19">
        <v>89</v>
      </c>
      <c r="E19">
        <f t="shared" si="29"/>
        <v>2.2249999999999999E-2</v>
      </c>
      <c r="F19">
        <f t="shared" si="2"/>
        <v>2.2250000000000001</v>
      </c>
      <c r="G19">
        <v>0.34200000000000003</v>
      </c>
      <c r="H19">
        <v>21</v>
      </c>
      <c r="I19">
        <f t="shared" si="30"/>
        <v>5.2500000000000003E-3</v>
      </c>
      <c r="J19">
        <f t="shared" si="4"/>
        <v>0.52500000000000002</v>
      </c>
      <c r="K19">
        <v>62</v>
      </c>
      <c r="L19">
        <f t="shared" si="31"/>
        <v>1.4749999999999999E-2</v>
      </c>
      <c r="M19">
        <f t="shared" si="32"/>
        <v>1.4749999999999999</v>
      </c>
      <c r="N19">
        <v>9</v>
      </c>
      <c r="O19">
        <f t="shared" si="33"/>
        <v>1.5E-3</v>
      </c>
      <c r="P19">
        <f t="shared" si="8"/>
        <v>0.15</v>
      </c>
      <c r="Q19">
        <v>11</v>
      </c>
      <c r="R19">
        <f t="shared" si="34"/>
        <v>2E-3</v>
      </c>
      <c r="S19">
        <f t="shared" si="10"/>
        <v>0.2</v>
      </c>
      <c r="T19">
        <v>14</v>
      </c>
      <c r="U19">
        <f t="shared" si="35"/>
        <v>2.7499999999999998E-3</v>
      </c>
      <c r="V19">
        <f t="shared" si="25"/>
        <v>0.27499999999999997</v>
      </c>
      <c r="W19">
        <v>2</v>
      </c>
      <c r="X19">
        <f t="shared" si="36"/>
        <v>5.0000000000000001E-4</v>
      </c>
      <c r="Y19">
        <f t="shared" si="14"/>
        <v>0.05</v>
      </c>
      <c r="Z19">
        <v>0</v>
      </c>
      <c r="AA19">
        <v>0</v>
      </c>
      <c r="AB19">
        <v>0</v>
      </c>
      <c r="AC19">
        <v>9</v>
      </c>
      <c r="AD19">
        <f t="shared" si="37"/>
        <v>2.2499999999999998E-3</v>
      </c>
      <c r="AE19">
        <f t="shared" si="18"/>
        <v>0.22499999999999998</v>
      </c>
    </row>
    <row r="20" spans="1:31" x14ac:dyDescent="0.35">
      <c r="A20" t="s">
        <v>4</v>
      </c>
      <c r="B20">
        <v>819000</v>
      </c>
      <c r="C20">
        <f t="shared" si="0"/>
        <v>819</v>
      </c>
      <c r="D20">
        <v>89</v>
      </c>
      <c r="E20">
        <f t="shared" si="29"/>
        <v>2.2249999999999999E-2</v>
      </c>
      <c r="F20">
        <f t="shared" si="2"/>
        <v>2.2250000000000001</v>
      </c>
      <c r="G20">
        <v>0.34200000000000003</v>
      </c>
      <c r="H20">
        <v>21</v>
      </c>
      <c r="I20">
        <f t="shared" si="30"/>
        <v>5.2500000000000003E-3</v>
      </c>
      <c r="J20">
        <f t="shared" si="4"/>
        <v>0.52500000000000002</v>
      </c>
      <c r="K20">
        <v>63</v>
      </c>
      <c r="L20">
        <f t="shared" si="31"/>
        <v>1.4749999999999999E-2</v>
      </c>
      <c r="M20">
        <f t="shared" si="32"/>
        <v>1.4749999999999999</v>
      </c>
      <c r="N20">
        <v>10</v>
      </c>
      <c r="O20">
        <f t="shared" si="33"/>
        <v>1.5E-3</v>
      </c>
      <c r="P20">
        <f t="shared" si="8"/>
        <v>0.15</v>
      </c>
      <c r="Q20">
        <v>12</v>
      </c>
      <c r="R20">
        <f t="shared" si="34"/>
        <v>2E-3</v>
      </c>
      <c r="S20">
        <f t="shared" si="10"/>
        <v>0.2</v>
      </c>
      <c r="T20">
        <v>15</v>
      </c>
      <c r="U20">
        <f>11/4000</f>
        <v>2.7499999999999998E-3</v>
      </c>
      <c r="V20">
        <f t="shared" si="25"/>
        <v>0.27499999999999997</v>
      </c>
      <c r="W20">
        <v>2</v>
      </c>
      <c r="X20">
        <f t="shared" si="36"/>
        <v>5.0000000000000001E-4</v>
      </c>
      <c r="Y20">
        <f t="shared" si="14"/>
        <v>0.05</v>
      </c>
      <c r="Z20">
        <v>0</v>
      </c>
      <c r="AA20">
        <v>0</v>
      </c>
      <c r="AB20">
        <v>0</v>
      </c>
      <c r="AC20">
        <v>9</v>
      </c>
      <c r="AD20">
        <f t="shared" si="37"/>
        <v>2.2499999999999998E-3</v>
      </c>
      <c r="AE20">
        <f t="shared" si="18"/>
        <v>0.22499999999999998</v>
      </c>
    </row>
    <row r="21" spans="1:31" x14ac:dyDescent="0.35">
      <c r="A21" t="s">
        <v>5</v>
      </c>
      <c r="B21">
        <v>686800</v>
      </c>
      <c r="C21">
        <f t="shared" si="0"/>
        <v>686.8</v>
      </c>
      <c r="D21">
        <v>99</v>
      </c>
      <c r="E21">
        <f>99/4000</f>
        <v>2.4750000000000001E-2</v>
      </c>
      <c r="F21">
        <f t="shared" si="2"/>
        <v>2.4750000000000001</v>
      </c>
      <c r="G21">
        <v>0.79200000000000004</v>
      </c>
      <c r="H21">
        <v>5</v>
      </c>
      <c r="I21">
        <f>5/4000</f>
        <v>1.25E-3</v>
      </c>
      <c r="J21">
        <f t="shared" si="4"/>
        <v>0.125</v>
      </c>
      <c r="K21">
        <v>30</v>
      </c>
      <c r="L21">
        <f>30/4000</f>
        <v>7.4999999999999997E-3</v>
      </c>
      <c r="M21">
        <f t="shared" si="32"/>
        <v>0.75</v>
      </c>
      <c r="N21">
        <v>3</v>
      </c>
      <c r="O21">
        <f>3/4000</f>
        <v>7.5000000000000002E-4</v>
      </c>
      <c r="P21">
        <f t="shared" si="8"/>
        <v>7.4999999999999997E-2</v>
      </c>
      <c r="Q21">
        <v>4</v>
      </c>
      <c r="R21">
        <f>4/4000</f>
        <v>1E-3</v>
      </c>
      <c r="S21">
        <f t="shared" si="10"/>
        <v>0.1</v>
      </c>
      <c r="T21">
        <v>3</v>
      </c>
      <c r="U21">
        <f>3/4000</f>
        <v>7.5000000000000002E-4</v>
      </c>
      <c r="V21">
        <f t="shared" si="25"/>
        <v>7.4999999999999997E-2</v>
      </c>
      <c r="W21">
        <v>23</v>
      </c>
      <c r="X21">
        <f>23/4000</f>
        <v>5.7499999999999999E-3</v>
      </c>
      <c r="Y21">
        <f t="shared" si="14"/>
        <v>0.57499999999999996</v>
      </c>
      <c r="Z21">
        <v>0</v>
      </c>
      <c r="AA21">
        <v>0</v>
      </c>
      <c r="AB21">
        <v>0</v>
      </c>
      <c r="AC21">
        <v>16</v>
      </c>
      <c r="AD21">
        <f>16/4000</f>
        <v>4.0000000000000001E-3</v>
      </c>
      <c r="AE21">
        <f t="shared" si="18"/>
        <v>0.4</v>
      </c>
    </row>
    <row r="22" spans="1:31" x14ac:dyDescent="0.35">
      <c r="A22" t="s">
        <v>5</v>
      </c>
      <c r="B22">
        <v>639000</v>
      </c>
      <c r="C22">
        <f t="shared" si="0"/>
        <v>639</v>
      </c>
      <c r="D22">
        <v>99</v>
      </c>
      <c r="E22">
        <f t="shared" ref="E22:E29" si="38">99/4000</f>
        <v>2.4750000000000001E-2</v>
      </c>
      <c r="F22">
        <f t="shared" si="2"/>
        <v>2.4750000000000001</v>
      </c>
      <c r="G22">
        <v>0.79200000000000004</v>
      </c>
      <c r="H22">
        <v>5</v>
      </c>
      <c r="I22">
        <f t="shared" ref="I22:I29" si="39">5/4000</f>
        <v>1.25E-3</v>
      </c>
      <c r="J22">
        <f t="shared" si="4"/>
        <v>0.125</v>
      </c>
      <c r="K22">
        <v>30</v>
      </c>
      <c r="L22">
        <f t="shared" ref="L22:L29" si="40">30/4000</f>
        <v>7.4999999999999997E-3</v>
      </c>
      <c r="M22">
        <f t="shared" si="32"/>
        <v>0.75</v>
      </c>
      <c r="N22">
        <v>3</v>
      </c>
      <c r="O22">
        <f t="shared" ref="O22:O29" si="41">3/4000</f>
        <v>7.5000000000000002E-4</v>
      </c>
      <c r="P22">
        <f t="shared" si="8"/>
        <v>7.4999999999999997E-2</v>
      </c>
      <c r="Q22">
        <v>4</v>
      </c>
      <c r="R22">
        <f t="shared" ref="R22:R29" si="42">4/4000</f>
        <v>1E-3</v>
      </c>
      <c r="S22">
        <f t="shared" si="10"/>
        <v>0.1</v>
      </c>
      <c r="T22">
        <v>3</v>
      </c>
      <c r="U22">
        <f t="shared" ref="U22:U29" si="43">3/4000</f>
        <v>7.5000000000000002E-4</v>
      </c>
      <c r="V22">
        <f t="shared" si="25"/>
        <v>7.4999999999999997E-2</v>
      </c>
      <c r="W22">
        <v>23</v>
      </c>
      <c r="X22">
        <f t="shared" ref="X22:X29" si="44">23/4000</f>
        <v>5.7499999999999999E-3</v>
      </c>
      <c r="Y22">
        <f t="shared" si="14"/>
        <v>0.57499999999999996</v>
      </c>
      <c r="Z22">
        <v>0</v>
      </c>
      <c r="AA22">
        <v>0</v>
      </c>
      <c r="AB22">
        <v>0</v>
      </c>
      <c r="AC22">
        <v>16</v>
      </c>
      <c r="AD22">
        <f t="shared" ref="AD22:AD29" si="45">16/4000</f>
        <v>4.0000000000000001E-3</v>
      </c>
      <c r="AE22">
        <f t="shared" si="18"/>
        <v>0.4</v>
      </c>
    </row>
    <row r="23" spans="1:31" x14ac:dyDescent="0.35">
      <c r="A23" t="s">
        <v>5</v>
      </c>
      <c r="B23">
        <v>479000</v>
      </c>
      <c r="C23">
        <f t="shared" si="0"/>
        <v>479</v>
      </c>
      <c r="D23">
        <v>99</v>
      </c>
      <c r="E23">
        <f t="shared" si="38"/>
        <v>2.4750000000000001E-2</v>
      </c>
      <c r="F23">
        <f t="shared" si="2"/>
        <v>2.4750000000000001</v>
      </c>
      <c r="G23">
        <v>0.79200000000000004</v>
      </c>
      <c r="H23">
        <v>5</v>
      </c>
      <c r="I23">
        <f t="shared" si="39"/>
        <v>1.25E-3</v>
      </c>
      <c r="J23">
        <f t="shared" si="4"/>
        <v>0.125</v>
      </c>
      <c r="K23">
        <v>30</v>
      </c>
      <c r="L23">
        <f t="shared" si="40"/>
        <v>7.4999999999999997E-3</v>
      </c>
      <c r="M23">
        <f t="shared" si="32"/>
        <v>0.75</v>
      </c>
      <c r="N23">
        <v>3</v>
      </c>
      <c r="O23">
        <f t="shared" si="41"/>
        <v>7.5000000000000002E-4</v>
      </c>
      <c r="P23">
        <f t="shared" si="8"/>
        <v>7.4999999999999997E-2</v>
      </c>
      <c r="Q23">
        <v>4</v>
      </c>
      <c r="R23">
        <f t="shared" si="42"/>
        <v>1E-3</v>
      </c>
      <c r="S23">
        <f t="shared" si="10"/>
        <v>0.1</v>
      </c>
      <c r="T23">
        <v>3</v>
      </c>
      <c r="U23">
        <f t="shared" si="43"/>
        <v>7.5000000000000002E-4</v>
      </c>
      <c r="V23">
        <f t="shared" si="25"/>
        <v>7.4999999999999997E-2</v>
      </c>
      <c r="W23">
        <v>23</v>
      </c>
      <c r="X23">
        <f t="shared" si="44"/>
        <v>5.7499999999999999E-3</v>
      </c>
      <c r="Y23">
        <f t="shared" si="14"/>
        <v>0.57499999999999996</v>
      </c>
      <c r="Z23">
        <v>0</v>
      </c>
      <c r="AA23">
        <v>0</v>
      </c>
      <c r="AB23">
        <v>0</v>
      </c>
      <c r="AC23">
        <v>16</v>
      </c>
      <c r="AD23">
        <f t="shared" si="45"/>
        <v>4.0000000000000001E-3</v>
      </c>
      <c r="AE23">
        <f t="shared" si="18"/>
        <v>0.4</v>
      </c>
    </row>
    <row r="24" spans="1:31" x14ac:dyDescent="0.35">
      <c r="A24" t="s">
        <v>5</v>
      </c>
      <c r="B24">
        <v>1050000</v>
      </c>
      <c r="C24">
        <f t="shared" si="0"/>
        <v>1050</v>
      </c>
      <c r="D24">
        <v>99</v>
      </c>
      <c r="E24">
        <f t="shared" si="38"/>
        <v>2.4750000000000001E-2</v>
      </c>
      <c r="F24">
        <f t="shared" si="2"/>
        <v>2.4750000000000001</v>
      </c>
      <c r="G24">
        <v>0.79200000000000004</v>
      </c>
      <c r="H24">
        <v>5</v>
      </c>
      <c r="I24">
        <f t="shared" si="39"/>
        <v>1.25E-3</v>
      </c>
      <c r="J24">
        <f t="shared" si="4"/>
        <v>0.125</v>
      </c>
      <c r="K24">
        <v>30</v>
      </c>
      <c r="L24">
        <f t="shared" si="40"/>
        <v>7.4999999999999997E-3</v>
      </c>
      <c r="M24">
        <f t="shared" si="32"/>
        <v>0.75</v>
      </c>
      <c r="N24">
        <v>3</v>
      </c>
      <c r="O24">
        <f t="shared" si="41"/>
        <v>7.5000000000000002E-4</v>
      </c>
      <c r="P24">
        <f t="shared" si="8"/>
        <v>7.4999999999999997E-2</v>
      </c>
      <c r="Q24">
        <v>4</v>
      </c>
      <c r="R24">
        <f t="shared" si="42"/>
        <v>1E-3</v>
      </c>
      <c r="S24">
        <f t="shared" si="10"/>
        <v>0.1</v>
      </c>
      <c r="T24">
        <v>3</v>
      </c>
      <c r="U24">
        <f t="shared" si="43"/>
        <v>7.5000000000000002E-4</v>
      </c>
      <c r="V24">
        <f t="shared" si="25"/>
        <v>7.4999999999999997E-2</v>
      </c>
      <c r="W24">
        <v>23</v>
      </c>
      <c r="X24">
        <f t="shared" si="44"/>
        <v>5.7499999999999999E-3</v>
      </c>
      <c r="Y24">
        <f t="shared" si="14"/>
        <v>0.57499999999999996</v>
      </c>
      <c r="Z24">
        <v>0</v>
      </c>
      <c r="AA24">
        <v>0</v>
      </c>
      <c r="AB24">
        <v>0</v>
      </c>
      <c r="AC24">
        <v>16</v>
      </c>
      <c r="AD24">
        <f t="shared" si="45"/>
        <v>4.0000000000000001E-3</v>
      </c>
      <c r="AE24">
        <f t="shared" si="18"/>
        <v>0.4</v>
      </c>
    </row>
    <row r="25" spans="1:31" x14ac:dyDescent="0.35">
      <c r="A25" t="s">
        <v>5</v>
      </c>
      <c r="B25">
        <v>1199000</v>
      </c>
      <c r="C25">
        <f t="shared" si="0"/>
        <v>1199</v>
      </c>
      <c r="D25">
        <v>99</v>
      </c>
      <c r="E25">
        <f t="shared" si="38"/>
        <v>2.4750000000000001E-2</v>
      </c>
      <c r="F25">
        <f t="shared" si="2"/>
        <v>2.4750000000000001</v>
      </c>
      <c r="G25">
        <v>0.79200000000000004</v>
      </c>
      <c r="H25">
        <v>5</v>
      </c>
      <c r="I25">
        <f t="shared" si="39"/>
        <v>1.25E-3</v>
      </c>
      <c r="J25">
        <f t="shared" si="4"/>
        <v>0.125</v>
      </c>
      <c r="K25">
        <v>30</v>
      </c>
      <c r="L25">
        <f t="shared" si="40"/>
        <v>7.4999999999999997E-3</v>
      </c>
      <c r="M25">
        <f t="shared" si="32"/>
        <v>0.75</v>
      </c>
      <c r="N25">
        <v>3</v>
      </c>
      <c r="O25">
        <f t="shared" si="41"/>
        <v>7.5000000000000002E-4</v>
      </c>
      <c r="P25">
        <f t="shared" si="8"/>
        <v>7.4999999999999997E-2</v>
      </c>
      <c r="Q25">
        <v>4</v>
      </c>
      <c r="R25">
        <f t="shared" si="42"/>
        <v>1E-3</v>
      </c>
      <c r="S25">
        <f t="shared" si="10"/>
        <v>0.1</v>
      </c>
      <c r="T25">
        <v>3</v>
      </c>
      <c r="U25">
        <f t="shared" si="43"/>
        <v>7.5000000000000002E-4</v>
      </c>
      <c r="V25">
        <f t="shared" si="25"/>
        <v>7.4999999999999997E-2</v>
      </c>
      <c r="W25">
        <v>23</v>
      </c>
      <c r="X25">
        <f t="shared" si="44"/>
        <v>5.7499999999999999E-3</v>
      </c>
      <c r="Y25">
        <f t="shared" si="14"/>
        <v>0.57499999999999996</v>
      </c>
      <c r="Z25">
        <v>0</v>
      </c>
      <c r="AA25">
        <v>0</v>
      </c>
      <c r="AB25">
        <v>0</v>
      </c>
      <c r="AC25">
        <v>16</v>
      </c>
      <c r="AD25">
        <f t="shared" si="45"/>
        <v>4.0000000000000001E-3</v>
      </c>
      <c r="AE25">
        <f t="shared" si="18"/>
        <v>0.4</v>
      </c>
    </row>
    <row r="26" spans="1:31" x14ac:dyDescent="0.35">
      <c r="A26" t="s">
        <v>5</v>
      </c>
      <c r="B26">
        <v>1979000</v>
      </c>
      <c r="C26">
        <f t="shared" si="0"/>
        <v>1979</v>
      </c>
      <c r="D26">
        <v>99</v>
      </c>
      <c r="E26">
        <f t="shared" si="38"/>
        <v>2.4750000000000001E-2</v>
      </c>
      <c r="F26">
        <f t="shared" si="2"/>
        <v>2.4750000000000001</v>
      </c>
      <c r="G26">
        <v>0.79200000000000004</v>
      </c>
      <c r="H26">
        <v>5</v>
      </c>
      <c r="I26">
        <f t="shared" si="39"/>
        <v>1.25E-3</v>
      </c>
      <c r="J26">
        <f t="shared" si="4"/>
        <v>0.125</v>
      </c>
      <c r="K26">
        <v>30</v>
      </c>
      <c r="L26">
        <f t="shared" si="40"/>
        <v>7.4999999999999997E-3</v>
      </c>
      <c r="M26">
        <f t="shared" si="32"/>
        <v>0.75</v>
      </c>
      <c r="N26">
        <v>3</v>
      </c>
      <c r="O26">
        <f t="shared" si="41"/>
        <v>7.5000000000000002E-4</v>
      </c>
      <c r="P26">
        <f t="shared" si="8"/>
        <v>7.4999999999999997E-2</v>
      </c>
      <c r="Q26">
        <v>4</v>
      </c>
      <c r="R26">
        <f t="shared" si="42"/>
        <v>1E-3</v>
      </c>
      <c r="S26">
        <f t="shared" si="10"/>
        <v>0.1</v>
      </c>
      <c r="T26">
        <v>3</v>
      </c>
      <c r="U26">
        <f t="shared" si="43"/>
        <v>7.5000000000000002E-4</v>
      </c>
      <c r="V26">
        <f t="shared" si="25"/>
        <v>7.4999999999999997E-2</v>
      </c>
      <c r="W26">
        <v>23</v>
      </c>
      <c r="X26">
        <f t="shared" si="44"/>
        <v>5.7499999999999999E-3</v>
      </c>
      <c r="Y26">
        <f t="shared" si="14"/>
        <v>0.57499999999999996</v>
      </c>
      <c r="Z26">
        <v>0</v>
      </c>
      <c r="AA26">
        <v>0</v>
      </c>
      <c r="AB26">
        <v>0</v>
      </c>
      <c r="AC26">
        <v>16</v>
      </c>
      <c r="AD26">
        <f t="shared" si="45"/>
        <v>4.0000000000000001E-3</v>
      </c>
      <c r="AE26">
        <f t="shared" si="18"/>
        <v>0.4</v>
      </c>
    </row>
    <row r="27" spans="1:31" x14ac:dyDescent="0.35">
      <c r="A27" t="s">
        <v>5</v>
      </c>
      <c r="B27">
        <v>2900000</v>
      </c>
      <c r="C27">
        <f t="shared" si="0"/>
        <v>2900</v>
      </c>
      <c r="D27">
        <v>99</v>
      </c>
      <c r="E27">
        <f t="shared" si="38"/>
        <v>2.4750000000000001E-2</v>
      </c>
      <c r="F27">
        <f t="shared" si="2"/>
        <v>2.4750000000000001</v>
      </c>
      <c r="G27">
        <v>0.79200000000000004</v>
      </c>
      <c r="H27">
        <v>5</v>
      </c>
      <c r="I27">
        <f t="shared" si="39"/>
        <v>1.25E-3</v>
      </c>
      <c r="J27">
        <f t="shared" si="4"/>
        <v>0.125</v>
      </c>
      <c r="K27">
        <v>30</v>
      </c>
      <c r="L27">
        <f t="shared" si="40"/>
        <v>7.4999999999999997E-3</v>
      </c>
      <c r="M27">
        <f t="shared" si="32"/>
        <v>0.75</v>
      </c>
      <c r="N27">
        <v>3</v>
      </c>
      <c r="O27">
        <f t="shared" si="41"/>
        <v>7.5000000000000002E-4</v>
      </c>
      <c r="P27">
        <f t="shared" si="8"/>
        <v>7.4999999999999997E-2</v>
      </c>
      <c r="Q27">
        <v>4</v>
      </c>
      <c r="R27">
        <f t="shared" si="42"/>
        <v>1E-3</v>
      </c>
      <c r="S27">
        <f t="shared" si="10"/>
        <v>0.1</v>
      </c>
      <c r="T27">
        <v>3</v>
      </c>
      <c r="U27">
        <f t="shared" si="43"/>
        <v>7.5000000000000002E-4</v>
      </c>
      <c r="V27">
        <f t="shared" si="25"/>
        <v>7.4999999999999997E-2</v>
      </c>
      <c r="W27">
        <v>23</v>
      </c>
      <c r="X27">
        <f t="shared" si="44"/>
        <v>5.7499999999999999E-3</v>
      </c>
      <c r="Y27">
        <f t="shared" si="14"/>
        <v>0.57499999999999996</v>
      </c>
      <c r="Z27">
        <v>0</v>
      </c>
      <c r="AA27">
        <v>0</v>
      </c>
      <c r="AB27">
        <v>0</v>
      </c>
      <c r="AC27">
        <v>16</v>
      </c>
      <c r="AD27">
        <f t="shared" si="45"/>
        <v>4.0000000000000001E-3</v>
      </c>
      <c r="AE27">
        <f t="shared" si="18"/>
        <v>0.4</v>
      </c>
    </row>
    <row r="28" spans="1:31" x14ac:dyDescent="0.35">
      <c r="A28" t="s">
        <v>5</v>
      </c>
      <c r="B28">
        <v>639900</v>
      </c>
      <c r="C28">
        <f t="shared" si="0"/>
        <v>639.9</v>
      </c>
      <c r="D28">
        <v>99</v>
      </c>
      <c r="E28">
        <f t="shared" si="38"/>
        <v>2.4750000000000001E-2</v>
      </c>
      <c r="F28">
        <f t="shared" si="2"/>
        <v>2.4750000000000001</v>
      </c>
      <c r="G28">
        <v>0.79200000000000004</v>
      </c>
      <c r="H28">
        <v>5</v>
      </c>
      <c r="I28">
        <f t="shared" si="39"/>
        <v>1.25E-3</v>
      </c>
      <c r="J28">
        <f t="shared" si="4"/>
        <v>0.125</v>
      </c>
      <c r="K28">
        <v>30</v>
      </c>
      <c r="L28">
        <f t="shared" si="40"/>
        <v>7.4999999999999997E-3</v>
      </c>
      <c r="M28">
        <f t="shared" si="32"/>
        <v>0.75</v>
      </c>
      <c r="N28">
        <v>3</v>
      </c>
      <c r="O28">
        <f t="shared" si="41"/>
        <v>7.5000000000000002E-4</v>
      </c>
      <c r="P28">
        <f t="shared" si="8"/>
        <v>7.4999999999999997E-2</v>
      </c>
      <c r="Q28">
        <v>4</v>
      </c>
      <c r="R28">
        <f t="shared" si="42"/>
        <v>1E-3</v>
      </c>
      <c r="S28">
        <f t="shared" si="10"/>
        <v>0.1</v>
      </c>
      <c r="T28">
        <v>3</v>
      </c>
      <c r="U28">
        <f t="shared" si="43"/>
        <v>7.5000000000000002E-4</v>
      </c>
      <c r="V28">
        <f t="shared" si="25"/>
        <v>7.4999999999999997E-2</v>
      </c>
      <c r="W28">
        <v>23</v>
      </c>
      <c r="X28">
        <f t="shared" si="44"/>
        <v>5.7499999999999999E-3</v>
      </c>
      <c r="Y28">
        <f t="shared" si="14"/>
        <v>0.57499999999999996</v>
      </c>
      <c r="Z28">
        <v>0</v>
      </c>
      <c r="AA28">
        <v>0</v>
      </c>
      <c r="AB28">
        <v>0</v>
      </c>
      <c r="AC28">
        <v>16</v>
      </c>
      <c r="AD28">
        <f t="shared" si="45"/>
        <v>4.0000000000000001E-3</v>
      </c>
      <c r="AE28">
        <f t="shared" si="18"/>
        <v>0.4</v>
      </c>
    </row>
    <row r="29" spans="1:31" x14ac:dyDescent="0.35">
      <c r="A29" t="s">
        <v>5</v>
      </c>
      <c r="B29">
        <v>599000</v>
      </c>
      <c r="C29">
        <f t="shared" si="0"/>
        <v>599</v>
      </c>
      <c r="D29">
        <v>99</v>
      </c>
      <c r="E29">
        <f t="shared" si="38"/>
        <v>2.4750000000000001E-2</v>
      </c>
      <c r="F29">
        <f t="shared" si="2"/>
        <v>2.4750000000000001</v>
      </c>
      <c r="G29">
        <v>0.79200000000000004</v>
      </c>
      <c r="H29">
        <v>5</v>
      </c>
      <c r="I29">
        <f t="shared" si="39"/>
        <v>1.25E-3</v>
      </c>
      <c r="J29">
        <f t="shared" si="4"/>
        <v>0.125</v>
      </c>
      <c r="K29">
        <v>30</v>
      </c>
      <c r="L29">
        <f t="shared" si="40"/>
        <v>7.4999999999999997E-3</v>
      </c>
      <c r="M29">
        <f t="shared" si="32"/>
        <v>0.75</v>
      </c>
      <c r="N29">
        <v>3</v>
      </c>
      <c r="O29">
        <f t="shared" si="41"/>
        <v>7.5000000000000002E-4</v>
      </c>
      <c r="P29">
        <f t="shared" si="8"/>
        <v>7.4999999999999997E-2</v>
      </c>
      <c r="Q29">
        <v>4</v>
      </c>
      <c r="R29">
        <f t="shared" si="42"/>
        <v>1E-3</v>
      </c>
      <c r="S29">
        <f t="shared" si="10"/>
        <v>0.1</v>
      </c>
      <c r="T29">
        <v>3</v>
      </c>
      <c r="U29">
        <f t="shared" si="43"/>
        <v>7.5000000000000002E-4</v>
      </c>
      <c r="V29">
        <f t="shared" si="25"/>
        <v>7.4999999999999997E-2</v>
      </c>
      <c r="W29">
        <v>23</v>
      </c>
      <c r="X29">
        <f t="shared" si="44"/>
        <v>5.7499999999999999E-3</v>
      </c>
      <c r="Y29">
        <f t="shared" si="14"/>
        <v>0.57499999999999996</v>
      </c>
      <c r="Z29">
        <v>0</v>
      </c>
      <c r="AA29">
        <v>0</v>
      </c>
      <c r="AB29">
        <v>0</v>
      </c>
      <c r="AC29">
        <v>16</v>
      </c>
      <c r="AD29">
        <f t="shared" si="45"/>
        <v>4.0000000000000001E-3</v>
      </c>
      <c r="AE29">
        <f t="shared" si="18"/>
        <v>0.4</v>
      </c>
    </row>
    <row r="30" spans="1:31" x14ac:dyDescent="0.35">
      <c r="A30" t="s">
        <v>6</v>
      </c>
      <c r="B30">
        <v>616900</v>
      </c>
      <c r="C30">
        <f t="shared" si="0"/>
        <v>616.9</v>
      </c>
      <c r="D30">
        <v>14</v>
      </c>
      <c r="E30">
        <f>14/4000</f>
        <v>3.5000000000000001E-3</v>
      </c>
      <c r="F30">
        <f t="shared" si="2"/>
        <v>0.35000000000000003</v>
      </c>
      <c r="G30">
        <v>0.52700000000000002</v>
      </c>
      <c r="H30">
        <v>4</v>
      </c>
      <c r="I30">
        <f>4/4000</f>
        <v>1E-3</v>
      </c>
      <c r="J30">
        <f t="shared" si="4"/>
        <v>0.1</v>
      </c>
      <c r="K30">
        <v>3</v>
      </c>
      <c r="L30">
        <f>3/4000</f>
        <v>7.5000000000000002E-4</v>
      </c>
      <c r="M30">
        <f t="shared" si="32"/>
        <v>7.4999999999999997E-2</v>
      </c>
      <c r="N30">
        <v>0</v>
      </c>
      <c r="O30">
        <v>0</v>
      </c>
      <c r="P30">
        <v>0</v>
      </c>
      <c r="Q30">
        <v>1</v>
      </c>
      <c r="R30">
        <f>1/4000</f>
        <v>2.5000000000000001E-4</v>
      </c>
      <c r="S30">
        <f t="shared" si="10"/>
        <v>2.5000000000000001E-2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</v>
      </c>
      <c r="AD30">
        <f>6/4000</f>
        <v>1.5E-3</v>
      </c>
      <c r="AE30">
        <f t="shared" si="18"/>
        <v>0.15</v>
      </c>
    </row>
    <row r="31" spans="1:31" x14ac:dyDescent="0.35">
      <c r="A31" t="s">
        <v>6</v>
      </c>
      <c r="B31">
        <v>1250000</v>
      </c>
      <c r="C31">
        <f t="shared" si="0"/>
        <v>1250</v>
      </c>
      <c r="D31">
        <v>14</v>
      </c>
      <c r="E31">
        <f t="shared" ref="E31:E39" si="46">14/4000</f>
        <v>3.5000000000000001E-3</v>
      </c>
      <c r="F31">
        <f t="shared" si="2"/>
        <v>0.35000000000000003</v>
      </c>
      <c r="G31">
        <v>0.52700000000000002</v>
      </c>
      <c r="H31">
        <v>4</v>
      </c>
      <c r="I31">
        <f t="shared" ref="I31:I39" si="47">4/4000</f>
        <v>1E-3</v>
      </c>
      <c r="J31">
        <f t="shared" si="4"/>
        <v>0.1</v>
      </c>
      <c r="K31">
        <v>4</v>
      </c>
      <c r="L31">
        <f t="shared" ref="L31:L39" si="48">3/4000</f>
        <v>7.5000000000000002E-4</v>
      </c>
      <c r="M31">
        <f t="shared" si="32"/>
        <v>7.4999999999999997E-2</v>
      </c>
      <c r="N31">
        <v>0</v>
      </c>
      <c r="O31">
        <v>0</v>
      </c>
      <c r="P31">
        <v>0</v>
      </c>
      <c r="Q31">
        <v>1</v>
      </c>
      <c r="R31">
        <f t="shared" ref="R31:R39" si="49">1/4000</f>
        <v>2.5000000000000001E-4</v>
      </c>
      <c r="S31">
        <f t="shared" si="10"/>
        <v>2.5000000000000001E-2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6</v>
      </c>
      <c r="AD31">
        <f t="shared" ref="AD31:AD39" si="50">6/4000</f>
        <v>1.5E-3</v>
      </c>
      <c r="AE31">
        <f t="shared" si="18"/>
        <v>0.15</v>
      </c>
    </row>
    <row r="32" spans="1:31" x14ac:dyDescent="0.35">
      <c r="A32" t="s">
        <v>6</v>
      </c>
      <c r="B32">
        <v>1825000</v>
      </c>
      <c r="C32">
        <f t="shared" si="0"/>
        <v>1825</v>
      </c>
      <c r="D32">
        <v>14</v>
      </c>
      <c r="E32">
        <f t="shared" si="46"/>
        <v>3.5000000000000001E-3</v>
      </c>
      <c r="F32">
        <f t="shared" si="2"/>
        <v>0.35000000000000003</v>
      </c>
      <c r="G32">
        <v>0.52700000000000002</v>
      </c>
      <c r="H32">
        <v>4</v>
      </c>
      <c r="I32">
        <f t="shared" si="47"/>
        <v>1E-3</v>
      </c>
      <c r="J32">
        <f t="shared" si="4"/>
        <v>0.1</v>
      </c>
      <c r="K32">
        <v>5</v>
      </c>
      <c r="L32">
        <f t="shared" si="48"/>
        <v>7.5000000000000002E-4</v>
      </c>
      <c r="M32">
        <f t="shared" si="32"/>
        <v>7.4999999999999997E-2</v>
      </c>
      <c r="N32">
        <v>0</v>
      </c>
      <c r="O32">
        <v>0</v>
      </c>
      <c r="P32">
        <v>0</v>
      </c>
      <c r="Q32">
        <v>1</v>
      </c>
      <c r="R32">
        <f t="shared" si="49"/>
        <v>2.5000000000000001E-4</v>
      </c>
      <c r="S32">
        <f t="shared" si="10"/>
        <v>2.5000000000000001E-2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6</v>
      </c>
      <c r="AD32">
        <f t="shared" si="50"/>
        <v>1.5E-3</v>
      </c>
      <c r="AE32">
        <f t="shared" si="18"/>
        <v>0.15</v>
      </c>
    </row>
    <row r="33" spans="1:31" x14ac:dyDescent="0.35">
      <c r="A33" t="s">
        <v>6</v>
      </c>
      <c r="B33">
        <v>469000</v>
      </c>
      <c r="C33">
        <f t="shared" si="0"/>
        <v>469</v>
      </c>
      <c r="D33">
        <v>14</v>
      </c>
      <c r="E33">
        <f t="shared" si="46"/>
        <v>3.5000000000000001E-3</v>
      </c>
      <c r="F33">
        <f t="shared" si="2"/>
        <v>0.35000000000000003</v>
      </c>
      <c r="G33">
        <v>0.52700000000000002</v>
      </c>
      <c r="H33">
        <v>4</v>
      </c>
      <c r="I33">
        <f t="shared" si="47"/>
        <v>1E-3</v>
      </c>
      <c r="J33">
        <f t="shared" si="4"/>
        <v>0.1</v>
      </c>
      <c r="K33">
        <v>6</v>
      </c>
      <c r="L33">
        <f t="shared" si="48"/>
        <v>7.5000000000000002E-4</v>
      </c>
      <c r="M33">
        <f t="shared" si="32"/>
        <v>7.4999999999999997E-2</v>
      </c>
      <c r="N33">
        <v>0</v>
      </c>
      <c r="O33">
        <v>0</v>
      </c>
      <c r="P33">
        <v>0</v>
      </c>
      <c r="Q33">
        <v>1</v>
      </c>
      <c r="R33">
        <f t="shared" si="49"/>
        <v>2.5000000000000001E-4</v>
      </c>
      <c r="S33">
        <f t="shared" si="10"/>
        <v>2.5000000000000001E-2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</v>
      </c>
      <c r="AD33">
        <f t="shared" si="50"/>
        <v>1.5E-3</v>
      </c>
      <c r="AE33">
        <f t="shared" si="18"/>
        <v>0.15</v>
      </c>
    </row>
    <row r="34" spans="1:31" x14ac:dyDescent="0.35">
      <c r="A34" t="s">
        <v>6</v>
      </c>
      <c r="B34">
        <v>749900</v>
      </c>
      <c r="C34">
        <f t="shared" si="0"/>
        <v>749.9</v>
      </c>
      <c r="D34">
        <v>14</v>
      </c>
      <c r="E34">
        <f t="shared" si="46"/>
        <v>3.5000000000000001E-3</v>
      </c>
      <c r="F34">
        <f t="shared" si="2"/>
        <v>0.35000000000000003</v>
      </c>
      <c r="G34">
        <v>0.52700000000000002</v>
      </c>
      <c r="H34">
        <v>4</v>
      </c>
      <c r="I34">
        <f t="shared" si="47"/>
        <v>1E-3</v>
      </c>
      <c r="J34">
        <f t="shared" si="4"/>
        <v>0.1</v>
      </c>
      <c r="K34">
        <v>7</v>
      </c>
      <c r="L34">
        <f t="shared" si="48"/>
        <v>7.5000000000000002E-4</v>
      </c>
      <c r="M34">
        <f t="shared" si="32"/>
        <v>7.4999999999999997E-2</v>
      </c>
      <c r="N34">
        <v>0</v>
      </c>
      <c r="O34">
        <v>0</v>
      </c>
      <c r="P34">
        <v>0</v>
      </c>
      <c r="Q34">
        <v>1</v>
      </c>
      <c r="R34">
        <f t="shared" si="49"/>
        <v>2.5000000000000001E-4</v>
      </c>
      <c r="S34">
        <f t="shared" si="10"/>
        <v>2.5000000000000001E-2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6</v>
      </c>
      <c r="AD34">
        <f t="shared" si="50"/>
        <v>1.5E-3</v>
      </c>
      <c r="AE34">
        <f t="shared" si="18"/>
        <v>0.15</v>
      </c>
    </row>
    <row r="35" spans="1:31" x14ac:dyDescent="0.35">
      <c r="A35" t="s">
        <v>6</v>
      </c>
      <c r="B35">
        <v>850000</v>
      </c>
      <c r="C35">
        <f t="shared" si="0"/>
        <v>850</v>
      </c>
      <c r="D35">
        <v>14</v>
      </c>
      <c r="E35">
        <f t="shared" si="46"/>
        <v>3.5000000000000001E-3</v>
      </c>
      <c r="F35">
        <f t="shared" si="2"/>
        <v>0.35000000000000003</v>
      </c>
      <c r="G35">
        <v>0.52700000000000002</v>
      </c>
      <c r="H35">
        <v>4</v>
      </c>
      <c r="I35">
        <f t="shared" si="47"/>
        <v>1E-3</v>
      </c>
      <c r="J35">
        <f t="shared" si="4"/>
        <v>0.1</v>
      </c>
      <c r="K35">
        <v>8</v>
      </c>
      <c r="L35">
        <f t="shared" si="48"/>
        <v>7.5000000000000002E-4</v>
      </c>
      <c r="M35">
        <f t="shared" si="32"/>
        <v>7.4999999999999997E-2</v>
      </c>
      <c r="N35">
        <v>0</v>
      </c>
      <c r="O35">
        <v>0</v>
      </c>
      <c r="P35">
        <v>0</v>
      </c>
      <c r="Q35">
        <v>1</v>
      </c>
      <c r="R35">
        <f t="shared" si="49"/>
        <v>2.5000000000000001E-4</v>
      </c>
      <c r="S35">
        <f t="shared" si="10"/>
        <v>2.5000000000000001E-2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6</v>
      </c>
      <c r="AD35">
        <f t="shared" si="50"/>
        <v>1.5E-3</v>
      </c>
      <c r="AE35">
        <f t="shared" si="18"/>
        <v>0.15</v>
      </c>
    </row>
    <row r="36" spans="1:31" x14ac:dyDescent="0.35">
      <c r="A36" t="s">
        <v>6</v>
      </c>
      <c r="B36">
        <v>890000</v>
      </c>
      <c r="C36">
        <f t="shared" si="0"/>
        <v>890</v>
      </c>
      <c r="D36">
        <v>14</v>
      </c>
      <c r="E36">
        <f t="shared" si="46"/>
        <v>3.5000000000000001E-3</v>
      </c>
      <c r="F36">
        <f t="shared" si="2"/>
        <v>0.35000000000000003</v>
      </c>
      <c r="G36">
        <v>0.52700000000000002</v>
      </c>
      <c r="H36">
        <v>4</v>
      </c>
      <c r="I36">
        <f t="shared" si="47"/>
        <v>1E-3</v>
      </c>
      <c r="J36">
        <f t="shared" si="4"/>
        <v>0.1</v>
      </c>
      <c r="K36">
        <v>9</v>
      </c>
      <c r="L36">
        <f t="shared" si="48"/>
        <v>7.5000000000000002E-4</v>
      </c>
      <c r="M36">
        <f t="shared" si="32"/>
        <v>7.4999999999999997E-2</v>
      </c>
      <c r="N36">
        <v>0</v>
      </c>
      <c r="O36">
        <v>0</v>
      </c>
      <c r="P36">
        <v>0</v>
      </c>
      <c r="Q36">
        <v>1</v>
      </c>
      <c r="R36">
        <f t="shared" si="49"/>
        <v>2.5000000000000001E-4</v>
      </c>
      <c r="S36">
        <f t="shared" si="10"/>
        <v>2.5000000000000001E-2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6</v>
      </c>
      <c r="AD36">
        <f t="shared" si="50"/>
        <v>1.5E-3</v>
      </c>
      <c r="AE36">
        <f t="shared" si="18"/>
        <v>0.15</v>
      </c>
    </row>
    <row r="37" spans="1:31" x14ac:dyDescent="0.35">
      <c r="A37" t="s">
        <v>6</v>
      </c>
      <c r="B37">
        <v>499000</v>
      </c>
      <c r="C37">
        <f t="shared" si="0"/>
        <v>499</v>
      </c>
      <c r="D37">
        <v>14</v>
      </c>
      <c r="E37">
        <f t="shared" si="46"/>
        <v>3.5000000000000001E-3</v>
      </c>
      <c r="F37">
        <f t="shared" si="2"/>
        <v>0.35000000000000003</v>
      </c>
      <c r="G37">
        <v>0.52700000000000002</v>
      </c>
      <c r="H37">
        <v>4</v>
      </c>
      <c r="I37">
        <f t="shared" si="47"/>
        <v>1E-3</v>
      </c>
      <c r="J37">
        <f t="shared" si="4"/>
        <v>0.1</v>
      </c>
      <c r="K37">
        <v>10</v>
      </c>
      <c r="L37">
        <f t="shared" si="48"/>
        <v>7.5000000000000002E-4</v>
      </c>
      <c r="M37">
        <f t="shared" si="32"/>
        <v>7.4999999999999997E-2</v>
      </c>
      <c r="N37">
        <v>0</v>
      </c>
      <c r="O37">
        <v>0</v>
      </c>
      <c r="P37">
        <v>0</v>
      </c>
      <c r="Q37">
        <v>1</v>
      </c>
      <c r="R37">
        <f t="shared" si="49"/>
        <v>2.5000000000000001E-4</v>
      </c>
      <c r="S37">
        <f t="shared" si="10"/>
        <v>2.5000000000000001E-2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6</v>
      </c>
      <c r="AD37">
        <f t="shared" si="50"/>
        <v>1.5E-3</v>
      </c>
      <c r="AE37">
        <f t="shared" si="18"/>
        <v>0.15</v>
      </c>
    </row>
    <row r="38" spans="1:31" x14ac:dyDescent="0.35">
      <c r="A38" t="s">
        <v>6</v>
      </c>
      <c r="B38">
        <v>699000</v>
      </c>
      <c r="C38">
        <f t="shared" si="0"/>
        <v>699</v>
      </c>
      <c r="D38">
        <v>14</v>
      </c>
      <c r="E38">
        <f t="shared" si="46"/>
        <v>3.5000000000000001E-3</v>
      </c>
      <c r="F38">
        <f t="shared" si="2"/>
        <v>0.35000000000000003</v>
      </c>
      <c r="G38">
        <v>0.52700000000000002</v>
      </c>
      <c r="H38">
        <v>4</v>
      </c>
      <c r="I38">
        <f t="shared" si="47"/>
        <v>1E-3</v>
      </c>
      <c r="J38">
        <f t="shared" si="4"/>
        <v>0.1</v>
      </c>
      <c r="K38">
        <v>11</v>
      </c>
      <c r="L38">
        <f t="shared" si="48"/>
        <v>7.5000000000000002E-4</v>
      </c>
      <c r="M38">
        <f t="shared" si="32"/>
        <v>7.4999999999999997E-2</v>
      </c>
      <c r="N38">
        <v>0</v>
      </c>
      <c r="O38">
        <v>0</v>
      </c>
      <c r="P38">
        <v>0</v>
      </c>
      <c r="Q38">
        <v>1</v>
      </c>
      <c r="R38">
        <f t="shared" si="49"/>
        <v>2.5000000000000001E-4</v>
      </c>
      <c r="S38">
        <f t="shared" si="10"/>
        <v>2.5000000000000001E-2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</v>
      </c>
      <c r="AD38">
        <f t="shared" si="50"/>
        <v>1.5E-3</v>
      </c>
      <c r="AE38">
        <f t="shared" si="18"/>
        <v>0.15</v>
      </c>
    </row>
    <row r="39" spans="1:31" x14ac:dyDescent="0.35">
      <c r="A39" t="s">
        <v>6</v>
      </c>
      <c r="B39">
        <v>550901</v>
      </c>
      <c r="C39">
        <f t="shared" si="0"/>
        <v>550.90099999999995</v>
      </c>
      <c r="D39">
        <v>14</v>
      </c>
      <c r="E39">
        <f t="shared" si="46"/>
        <v>3.5000000000000001E-3</v>
      </c>
      <c r="F39">
        <f t="shared" si="2"/>
        <v>0.35000000000000003</v>
      </c>
      <c r="G39">
        <v>0.52700000000000002</v>
      </c>
      <c r="H39">
        <v>4</v>
      </c>
      <c r="I39">
        <f t="shared" si="47"/>
        <v>1E-3</v>
      </c>
      <c r="J39">
        <f t="shared" si="4"/>
        <v>0.1</v>
      </c>
      <c r="K39">
        <v>12</v>
      </c>
      <c r="L39">
        <f t="shared" si="48"/>
        <v>7.5000000000000002E-4</v>
      </c>
      <c r="M39">
        <f t="shared" si="32"/>
        <v>7.4999999999999997E-2</v>
      </c>
      <c r="N39">
        <v>0</v>
      </c>
      <c r="O39">
        <v>0</v>
      </c>
      <c r="P39">
        <v>0</v>
      </c>
      <c r="Q39">
        <v>1</v>
      </c>
      <c r="R39">
        <f t="shared" si="49"/>
        <v>2.5000000000000001E-4</v>
      </c>
      <c r="S39">
        <f t="shared" si="10"/>
        <v>2.5000000000000001E-2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</v>
      </c>
      <c r="AD39">
        <f t="shared" si="50"/>
        <v>1.5E-3</v>
      </c>
      <c r="AE39">
        <f t="shared" si="18"/>
        <v>0.15</v>
      </c>
    </row>
    <row r="40" spans="1:31" x14ac:dyDescent="0.35">
      <c r="A40" t="s">
        <v>7</v>
      </c>
      <c r="B40">
        <v>479700</v>
      </c>
      <c r="C40">
        <f t="shared" si="0"/>
        <v>479.7</v>
      </c>
      <c r="D40">
        <v>33</v>
      </c>
      <c r="E40">
        <f>33/4000</f>
        <v>8.2500000000000004E-3</v>
      </c>
      <c r="F40">
        <f t="shared" si="2"/>
        <v>0.82500000000000007</v>
      </c>
      <c r="G40">
        <v>0.625</v>
      </c>
      <c r="H40">
        <v>44</v>
      </c>
      <c r="I40">
        <f>44/4000</f>
        <v>1.0999999999999999E-2</v>
      </c>
      <c r="J40">
        <f t="shared" si="4"/>
        <v>1.0999999999999999</v>
      </c>
      <c r="K40">
        <v>6</v>
      </c>
      <c r="L40">
        <f>6/4000</f>
        <v>1.5E-3</v>
      </c>
      <c r="M40">
        <f t="shared" si="32"/>
        <v>0.15</v>
      </c>
      <c r="N40">
        <v>2</v>
      </c>
      <c r="O40">
        <f>2/4000</f>
        <v>5.0000000000000001E-4</v>
      </c>
      <c r="P40">
        <f>O40*100</f>
        <v>0.05</v>
      </c>
      <c r="Q40">
        <v>5</v>
      </c>
      <c r="R40">
        <f>5/4000</f>
        <v>1.25E-3</v>
      </c>
      <c r="S40">
        <f t="shared" si="10"/>
        <v>0.125</v>
      </c>
      <c r="T40">
        <v>4</v>
      </c>
      <c r="U40">
        <f>4/4000</f>
        <v>1E-3</v>
      </c>
      <c r="V40">
        <f>U40*100</f>
        <v>0.1</v>
      </c>
      <c r="W40">
        <v>4</v>
      </c>
      <c r="X40">
        <f>4/4000</f>
        <v>1E-3</v>
      </c>
      <c r="Y40">
        <f>X40*100</f>
        <v>0.1</v>
      </c>
      <c r="Z40">
        <v>2</v>
      </c>
      <c r="AA40">
        <f>2/4000</f>
        <v>5.0000000000000001E-4</v>
      </c>
      <c r="AB40">
        <f>AA40*100</f>
        <v>0.05</v>
      </c>
      <c r="AC40">
        <v>7</v>
      </c>
      <c r="AD40">
        <f>7/4000</f>
        <v>1.75E-3</v>
      </c>
      <c r="AE40">
        <f t="shared" si="18"/>
        <v>0.17500000000000002</v>
      </c>
    </row>
    <row r="41" spans="1:31" x14ac:dyDescent="0.35">
      <c r="A41" t="s">
        <v>7</v>
      </c>
      <c r="B41">
        <v>899000</v>
      </c>
      <c r="C41">
        <f t="shared" si="0"/>
        <v>899</v>
      </c>
      <c r="D41">
        <v>33</v>
      </c>
      <c r="E41">
        <f t="shared" ref="E41:E47" si="51">33/4000</f>
        <v>8.2500000000000004E-3</v>
      </c>
      <c r="F41">
        <f t="shared" si="2"/>
        <v>0.82500000000000007</v>
      </c>
      <c r="G41">
        <v>0.625</v>
      </c>
      <c r="H41">
        <v>44</v>
      </c>
      <c r="I41">
        <f t="shared" ref="I41:I47" si="52">44/4000</f>
        <v>1.0999999999999999E-2</v>
      </c>
      <c r="J41">
        <f t="shared" si="4"/>
        <v>1.0999999999999999</v>
      </c>
      <c r="K41">
        <v>6</v>
      </c>
      <c r="L41">
        <f t="shared" ref="L41:L47" si="53">6/4000</f>
        <v>1.5E-3</v>
      </c>
      <c r="M41">
        <f t="shared" si="32"/>
        <v>0.15</v>
      </c>
      <c r="N41">
        <v>2</v>
      </c>
      <c r="O41">
        <f t="shared" ref="O41:O47" si="54">2/4000</f>
        <v>5.0000000000000001E-4</v>
      </c>
      <c r="P41">
        <f t="shared" ref="P41:P68" si="55">O41*100</f>
        <v>0.05</v>
      </c>
      <c r="Q41">
        <v>5</v>
      </c>
      <c r="R41">
        <f t="shared" ref="R41:R47" si="56">5/4000</f>
        <v>1.25E-3</v>
      </c>
      <c r="S41">
        <f t="shared" si="10"/>
        <v>0.125</v>
      </c>
      <c r="T41">
        <v>4</v>
      </c>
      <c r="U41">
        <f t="shared" ref="U41:U46" si="57">4/4000</f>
        <v>1E-3</v>
      </c>
      <c r="V41">
        <f t="shared" ref="V41:V73" si="58">U41*100</f>
        <v>0.1</v>
      </c>
      <c r="W41">
        <v>4</v>
      </c>
      <c r="X41">
        <f t="shared" ref="X41:X47" si="59">4/4000</f>
        <v>1E-3</v>
      </c>
      <c r="Y41">
        <f t="shared" ref="Y41:Y47" si="60">X41*100</f>
        <v>0.1</v>
      </c>
      <c r="Z41">
        <v>2</v>
      </c>
      <c r="AA41">
        <f t="shared" ref="AA41:AA47" si="61">2/4000</f>
        <v>5.0000000000000001E-4</v>
      </c>
      <c r="AB41">
        <f t="shared" ref="AB41:AB56" si="62">AA41*100</f>
        <v>0.05</v>
      </c>
      <c r="AC41">
        <v>7</v>
      </c>
      <c r="AD41">
        <f t="shared" ref="AD41:AD47" si="63">7/4000</f>
        <v>1.75E-3</v>
      </c>
      <c r="AE41">
        <f t="shared" si="18"/>
        <v>0.17500000000000002</v>
      </c>
    </row>
    <row r="42" spans="1:31" x14ac:dyDescent="0.35">
      <c r="A42" t="s">
        <v>7</v>
      </c>
      <c r="B42">
        <v>384900</v>
      </c>
      <c r="C42">
        <f t="shared" si="0"/>
        <v>384.9</v>
      </c>
      <c r="D42">
        <v>33</v>
      </c>
      <c r="E42">
        <f t="shared" si="51"/>
        <v>8.2500000000000004E-3</v>
      </c>
      <c r="F42">
        <f t="shared" si="2"/>
        <v>0.82500000000000007</v>
      </c>
      <c r="G42">
        <v>0.625</v>
      </c>
      <c r="H42">
        <v>44</v>
      </c>
      <c r="I42">
        <f t="shared" si="52"/>
        <v>1.0999999999999999E-2</v>
      </c>
      <c r="J42">
        <f t="shared" si="4"/>
        <v>1.0999999999999999</v>
      </c>
      <c r="K42">
        <v>6</v>
      </c>
      <c r="L42">
        <f t="shared" si="53"/>
        <v>1.5E-3</v>
      </c>
      <c r="M42">
        <f t="shared" si="32"/>
        <v>0.15</v>
      </c>
      <c r="N42">
        <v>2</v>
      </c>
      <c r="O42">
        <f t="shared" si="54"/>
        <v>5.0000000000000001E-4</v>
      </c>
      <c r="P42">
        <f t="shared" si="55"/>
        <v>0.05</v>
      </c>
      <c r="Q42">
        <v>5</v>
      </c>
      <c r="R42">
        <f t="shared" si="56"/>
        <v>1.25E-3</v>
      </c>
      <c r="S42">
        <f t="shared" si="10"/>
        <v>0.125</v>
      </c>
      <c r="T42">
        <v>4</v>
      </c>
      <c r="U42">
        <f t="shared" si="57"/>
        <v>1E-3</v>
      </c>
      <c r="V42">
        <f t="shared" si="58"/>
        <v>0.1</v>
      </c>
      <c r="W42">
        <v>4</v>
      </c>
      <c r="X42">
        <f t="shared" si="59"/>
        <v>1E-3</v>
      </c>
      <c r="Y42">
        <f t="shared" si="60"/>
        <v>0.1</v>
      </c>
      <c r="Z42">
        <v>2</v>
      </c>
      <c r="AA42">
        <f t="shared" si="61"/>
        <v>5.0000000000000001E-4</v>
      </c>
      <c r="AB42">
        <f t="shared" si="62"/>
        <v>0.05</v>
      </c>
      <c r="AC42">
        <v>7</v>
      </c>
      <c r="AD42">
        <f t="shared" si="63"/>
        <v>1.75E-3</v>
      </c>
      <c r="AE42">
        <f t="shared" si="18"/>
        <v>0.17500000000000002</v>
      </c>
    </row>
    <row r="43" spans="1:31" x14ac:dyDescent="0.35">
      <c r="A43" t="s">
        <v>7</v>
      </c>
      <c r="B43">
        <v>799900</v>
      </c>
      <c r="C43">
        <f t="shared" si="0"/>
        <v>799.9</v>
      </c>
      <c r="D43">
        <v>33</v>
      </c>
      <c r="E43">
        <f t="shared" si="51"/>
        <v>8.2500000000000004E-3</v>
      </c>
      <c r="F43">
        <f t="shared" si="2"/>
        <v>0.82500000000000007</v>
      </c>
      <c r="G43">
        <v>0.625</v>
      </c>
      <c r="H43">
        <v>44</v>
      </c>
      <c r="I43">
        <f t="shared" si="52"/>
        <v>1.0999999999999999E-2</v>
      </c>
      <c r="J43">
        <f t="shared" si="4"/>
        <v>1.0999999999999999</v>
      </c>
      <c r="K43">
        <v>6</v>
      </c>
      <c r="L43">
        <f t="shared" si="53"/>
        <v>1.5E-3</v>
      </c>
      <c r="M43">
        <f t="shared" si="32"/>
        <v>0.15</v>
      </c>
      <c r="N43">
        <v>2</v>
      </c>
      <c r="O43">
        <f t="shared" si="54"/>
        <v>5.0000000000000001E-4</v>
      </c>
      <c r="P43">
        <f t="shared" si="55"/>
        <v>0.05</v>
      </c>
      <c r="Q43">
        <v>5</v>
      </c>
      <c r="R43">
        <f t="shared" si="56"/>
        <v>1.25E-3</v>
      </c>
      <c r="S43">
        <f t="shared" si="10"/>
        <v>0.125</v>
      </c>
      <c r="T43">
        <v>4</v>
      </c>
      <c r="U43">
        <f t="shared" si="57"/>
        <v>1E-3</v>
      </c>
      <c r="V43">
        <f t="shared" si="58"/>
        <v>0.1</v>
      </c>
      <c r="W43">
        <v>4</v>
      </c>
      <c r="X43">
        <f t="shared" si="59"/>
        <v>1E-3</v>
      </c>
      <c r="Y43">
        <f t="shared" si="60"/>
        <v>0.1</v>
      </c>
      <c r="Z43">
        <v>2</v>
      </c>
      <c r="AA43">
        <f t="shared" si="61"/>
        <v>5.0000000000000001E-4</v>
      </c>
      <c r="AB43">
        <f t="shared" si="62"/>
        <v>0.05</v>
      </c>
      <c r="AC43">
        <v>7</v>
      </c>
      <c r="AD43">
        <f t="shared" si="63"/>
        <v>1.75E-3</v>
      </c>
      <c r="AE43">
        <f t="shared" si="18"/>
        <v>0.17500000000000002</v>
      </c>
    </row>
    <row r="44" spans="1:31" x14ac:dyDescent="0.35">
      <c r="A44" t="s">
        <v>7</v>
      </c>
      <c r="B44">
        <v>999900</v>
      </c>
      <c r="C44">
        <f t="shared" si="0"/>
        <v>999.9</v>
      </c>
      <c r="D44">
        <v>33</v>
      </c>
      <c r="E44">
        <f t="shared" si="51"/>
        <v>8.2500000000000004E-3</v>
      </c>
      <c r="F44">
        <f t="shared" si="2"/>
        <v>0.82500000000000007</v>
      </c>
      <c r="G44">
        <v>0.625</v>
      </c>
      <c r="H44">
        <v>44</v>
      </c>
      <c r="I44">
        <f t="shared" si="52"/>
        <v>1.0999999999999999E-2</v>
      </c>
      <c r="J44">
        <f t="shared" si="4"/>
        <v>1.0999999999999999</v>
      </c>
      <c r="K44">
        <v>6</v>
      </c>
      <c r="L44">
        <f t="shared" si="53"/>
        <v>1.5E-3</v>
      </c>
      <c r="M44">
        <f t="shared" si="32"/>
        <v>0.15</v>
      </c>
      <c r="N44">
        <v>2</v>
      </c>
      <c r="O44">
        <f t="shared" si="54"/>
        <v>5.0000000000000001E-4</v>
      </c>
      <c r="P44">
        <f t="shared" si="55"/>
        <v>0.05</v>
      </c>
      <c r="Q44">
        <v>5</v>
      </c>
      <c r="R44">
        <f t="shared" si="56"/>
        <v>1.25E-3</v>
      </c>
      <c r="S44">
        <f t="shared" si="10"/>
        <v>0.125</v>
      </c>
      <c r="T44">
        <v>4</v>
      </c>
      <c r="U44">
        <f t="shared" si="57"/>
        <v>1E-3</v>
      </c>
      <c r="V44">
        <f t="shared" si="58"/>
        <v>0.1</v>
      </c>
      <c r="W44">
        <v>4</v>
      </c>
      <c r="X44">
        <f t="shared" si="59"/>
        <v>1E-3</v>
      </c>
      <c r="Y44">
        <f t="shared" si="60"/>
        <v>0.1</v>
      </c>
      <c r="Z44">
        <v>2</v>
      </c>
      <c r="AA44">
        <f t="shared" si="61"/>
        <v>5.0000000000000001E-4</v>
      </c>
      <c r="AB44">
        <f t="shared" si="62"/>
        <v>0.05</v>
      </c>
      <c r="AC44">
        <v>7</v>
      </c>
      <c r="AD44">
        <f t="shared" si="63"/>
        <v>1.75E-3</v>
      </c>
      <c r="AE44">
        <f t="shared" si="18"/>
        <v>0.17500000000000002</v>
      </c>
    </row>
    <row r="45" spans="1:31" x14ac:dyDescent="0.35">
      <c r="A45" t="s">
        <v>7</v>
      </c>
      <c r="B45">
        <v>1089000</v>
      </c>
      <c r="C45">
        <f t="shared" si="0"/>
        <v>1089</v>
      </c>
      <c r="D45">
        <v>33</v>
      </c>
      <c r="E45">
        <f t="shared" si="51"/>
        <v>8.2500000000000004E-3</v>
      </c>
      <c r="F45">
        <f t="shared" si="2"/>
        <v>0.82500000000000007</v>
      </c>
      <c r="G45">
        <v>0.625</v>
      </c>
      <c r="H45">
        <v>44</v>
      </c>
      <c r="I45">
        <f t="shared" si="52"/>
        <v>1.0999999999999999E-2</v>
      </c>
      <c r="J45">
        <f t="shared" si="4"/>
        <v>1.0999999999999999</v>
      </c>
      <c r="K45">
        <v>6</v>
      </c>
      <c r="L45">
        <f t="shared" si="53"/>
        <v>1.5E-3</v>
      </c>
      <c r="M45">
        <f t="shared" si="32"/>
        <v>0.15</v>
      </c>
      <c r="N45">
        <v>2</v>
      </c>
      <c r="O45">
        <f t="shared" si="54"/>
        <v>5.0000000000000001E-4</v>
      </c>
      <c r="P45">
        <f t="shared" si="55"/>
        <v>0.05</v>
      </c>
      <c r="Q45">
        <v>5</v>
      </c>
      <c r="R45">
        <f t="shared" si="56"/>
        <v>1.25E-3</v>
      </c>
      <c r="S45">
        <f t="shared" si="10"/>
        <v>0.125</v>
      </c>
      <c r="T45">
        <v>4</v>
      </c>
      <c r="U45">
        <f t="shared" si="57"/>
        <v>1E-3</v>
      </c>
      <c r="V45">
        <f t="shared" si="58"/>
        <v>0.1</v>
      </c>
      <c r="W45">
        <v>4</v>
      </c>
      <c r="X45">
        <f t="shared" si="59"/>
        <v>1E-3</v>
      </c>
      <c r="Y45">
        <f t="shared" si="60"/>
        <v>0.1</v>
      </c>
      <c r="Z45">
        <v>2</v>
      </c>
      <c r="AA45">
        <f t="shared" si="61"/>
        <v>5.0000000000000001E-4</v>
      </c>
      <c r="AB45">
        <f t="shared" si="62"/>
        <v>0.05</v>
      </c>
      <c r="AC45">
        <v>7</v>
      </c>
      <c r="AD45">
        <f t="shared" si="63"/>
        <v>1.75E-3</v>
      </c>
      <c r="AE45">
        <f t="shared" si="18"/>
        <v>0.17500000000000002</v>
      </c>
    </row>
    <row r="46" spans="1:31" x14ac:dyDescent="0.35">
      <c r="A46" t="s">
        <v>7</v>
      </c>
      <c r="B46">
        <v>699000</v>
      </c>
      <c r="C46">
        <f t="shared" si="0"/>
        <v>699</v>
      </c>
      <c r="D46">
        <v>33</v>
      </c>
      <c r="E46">
        <f t="shared" si="51"/>
        <v>8.2500000000000004E-3</v>
      </c>
      <c r="F46">
        <f t="shared" si="2"/>
        <v>0.82500000000000007</v>
      </c>
      <c r="G46">
        <v>0.625</v>
      </c>
      <c r="H46">
        <v>44</v>
      </c>
      <c r="I46">
        <f t="shared" si="52"/>
        <v>1.0999999999999999E-2</v>
      </c>
      <c r="J46">
        <f t="shared" si="4"/>
        <v>1.0999999999999999</v>
      </c>
      <c r="K46">
        <v>6</v>
      </c>
      <c r="L46">
        <f t="shared" si="53"/>
        <v>1.5E-3</v>
      </c>
      <c r="M46">
        <f t="shared" si="32"/>
        <v>0.15</v>
      </c>
      <c r="N46">
        <v>2</v>
      </c>
      <c r="O46">
        <f t="shared" si="54"/>
        <v>5.0000000000000001E-4</v>
      </c>
      <c r="P46">
        <f t="shared" si="55"/>
        <v>0.05</v>
      </c>
      <c r="Q46">
        <v>5</v>
      </c>
      <c r="R46">
        <f t="shared" si="56"/>
        <v>1.25E-3</v>
      </c>
      <c r="S46">
        <f t="shared" si="10"/>
        <v>0.125</v>
      </c>
      <c r="T46">
        <v>4</v>
      </c>
      <c r="U46">
        <f t="shared" si="57"/>
        <v>1E-3</v>
      </c>
      <c r="V46">
        <f t="shared" si="58"/>
        <v>0.1</v>
      </c>
      <c r="W46">
        <v>4</v>
      </c>
      <c r="X46">
        <f t="shared" si="59"/>
        <v>1E-3</v>
      </c>
      <c r="Y46">
        <f t="shared" si="60"/>
        <v>0.1</v>
      </c>
      <c r="Z46">
        <v>2</v>
      </c>
      <c r="AA46">
        <f t="shared" si="61"/>
        <v>5.0000000000000001E-4</v>
      </c>
      <c r="AB46">
        <f t="shared" si="62"/>
        <v>0.05</v>
      </c>
      <c r="AC46">
        <v>7</v>
      </c>
      <c r="AD46">
        <f t="shared" si="63"/>
        <v>1.75E-3</v>
      </c>
      <c r="AE46">
        <f t="shared" si="18"/>
        <v>0.17500000000000002</v>
      </c>
    </row>
    <row r="47" spans="1:31" x14ac:dyDescent="0.35">
      <c r="A47" t="s">
        <v>7</v>
      </c>
      <c r="B47">
        <v>800000</v>
      </c>
      <c r="C47">
        <f t="shared" si="0"/>
        <v>800</v>
      </c>
      <c r="D47">
        <v>33</v>
      </c>
      <c r="E47">
        <f t="shared" si="51"/>
        <v>8.2500000000000004E-3</v>
      </c>
      <c r="F47">
        <f t="shared" si="2"/>
        <v>0.82500000000000007</v>
      </c>
      <c r="G47">
        <v>0.625</v>
      </c>
      <c r="H47">
        <v>44</v>
      </c>
      <c r="I47">
        <f t="shared" si="52"/>
        <v>1.0999999999999999E-2</v>
      </c>
      <c r="J47">
        <f t="shared" si="4"/>
        <v>1.0999999999999999</v>
      </c>
      <c r="K47">
        <v>6</v>
      </c>
      <c r="L47">
        <f t="shared" si="53"/>
        <v>1.5E-3</v>
      </c>
      <c r="M47">
        <f t="shared" si="32"/>
        <v>0.15</v>
      </c>
      <c r="N47">
        <v>2</v>
      </c>
      <c r="O47">
        <f t="shared" si="54"/>
        <v>5.0000000000000001E-4</v>
      </c>
      <c r="P47">
        <f t="shared" si="55"/>
        <v>0.05</v>
      </c>
      <c r="Q47">
        <v>5</v>
      </c>
      <c r="R47">
        <f t="shared" si="56"/>
        <v>1.25E-3</v>
      </c>
      <c r="S47">
        <f t="shared" si="10"/>
        <v>0.125</v>
      </c>
      <c r="T47">
        <v>4</v>
      </c>
      <c r="U47">
        <f>4/4000</f>
        <v>1E-3</v>
      </c>
      <c r="V47">
        <f t="shared" si="58"/>
        <v>0.1</v>
      </c>
      <c r="W47">
        <v>4</v>
      </c>
      <c r="X47">
        <f t="shared" si="59"/>
        <v>1E-3</v>
      </c>
      <c r="Y47">
        <f t="shared" si="60"/>
        <v>0.1</v>
      </c>
      <c r="Z47">
        <v>2</v>
      </c>
      <c r="AA47">
        <f t="shared" si="61"/>
        <v>5.0000000000000001E-4</v>
      </c>
      <c r="AB47">
        <f t="shared" si="62"/>
        <v>0.05</v>
      </c>
      <c r="AC47">
        <v>7</v>
      </c>
      <c r="AD47">
        <f t="shared" si="63"/>
        <v>1.75E-3</v>
      </c>
      <c r="AE47">
        <f t="shared" si="18"/>
        <v>0.17500000000000002</v>
      </c>
    </row>
    <row r="48" spans="1:31" x14ac:dyDescent="0.35">
      <c r="A48" t="s">
        <v>8</v>
      </c>
      <c r="B48">
        <v>686800</v>
      </c>
      <c r="C48">
        <f t="shared" si="0"/>
        <v>686.8</v>
      </c>
      <c r="D48">
        <v>94</v>
      </c>
      <c r="E48">
        <f>94/12000</f>
        <v>7.8333333333333328E-3</v>
      </c>
      <c r="F48">
        <f t="shared" si="2"/>
        <v>0.78333333333333333</v>
      </c>
      <c r="G48">
        <v>0.625</v>
      </c>
      <c r="H48">
        <v>14</v>
      </c>
      <c r="I48">
        <f>14/12000</f>
        <v>1.1666666666666668E-3</v>
      </c>
      <c r="J48">
        <f t="shared" si="4"/>
        <v>0.11666666666666668</v>
      </c>
      <c r="K48">
        <v>40</v>
      </c>
      <c r="L48">
        <f>40/12000</f>
        <v>3.3333333333333335E-3</v>
      </c>
      <c r="M48">
        <f t="shared" si="32"/>
        <v>0.33333333333333337</v>
      </c>
      <c r="N48">
        <v>7</v>
      </c>
      <c r="O48">
        <f>7/12000</f>
        <v>5.8333333333333338E-4</v>
      </c>
      <c r="P48">
        <f t="shared" si="55"/>
        <v>5.8333333333333341E-2</v>
      </c>
      <c r="Q48">
        <v>3</v>
      </c>
      <c r="R48">
        <f>3/12000</f>
        <v>2.5000000000000001E-4</v>
      </c>
      <c r="S48">
        <f t="shared" si="10"/>
        <v>2.5000000000000001E-2</v>
      </c>
      <c r="T48">
        <v>11</v>
      </c>
      <c r="U48">
        <f>11/12000</f>
        <v>9.1666666666666665E-4</v>
      </c>
      <c r="V48">
        <f t="shared" si="58"/>
        <v>9.166666666666666E-2</v>
      </c>
      <c r="W48">
        <v>0</v>
      </c>
      <c r="X48">
        <v>0</v>
      </c>
      <c r="Y48">
        <v>0</v>
      </c>
      <c r="Z48">
        <v>2</v>
      </c>
      <c r="AA48">
        <f>2/12000</f>
        <v>1.6666666666666666E-4</v>
      </c>
      <c r="AB48">
        <f t="shared" si="62"/>
        <v>1.6666666666666666E-2</v>
      </c>
      <c r="AC48">
        <v>18</v>
      </c>
      <c r="AD48">
        <f>18/12000</f>
        <v>1.5E-3</v>
      </c>
      <c r="AE48">
        <f t="shared" si="18"/>
        <v>0.15</v>
      </c>
    </row>
    <row r="49" spans="1:31" x14ac:dyDescent="0.35">
      <c r="A49" t="s">
        <v>8</v>
      </c>
      <c r="B49">
        <v>639000</v>
      </c>
      <c r="C49">
        <f t="shared" si="0"/>
        <v>639</v>
      </c>
      <c r="D49">
        <v>94</v>
      </c>
      <c r="E49">
        <f t="shared" ref="E49:E62" si="64">94/12000</f>
        <v>7.8333333333333328E-3</v>
      </c>
      <c r="F49">
        <f t="shared" si="2"/>
        <v>0.78333333333333333</v>
      </c>
      <c r="G49">
        <v>0.625</v>
      </c>
      <c r="H49">
        <v>14</v>
      </c>
      <c r="I49">
        <f t="shared" ref="I49:I56" si="65">14/12000</f>
        <v>1.1666666666666668E-3</v>
      </c>
      <c r="J49">
        <f t="shared" si="4"/>
        <v>0.11666666666666668</v>
      </c>
      <c r="K49">
        <v>40</v>
      </c>
      <c r="L49">
        <f t="shared" ref="L49:L56" si="66">40/12000</f>
        <v>3.3333333333333335E-3</v>
      </c>
      <c r="M49">
        <f t="shared" si="32"/>
        <v>0.33333333333333337</v>
      </c>
      <c r="N49">
        <v>7</v>
      </c>
      <c r="O49">
        <f t="shared" ref="O49:O56" si="67">7/12000</f>
        <v>5.8333333333333338E-4</v>
      </c>
      <c r="P49">
        <f t="shared" si="55"/>
        <v>5.8333333333333341E-2</v>
      </c>
      <c r="Q49">
        <v>3</v>
      </c>
      <c r="R49">
        <f t="shared" ref="R49:R56" si="68">3/12000</f>
        <v>2.5000000000000001E-4</v>
      </c>
      <c r="S49">
        <f t="shared" si="10"/>
        <v>2.5000000000000001E-2</v>
      </c>
      <c r="T49">
        <v>11</v>
      </c>
      <c r="U49">
        <f t="shared" ref="U49:U56" si="69">11/12000</f>
        <v>9.1666666666666665E-4</v>
      </c>
      <c r="V49">
        <f t="shared" si="58"/>
        <v>9.166666666666666E-2</v>
      </c>
      <c r="W49">
        <v>0</v>
      </c>
      <c r="X49">
        <v>0</v>
      </c>
      <c r="Y49">
        <v>0</v>
      </c>
      <c r="Z49">
        <v>2</v>
      </c>
      <c r="AA49">
        <f t="shared" ref="AA49:AA56" si="70">2/12000</f>
        <v>1.6666666666666666E-4</v>
      </c>
      <c r="AB49">
        <f t="shared" si="62"/>
        <v>1.6666666666666666E-2</v>
      </c>
      <c r="AC49">
        <v>18</v>
      </c>
      <c r="AD49">
        <f t="shared" ref="AD49:AD56" si="71">18/12000</f>
        <v>1.5E-3</v>
      </c>
      <c r="AE49">
        <f t="shared" si="18"/>
        <v>0.15</v>
      </c>
    </row>
    <row r="50" spans="1:31" x14ac:dyDescent="0.35">
      <c r="A50" t="s">
        <v>8</v>
      </c>
      <c r="B50">
        <v>479000</v>
      </c>
      <c r="C50">
        <f t="shared" si="0"/>
        <v>479</v>
      </c>
      <c r="D50">
        <v>94</v>
      </c>
      <c r="E50">
        <f t="shared" si="64"/>
        <v>7.8333333333333328E-3</v>
      </c>
      <c r="F50">
        <f t="shared" si="2"/>
        <v>0.78333333333333333</v>
      </c>
      <c r="G50">
        <v>0.625</v>
      </c>
      <c r="H50">
        <v>14</v>
      </c>
      <c r="I50">
        <f t="shared" si="65"/>
        <v>1.1666666666666668E-3</v>
      </c>
      <c r="J50">
        <f t="shared" si="4"/>
        <v>0.11666666666666668</v>
      </c>
      <c r="K50">
        <v>40</v>
      </c>
      <c r="L50">
        <f t="shared" si="66"/>
        <v>3.3333333333333335E-3</v>
      </c>
      <c r="M50">
        <f t="shared" si="32"/>
        <v>0.33333333333333337</v>
      </c>
      <c r="N50">
        <v>7</v>
      </c>
      <c r="O50">
        <f t="shared" si="67"/>
        <v>5.8333333333333338E-4</v>
      </c>
      <c r="P50">
        <f t="shared" si="55"/>
        <v>5.8333333333333341E-2</v>
      </c>
      <c r="Q50">
        <v>3</v>
      </c>
      <c r="R50">
        <f t="shared" si="68"/>
        <v>2.5000000000000001E-4</v>
      </c>
      <c r="S50">
        <f t="shared" si="10"/>
        <v>2.5000000000000001E-2</v>
      </c>
      <c r="T50">
        <v>11</v>
      </c>
      <c r="U50">
        <f t="shared" si="69"/>
        <v>9.1666666666666665E-4</v>
      </c>
      <c r="V50">
        <f t="shared" si="58"/>
        <v>9.166666666666666E-2</v>
      </c>
      <c r="W50">
        <v>0</v>
      </c>
      <c r="X50">
        <v>0</v>
      </c>
      <c r="Y50">
        <v>0</v>
      </c>
      <c r="Z50">
        <v>2</v>
      </c>
      <c r="AA50">
        <f t="shared" si="70"/>
        <v>1.6666666666666666E-4</v>
      </c>
      <c r="AB50">
        <f t="shared" si="62"/>
        <v>1.6666666666666666E-2</v>
      </c>
      <c r="AC50">
        <v>18</v>
      </c>
      <c r="AD50">
        <f t="shared" si="71"/>
        <v>1.5E-3</v>
      </c>
      <c r="AE50">
        <f t="shared" si="18"/>
        <v>0.15</v>
      </c>
    </row>
    <row r="51" spans="1:31" x14ac:dyDescent="0.35">
      <c r="A51" t="s">
        <v>8</v>
      </c>
      <c r="B51">
        <v>1050000</v>
      </c>
      <c r="C51">
        <f t="shared" si="0"/>
        <v>1050</v>
      </c>
      <c r="D51">
        <v>94</v>
      </c>
      <c r="E51">
        <f t="shared" si="64"/>
        <v>7.8333333333333328E-3</v>
      </c>
      <c r="F51">
        <f t="shared" si="2"/>
        <v>0.78333333333333333</v>
      </c>
      <c r="G51">
        <v>0.625</v>
      </c>
      <c r="H51">
        <v>14</v>
      </c>
      <c r="I51">
        <f t="shared" si="65"/>
        <v>1.1666666666666668E-3</v>
      </c>
      <c r="J51">
        <f t="shared" si="4"/>
        <v>0.11666666666666668</v>
      </c>
      <c r="K51">
        <v>40</v>
      </c>
      <c r="L51">
        <f t="shared" si="66"/>
        <v>3.3333333333333335E-3</v>
      </c>
      <c r="M51">
        <f t="shared" si="32"/>
        <v>0.33333333333333337</v>
      </c>
      <c r="N51">
        <v>7</v>
      </c>
      <c r="O51">
        <f t="shared" si="67"/>
        <v>5.8333333333333338E-4</v>
      </c>
      <c r="P51">
        <f t="shared" si="55"/>
        <v>5.8333333333333341E-2</v>
      </c>
      <c r="Q51">
        <v>3</v>
      </c>
      <c r="R51">
        <f t="shared" si="68"/>
        <v>2.5000000000000001E-4</v>
      </c>
      <c r="S51">
        <f t="shared" si="10"/>
        <v>2.5000000000000001E-2</v>
      </c>
      <c r="T51">
        <v>11</v>
      </c>
      <c r="U51">
        <f t="shared" si="69"/>
        <v>9.1666666666666665E-4</v>
      </c>
      <c r="V51">
        <f t="shared" si="58"/>
        <v>9.166666666666666E-2</v>
      </c>
      <c r="W51">
        <v>0</v>
      </c>
      <c r="X51">
        <v>0</v>
      </c>
      <c r="Y51">
        <v>0</v>
      </c>
      <c r="Z51">
        <v>2</v>
      </c>
      <c r="AA51">
        <f t="shared" si="70"/>
        <v>1.6666666666666666E-4</v>
      </c>
      <c r="AB51">
        <f t="shared" si="62"/>
        <v>1.6666666666666666E-2</v>
      </c>
      <c r="AC51">
        <v>18</v>
      </c>
      <c r="AD51">
        <f t="shared" si="71"/>
        <v>1.5E-3</v>
      </c>
      <c r="AE51">
        <f t="shared" si="18"/>
        <v>0.15</v>
      </c>
    </row>
    <row r="52" spans="1:31" x14ac:dyDescent="0.35">
      <c r="A52" t="s">
        <v>8</v>
      </c>
      <c r="B52">
        <v>1199000</v>
      </c>
      <c r="C52">
        <f t="shared" si="0"/>
        <v>1199</v>
      </c>
      <c r="D52">
        <v>94</v>
      </c>
      <c r="E52">
        <f t="shared" si="64"/>
        <v>7.8333333333333328E-3</v>
      </c>
      <c r="F52">
        <f t="shared" si="2"/>
        <v>0.78333333333333333</v>
      </c>
      <c r="G52">
        <v>0.625</v>
      </c>
      <c r="H52">
        <v>14</v>
      </c>
      <c r="I52">
        <f t="shared" si="65"/>
        <v>1.1666666666666668E-3</v>
      </c>
      <c r="J52">
        <f t="shared" si="4"/>
        <v>0.11666666666666668</v>
      </c>
      <c r="K52">
        <v>40</v>
      </c>
      <c r="L52">
        <f t="shared" si="66"/>
        <v>3.3333333333333335E-3</v>
      </c>
      <c r="M52">
        <f t="shared" si="32"/>
        <v>0.33333333333333337</v>
      </c>
      <c r="N52">
        <v>7</v>
      </c>
      <c r="O52">
        <f t="shared" si="67"/>
        <v>5.8333333333333338E-4</v>
      </c>
      <c r="P52">
        <f t="shared" si="55"/>
        <v>5.8333333333333341E-2</v>
      </c>
      <c r="Q52">
        <v>3</v>
      </c>
      <c r="R52">
        <f t="shared" si="68"/>
        <v>2.5000000000000001E-4</v>
      </c>
      <c r="S52">
        <f t="shared" si="10"/>
        <v>2.5000000000000001E-2</v>
      </c>
      <c r="T52">
        <v>11</v>
      </c>
      <c r="U52">
        <f t="shared" si="69"/>
        <v>9.1666666666666665E-4</v>
      </c>
      <c r="V52">
        <f t="shared" si="58"/>
        <v>9.166666666666666E-2</v>
      </c>
      <c r="W52">
        <v>0</v>
      </c>
      <c r="X52">
        <v>0</v>
      </c>
      <c r="Y52">
        <v>0</v>
      </c>
      <c r="Z52">
        <v>2</v>
      </c>
      <c r="AA52">
        <f t="shared" si="70"/>
        <v>1.6666666666666666E-4</v>
      </c>
      <c r="AB52">
        <f t="shared" si="62"/>
        <v>1.6666666666666666E-2</v>
      </c>
      <c r="AC52">
        <v>18</v>
      </c>
      <c r="AD52">
        <f t="shared" si="71"/>
        <v>1.5E-3</v>
      </c>
      <c r="AE52">
        <f t="shared" si="18"/>
        <v>0.15</v>
      </c>
    </row>
    <row r="53" spans="1:31" x14ac:dyDescent="0.35">
      <c r="A53" t="s">
        <v>8</v>
      </c>
      <c r="B53">
        <v>1979000</v>
      </c>
      <c r="C53">
        <f t="shared" si="0"/>
        <v>1979</v>
      </c>
      <c r="D53">
        <v>94</v>
      </c>
      <c r="E53">
        <f t="shared" si="64"/>
        <v>7.8333333333333328E-3</v>
      </c>
      <c r="F53">
        <f t="shared" si="2"/>
        <v>0.78333333333333333</v>
      </c>
      <c r="G53">
        <v>0.625</v>
      </c>
      <c r="H53">
        <v>14</v>
      </c>
      <c r="I53">
        <f t="shared" si="65"/>
        <v>1.1666666666666668E-3</v>
      </c>
      <c r="J53">
        <f t="shared" si="4"/>
        <v>0.11666666666666668</v>
      </c>
      <c r="K53">
        <v>40</v>
      </c>
      <c r="L53">
        <f t="shared" si="66"/>
        <v>3.3333333333333335E-3</v>
      </c>
      <c r="M53">
        <f t="shared" si="32"/>
        <v>0.33333333333333337</v>
      </c>
      <c r="N53">
        <v>7</v>
      </c>
      <c r="O53">
        <f t="shared" si="67"/>
        <v>5.8333333333333338E-4</v>
      </c>
      <c r="P53">
        <f t="shared" si="55"/>
        <v>5.8333333333333341E-2</v>
      </c>
      <c r="Q53">
        <v>3</v>
      </c>
      <c r="R53">
        <f t="shared" si="68"/>
        <v>2.5000000000000001E-4</v>
      </c>
      <c r="S53">
        <f t="shared" si="10"/>
        <v>2.5000000000000001E-2</v>
      </c>
      <c r="T53">
        <v>11</v>
      </c>
      <c r="U53">
        <f t="shared" si="69"/>
        <v>9.1666666666666665E-4</v>
      </c>
      <c r="V53">
        <f t="shared" si="58"/>
        <v>9.166666666666666E-2</v>
      </c>
      <c r="W53">
        <v>0</v>
      </c>
      <c r="X53">
        <v>0</v>
      </c>
      <c r="Y53">
        <v>0</v>
      </c>
      <c r="Z53">
        <v>2</v>
      </c>
      <c r="AA53">
        <f t="shared" si="70"/>
        <v>1.6666666666666666E-4</v>
      </c>
      <c r="AB53">
        <f t="shared" si="62"/>
        <v>1.6666666666666666E-2</v>
      </c>
      <c r="AC53">
        <v>18</v>
      </c>
      <c r="AD53">
        <f t="shared" si="71"/>
        <v>1.5E-3</v>
      </c>
      <c r="AE53">
        <f t="shared" si="18"/>
        <v>0.15</v>
      </c>
    </row>
    <row r="54" spans="1:31" x14ac:dyDescent="0.35">
      <c r="A54" t="s">
        <v>8</v>
      </c>
      <c r="B54">
        <v>2900000</v>
      </c>
      <c r="C54">
        <f t="shared" si="0"/>
        <v>2900</v>
      </c>
      <c r="D54">
        <v>94</v>
      </c>
      <c r="E54">
        <f t="shared" si="64"/>
        <v>7.8333333333333328E-3</v>
      </c>
      <c r="F54">
        <f t="shared" si="2"/>
        <v>0.78333333333333333</v>
      </c>
      <c r="G54">
        <v>0.625</v>
      </c>
      <c r="H54">
        <v>14</v>
      </c>
      <c r="I54">
        <f t="shared" si="65"/>
        <v>1.1666666666666668E-3</v>
      </c>
      <c r="J54">
        <f t="shared" si="4"/>
        <v>0.11666666666666668</v>
      </c>
      <c r="K54">
        <v>40</v>
      </c>
      <c r="L54">
        <f t="shared" si="66"/>
        <v>3.3333333333333335E-3</v>
      </c>
      <c r="M54">
        <f t="shared" si="32"/>
        <v>0.33333333333333337</v>
      </c>
      <c r="N54">
        <v>7</v>
      </c>
      <c r="O54">
        <f t="shared" si="67"/>
        <v>5.8333333333333338E-4</v>
      </c>
      <c r="P54">
        <f t="shared" si="55"/>
        <v>5.8333333333333341E-2</v>
      </c>
      <c r="Q54">
        <v>3</v>
      </c>
      <c r="R54">
        <f t="shared" si="68"/>
        <v>2.5000000000000001E-4</v>
      </c>
      <c r="S54">
        <f t="shared" si="10"/>
        <v>2.5000000000000001E-2</v>
      </c>
      <c r="T54">
        <v>11</v>
      </c>
      <c r="U54">
        <f t="shared" si="69"/>
        <v>9.1666666666666665E-4</v>
      </c>
      <c r="V54">
        <f t="shared" si="58"/>
        <v>9.166666666666666E-2</v>
      </c>
      <c r="W54">
        <v>0</v>
      </c>
      <c r="X54">
        <v>0</v>
      </c>
      <c r="Y54">
        <v>0</v>
      </c>
      <c r="Z54">
        <v>2</v>
      </c>
      <c r="AA54">
        <f t="shared" si="70"/>
        <v>1.6666666666666666E-4</v>
      </c>
      <c r="AB54">
        <f t="shared" si="62"/>
        <v>1.6666666666666666E-2</v>
      </c>
      <c r="AC54">
        <v>18</v>
      </c>
      <c r="AD54">
        <f t="shared" si="71"/>
        <v>1.5E-3</v>
      </c>
      <c r="AE54">
        <f t="shared" si="18"/>
        <v>0.15</v>
      </c>
    </row>
    <row r="55" spans="1:31" x14ac:dyDescent="0.35">
      <c r="A55" t="s">
        <v>8</v>
      </c>
      <c r="B55">
        <v>639900</v>
      </c>
      <c r="C55">
        <f t="shared" si="0"/>
        <v>639.9</v>
      </c>
      <c r="D55">
        <v>94</v>
      </c>
      <c r="E55">
        <f t="shared" si="64"/>
        <v>7.8333333333333328E-3</v>
      </c>
      <c r="F55">
        <f t="shared" si="2"/>
        <v>0.78333333333333333</v>
      </c>
      <c r="G55">
        <v>0.625</v>
      </c>
      <c r="H55">
        <v>14</v>
      </c>
      <c r="I55">
        <f t="shared" si="65"/>
        <v>1.1666666666666668E-3</v>
      </c>
      <c r="J55">
        <f t="shared" si="4"/>
        <v>0.11666666666666668</v>
      </c>
      <c r="K55">
        <v>40</v>
      </c>
      <c r="L55">
        <f t="shared" si="66"/>
        <v>3.3333333333333335E-3</v>
      </c>
      <c r="M55">
        <f t="shared" si="32"/>
        <v>0.33333333333333337</v>
      </c>
      <c r="N55">
        <v>7</v>
      </c>
      <c r="O55">
        <f t="shared" si="67"/>
        <v>5.8333333333333338E-4</v>
      </c>
      <c r="P55">
        <f t="shared" si="55"/>
        <v>5.8333333333333341E-2</v>
      </c>
      <c r="Q55">
        <v>3</v>
      </c>
      <c r="R55">
        <f t="shared" si="68"/>
        <v>2.5000000000000001E-4</v>
      </c>
      <c r="S55">
        <f t="shared" si="10"/>
        <v>2.5000000000000001E-2</v>
      </c>
      <c r="T55">
        <v>11</v>
      </c>
      <c r="U55">
        <f t="shared" si="69"/>
        <v>9.1666666666666665E-4</v>
      </c>
      <c r="V55">
        <f t="shared" si="58"/>
        <v>9.166666666666666E-2</v>
      </c>
      <c r="W55">
        <v>0</v>
      </c>
      <c r="X55">
        <v>0</v>
      </c>
      <c r="Y55">
        <v>0</v>
      </c>
      <c r="Z55">
        <v>2</v>
      </c>
      <c r="AA55">
        <f t="shared" si="70"/>
        <v>1.6666666666666666E-4</v>
      </c>
      <c r="AB55">
        <f t="shared" si="62"/>
        <v>1.6666666666666666E-2</v>
      </c>
      <c r="AC55">
        <v>18</v>
      </c>
      <c r="AD55">
        <f t="shared" si="71"/>
        <v>1.5E-3</v>
      </c>
      <c r="AE55">
        <f t="shared" si="18"/>
        <v>0.15</v>
      </c>
    </row>
    <row r="56" spans="1:31" x14ac:dyDescent="0.35">
      <c r="A56" t="s">
        <v>8</v>
      </c>
      <c r="B56">
        <v>599000</v>
      </c>
      <c r="C56">
        <f t="shared" si="0"/>
        <v>599</v>
      </c>
      <c r="D56">
        <v>94</v>
      </c>
      <c r="E56">
        <f t="shared" si="64"/>
        <v>7.8333333333333328E-3</v>
      </c>
      <c r="F56">
        <f t="shared" si="2"/>
        <v>0.78333333333333333</v>
      </c>
      <c r="G56">
        <v>0.625</v>
      </c>
      <c r="H56">
        <v>14</v>
      </c>
      <c r="I56">
        <f t="shared" si="65"/>
        <v>1.1666666666666668E-3</v>
      </c>
      <c r="J56">
        <f t="shared" si="4"/>
        <v>0.11666666666666668</v>
      </c>
      <c r="K56">
        <v>40</v>
      </c>
      <c r="L56">
        <f t="shared" si="66"/>
        <v>3.3333333333333335E-3</v>
      </c>
      <c r="M56">
        <f t="shared" si="32"/>
        <v>0.33333333333333337</v>
      </c>
      <c r="N56">
        <v>7</v>
      </c>
      <c r="O56">
        <f t="shared" si="67"/>
        <v>5.8333333333333338E-4</v>
      </c>
      <c r="P56">
        <f t="shared" si="55"/>
        <v>5.8333333333333341E-2</v>
      </c>
      <c r="Q56">
        <v>3</v>
      </c>
      <c r="R56">
        <f t="shared" si="68"/>
        <v>2.5000000000000001E-4</v>
      </c>
      <c r="S56">
        <f t="shared" si="10"/>
        <v>2.5000000000000001E-2</v>
      </c>
      <c r="T56">
        <v>11</v>
      </c>
      <c r="U56">
        <f t="shared" si="69"/>
        <v>9.1666666666666665E-4</v>
      </c>
      <c r="V56">
        <f t="shared" si="58"/>
        <v>9.166666666666666E-2</v>
      </c>
      <c r="W56">
        <v>0</v>
      </c>
      <c r="X56">
        <v>0</v>
      </c>
      <c r="Y56">
        <v>0</v>
      </c>
      <c r="Z56">
        <v>2</v>
      </c>
      <c r="AA56">
        <f t="shared" si="70"/>
        <v>1.6666666666666666E-4</v>
      </c>
      <c r="AB56">
        <f t="shared" si="62"/>
        <v>1.6666666666666666E-2</v>
      </c>
      <c r="AC56">
        <v>18</v>
      </c>
      <c r="AD56">
        <f t="shared" si="71"/>
        <v>1.5E-3</v>
      </c>
      <c r="AE56">
        <f t="shared" si="18"/>
        <v>0.15</v>
      </c>
    </row>
    <row r="57" spans="1:31" x14ac:dyDescent="0.35">
      <c r="A57" t="s">
        <v>9</v>
      </c>
      <c r="B57">
        <v>1135400</v>
      </c>
      <c r="C57">
        <f t="shared" si="0"/>
        <v>1135.4000000000001</v>
      </c>
      <c r="D57">
        <v>94</v>
      </c>
      <c r="E57">
        <f t="shared" si="64"/>
        <v>7.8333333333333328E-3</v>
      </c>
      <c r="F57">
        <f t="shared" si="2"/>
        <v>0.78333333333333333</v>
      </c>
      <c r="G57">
        <v>0.77100000000000002</v>
      </c>
      <c r="H57">
        <v>21</v>
      </c>
      <c r="I57">
        <f>21/12000</f>
        <v>1.75E-3</v>
      </c>
      <c r="J57">
        <f t="shared" si="4"/>
        <v>0.17500000000000002</v>
      </c>
      <c r="K57">
        <v>89</v>
      </c>
      <c r="L57">
        <f>89/12000</f>
        <v>7.4166666666666669E-3</v>
      </c>
      <c r="M57">
        <f t="shared" si="32"/>
        <v>0.7416666666666667</v>
      </c>
      <c r="N57">
        <v>13</v>
      </c>
      <c r="O57">
        <f>13/12000</f>
        <v>1.0833333333333333E-3</v>
      </c>
      <c r="P57">
        <f t="shared" si="55"/>
        <v>0.10833333333333332</v>
      </c>
      <c r="Q57">
        <v>6</v>
      </c>
      <c r="R57">
        <f>6/12000</f>
        <v>5.0000000000000001E-4</v>
      </c>
      <c r="S57">
        <f t="shared" si="10"/>
        <v>0.05</v>
      </c>
      <c r="T57">
        <v>8</v>
      </c>
      <c r="U57">
        <f>8/12000</f>
        <v>6.6666666666666664E-4</v>
      </c>
      <c r="V57">
        <f t="shared" si="58"/>
        <v>6.6666666666666666E-2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19</v>
      </c>
      <c r="AD57">
        <f>19/12000</f>
        <v>1.5833333333333333E-3</v>
      </c>
      <c r="AE57">
        <f t="shared" si="18"/>
        <v>0.15833333333333333</v>
      </c>
    </row>
    <row r="58" spans="1:31" x14ac:dyDescent="0.35">
      <c r="A58" t="s">
        <v>9</v>
      </c>
      <c r="B58">
        <v>15500000</v>
      </c>
      <c r="C58">
        <f t="shared" si="0"/>
        <v>15500</v>
      </c>
      <c r="D58">
        <v>94</v>
      </c>
      <c r="E58">
        <f t="shared" si="64"/>
        <v>7.8333333333333328E-3</v>
      </c>
      <c r="F58">
        <f t="shared" si="2"/>
        <v>0.78333333333333333</v>
      </c>
      <c r="G58">
        <v>0.77100000000000002</v>
      </c>
      <c r="H58">
        <v>21</v>
      </c>
      <c r="I58">
        <f t="shared" ref="I58:I62" si="72">21/12000</f>
        <v>1.75E-3</v>
      </c>
      <c r="J58">
        <f t="shared" si="4"/>
        <v>0.17500000000000002</v>
      </c>
      <c r="K58">
        <v>89</v>
      </c>
      <c r="L58">
        <f t="shared" ref="L58:L62" si="73">89/12000</f>
        <v>7.4166666666666669E-3</v>
      </c>
      <c r="M58">
        <f t="shared" si="32"/>
        <v>0.7416666666666667</v>
      </c>
      <c r="N58">
        <v>13</v>
      </c>
      <c r="O58">
        <f t="shared" ref="O58:O62" si="74">13/12000</f>
        <v>1.0833333333333333E-3</v>
      </c>
      <c r="P58">
        <f t="shared" si="55"/>
        <v>0.10833333333333332</v>
      </c>
      <c r="Q58">
        <v>6</v>
      </c>
      <c r="R58">
        <f t="shared" ref="R58:R62" si="75">6/12000</f>
        <v>5.0000000000000001E-4</v>
      </c>
      <c r="S58">
        <f t="shared" si="10"/>
        <v>0.05</v>
      </c>
      <c r="T58">
        <v>8</v>
      </c>
      <c r="U58">
        <f t="shared" ref="U58:U62" si="76">8/12000</f>
        <v>6.6666666666666664E-4</v>
      </c>
      <c r="V58">
        <f t="shared" si="58"/>
        <v>6.6666666666666666E-2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19</v>
      </c>
      <c r="AD58">
        <f t="shared" ref="AD58:AD62" si="77">19/12000</f>
        <v>1.5833333333333333E-3</v>
      </c>
      <c r="AE58">
        <f t="shared" si="18"/>
        <v>0.15833333333333333</v>
      </c>
    </row>
    <row r="59" spans="1:31" x14ac:dyDescent="0.35">
      <c r="A59" t="s">
        <v>9</v>
      </c>
      <c r="B59">
        <v>7400000</v>
      </c>
      <c r="C59">
        <f t="shared" si="0"/>
        <v>7400</v>
      </c>
      <c r="D59">
        <v>94</v>
      </c>
      <c r="E59">
        <f t="shared" si="64"/>
        <v>7.8333333333333328E-3</v>
      </c>
      <c r="F59">
        <f t="shared" si="2"/>
        <v>0.78333333333333333</v>
      </c>
      <c r="G59">
        <v>0.77100000000000002</v>
      </c>
      <c r="H59">
        <v>21</v>
      </c>
      <c r="I59">
        <f t="shared" si="72"/>
        <v>1.75E-3</v>
      </c>
      <c r="J59">
        <f t="shared" si="4"/>
        <v>0.17500000000000002</v>
      </c>
      <c r="K59">
        <v>89</v>
      </c>
      <c r="L59">
        <f t="shared" si="73"/>
        <v>7.4166666666666669E-3</v>
      </c>
      <c r="M59">
        <f t="shared" si="32"/>
        <v>0.7416666666666667</v>
      </c>
      <c r="N59">
        <v>13</v>
      </c>
      <c r="O59">
        <f t="shared" si="74"/>
        <v>1.0833333333333333E-3</v>
      </c>
      <c r="P59">
        <f t="shared" si="55"/>
        <v>0.10833333333333332</v>
      </c>
      <c r="Q59">
        <v>6</v>
      </c>
      <c r="R59">
        <f t="shared" si="75"/>
        <v>5.0000000000000001E-4</v>
      </c>
      <c r="S59">
        <f t="shared" si="10"/>
        <v>0.05</v>
      </c>
      <c r="T59">
        <v>8</v>
      </c>
      <c r="U59">
        <f t="shared" si="76"/>
        <v>6.6666666666666664E-4</v>
      </c>
      <c r="V59">
        <f t="shared" si="58"/>
        <v>6.6666666666666666E-2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19</v>
      </c>
      <c r="AD59">
        <f t="shared" si="77"/>
        <v>1.5833333333333333E-3</v>
      </c>
      <c r="AE59">
        <f t="shared" si="18"/>
        <v>0.15833333333333333</v>
      </c>
    </row>
    <row r="60" spans="1:31" x14ac:dyDescent="0.35">
      <c r="A60" t="s">
        <v>9</v>
      </c>
      <c r="B60">
        <v>7500000</v>
      </c>
      <c r="C60">
        <f t="shared" si="0"/>
        <v>7500</v>
      </c>
      <c r="D60">
        <v>94</v>
      </c>
      <c r="E60">
        <f t="shared" si="64"/>
        <v>7.8333333333333328E-3</v>
      </c>
      <c r="F60">
        <f t="shared" si="2"/>
        <v>0.78333333333333333</v>
      </c>
      <c r="G60">
        <v>0.77100000000000002</v>
      </c>
      <c r="H60">
        <v>21</v>
      </c>
      <c r="I60">
        <f t="shared" si="72"/>
        <v>1.75E-3</v>
      </c>
      <c r="J60">
        <f t="shared" si="4"/>
        <v>0.17500000000000002</v>
      </c>
      <c r="K60">
        <v>89</v>
      </c>
      <c r="L60">
        <f t="shared" si="73"/>
        <v>7.4166666666666669E-3</v>
      </c>
      <c r="M60">
        <f t="shared" si="32"/>
        <v>0.7416666666666667</v>
      </c>
      <c r="N60">
        <v>13</v>
      </c>
      <c r="O60">
        <f t="shared" si="74"/>
        <v>1.0833333333333333E-3</v>
      </c>
      <c r="P60">
        <f t="shared" si="55"/>
        <v>0.10833333333333332</v>
      </c>
      <c r="Q60">
        <v>6</v>
      </c>
      <c r="R60">
        <f t="shared" si="75"/>
        <v>5.0000000000000001E-4</v>
      </c>
      <c r="S60">
        <f t="shared" si="10"/>
        <v>0.05</v>
      </c>
      <c r="T60">
        <v>8</v>
      </c>
      <c r="U60">
        <f t="shared" si="76"/>
        <v>6.6666666666666664E-4</v>
      </c>
      <c r="V60">
        <f t="shared" si="58"/>
        <v>6.6666666666666666E-2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19</v>
      </c>
      <c r="AD60">
        <f t="shared" si="77"/>
        <v>1.5833333333333333E-3</v>
      </c>
      <c r="AE60">
        <f t="shared" si="18"/>
        <v>0.15833333333333333</v>
      </c>
    </row>
    <row r="61" spans="1:31" x14ac:dyDescent="0.35">
      <c r="A61" t="s">
        <v>9</v>
      </c>
      <c r="B61">
        <v>6495000</v>
      </c>
      <c r="C61">
        <f t="shared" si="0"/>
        <v>6495</v>
      </c>
      <c r="D61">
        <v>94</v>
      </c>
      <c r="E61">
        <f t="shared" si="64"/>
        <v>7.8333333333333328E-3</v>
      </c>
      <c r="F61">
        <f t="shared" si="2"/>
        <v>0.78333333333333333</v>
      </c>
      <c r="G61">
        <v>0.77100000000000002</v>
      </c>
      <c r="H61">
        <v>21</v>
      </c>
      <c r="I61">
        <f t="shared" si="72"/>
        <v>1.75E-3</v>
      </c>
      <c r="J61">
        <f t="shared" si="4"/>
        <v>0.17500000000000002</v>
      </c>
      <c r="K61">
        <v>89</v>
      </c>
      <c r="L61">
        <f t="shared" si="73"/>
        <v>7.4166666666666669E-3</v>
      </c>
      <c r="M61">
        <f t="shared" si="32"/>
        <v>0.7416666666666667</v>
      </c>
      <c r="N61">
        <v>13</v>
      </c>
      <c r="O61">
        <f t="shared" si="74"/>
        <v>1.0833333333333333E-3</v>
      </c>
      <c r="P61">
        <f t="shared" si="55"/>
        <v>0.10833333333333332</v>
      </c>
      <c r="Q61">
        <v>6</v>
      </c>
      <c r="R61">
        <f t="shared" si="75"/>
        <v>5.0000000000000001E-4</v>
      </c>
      <c r="S61">
        <f t="shared" si="10"/>
        <v>0.05</v>
      </c>
      <c r="T61">
        <v>8</v>
      </c>
      <c r="U61">
        <f t="shared" si="76"/>
        <v>6.6666666666666664E-4</v>
      </c>
      <c r="V61">
        <f t="shared" si="58"/>
        <v>6.6666666666666666E-2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19</v>
      </c>
      <c r="AD61">
        <f t="shared" si="77"/>
        <v>1.5833333333333333E-3</v>
      </c>
      <c r="AE61">
        <f t="shared" si="18"/>
        <v>0.15833333333333333</v>
      </c>
    </row>
    <row r="62" spans="1:31" x14ac:dyDescent="0.35">
      <c r="A62" t="s">
        <v>9</v>
      </c>
      <c r="B62">
        <v>11000000</v>
      </c>
      <c r="C62">
        <f t="shared" si="0"/>
        <v>11000</v>
      </c>
      <c r="D62">
        <v>94</v>
      </c>
      <c r="E62">
        <f t="shared" si="64"/>
        <v>7.8333333333333328E-3</v>
      </c>
      <c r="F62">
        <f t="shared" si="2"/>
        <v>0.78333333333333333</v>
      </c>
      <c r="G62">
        <v>0.77100000000000002</v>
      </c>
      <c r="H62">
        <v>21</v>
      </c>
      <c r="I62">
        <f t="shared" si="72"/>
        <v>1.75E-3</v>
      </c>
      <c r="J62">
        <f t="shared" si="4"/>
        <v>0.17500000000000002</v>
      </c>
      <c r="K62">
        <v>89</v>
      </c>
      <c r="L62">
        <f t="shared" si="73"/>
        <v>7.4166666666666669E-3</v>
      </c>
      <c r="M62">
        <f t="shared" si="32"/>
        <v>0.7416666666666667</v>
      </c>
      <c r="N62">
        <v>13</v>
      </c>
      <c r="O62">
        <f t="shared" si="74"/>
        <v>1.0833333333333333E-3</v>
      </c>
      <c r="P62">
        <f t="shared" si="55"/>
        <v>0.10833333333333332</v>
      </c>
      <c r="Q62">
        <v>6</v>
      </c>
      <c r="R62">
        <f t="shared" si="75"/>
        <v>5.0000000000000001E-4</v>
      </c>
      <c r="S62">
        <f t="shared" si="10"/>
        <v>0.05</v>
      </c>
      <c r="T62">
        <v>8</v>
      </c>
      <c r="U62">
        <f t="shared" si="76"/>
        <v>6.6666666666666664E-4</v>
      </c>
      <c r="V62">
        <f t="shared" si="58"/>
        <v>6.6666666666666666E-2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19</v>
      </c>
      <c r="AD62">
        <f t="shared" si="77"/>
        <v>1.5833333333333333E-3</v>
      </c>
      <c r="AE62">
        <f t="shared" si="18"/>
        <v>0.15833333333333333</v>
      </c>
    </row>
    <row r="63" spans="1:31" x14ac:dyDescent="0.35">
      <c r="A63" t="s">
        <v>10</v>
      </c>
      <c r="B63">
        <v>457200</v>
      </c>
      <c r="C63">
        <f t="shared" si="0"/>
        <v>457.2</v>
      </c>
      <c r="D63">
        <v>49</v>
      </c>
      <c r="E63">
        <f>49/8000</f>
        <v>6.1250000000000002E-3</v>
      </c>
      <c r="F63">
        <f t="shared" si="2"/>
        <v>0.61250000000000004</v>
      </c>
      <c r="G63">
        <v>0.79</v>
      </c>
      <c r="H63">
        <v>7</v>
      </c>
      <c r="I63">
        <f>7/8000</f>
        <v>8.7500000000000002E-4</v>
      </c>
      <c r="J63">
        <f t="shared" si="4"/>
        <v>8.7500000000000008E-2</v>
      </c>
      <c r="K63">
        <v>23</v>
      </c>
      <c r="L63">
        <f>23/8000</f>
        <v>2.875E-3</v>
      </c>
      <c r="M63">
        <f t="shared" si="32"/>
        <v>0.28749999999999998</v>
      </c>
      <c r="N63">
        <v>4</v>
      </c>
      <c r="O63">
        <f>4/8000</f>
        <v>5.0000000000000001E-4</v>
      </c>
      <c r="P63">
        <f t="shared" si="55"/>
        <v>0.05</v>
      </c>
      <c r="Q63">
        <v>4</v>
      </c>
      <c r="R63">
        <f>4/8000</f>
        <v>5.0000000000000001E-4</v>
      </c>
      <c r="S63">
        <f t="shared" si="10"/>
        <v>0.05</v>
      </c>
      <c r="T63">
        <v>6</v>
      </c>
      <c r="U63">
        <f>6/8000</f>
        <v>7.5000000000000002E-4</v>
      </c>
      <c r="V63">
        <f t="shared" si="58"/>
        <v>7.4999999999999997E-2</v>
      </c>
      <c r="W63">
        <v>6</v>
      </c>
      <c r="X63">
        <f>6/8000</f>
        <v>7.5000000000000002E-4</v>
      </c>
      <c r="Y63">
        <f>X63*100</f>
        <v>7.4999999999999997E-2</v>
      </c>
      <c r="Z63">
        <v>4</v>
      </c>
      <c r="AA63">
        <f>4/8000</f>
        <v>5.0000000000000001E-4</v>
      </c>
      <c r="AB63">
        <f>AA63*100</f>
        <v>0.05</v>
      </c>
      <c r="AC63">
        <v>7</v>
      </c>
      <c r="AD63">
        <f>7/8000</f>
        <v>8.7500000000000002E-4</v>
      </c>
      <c r="AE63">
        <f t="shared" si="18"/>
        <v>8.7500000000000008E-2</v>
      </c>
    </row>
    <row r="64" spans="1:31" x14ac:dyDescent="0.35">
      <c r="A64" t="s">
        <v>10</v>
      </c>
      <c r="B64">
        <v>690000</v>
      </c>
      <c r="C64">
        <f t="shared" si="0"/>
        <v>690</v>
      </c>
      <c r="D64">
        <v>49</v>
      </c>
      <c r="E64">
        <f t="shared" ref="E64:E68" si="78">49/8000</f>
        <v>6.1250000000000002E-3</v>
      </c>
      <c r="F64">
        <f t="shared" si="2"/>
        <v>0.61250000000000004</v>
      </c>
      <c r="G64">
        <v>0.79</v>
      </c>
      <c r="H64">
        <v>7</v>
      </c>
      <c r="I64">
        <f t="shared" ref="I64:I68" si="79">7/8000</f>
        <v>8.7500000000000002E-4</v>
      </c>
      <c r="J64">
        <f t="shared" si="4"/>
        <v>8.7500000000000008E-2</v>
      </c>
      <c r="K64">
        <v>23</v>
      </c>
      <c r="L64">
        <f t="shared" ref="L64:L68" si="80">23/8000</f>
        <v>2.875E-3</v>
      </c>
      <c r="M64">
        <f t="shared" si="32"/>
        <v>0.28749999999999998</v>
      </c>
      <c r="N64">
        <v>4</v>
      </c>
      <c r="O64">
        <f t="shared" ref="O64:O68" si="81">4/8000</f>
        <v>5.0000000000000001E-4</v>
      </c>
      <c r="P64">
        <f t="shared" si="55"/>
        <v>0.05</v>
      </c>
      <c r="Q64">
        <v>4</v>
      </c>
      <c r="R64">
        <f t="shared" ref="R64:R68" si="82">4/8000</f>
        <v>5.0000000000000001E-4</v>
      </c>
      <c r="S64">
        <f t="shared" si="10"/>
        <v>0.05</v>
      </c>
      <c r="T64">
        <v>6</v>
      </c>
      <c r="U64">
        <f t="shared" ref="U64:U68" si="83">6/8000</f>
        <v>7.5000000000000002E-4</v>
      </c>
      <c r="V64">
        <f t="shared" si="58"/>
        <v>7.4999999999999997E-2</v>
      </c>
      <c r="W64">
        <v>6</v>
      </c>
      <c r="X64">
        <f t="shared" ref="X64:X68" si="84">6/8000</f>
        <v>7.5000000000000002E-4</v>
      </c>
      <c r="Y64">
        <f t="shared" ref="Y64:Y73" si="85">X64*100</f>
        <v>7.4999999999999997E-2</v>
      </c>
      <c r="Z64">
        <v>4</v>
      </c>
      <c r="AA64">
        <f t="shared" ref="AA64:AA68" si="86">4/8000</f>
        <v>5.0000000000000001E-4</v>
      </c>
      <c r="AB64">
        <f t="shared" ref="AB64:AB68" si="87">AA64*100</f>
        <v>0.05</v>
      </c>
      <c r="AC64">
        <v>7</v>
      </c>
      <c r="AD64">
        <f t="shared" ref="AD64:AD68" si="88">7/8000</f>
        <v>8.7500000000000002E-4</v>
      </c>
      <c r="AE64">
        <f t="shared" si="18"/>
        <v>8.7500000000000008E-2</v>
      </c>
    </row>
    <row r="65" spans="1:31" x14ac:dyDescent="0.35">
      <c r="A65" t="s">
        <v>10</v>
      </c>
      <c r="B65">
        <v>800000</v>
      </c>
      <c r="C65">
        <f t="shared" si="0"/>
        <v>800</v>
      </c>
      <c r="D65">
        <v>49</v>
      </c>
      <c r="E65">
        <f t="shared" si="78"/>
        <v>6.1250000000000002E-3</v>
      </c>
      <c r="F65">
        <f t="shared" si="2"/>
        <v>0.61250000000000004</v>
      </c>
      <c r="G65">
        <v>0.79</v>
      </c>
      <c r="H65">
        <v>7</v>
      </c>
      <c r="I65">
        <f t="shared" si="79"/>
        <v>8.7500000000000002E-4</v>
      </c>
      <c r="J65">
        <f t="shared" si="4"/>
        <v>8.7500000000000008E-2</v>
      </c>
      <c r="K65">
        <v>23</v>
      </c>
      <c r="L65">
        <f t="shared" si="80"/>
        <v>2.875E-3</v>
      </c>
      <c r="M65">
        <f t="shared" si="32"/>
        <v>0.28749999999999998</v>
      </c>
      <c r="N65">
        <v>4</v>
      </c>
      <c r="O65">
        <f t="shared" si="81"/>
        <v>5.0000000000000001E-4</v>
      </c>
      <c r="P65">
        <f t="shared" si="55"/>
        <v>0.05</v>
      </c>
      <c r="Q65">
        <v>4</v>
      </c>
      <c r="R65">
        <f t="shared" si="82"/>
        <v>5.0000000000000001E-4</v>
      </c>
      <c r="S65">
        <f t="shared" si="10"/>
        <v>0.05</v>
      </c>
      <c r="T65">
        <v>6</v>
      </c>
      <c r="U65">
        <f t="shared" si="83"/>
        <v>7.5000000000000002E-4</v>
      </c>
      <c r="V65">
        <f t="shared" si="58"/>
        <v>7.4999999999999997E-2</v>
      </c>
      <c r="W65">
        <v>6</v>
      </c>
      <c r="X65">
        <f t="shared" si="84"/>
        <v>7.5000000000000002E-4</v>
      </c>
      <c r="Y65">
        <f t="shared" si="85"/>
        <v>7.4999999999999997E-2</v>
      </c>
      <c r="Z65">
        <v>4</v>
      </c>
      <c r="AA65">
        <f t="shared" si="86"/>
        <v>5.0000000000000001E-4</v>
      </c>
      <c r="AB65">
        <f t="shared" si="87"/>
        <v>0.05</v>
      </c>
      <c r="AC65">
        <v>7</v>
      </c>
      <c r="AD65">
        <f t="shared" si="88"/>
        <v>8.7500000000000002E-4</v>
      </c>
      <c r="AE65">
        <f t="shared" si="18"/>
        <v>8.7500000000000008E-2</v>
      </c>
    </row>
    <row r="66" spans="1:31" x14ac:dyDescent="0.35">
      <c r="A66" t="s">
        <v>10</v>
      </c>
      <c r="B66">
        <v>619000</v>
      </c>
      <c r="C66">
        <f t="shared" si="0"/>
        <v>619</v>
      </c>
      <c r="D66">
        <v>49</v>
      </c>
      <c r="E66">
        <f t="shared" si="78"/>
        <v>6.1250000000000002E-3</v>
      </c>
      <c r="F66">
        <f t="shared" si="2"/>
        <v>0.61250000000000004</v>
      </c>
      <c r="G66">
        <v>0.79</v>
      </c>
      <c r="H66">
        <v>7</v>
      </c>
      <c r="I66">
        <f t="shared" si="79"/>
        <v>8.7500000000000002E-4</v>
      </c>
      <c r="J66">
        <f t="shared" si="4"/>
        <v>8.7500000000000008E-2</v>
      </c>
      <c r="K66">
        <v>23</v>
      </c>
      <c r="L66">
        <f t="shared" si="80"/>
        <v>2.875E-3</v>
      </c>
      <c r="M66">
        <f t="shared" si="32"/>
        <v>0.28749999999999998</v>
      </c>
      <c r="N66">
        <v>4</v>
      </c>
      <c r="O66">
        <f t="shared" si="81"/>
        <v>5.0000000000000001E-4</v>
      </c>
      <c r="P66">
        <f t="shared" si="55"/>
        <v>0.05</v>
      </c>
      <c r="Q66">
        <v>4</v>
      </c>
      <c r="R66">
        <f t="shared" si="82"/>
        <v>5.0000000000000001E-4</v>
      </c>
      <c r="S66">
        <f t="shared" si="10"/>
        <v>0.05</v>
      </c>
      <c r="T66">
        <v>6</v>
      </c>
      <c r="U66">
        <f t="shared" si="83"/>
        <v>7.5000000000000002E-4</v>
      </c>
      <c r="V66">
        <f t="shared" si="58"/>
        <v>7.4999999999999997E-2</v>
      </c>
      <c r="W66">
        <v>6</v>
      </c>
      <c r="X66">
        <f t="shared" si="84"/>
        <v>7.5000000000000002E-4</v>
      </c>
      <c r="Y66">
        <f t="shared" si="85"/>
        <v>7.4999999999999997E-2</v>
      </c>
      <c r="Z66">
        <v>4</v>
      </c>
      <c r="AA66">
        <f t="shared" si="86"/>
        <v>5.0000000000000001E-4</v>
      </c>
      <c r="AB66">
        <f t="shared" si="87"/>
        <v>0.05</v>
      </c>
      <c r="AC66">
        <v>7</v>
      </c>
      <c r="AD66">
        <f t="shared" si="88"/>
        <v>8.7500000000000002E-4</v>
      </c>
      <c r="AE66">
        <f t="shared" si="18"/>
        <v>8.7500000000000008E-2</v>
      </c>
    </row>
    <row r="67" spans="1:31" x14ac:dyDescent="0.35">
      <c r="A67" t="s">
        <v>10</v>
      </c>
      <c r="B67">
        <v>1299900</v>
      </c>
      <c r="C67">
        <f t="shared" ref="C67:C73" si="89">B67/1000</f>
        <v>1299.9000000000001</v>
      </c>
      <c r="D67">
        <v>49</v>
      </c>
      <c r="E67">
        <f t="shared" si="78"/>
        <v>6.1250000000000002E-3</v>
      </c>
      <c r="F67">
        <f t="shared" ref="F67:F73" si="90">E67*100</f>
        <v>0.61250000000000004</v>
      </c>
      <c r="G67">
        <v>0.79</v>
      </c>
      <c r="H67">
        <v>7</v>
      </c>
      <c r="I67">
        <f t="shared" si="79"/>
        <v>8.7500000000000002E-4</v>
      </c>
      <c r="J67">
        <f t="shared" ref="J67:J68" si="91">I67*100</f>
        <v>8.7500000000000008E-2</v>
      </c>
      <c r="K67">
        <v>23</v>
      </c>
      <c r="L67">
        <f t="shared" si="80"/>
        <v>2.875E-3</v>
      </c>
      <c r="M67">
        <f t="shared" si="32"/>
        <v>0.28749999999999998</v>
      </c>
      <c r="N67">
        <v>4</v>
      </c>
      <c r="O67">
        <f t="shared" si="81"/>
        <v>5.0000000000000001E-4</v>
      </c>
      <c r="P67">
        <f t="shared" si="55"/>
        <v>0.05</v>
      </c>
      <c r="Q67">
        <v>4</v>
      </c>
      <c r="R67">
        <f t="shared" si="82"/>
        <v>5.0000000000000001E-4</v>
      </c>
      <c r="S67">
        <f t="shared" ref="S67:S73" si="92">R67*100</f>
        <v>0.05</v>
      </c>
      <c r="T67">
        <v>6</v>
      </c>
      <c r="U67">
        <f t="shared" si="83"/>
        <v>7.5000000000000002E-4</v>
      </c>
      <c r="V67">
        <f t="shared" si="58"/>
        <v>7.4999999999999997E-2</v>
      </c>
      <c r="W67">
        <v>6</v>
      </c>
      <c r="X67">
        <f t="shared" si="84"/>
        <v>7.5000000000000002E-4</v>
      </c>
      <c r="Y67">
        <f t="shared" si="85"/>
        <v>7.4999999999999997E-2</v>
      </c>
      <c r="Z67">
        <v>4</v>
      </c>
      <c r="AA67">
        <f t="shared" si="86"/>
        <v>5.0000000000000001E-4</v>
      </c>
      <c r="AB67">
        <f t="shared" si="87"/>
        <v>0.05</v>
      </c>
      <c r="AC67">
        <v>7</v>
      </c>
      <c r="AD67">
        <f t="shared" si="88"/>
        <v>8.7500000000000002E-4</v>
      </c>
      <c r="AE67">
        <f t="shared" ref="AE67:AE68" si="93">AD67*100</f>
        <v>8.7500000000000008E-2</v>
      </c>
    </row>
    <row r="68" spans="1:31" x14ac:dyDescent="0.35">
      <c r="A68" t="s">
        <v>10</v>
      </c>
      <c r="B68">
        <v>1050000</v>
      </c>
      <c r="C68">
        <f t="shared" si="89"/>
        <v>1050</v>
      </c>
      <c r="D68">
        <v>49</v>
      </c>
      <c r="E68">
        <f t="shared" si="78"/>
        <v>6.1250000000000002E-3</v>
      </c>
      <c r="F68">
        <f t="shared" si="90"/>
        <v>0.61250000000000004</v>
      </c>
      <c r="G68">
        <v>0.79</v>
      </c>
      <c r="H68">
        <v>7</v>
      </c>
      <c r="I68">
        <f t="shared" si="79"/>
        <v>8.7500000000000002E-4</v>
      </c>
      <c r="J68">
        <f t="shared" si="91"/>
        <v>8.7500000000000008E-2</v>
      </c>
      <c r="K68">
        <v>23</v>
      </c>
      <c r="L68">
        <f t="shared" si="80"/>
        <v>2.875E-3</v>
      </c>
      <c r="M68">
        <f t="shared" si="32"/>
        <v>0.28749999999999998</v>
      </c>
      <c r="N68">
        <v>4</v>
      </c>
      <c r="O68">
        <f t="shared" si="81"/>
        <v>5.0000000000000001E-4</v>
      </c>
      <c r="P68">
        <f t="shared" si="55"/>
        <v>0.05</v>
      </c>
      <c r="Q68">
        <v>4</v>
      </c>
      <c r="R68">
        <f t="shared" si="82"/>
        <v>5.0000000000000001E-4</v>
      </c>
      <c r="S68">
        <f t="shared" si="92"/>
        <v>0.05</v>
      </c>
      <c r="T68">
        <v>6</v>
      </c>
      <c r="U68">
        <f t="shared" si="83"/>
        <v>7.5000000000000002E-4</v>
      </c>
      <c r="V68">
        <f t="shared" si="58"/>
        <v>7.4999999999999997E-2</v>
      </c>
      <c r="W68">
        <v>6</v>
      </c>
      <c r="X68">
        <f t="shared" si="84"/>
        <v>7.5000000000000002E-4</v>
      </c>
      <c r="Y68">
        <f t="shared" si="85"/>
        <v>7.4999999999999997E-2</v>
      </c>
      <c r="Z68">
        <v>4</v>
      </c>
      <c r="AA68">
        <f t="shared" si="86"/>
        <v>5.0000000000000001E-4</v>
      </c>
      <c r="AB68">
        <f t="shared" si="87"/>
        <v>0.05</v>
      </c>
      <c r="AC68">
        <v>7</v>
      </c>
      <c r="AD68">
        <f t="shared" si="88"/>
        <v>8.7500000000000002E-4</v>
      </c>
      <c r="AE68">
        <f t="shared" si="93"/>
        <v>8.7500000000000008E-2</v>
      </c>
    </row>
    <row r="69" spans="1:31" x14ac:dyDescent="0.35">
      <c r="A69" t="s">
        <v>11</v>
      </c>
      <c r="B69">
        <v>2100000</v>
      </c>
      <c r="C69">
        <f t="shared" si="89"/>
        <v>2100</v>
      </c>
      <c r="D69">
        <v>8</v>
      </c>
      <c r="E69" s="1">
        <v>2E-3</v>
      </c>
      <c r="F69">
        <f t="shared" si="90"/>
        <v>0.2</v>
      </c>
      <c r="G69">
        <v>0.68100000000000005</v>
      </c>
      <c r="H69">
        <v>0</v>
      </c>
      <c r="I69">
        <v>0</v>
      </c>
      <c r="J69">
        <v>0</v>
      </c>
      <c r="K69">
        <v>5</v>
      </c>
      <c r="L69">
        <f>K69/4000</f>
        <v>1.25E-3</v>
      </c>
      <c r="M69">
        <f t="shared" si="32"/>
        <v>0.125</v>
      </c>
      <c r="N69">
        <v>0</v>
      </c>
      <c r="O69">
        <v>0</v>
      </c>
      <c r="P69">
        <v>0</v>
      </c>
      <c r="Q69">
        <v>2</v>
      </c>
      <c r="R69">
        <f>2/4000</f>
        <v>5.0000000000000001E-4</v>
      </c>
      <c r="S69">
        <f t="shared" si="92"/>
        <v>0.05</v>
      </c>
      <c r="T69">
        <v>1</v>
      </c>
      <c r="U69">
        <f>1/4000</f>
        <v>2.5000000000000001E-4</v>
      </c>
      <c r="V69">
        <f t="shared" si="58"/>
        <v>2.5000000000000001E-2</v>
      </c>
      <c r="W69">
        <v>23</v>
      </c>
      <c r="X69">
        <f>23/4000</f>
        <v>5.7499999999999999E-3</v>
      </c>
      <c r="Y69">
        <f t="shared" si="85"/>
        <v>0.57499999999999996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11</v>
      </c>
      <c r="B70">
        <v>599000</v>
      </c>
      <c r="C70">
        <f t="shared" si="89"/>
        <v>599</v>
      </c>
      <c r="D70">
        <v>8</v>
      </c>
      <c r="E70" s="1">
        <v>2E-3</v>
      </c>
      <c r="F70">
        <f t="shared" si="90"/>
        <v>0.2</v>
      </c>
      <c r="G70">
        <v>0.68100000000000005</v>
      </c>
      <c r="H70">
        <v>0</v>
      </c>
      <c r="I70">
        <v>0</v>
      </c>
      <c r="J70">
        <v>0</v>
      </c>
      <c r="K70">
        <v>5</v>
      </c>
      <c r="L70">
        <f t="shared" ref="L70:L73" si="94">K70/4000</f>
        <v>1.25E-3</v>
      </c>
      <c r="M70">
        <f t="shared" si="32"/>
        <v>0.125</v>
      </c>
      <c r="N70">
        <v>0</v>
      </c>
      <c r="O70">
        <v>0</v>
      </c>
      <c r="P70">
        <v>0</v>
      </c>
      <c r="Q70">
        <v>2</v>
      </c>
      <c r="R70">
        <f t="shared" ref="R70:R73" si="95">2/4000</f>
        <v>5.0000000000000001E-4</v>
      </c>
      <c r="S70">
        <f t="shared" si="92"/>
        <v>0.05</v>
      </c>
      <c r="T70">
        <v>1</v>
      </c>
      <c r="U70">
        <f t="shared" ref="U70:U73" si="96">1/4000</f>
        <v>2.5000000000000001E-4</v>
      </c>
      <c r="V70">
        <f t="shared" si="58"/>
        <v>2.5000000000000001E-2</v>
      </c>
      <c r="W70">
        <v>23</v>
      </c>
      <c r="X70">
        <f t="shared" ref="X70:X73" si="97">23/4000</f>
        <v>5.7499999999999999E-3</v>
      </c>
      <c r="Y70">
        <f t="shared" si="85"/>
        <v>0.57499999999999996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 t="s">
        <v>11</v>
      </c>
      <c r="B71">
        <v>579000</v>
      </c>
      <c r="C71">
        <f t="shared" si="89"/>
        <v>579</v>
      </c>
      <c r="D71">
        <v>8</v>
      </c>
      <c r="E71" s="1">
        <v>2E-3</v>
      </c>
      <c r="F71">
        <f t="shared" si="90"/>
        <v>0.2</v>
      </c>
      <c r="G71">
        <v>0.68100000000000005</v>
      </c>
      <c r="H71">
        <v>0</v>
      </c>
      <c r="I71">
        <v>0</v>
      </c>
      <c r="J71">
        <v>0</v>
      </c>
      <c r="K71">
        <v>5</v>
      </c>
      <c r="L71">
        <f t="shared" si="94"/>
        <v>1.25E-3</v>
      </c>
      <c r="M71">
        <f t="shared" si="32"/>
        <v>0.125</v>
      </c>
      <c r="N71">
        <v>0</v>
      </c>
      <c r="O71">
        <v>0</v>
      </c>
      <c r="P71">
        <v>0</v>
      </c>
      <c r="Q71">
        <v>2</v>
      </c>
      <c r="R71">
        <f t="shared" si="95"/>
        <v>5.0000000000000001E-4</v>
      </c>
      <c r="S71">
        <f t="shared" si="92"/>
        <v>0.05</v>
      </c>
      <c r="T71">
        <v>1</v>
      </c>
      <c r="U71">
        <f t="shared" si="96"/>
        <v>2.5000000000000001E-4</v>
      </c>
      <c r="V71">
        <f t="shared" si="58"/>
        <v>2.5000000000000001E-2</v>
      </c>
      <c r="W71">
        <v>23</v>
      </c>
      <c r="X71">
        <f t="shared" si="97"/>
        <v>5.7499999999999999E-3</v>
      </c>
      <c r="Y71">
        <f t="shared" si="85"/>
        <v>0.57499999999999996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11</v>
      </c>
      <c r="B72">
        <v>849000</v>
      </c>
      <c r="C72">
        <f t="shared" si="89"/>
        <v>849</v>
      </c>
      <c r="D72">
        <v>8</v>
      </c>
      <c r="E72" s="1">
        <v>2E-3</v>
      </c>
      <c r="F72">
        <f t="shared" si="90"/>
        <v>0.2</v>
      </c>
      <c r="G72">
        <v>0.68100000000000005</v>
      </c>
      <c r="H72">
        <v>0</v>
      </c>
      <c r="I72">
        <v>0</v>
      </c>
      <c r="J72">
        <v>0</v>
      </c>
      <c r="K72">
        <v>5</v>
      </c>
      <c r="L72">
        <f t="shared" si="94"/>
        <v>1.25E-3</v>
      </c>
      <c r="M72">
        <f t="shared" si="32"/>
        <v>0.125</v>
      </c>
      <c r="N72">
        <v>0</v>
      </c>
      <c r="O72">
        <v>0</v>
      </c>
      <c r="P72">
        <v>0</v>
      </c>
      <c r="Q72">
        <v>2</v>
      </c>
      <c r="R72">
        <f t="shared" si="95"/>
        <v>5.0000000000000001E-4</v>
      </c>
      <c r="S72">
        <f t="shared" si="92"/>
        <v>0.05</v>
      </c>
      <c r="T72">
        <v>1</v>
      </c>
      <c r="U72">
        <f t="shared" si="96"/>
        <v>2.5000000000000001E-4</v>
      </c>
      <c r="V72">
        <f t="shared" si="58"/>
        <v>2.5000000000000001E-2</v>
      </c>
      <c r="W72">
        <v>23</v>
      </c>
      <c r="X72">
        <f t="shared" si="97"/>
        <v>5.7499999999999999E-3</v>
      </c>
      <c r="Y72">
        <f t="shared" si="85"/>
        <v>0.57499999999999996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11</v>
      </c>
      <c r="B73">
        <v>2500000</v>
      </c>
      <c r="C73">
        <f t="shared" si="89"/>
        <v>2500</v>
      </c>
      <c r="D73">
        <v>8</v>
      </c>
      <c r="E73" s="1">
        <v>2E-3</v>
      </c>
      <c r="F73">
        <f t="shared" si="90"/>
        <v>0.2</v>
      </c>
      <c r="G73">
        <v>0.68100000000000005</v>
      </c>
      <c r="H73">
        <v>0</v>
      </c>
      <c r="I73">
        <v>0</v>
      </c>
      <c r="J73">
        <v>0</v>
      </c>
      <c r="K73">
        <v>5</v>
      </c>
      <c r="L73">
        <f t="shared" si="94"/>
        <v>1.25E-3</v>
      </c>
      <c r="M73">
        <f t="shared" si="32"/>
        <v>0.125</v>
      </c>
      <c r="N73">
        <v>0</v>
      </c>
      <c r="O73">
        <v>0</v>
      </c>
      <c r="P73">
        <v>0</v>
      </c>
      <c r="Q73">
        <v>2</v>
      </c>
      <c r="R73">
        <f t="shared" si="95"/>
        <v>5.0000000000000001E-4</v>
      </c>
      <c r="S73">
        <f t="shared" si="92"/>
        <v>0.05</v>
      </c>
      <c r="T73">
        <v>1</v>
      </c>
      <c r="U73">
        <f t="shared" si="96"/>
        <v>2.5000000000000001E-4</v>
      </c>
      <c r="V73">
        <f t="shared" si="58"/>
        <v>2.5000000000000001E-2</v>
      </c>
      <c r="W73">
        <v>23</v>
      </c>
      <c r="X73">
        <f t="shared" si="97"/>
        <v>5.7499999999999999E-3</v>
      </c>
      <c r="Y73">
        <f t="shared" si="85"/>
        <v>0.57499999999999996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Fionnuala</dc:creator>
  <cp:lastModifiedBy>Fionnuala</cp:lastModifiedBy>
  <dcterms:created xsi:type="dcterms:W3CDTF">2018-12-05T16:15:32Z</dcterms:created>
  <dcterms:modified xsi:type="dcterms:W3CDTF">2018-12-07T20:29:20Z</dcterms:modified>
</cp:coreProperties>
</file>