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Table 1.1" sheetId="1" r:id="rId1"/>
  </sheets>
  <definedNames>
    <definedName name="_xlnm.Print_Area" localSheetId="0">'Table 1.1'!$V$1:$AF$55</definedName>
    <definedName name="Z_7D5F35CD_26AA_460E_BE95_23E2A00512DF_.wvu.PrintArea" localSheetId="0" hidden="1">'Table 1.1'!$A$1:$W$88</definedName>
  </definedNames>
  <calcPr calcId="145621"/>
</workbook>
</file>

<file path=xl/calcChain.xml><?xml version="1.0" encoding="utf-8"?>
<calcChain xmlns="http://schemas.openxmlformats.org/spreadsheetml/2006/main">
  <c r="D7" i="1" l="1"/>
  <c r="F7" i="1"/>
  <c r="H7" i="1" s="1"/>
  <c r="I7" i="1"/>
  <c r="K7" i="1"/>
  <c r="M7" i="1"/>
  <c r="D8" i="1"/>
  <c r="F8" i="1"/>
  <c r="H8" i="1" s="1"/>
  <c r="I8" i="1"/>
  <c r="K8" i="1"/>
  <c r="M8" i="1" s="1"/>
  <c r="H9" i="1"/>
  <c r="M9" i="1"/>
  <c r="H10" i="1"/>
  <c r="M10" i="1"/>
  <c r="H11" i="1"/>
  <c r="M11" i="1"/>
  <c r="D15" i="1"/>
  <c r="F15" i="1"/>
  <c r="F14" i="1" s="1"/>
  <c r="H15" i="1"/>
  <c r="I15" i="1"/>
  <c r="I14" i="1" s="1"/>
  <c r="I51" i="1" s="1"/>
  <c r="I55" i="1" s="1"/>
  <c r="K15" i="1"/>
  <c r="K14" i="1" s="1"/>
  <c r="H16" i="1"/>
  <c r="M16" i="1"/>
  <c r="H17" i="1"/>
  <c r="M17" i="1"/>
  <c r="H18" i="1"/>
  <c r="M18" i="1"/>
  <c r="H19" i="1"/>
  <c r="M19" i="1"/>
  <c r="H20" i="1"/>
  <c r="M20" i="1"/>
  <c r="H21" i="1"/>
  <c r="M21" i="1"/>
  <c r="H22" i="1"/>
  <c r="M22" i="1"/>
  <c r="H23" i="1"/>
  <c r="H24" i="1"/>
  <c r="M24" i="1"/>
  <c r="H25" i="1"/>
  <c r="M25" i="1"/>
  <c r="H26" i="1"/>
  <c r="M26" i="1"/>
  <c r="H27" i="1"/>
  <c r="M27" i="1"/>
  <c r="H28" i="1"/>
  <c r="M28" i="1"/>
  <c r="P28" i="1"/>
  <c r="U28" i="1"/>
  <c r="X28" i="1"/>
  <c r="AA28" i="1"/>
  <c r="AD28" i="1"/>
  <c r="D29" i="1"/>
  <c r="H29" i="1" s="1"/>
  <c r="F29" i="1"/>
  <c r="I29" i="1"/>
  <c r="M29" i="1" s="1"/>
  <c r="K29" i="1"/>
  <c r="X41" i="1"/>
  <c r="AA41" i="1"/>
  <c r="D44" i="1"/>
  <c r="F44" i="1"/>
  <c r="H44" i="1" s="1"/>
  <c r="I44" i="1"/>
  <c r="D45" i="1"/>
  <c r="F45" i="1"/>
  <c r="H45" i="1"/>
  <c r="I45" i="1"/>
  <c r="K45" i="1"/>
  <c r="K44" i="1" s="1"/>
  <c r="M44" i="1" s="1"/>
  <c r="H46" i="1"/>
  <c r="M46" i="1"/>
  <c r="H47" i="1"/>
  <c r="M47" i="1"/>
  <c r="D48" i="1"/>
  <c r="F48" i="1"/>
  <c r="H48" i="1" s="1"/>
  <c r="I48" i="1"/>
  <c r="K48" i="1"/>
  <c r="M48" i="1"/>
  <c r="H49" i="1"/>
  <c r="M49" i="1"/>
  <c r="H50" i="1"/>
  <c r="M50" i="1"/>
  <c r="H52" i="1"/>
  <c r="M52" i="1"/>
  <c r="H53" i="1"/>
  <c r="M53" i="1"/>
  <c r="H54" i="1"/>
  <c r="M14" i="1" l="1"/>
  <c r="K51" i="1"/>
  <c r="F51" i="1"/>
  <c r="M45" i="1"/>
  <c r="D14" i="1"/>
  <c r="D51" i="1" s="1"/>
  <c r="D55" i="1" s="1"/>
  <c r="M15" i="1"/>
  <c r="F55" i="1" l="1"/>
  <c r="H55" i="1" s="1"/>
  <c r="H51" i="1"/>
  <c r="H14" i="1"/>
  <c r="K55" i="1"/>
  <c r="M55" i="1" s="1"/>
  <c r="M51" i="1"/>
</calcChain>
</file>

<file path=xl/sharedStrings.xml><?xml version="1.0" encoding="utf-8"?>
<sst xmlns="http://schemas.openxmlformats.org/spreadsheetml/2006/main" count="500" uniqueCount="280">
  <si>
    <t>NEA total</t>
  </si>
  <si>
    <t xml:space="preserve">NEA Total </t>
  </si>
  <si>
    <t>Russie</t>
  </si>
  <si>
    <t>N/A</t>
  </si>
  <si>
    <t>212.1-229.4</t>
  </si>
  <si>
    <t>*</t>
  </si>
  <si>
    <t>Russia</t>
  </si>
  <si>
    <t>Roumanie</t>
  </si>
  <si>
    <t>20.8-21</t>
  </si>
  <si>
    <t>10.4-10.5</t>
  </si>
  <si>
    <t>Romania</t>
  </si>
  <si>
    <t>Argentine</t>
  </si>
  <si>
    <t>5.6-8.0</t>
  </si>
  <si>
    <t>11.1-20.5</t>
  </si>
  <si>
    <t>199.3-255.9</t>
  </si>
  <si>
    <t>6.1-10.1</t>
  </si>
  <si>
    <t>11.1-22.0</t>
  </si>
  <si>
    <t>180.5-216.9</t>
  </si>
  <si>
    <t>6.6-7.1</t>
  </si>
  <si>
    <t>10.8-13.2</t>
  </si>
  <si>
    <t>163.4-183.9</t>
  </si>
  <si>
    <t>7.3-8.5</t>
  </si>
  <si>
    <t>147.9-155.9</t>
  </si>
  <si>
    <t>5.7-5.6</t>
  </si>
  <si>
    <t>142.1-145.9</t>
  </si>
  <si>
    <t>(b)</t>
  </si>
  <si>
    <t>Argentina</t>
  </si>
  <si>
    <t>OECD Total</t>
  </si>
  <si>
    <t>Nouvelle-Zélande</t>
  </si>
  <si>
    <t>New Zealand</t>
  </si>
  <si>
    <t>Australie</t>
  </si>
  <si>
    <t xml:space="preserve">(b) </t>
  </si>
  <si>
    <t>Australia</t>
  </si>
  <si>
    <t>Pays non nucléaires</t>
  </si>
  <si>
    <t>Non-nuclear countries</t>
  </si>
  <si>
    <t>Corée</t>
  </si>
  <si>
    <t>Korea</t>
  </si>
  <si>
    <t>Japon</t>
  </si>
  <si>
    <t>20-22</t>
  </si>
  <si>
    <t>213-234</t>
  </si>
  <si>
    <t>Japan</t>
  </si>
  <si>
    <t>Pays nucléaires</t>
  </si>
  <si>
    <t>Nuclear countries</t>
  </si>
  <si>
    <t>OCDE Pacifique</t>
  </si>
  <si>
    <t>OECD Pacific</t>
  </si>
  <si>
    <t>Turquie</t>
  </si>
  <si>
    <t xml:space="preserve"> N/A</t>
  </si>
  <si>
    <t>3.4-5.0</t>
  </si>
  <si>
    <t>13.6-22.7</t>
  </si>
  <si>
    <t>396.1-456.5</t>
  </si>
  <si>
    <t>328.4-343.2</t>
  </si>
  <si>
    <t>301.5-307.2</t>
  </si>
  <si>
    <t>Turkey</t>
  </si>
  <si>
    <t>Portugal</t>
  </si>
  <si>
    <t xml:space="preserve">Portugal </t>
  </si>
  <si>
    <t>Pologne</t>
  </si>
  <si>
    <t>Poland</t>
  </si>
  <si>
    <t>Norvège</t>
  </si>
  <si>
    <t>Norway</t>
  </si>
  <si>
    <t>Luxembourg</t>
  </si>
  <si>
    <t>Lettonie</t>
  </si>
  <si>
    <t>5.1-11.6</t>
  </si>
  <si>
    <t>5.3-11.1</t>
  </si>
  <si>
    <t>5.2-10.7</t>
  </si>
  <si>
    <t>Latvia</t>
  </si>
  <si>
    <t>Italie</t>
  </si>
  <si>
    <t>316.8-397.2</t>
  </si>
  <si>
    <t>279.1-279.4</t>
  </si>
  <si>
    <r>
      <t>Italy</t>
    </r>
    <r>
      <rPr>
        <vertAlign val="superscript"/>
        <sz val="9"/>
        <rFont val="Arial Narrow"/>
        <family val="2"/>
      </rPr>
      <t xml:space="preserve">(f) </t>
    </r>
  </si>
  <si>
    <t>Israël</t>
  </si>
  <si>
    <t>85.3-97.4</t>
  </si>
  <si>
    <t>78.3-84.9</t>
  </si>
  <si>
    <t>72.4-74.3</t>
  </si>
  <si>
    <t>69.6-70.6</t>
  </si>
  <si>
    <t>Israel</t>
  </si>
  <si>
    <t>Irlande</t>
  </si>
  <si>
    <t>35.8-44.8</t>
  </si>
  <si>
    <t>35.1-43.8</t>
  </si>
  <si>
    <t>31.9-37.8</t>
  </si>
  <si>
    <t>30-32.6</t>
  </si>
  <si>
    <t>28.9-29.6</t>
  </si>
  <si>
    <t>Ireland</t>
  </si>
  <si>
    <t>Islande</t>
  </si>
  <si>
    <t>Iceland</t>
  </si>
  <si>
    <t>Grèce</t>
  </si>
  <si>
    <t>59.1-63.1</t>
  </si>
  <si>
    <t>56.3-57.9</t>
  </si>
  <si>
    <t>53.4-54.1</t>
  </si>
  <si>
    <t>Greece</t>
  </si>
  <si>
    <t>Estonie</t>
  </si>
  <si>
    <t>Estonia</t>
  </si>
  <si>
    <t>Danemark</t>
  </si>
  <si>
    <t>Denmark</t>
  </si>
  <si>
    <t>Autriche</t>
  </si>
  <si>
    <t>Austria</t>
  </si>
  <si>
    <t>Royaume-Uni</t>
  </si>
  <si>
    <t xml:space="preserve">United Kingdom </t>
  </si>
  <si>
    <t>Suisse</t>
  </si>
  <si>
    <t>45-40</t>
  </si>
  <si>
    <t>18-22</t>
  </si>
  <si>
    <t>40-55</t>
  </si>
  <si>
    <t>40-36.7</t>
  </si>
  <si>
    <t>45-60</t>
  </si>
  <si>
    <t>36-33.8</t>
  </si>
  <si>
    <t>50-65</t>
  </si>
  <si>
    <t>32.7-33.8</t>
  </si>
  <si>
    <t>55-65</t>
  </si>
  <si>
    <t>32.1-35.3</t>
  </si>
  <si>
    <t>18-24</t>
  </si>
  <si>
    <t>56-68</t>
  </si>
  <si>
    <t>Switzerland</t>
  </si>
  <si>
    <t>Suède</t>
  </si>
  <si>
    <t>N/A-26.7</t>
  </si>
  <si>
    <t>N/A-48</t>
  </si>
  <si>
    <t>N/A-180</t>
  </si>
  <si>
    <t>N/A-27.4</t>
  </si>
  <si>
    <t xml:space="preserve"> N/A-175</t>
  </si>
  <si>
    <t>N/A-30.4</t>
  </si>
  <si>
    <t>N/A-158</t>
  </si>
  <si>
    <t>N/A-31.2</t>
  </si>
  <si>
    <t xml:space="preserve"> N/A-154</t>
  </si>
  <si>
    <t>N/A-38.5</t>
  </si>
  <si>
    <t>N/A-62</t>
  </si>
  <si>
    <t>N/A-161</t>
  </si>
  <si>
    <t>Sweden</t>
  </si>
  <si>
    <t>Espagne</t>
  </si>
  <si>
    <t>Spain</t>
  </si>
  <si>
    <t>Slovénie</t>
  </si>
  <si>
    <t>27.4-31.1</t>
  </si>
  <si>
    <t>5.1-6.1</t>
  </si>
  <si>
    <t>18.6-19.6</t>
  </si>
  <si>
    <t>28.3-31.8</t>
  </si>
  <si>
    <t>18-19.2</t>
  </si>
  <si>
    <t>30.7-35.1</t>
  </si>
  <si>
    <t>16.6-17.4</t>
  </si>
  <si>
    <t>32.3-37.7</t>
  </si>
  <si>
    <t>15.8-16.2</t>
  </si>
  <si>
    <t>32.7-38.4</t>
  </si>
  <si>
    <t>15.6-15.9</t>
  </si>
  <si>
    <t>Slovenia</t>
  </si>
  <si>
    <t>République slovaque</t>
  </si>
  <si>
    <t>Slovak Republic</t>
  </si>
  <si>
    <t>Pays-Bas</t>
  </si>
  <si>
    <t>128.6-131.4</t>
  </si>
  <si>
    <t>3.8-3.9</t>
  </si>
  <si>
    <t>118.6-123.3</t>
  </si>
  <si>
    <t>119.2-122.2</t>
  </si>
  <si>
    <t>4.1-4.2</t>
  </si>
  <si>
    <t>3.7-3.8</t>
  </si>
  <si>
    <t>89.7-90.4</t>
  </si>
  <si>
    <t>85.5-86.1</t>
  </si>
  <si>
    <t>Netherlands</t>
  </si>
  <si>
    <t>Hongrie</t>
  </si>
  <si>
    <t>7.2-25.5</t>
  </si>
  <si>
    <t>50.2-71.3</t>
  </si>
  <si>
    <t>14.8-32.8</t>
  </si>
  <si>
    <t>29.5-46</t>
  </si>
  <si>
    <t>51.7-47.7</t>
  </si>
  <si>
    <t>28.6-31</t>
  </si>
  <si>
    <t>51.9-50.8</t>
  </si>
  <si>
    <t>14.8-15</t>
  </si>
  <si>
    <t>28.5-29.5</t>
  </si>
  <si>
    <t>Hungary</t>
  </si>
  <si>
    <t>Allemagne</t>
  </si>
  <si>
    <t>480-569</t>
  </si>
  <si>
    <t>482-541</t>
  </si>
  <si>
    <t>N/A-10.6</t>
  </si>
  <si>
    <t>N/A-61</t>
  </si>
  <si>
    <t>536-575</t>
  </si>
  <si>
    <t>N/A-82</t>
  </si>
  <si>
    <t>Germany (e)</t>
  </si>
  <si>
    <t>France</t>
  </si>
  <si>
    <t>50.5-68</t>
  </si>
  <si>
    <t>255-425</t>
  </si>
  <si>
    <t>505-625</t>
  </si>
  <si>
    <t>70.5-74</t>
  </si>
  <si>
    <t>400-420</t>
  </si>
  <si>
    <t>395-407</t>
  </si>
  <si>
    <t>France (d)</t>
  </si>
  <si>
    <t>Finlande</t>
  </si>
  <si>
    <t>41.4-44</t>
  </si>
  <si>
    <t>36-39.2</t>
  </si>
  <si>
    <t>87-89</t>
  </si>
  <si>
    <t>44.2-47</t>
  </si>
  <si>
    <t>39.8-43.2</t>
  </si>
  <si>
    <t>90-92</t>
  </si>
  <si>
    <t>48.8-52.1</t>
  </si>
  <si>
    <t>43.9-47.4</t>
  </si>
  <si>
    <t>90-91</t>
  </si>
  <si>
    <t>41.3-42.6</t>
  </si>
  <si>
    <t>35.1-36.2</t>
  </si>
  <si>
    <t>30.8-32.1</t>
  </si>
  <si>
    <t>21.9-22.8</t>
  </si>
  <si>
    <t>Finland</t>
  </si>
  <si>
    <t>République tchèque</t>
  </si>
  <si>
    <t>33.1-54.5</t>
  </si>
  <si>
    <t>30.3-49.9</t>
  </si>
  <si>
    <t>36.1-36.2</t>
  </si>
  <si>
    <t>30.3-30.4</t>
  </si>
  <si>
    <t>36.5-36.6</t>
  </si>
  <si>
    <t>30.6-30.7</t>
  </si>
  <si>
    <t>32.7-32.8</t>
  </si>
  <si>
    <t>29.5-29.6</t>
  </si>
  <si>
    <t>28.3-28.4</t>
  </si>
  <si>
    <t>Czech Republic</t>
  </si>
  <si>
    <t>Belgique</t>
  </si>
  <si>
    <t>63-102</t>
  </si>
  <si>
    <t>60-85</t>
  </si>
  <si>
    <t>8.3-5.9</t>
  </si>
  <si>
    <t>47.3-41.2</t>
  </si>
  <si>
    <r>
      <t xml:space="preserve">35  </t>
    </r>
    <r>
      <rPr>
        <vertAlign val="superscript"/>
        <sz val="9"/>
        <rFont val="Arial Narrow"/>
        <family val="2"/>
      </rPr>
      <t xml:space="preserve">(c) </t>
    </r>
  </si>
  <si>
    <r>
      <t xml:space="preserve"> 74-85</t>
    </r>
    <r>
      <rPr>
        <vertAlign val="superscript"/>
        <sz val="9"/>
        <rFont val="Arial Narrow"/>
        <family val="2"/>
      </rPr>
      <t xml:space="preserve"> (c)</t>
    </r>
  </si>
  <si>
    <t>Belgium</t>
  </si>
  <si>
    <t>OCDE Europe et Moyen-Orient</t>
  </si>
  <si>
    <t>OECD Europe and Middle East</t>
  </si>
  <si>
    <t>Chili</t>
  </si>
  <si>
    <t>118.2-145.4</t>
  </si>
  <si>
    <t>110.4-123.4</t>
  </si>
  <si>
    <t>102.9-106.4</t>
  </si>
  <si>
    <t>Chile</t>
  </si>
  <si>
    <t>États-Unis</t>
  </si>
  <si>
    <t>12.6-16.6</t>
  </si>
  <si>
    <t>513-692</t>
  </si>
  <si>
    <t>4074-4160</t>
  </si>
  <si>
    <t>14.8-17.7</t>
  </si>
  <si>
    <t>588-720</t>
  </si>
  <si>
    <t>3977-4058</t>
  </si>
  <si>
    <t>17.1-18.8</t>
  </si>
  <si>
    <t>660-743</t>
  </si>
  <si>
    <t>3870-3948</t>
  </si>
  <si>
    <t>20.1-20</t>
  </si>
  <si>
    <t>3806-3833</t>
  </si>
  <si>
    <t>21.4-21.4</t>
  </si>
  <si>
    <t>3724-3727</t>
  </si>
  <si>
    <t>United States</t>
  </si>
  <si>
    <t>Mexique</t>
  </si>
  <si>
    <t>8.5-N/A</t>
  </si>
  <si>
    <t>38.6-N/A</t>
  </si>
  <si>
    <t>456.7-N/A</t>
  </si>
  <si>
    <t>6.6-N/A</t>
  </si>
  <si>
    <t>29.4-N/A</t>
  </si>
  <si>
    <t>444.2-N/A</t>
  </si>
  <si>
    <t>3.1-N/A</t>
  </si>
  <si>
    <t>11.9-N/A</t>
  </si>
  <si>
    <t>385.4-N/A</t>
  </si>
  <si>
    <t>3.6-N/A</t>
  </si>
  <si>
    <t>330-N/A</t>
  </si>
  <si>
    <t>3.9-N/A</t>
  </si>
  <si>
    <t>12.6-13</t>
  </si>
  <si>
    <t>325-N/A</t>
  </si>
  <si>
    <t>Mexico</t>
  </si>
  <si>
    <t>Canada</t>
  </si>
  <si>
    <t>84.2-84.5</t>
  </si>
  <si>
    <t>712-718</t>
  </si>
  <si>
    <t>11.2-11.4</t>
  </si>
  <si>
    <t>77.8-79.4</t>
  </si>
  <si>
    <t>695.4-698.9</t>
  </si>
  <si>
    <t>9.2-9.5</t>
  </si>
  <si>
    <t>60.8-62.5</t>
  </si>
  <si>
    <t>659.2-660.8</t>
  </si>
  <si>
    <t>12.9-13.2</t>
  </si>
  <si>
    <t>84.8-86.7</t>
  </si>
  <si>
    <t>658.0-658.8</t>
  </si>
  <si>
    <t>13.8-13.9</t>
  </si>
  <si>
    <t>89.8-90.4</t>
  </si>
  <si>
    <t>650.4-650.5</t>
  </si>
  <si>
    <t>OCDE Amérique</t>
  </si>
  <si>
    <t>OECD Americas</t>
  </si>
  <si>
    <t>Nucléaire</t>
  </si>
  <si>
    <t>%</t>
  </si>
  <si>
    <t>Nuclear</t>
  </si>
  <si>
    <t>Total</t>
  </si>
  <si>
    <t>Pays</t>
  </si>
  <si>
    <t xml:space="preserve">Country </t>
  </si>
  <si>
    <t>(en TWh nets)</t>
  </si>
  <si>
    <t>(net TWh)</t>
  </si>
  <si>
    <r>
      <t>Production d'électricité totale et production d'électricité nucléaire</t>
    </r>
    <r>
      <rPr>
        <b/>
        <vertAlign val="superscript"/>
        <sz val="11"/>
        <color indexed="62"/>
        <rFont val="Caecilia Roman"/>
        <family val="1"/>
      </rPr>
      <t>(a)</t>
    </r>
  </si>
  <si>
    <r>
      <t>Total and nuclear electricity generation</t>
    </r>
    <r>
      <rPr>
        <b/>
        <vertAlign val="superscript"/>
        <sz val="11"/>
        <color indexed="50"/>
        <rFont val="Caecilia Roman"/>
        <family val="1"/>
      </rPr>
      <t>(a)</t>
    </r>
  </si>
  <si>
    <t>Tableau 1.1</t>
  </si>
  <si>
    <t>Table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</si>
</sst>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#\ ##0.0"/>
    <numFmt numFmtId="167" formatCode="0.0000000000000"/>
    <numFmt numFmtId="168" formatCode="&quot;€&quot;#,##0.00"/>
  </numFmts>
  <fonts count="32">
    <font>
      <sz val="10"/>
      <name val="Arial"/>
      <family val="2"/>
    </font>
    <font>
      <sz val="10"/>
      <name val="Arial"/>
      <family val="2"/>
    </font>
    <font>
      <sz val="11"/>
      <name val="Helvetica"/>
      <family val="2"/>
    </font>
    <font>
      <b/>
      <sz val="15"/>
      <color rgb="FF333333"/>
      <name val="Arial"/>
      <family val="2"/>
    </font>
    <font>
      <b/>
      <sz val="10"/>
      <color rgb="FF333333"/>
      <name val="Arial"/>
      <family val="2"/>
    </font>
    <font>
      <sz val="11"/>
      <color rgb="FFFF0000"/>
      <name val="Helvetica"/>
      <family val="2"/>
    </font>
    <font>
      <sz val="11"/>
      <name val="Wingdings"/>
      <charset val="2"/>
    </font>
    <font>
      <sz val="8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b/>
      <sz val="9"/>
      <name val="Arial Narrow"/>
      <family val="2"/>
    </font>
    <font>
      <sz val="10"/>
      <color rgb="FFFF0000"/>
      <name val="Arial"/>
      <family val="2"/>
    </font>
    <font>
      <u/>
      <sz val="8"/>
      <color rgb="FFFF0000"/>
      <name val="Arial"/>
      <family val="2"/>
    </font>
    <font>
      <b/>
      <sz val="8"/>
      <name val="Arial"/>
      <family val="2"/>
    </font>
    <font>
      <b/>
      <sz val="8"/>
      <color rgb="FF00B0F0"/>
      <name val="Arial Narrow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sz val="8"/>
      <name val="Arial Narrow"/>
      <family val="2"/>
    </font>
    <font>
      <sz val="11"/>
      <color rgb="FFFF0000"/>
      <name val="Calibri"/>
      <family val="2"/>
    </font>
    <font>
      <b/>
      <sz val="9"/>
      <color rgb="FFFF0000"/>
      <name val="Arial Narrow"/>
      <family val="2"/>
    </font>
    <font>
      <sz val="10"/>
      <name val="Helvetica"/>
      <family val="2"/>
    </font>
    <font>
      <sz val="9"/>
      <name val="Arial"/>
      <family val="2"/>
    </font>
    <font>
      <i/>
      <sz val="11"/>
      <color rgb="FFFF0000"/>
      <name val="Calibri"/>
      <family val="2"/>
    </font>
    <font>
      <sz val="9"/>
      <color rgb="FFFF0000"/>
      <name val="Arial Narrow"/>
      <family val="2"/>
    </font>
    <font>
      <b/>
      <vertAlign val="superscript"/>
      <sz val="9"/>
      <name val="Arial Narrow"/>
      <family val="2"/>
    </font>
    <font>
      <sz val="11"/>
      <name val="Caecilia Roman"/>
      <family val="1"/>
    </font>
    <font>
      <b/>
      <sz val="10"/>
      <name val="Arial"/>
      <family val="2"/>
    </font>
    <font>
      <b/>
      <sz val="11"/>
      <color rgb="FF2A4A84"/>
      <name val="Caecilia Roman"/>
      <family val="1"/>
    </font>
    <font>
      <b/>
      <vertAlign val="superscript"/>
      <sz val="11"/>
      <color indexed="62"/>
      <name val="Caecilia Roman"/>
      <family val="1"/>
    </font>
    <font>
      <b/>
      <sz val="11"/>
      <name val="Caecilia Roman"/>
      <family val="1"/>
    </font>
    <font>
      <b/>
      <sz val="11"/>
      <color rgb="FF2A8344"/>
      <name val="Caecilia Roman"/>
      <family val="1"/>
    </font>
    <font>
      <b/>
      <vertAlign val="superscript"/>
      <sz val="11"/>
      <color indexed="50"/>
      <name val="Caecilia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6F2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4">
    <xf numFmtId="0" fontId="0" fillId="0" borderId="0" xfId="0"/>
    <xf numFmtId="0" fontId="0" fillId="0" borderId="0" xfId="0" applyFont="1"/>
    <xf numFmtId="0" fontId="2" fillId="0" borderId="0" xfId="0" applyNumberFormat="1" applyFont="1" applyAlignment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/>
    <xf numFmtId="0" fontId="2" fillId="0" borderId="0" xfId="0" applyFont="1" applyAlignment="1"/>
    <xf numFmtId="0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Fill="1"/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Alignme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2" fillId="0" borderId="0" xfId="0" applyNumberFormat="1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2" fontId="2" fillId="0" borderId="0" xfId="0" applyNumberFormat="1" applyFont="1" applyFill="1" applyBorder="1" applyAlignment="1"/>
    <xf numFmtId="0" fontId="5" fillId="0" borderId="0" xfId="0" applyNumberFormat="1" applyFont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/>
    <xf numFmtId="0" fontId="0" fillId="3" borderId="0" xfId="0" applyFont="1" applyFill="1"/>
    <xf numFmtId="0" fontId="7" fillId="0" borderId="0" xfId="0" quotePrefix="1" applyFont="1"/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7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7" fillId="0" borderId="0" xfId="0" applyNumberFormat="1" applyFont="1" applyFill="1" applyBorder="1" applyAlignment="1"/>
    <xf numFmtId="0" fontId="7" fillId="0" borderId="0" xfId="0" applyFont="1" applyAlignment="1">
      <alignment horizontal="left"/>
    </xf>
    <xf numFmtId="0" fontId="7" fillId="0" borderId="0" xfId="0" applyNumberFormat="1" applyFont="1" applyBorder="1" applyAlignment="1"/>
    <xf numFmtId="0" fontId="7" fillId="0" borderId="0" xfId="0" applyFont="1" applyAlignment="1"/>
    <xf numFmtId="0" fontId="7" fillId="0" borderId="0" xfId="1" applyNumberFormat="1" applyFont="1" applyAlignment="1"/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2" borderId="0" xfId="0" applyNumberFormat="1" applyFont="1" applyFill="1" applyAlignment="1"/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center"/>
    </xf>
    <xf numFmtId="0" fontId="8" fillId="0" borderId="0" xfId="0" applyNumberFormat="1" applyFont="1" applyAlignment="1"/>
    <xf numFmtId="0" fontId="8" fillId="0" borderId="0" xfId="0" applyNumberFormat="1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NumberFormat="1" applyFont="1" applyBorder="1" applyAlignment="1"/>
    <xf numFmtId="0" fontId="8" fillId="0" borderId="0" xfId="0" applyFont="1" applyAlignment="1"/>
    <xf numFmtId="0" fontId="8" fillId="0" borderId="0" xfId="1" applyNumberFormat="1" applyFont="1" applyAlignment="1"/>
    <xf numFmtId="0" fontId="9" fillId="0" borderId="0" xfId="0" applyNumberFormat="1" applyFont="1" applyAlignment="1"/>
    <xf numFmtId="167" fontId="8" fillId="0" borderId="0" xfId="0" applyNumberFormat="1" applyFont="1" applyAlignment="1"/>
    <xf numFmtId="2" fontId="7" fillId="0" borderId="0" xfId="0" applyNumberFormat="1" applyFont="1" applyAlignment="1"/>
    <xf numFmtId="0" fontId="7" fillId="2" borderId="0" xfId="0" applyFont="1" applyFill="1" applyAlignment="1"/>
    <xf numFmtId="0" fontId="7" fillId="0" borderId="0" xfId="0" applyFont="1" applyFill="1" applyAlignment="1"/>
    <xf numFmtId="0" fontId="0" fillId="4" borderId="0" xfId="0" applyFont="1" applyFill="1"/>
    <xf numFmtId="0" fontId="10" fillId="4" borderId="1" xfId="0" applyFont="1" applyFill="1" applyBorder="1" applyAlignment="1">
      <alignment horizontal="right"/>
    </xf>
    <xf numFmtId="0" fontId="0" fillId="4" borderId="2" xfId="0" applyFont="1" applyFill="1" applyBorder="1"/>
    <xf numFmtId="0" fontId="11" fillId="4" borderId="1" xfId="0" applyFont="1" applyFill="1" applyBorder="1"/>
    <xf numFmtId="0" fontId="11" fillId="4" borderId="2" xfId="0" applyFont="1" applyFill="1" applyBorder="1"/>
    <xf numFmtId="0" fontId="11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8" fillId="4" borderId="1" xfId="0" applyNumberFormat="1" applyFont="1" applyFill="1" applyBorder="1" applyAlignment="1">
      <alignment horizontal="left"/>
    </xf>
    <xf numFmtId="0" fontId="8" fillId="4" borderId="2" xfId="0" applyFont="1" applyFill="1" applyBorder="1" applyAlignment="1">
      <alignment horizontal="right"/>
    </xf>
    <xf numFmtId="0" fontId="8" fillId="4" borderId="2" xfId="0" applyNumberFormat="1" applyFon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/>
    <xf numFmtId="0" fontId="8" fillId="4" borderId="2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left"/>
    </xf>
    <xf numFmtId="0" fontId="12" fillId="4" borderId="2" xfId="0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165" fontId="13" fillId="4" borderId="2" xfId="0" applyNumberFormat="1" applyFont="1" applyFill="1" applyBorder="1" applyAlignment="1"/>
    <xf numFmtId="0" fontId="13" fillId="4" borderId="3" xfId="0" applyFont="1" applyFill="1" applyBorder="1" applyAlignment="1">
      <alignment horizontal="left"/>
    </xf>
    <xf numFmtId="165" fontId="13" fillId="4" borderId="3" xfId="0" applyNumberFormat="1" applyFont="1" applyFill="1" applyBorder="1" applyAlignment="1"/>
    <xf numFmtId="166" fontId="10" fillId="4" borderId="4" xfId="1" applyNumberFormat="1" applyFont="1" applyFill="1" applyBorder="1" applyAlignment="1">
      <alignment vertical="center"/>
    </xf>
    <xf numFmtId="0" fontId="13" fillId="4" borderId="3" xfId="0" applyFont="1" applyFill="1" applyBorder="1" applyAlignment="1"/>
    <xf numFmtId="2" fontId="13" fillId="4" borderId="3" xfId="0" applyNumberFormat="1" applyFont="1" applyFill="1" applyBorder="1" applyAlignment="1"/>
    <xf numFmtId="2" fontId="13" fillId="4" borderId="3" xfId="1" applyNumberFormat="1" applyFont="1" applyFill="1" applyBorder="1" applyAlignment="1"/>
    <xf numFmtId="0" fontId="2" fillId="0" borderId="0" xfId="0" applyFont="1" applyFill="1" applyAlignment="1">
      <alignment vertical="center"/>
    </xf>
    <xf numFmtId="0" fontId="15" fillId="5" borderId="4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right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165" fontId="15" fillId="3" borderId="3" xfId="0" applyNumberFormat="1" applyFont="1" applyFill="1" applyBorder="1" applyAlignment="1">
      <alignment horizontal="center"/>
    </xf>
    <xf numFmtId="166" fontId="15" fillId="3" borderId="4" xfId="1" applyNumberFormat="1" applyFont="1" applyFill="1" applyBorder="1" applyAlignment="1">
      <alignment vertical="center"/>
    </xf>
    <xf numFmtId="166" fontId="16" fillId="3" borderId="3" xfId="0" applyNumberFormat="1" applyFont="1" applyFill="1" applyBorder="1" applyAlignment="1">
      <alignment horizontal="left" vertical="center"/>
    </xf>
    <xf numFmtId="166" fontId="15" fillId="3" borderId="3" xfId="1" applyNumberFormat="1" applyFont="1" applyFill="1" applyBorder="1" applyAlignment="1">
      <alignment vertical="center"/>
    </xf>
    <xf numFmtId="166" fontId="15" fillId="3" borderId="6" xfId="1" applyNumberFormat="1" applyFont="1" applyFill="1" applyBorder="1" applyAlignment="1">
      <alignment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right" vertical="center"/>
    </xf>
    <xf numFmtId="0" fontId="15" fillId="5" borderId="2" xfId="0" applyFont="1" applyFill="1" applyBorder="1" applyAlignment="1">
      <alignment horizontal="right" vertical="center"/>
    </xf>
    <xf numFmtId="0" fontId="17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right" vertical="center"/>
    </xf>
    <xf numFmtId="0" fontId="17" fillId="3" borderId="1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65" fontId="17" fillId="3" borderId="2" xfId="0" applyNumberFormat="1" applyFont="1" applyFill="1" applyBorder="1" applyAlignment="1">
      <alignment horizontal="center"/>
    </xf>
    <xf numFmtId="166" fontId="15" fillId="3" borderId="1" xfId="1" applyNumberFormat="1" applyFont="1" applyFill="1" applyBorder="1" applyAlignment="1">
      <alignment vertical="center"/>
    </xf>
    <xf numFmtId="166" fontId="15" fillId="3" borderId="2" xfId="0" applyNumberFormat="1" applyFont="1" applyFill="1" applyBorder="1" applyAlignment="1">
      <alignment vertical="center"/>
    </xf>
    <xf numFmtId="166" fontId="15" fillId="3" borderId="2" xfId="1" applyNumberFormat="1" applyFont="1" applyFill="1" applyBorder="1" applyAlignment="1">
      <alignment vertical="center"/>
    </xf>
    <xf numFmtId="166" fontId="15" fillId="3" borderId="2" xfId="0" applyNumberFormat="1" applyFont="1" applyFill="1" applyBorder="1" applyAlignment="1">
      <alignment horizontal="left" vertical="center"/>
    </xf>
    <xf numFmtId="166" fontId="15" fillId="3" borderId="5" xfId="1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165" fontId="15" fillId="3" borderId="7" xfId="0" applyNumberFormat="1" applyFont="1" applyFill="1" applyBorder="1" applyAlignment="1">
      <alignment horizontal="center"/>
    </xf>
    <xf numFmtId="166" fontId="16" fillId="3" borderId="2" xfId="0" applyNumberFormat="1" applyFont="1" applyFill="1" applyBorder="1" applyAlignment="1">
      <alignment vertical="center"/>
    </xf>
    <xf numFmtId="0" fontId="15" fillId="3" borderId="7" xfId="0" applyFont="1" applyFill="1" applyBorder="1" applyAlignment="1">
      <alignment horizontal="left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right" vertical="center"/>
    </xf>
    <xf numFmtId="0" fontId="18" fillId="4" borderId="1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165" fontId="18" fillId="4" borderId="7" xfId="0" applyNumberFormat="1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166" fontId="10" fillId="4" borderId="1" xfId="1" applyNumberFormat="1" applyFont="1" applyFill="1" applyBorder="1" applyAlignment="1">
      <alignment vertical="center"/>
    </xf>
    <xf numFmtId="166" fontId="10" fillId="4" borderId="3" xfId="0" applyNumberFormat="1" applyFont="1" applyFill="1" applyBorder="1" applyAlignment="1">
      <alignment vertical="center"/>
    </xf>
    <xf numFmtId="166" fontId="10" fillId="4" borderId="3" xfId="1" applyNumberFormat="1" applyFont="1" applyFill="1" applyBorder="1" applyAlignment="1">
      <alignment vertical="center"/>
    </xf>
    <xf numFmtId="166" fontId="10" fillId="4" borderId="2" xfId="0" applyNumberFormat="1" applyFont="1" applyFill="1" applyBorder="1" applyAlignment="1">
      <alignment horizontal="left" vertical="center"/>
    </xf>
    <xf numFmtId="166" fontId="10" fillId="4" borderId="6" xfId="1" applyNumberFormat="1" applyFont="1" applyFill="1" applyBorder="1" applyAlignment="1">
      <alignment vertical="center"/>
    </xf>
    <xf numFmtId="166" fontId="10" fillId="4" borderId="3" xfId="0" applyNumberFormat="1" applyFont="1" applyFill="1" applyBorder="1" applyAlignment="1">
      <alignment horizontal="left" vertical="center"/>
    </xf>
    <xf numFmtId="0" fontId="20" fillId="0" borderId="0" xfId="0" applyFont="1" applyFill="1" applyAlignment="1">
      <alignment vertical="top"/>
    </xf>
    <xf numFmtId="165" fontId="15" fillId="0" borderId="1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right" vertical="center"/>
    </xf>
    <xf numFmtId="165" fontId="15" fillId="0" borderId="3" xfId="0" applyNumberFormat="1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horizontal="right"/>
    </xf>
    <xf numFmtId="165" fontId="15" fillId="0" borderId="10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6" fontId="15" fillId="0" borderId="10" xfId="1" applyNumberFormat="1" applyFont="1" applyFill="1" applyBorder="1" applyAlignment="1">
      <alignment vertical="center"/>
    </xf>
    <xf numFmtId="166" fontId="15" fillId="0" borderId="3" xfId="0" applyNumberFormat="1" applyFont="1" applyFill="1" applyBorder="1" applyAlignment="1">
      <alignment vertical="center"/>
    </xf>
    <xf numFmtId="166" fontId="15" fillId="0" borderId="3" xfId="1" applyNumberFormat="1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horizontal="left" vertical="center"/>
    </xf>
    <xf numFmtId="166" fontId="15" fillId="0" borderId="6" xfId="1" applyNumberFormat="1" applyFont="1" applyFill="1" applyBorder="1" applyAlignment="1">
      <alignment horizontal="right" vertical="center"/>
    </xf>
    <xf numFmtId="166" fontId="15" fillId="0" borderId="3" xfId="0" applyNumberFormat="1" applyFont="1" applyFill="1" applyBorder="1" applyAlignment="1">
      <alignment horizontal="left" vertical="center"/>
    </xf>
    <xf numFmtId="0" fontId="20" fillId="0" borderId="0" xfId="0" applyFont="1" applyFill="1"/>
    <xf numFmtId="0" fontId="15" fillId="0" borderId="11" xfId="0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vertical="center"/>
    </xf>
    <xf numFmtId="166" fontId="15" fillId="0" borderId="11" xfId="1" applyNumberFormat="1" applyFont="1" applyFill="1" applyBorder="1" applyAlignment="1">
      <alignment vertical="center"/>
    </xf>
    <xf numFmtId="166" fontId="15" fillId="0" borderId="0" xfId="0" applyNumberFormat="1" applyFont="1" applyFill="1" applyBorder="1" applyAlignment="1">
      <alignment horizontal="left" vertical="center"/>
    </xf>
    <xf numFmtId="165" fontId="19" fillId="0" borderId="1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right" vertical="center"/>
    </xf>
    <xf numFmtId="0" fontId="19" fillId="0" borderId="11" xfId="0" applyFont="1" applyFill="1" applyBorder="1" applyAlignment="1">
      <alignment horizontal="right" vertical="center"/>
    </xf>
    <xf numFmtId="165" fontId="19" fillId="0" borderId="1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vertical="center"/>
    </xf>
    <xf numFmtId="166" fontId="10" fillId="0" borderId="0" xfId="0" applyNumberFormat="1" applyFont="1" applyFill="1" applyBorder="1" applyAlignment="1">
      <alignment horizontal="right" vertical="center"/>
    </xf>
    <xf numFmtId="166" fontId="10" fillId="0" borderId="0" xfId="0" applyNumberFormat="1" applyFont="1" applyFill="1" applyBorder="1" applyAlignment="1">
      <alignment horizontal="left" vertical="center"/>
    </xf>
    <xf numFmtId="166" fontId="10" fillId="0" borderId="11" xfId="0" applyNumberFormat="1" applyFont="1" applyFill="1" applyBorder="1" applyAlignment="1">
      <alignment horizontal="right" vertical="center"/>
    </xf>
    <xf numFmtId="166" fontId="10" fillId="0" borderId="10" xfId="1" applyNumberFormat="1" applyFont="1" applyFill="1" applyBorder="1" applyAlignment="1">
      <alignment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166" fontId="16" fillId="0" borderId="0" xfId="0" applyNumberFormat="1" applyFont="1" applyFill="1" applyBorder="1" applyAlignment="1">
      <alignment vertical="center"/>
    </xf>
    <xf numFmtId="166" fontId="15" fillId="0" borderId="0" xfId="1" applyNumberFormat="1" applyFont="1" applyFill="1" applyBorder="1" applyAlignment="1">
      <alignment horizontal="right" vertical="center"/>
    </xf>
    <xf numFmtId="166" fontId="15" fillId="0" borderId="11" xfId="1" applyNumberFormat="1" applyFont="1" applyFill="1" applyBorder="1" applyAlignment="1">
      <alignment horizontal="right" vertical="center"/>
    </xf>
    <xf numFmtId="0" fontId="15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right" vertical="center"/>
    </xf>
    <xf numFmtId="0" fontId="23" fillId="0" borderId="11" xfId="0" applyFont="1" applyFill="1" applyBorder="1" applyAlignment="1">
      <alignment horizontal="right" vertical="center"/>
    </xf>
    <xf numFmtId="0" fontId="18" fillId="0" borderId="1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 applyAlignment="1">
      <alignment vertical="center"/>
    </xf>
    <xf numFmtId="166" fontId="10" fillId="0" borderId="11" xfId="1" applyNumberFormat="1" applyFont="1" applyFill="1" applyBorder="1" applyAlignment="1">
      <alignment vertical="center"/>
    </xf>
    <xf numFmtId="0" fontId="2" fillId="0" borderId="0" xfId="0" applyFont="1" applyFill="1"/>
    <xf numFmtId="0" fontId="18" fillId="4" borderId="10" xfId="0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right" vertical="center"/>
    </xf>
    <xf numFmtId="0" fontId="18" fillId="4" borderId="11" xfId="0" applyFont="1" applyFill="1" applyBorder="1" applyAlignment="1">
      <alignment horizontal="right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right" vertical="center"/>
    </xf>
    <xf numFmtId="0" fontId="18" fillId="4" borderId="1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166" fontId="10" fillId="4" borderId="10" xfId="1" applyNumberFormat="1" applyFont="1" applyFill="1" applyBorder="1" applyAlignment="1">
      <alignment vertical="center"/>
    </xf>
    <xf numFmtId="166" fontId="10" fillId="4" borderId="0" xfId="0" applyNumberFormat="1" applyFont="1" applyFill="1" applyBorder="1" applyAlignment="1">
      <alignment vertical="center"/>
    </xf>
    <xf numFmtId="166" fontId="10" fillId="4" borderId="0" xfId="1" applyNumberFormat="1" applyFont="1" applyFill="1" applyBorder="1" applyAlignment="1">
      <alignment vertical="center"/>
    </xf>
    <xf numFmtId="166" fontId="10" fillId="4" borderId="0" xfId="0" applyNumberFormat="1" applyFont="1" applyFill="1" applyBorder="1" applyAlignment="1">
      <alignment horizontal="left" vertical="center"/>
    </xf>
    <xf numFmtId="166" fontId="10" fillId="4" borderId="11" xfId="1" applyNumberFormat="1" applyFont="1" applyFill="1" applyBorder="1" applyAlignment="1">
      <alignment vertical="center"/>
    </xf>
    <xf numFmtId="166" fontId="15" fillId="0" borderId="0" xfId="1" applyNumberFormat="1" applyFont="1" applyFill="1" applyBorder="1" applyAlignment="1">
      <alignment vertical="center"/>
    </xf>
    <xf numFmtId="165" fontId="15" fillId="0" borderId="11" xfId="0" applyNumberFormat="1" applyFont="1" applyFill="1" applyBorder="1" applyAlignment="1">
      <alignment horizontal="right" vertical="center"/>
    </xf>
    <xf numFmtId="0" fontId="21" fillId="5" borderId="10" xfId="0" applyFont="1" applyFill="1" applyBorder="1" applyAlignment="1">
      <alignment horizontal="right" vertical="center"/>
    </xf>
    <xf numFmtId="0" fontId="15" fillId="5" borderId="11" xfId="0" applyFont="1" applyFill="1" applyBorder="1" applyAlignment="1">
      <alignment horizontal="right" vertical="center"/>
    </xf>
    <xf numFmtId="0" fontId="15" fillId="0" borderId="11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11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right"/>
    </xf>
    <xf numFmtId="0" fontId="15" fillId="6" borderId="1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5" fillId="6" borderId="11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right" vertical="center"/>
    </xf>
    <xf numFmtId="165" fontId="15" fillId="0" borderId="11" xfId="0" applyNumberFormat="1" applyFont="1" applyFill="1" applyBorder="1" applyAlignment="1">
      <alignment horizontal="center" vertical="center"/>
    </xf>
    <xf numFmtId="16" fontId="15" fillId="0" borderId="0" xfId="0" applyNumberFormat="1" applyFont="1" applyFill="1" applyBorder="1" applyAlignment="1">
      <alignment horizontal="center" vertical="center"/>
    </xf>
    <xf numFmtId="166" fontId="15" fillId="0" borderId="10" xfId="1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right" vertical="center"/>
    </xf>
    <xf numFmtId="166" fontId="10" fillId="4" borderId="0" xfId="0" applyNumberFormat="1" applyFont="1" applyFill="1" applyBorder="1" applyAlignment="1">
      <alignment horizontal="right" vertical="center"/>
    </xf>
    <xf numFmtId="166" fontId="10" fillId="4" borderId="11" xfId="0" applyNumberFormat="1" applyFont="1" applyFill="1" applyBorder="1" applyAlignment="1">
      <alignment horizontal="right" vertical="center"/>
    </xf>
    <xf numFmtId="165" fontId="15" fillId="0" borderId="10" xfId="0" applyNumberFormat="1" applyFont="1" applyFill="1" applyBorder="1" applyAlignment="1">
      <alignment vertical="center"/>
    </xf>
    <xf numFmtId="165" fontId="16" fillId="0" borderId="0" xfId="0" applyNumberFormat="1" applyFont="1" applyFill="1" applyBorder="1" applyAlignment="1">
      <alignment vertical="center"/>
    </xf>
    <xf numFmtId="165" fontId="15" fillId="0" borderId="0" xfId="0" applyNumberFormat="1" applyFont="1" applyFill="1" applyBorder="1" applyAlignment="1">
      <alignment vertical="center"/>
    </xf>
    <xf numFmtId="165" fontId="15" fillId="0" borderId="11" xfId="0" applyNumberFormat="1" applyFont="1" applyFill="1" applyBorder="1" applyAlignment="1">
      <alignment vertical="center"/>
    </xf>
    <xf numFmtId="165" fontId="10" fillId="0" borderId="1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11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right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vertical="center"/>
    </xf>
    <xf numFmtId="0" fontId="18" fillId="7" borderId="9" xfId="0" applyFont="1" applyFill="1" applyBorder="1" applyAlignment="1">
      <alignment horizontal="right" vertical="center"/>
    </xf>
    <xf numFmtId="0" fontId="18" fillId="7" borderId="7" xfId="0" applyFont="1" applyFill="1" applyBorder="1" applyAlignment="1">
      <alignment horizontal="right" vertical="center"/>
    </xf>
    <xf numFmtId="0" fontId="18" fillId="7" borderId="8" xfId="0" applyFont="1" applyFill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9" fillId="7" borderId="7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166" fontId="10" fillId="4" borderId="8" xfId="1" applyNumberFormat="1" applyFont="1" applyFill="1" applyBorder="1" applyAlignment="1">
      <alignment vertical="center"/>
    </xf>
    <xf numFmtId="166" fontId="16" fillId="4" borderId="0" xfId="0" applyNumberFormat="1" applyFont="1" applyFill="1" applyBorder="1" applyAlignment="1">
      <alignment vertical="center"/>
    </xf>
    <xf numFmtId="166" fontId="15" fillId="4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vertical="top"/>
    </xf>
    <xf numFmtId="0" fontId="10" fillId="8" borderId="0" xfId="0" applyFont="1" applyFill="1" applyBorder="1" applyAlignment="1">
      <alignment horizontal="center" vertical="top"/>
    </xf>
    <xf numFmtId="0" fontId="10" fillId="8" borderId="3" xfId="0" applyFont="1" applyFill="1" applyBorder="1" applyAlignment="1">
      <alignment horizontal="center" vertical="top"/>
    </xf>
    <xf numFmtId="0" fontId="0" fillId="0" borderId="0" xfId="0" applyFont="1" applyAlignment="1"/>
    <xf numFmtId="0" fontId="10" fillId="8" borderId="7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5" fillId="0" borderId="0" xfId="0" applyNumberFormat="1" applyFont="1" applyAlignment="1">
      <alignment vertical="center"/>
    </xf>
    <xf numFmtId="0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Alignment="1">
      <alignment horizontal="left" vertical="center"/>
    </xf>
    <xf numFmtId="0" fontId="25" fillId="0" borderId="0" xfId="0" applyNumberFormat="1" applyFont="1" applyFill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1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top"/>
    </xf>
    <xf numFmtId="0" fontId="27" fillId="0" borderId="0" xfId="0" applyFont="1" applyAlignment="1">
      <alignment horizontal="right" vertical="top"/>
    </xf>
    <xf numFmtId="0" fontId="27" fillId="0" borderId="0" xfId="0" applyFont="1" applyAlignment="1">
      <alignment horizontal="left" vertical="top"/>
    </xf>
    <xf numFmtId="0" fontId="29" fillId="0" borderId="0" xfId="0" applyFont="1" applyAlignment="1">
      <alignment horizontal="left" vertical="top"/>
    </xf>
    <xf numFmtId="168" fontId="29" fillId="0" borderId="0" xfId="0" applyNumberFormat="1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center" vertical="top"/>
    </xf>
    <xf numFmtId="0" fontId="26" fillId="0" borderId="0" xfId="0" applyFont="1"/>
    <xf numFmtId="0" fontId="27" fillId="0" borderId="0" xfId="0" applyFont="1" applyAlignment="1">
      <alignment horizontal="right"/>
    </xf>
    <xf numFmtId="0" fontId="27" fillId="0" borderId="0" xfId="0" applyNumberFormat="1" applyFont="1" applyAlignment="1"/>
    <xf numFmtId="0" fontId="27" fillId="0" borderId="0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left"/>
    </xf>
    <xf numFmtId="0" fontId="29" fillId="0" borderId="0" xfId="0" applyNumberFormat="1" applyFont="1" applyAlignment="1">
      <alignment horizontal="center"/>
    </xf>
    <xf numFmtId="0" fontId="29" fillId="0" borderId="0" xfId="0" applyNumberFormat="1" applyFont="1" applyAlignment="1"/>
    <xf numFmtId="0" fontId="29" fillId="0" borderId="0" xfId="0" applyNumberFormat="1" applyFont="1" applyFill="1" applyBorder="1" applyAlignment="1"/>
    <xf numFmtId="0" fontId="29" fillId="0" borderId="0" xfId="0" applyFont="1" applyAlignment="1">
      <alignment horizontal="left"/>
    </xf>
    <xf numFmtId="0" fontId="29" fillId="0" borderId="0" xfId="0" applyNumberFormat="1" applyFont="1" applyBorder="1" applyAlignment="1"/>
    <xf numFmtId="0" fontId="29" fillId="0" borderId="0" xfId="0" applyFont="1" applyAlignment="1"/>
    <xf numFmtId="0" fontId="30" fillId="0" borderId="0" xfId="0" applyNumberFormat="1" applyFont="1" applyAlignment="1"/>
    <xf numFmtId="0" fontId="30" fillId="0" borderId="0" xfId="0" applyFont="1" applyAlignment="1"/>
    <xf numFmtId="0" fontId="30" fillId="0" borderId="0" xfId="1" applyNumberFormat="1" applyFont="1" applyAlignment="1"/>
    <xf numFmtId="0" fontId="30" fillId="0" borderId="0" xfId="0" applyFont="1" applyAlignment="1">
      <alignment horizontal="center"/>
    </xf>
    <xf numFmtId="0" fontId="30" fillId="0" borderId="0" xfId="0" applyFont="1"/>
    <xf numFmtId="0" fontId="10" fillId="8" borderId="9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/>
    </xf>
    <xf numFmtId="0" fontId="10" fillId="3" borderId="1" xfId="1" applyNumberFormat="1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horizontal="center"/>
    </xf>
    <xf numFmtId="0" fontId="19" fillId="4" borderId="7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165" fontId="15" fillId="0" borderId="11" xfId="0" applyNumberFormat="1" applyFont="1" applyFill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0" fillId="3" borderId="7" xfId="0" applyNumberFormat="1" applyFont="1" applyFill="1" applyBorder="1" applyAlignment="1">
      <alignment horizontal="center"/>
    </xf>
    <xf numFmtId="0" fontId="10" fillId="3" borderId="3" xfId="0" applyNumberFormat="1" applyFont="1" applyFill="1" applyBorder="1" applyAlignment="1">
      <alignment horizontal="center" vertical="top"/>
    </xf>
    <xf numFmtId="0" fontId="10" fillId="3" borderId="7" xfId="1" applyNumberFormat="1" applyFont="1" applyFill="1" applyBorder="1" applyAlignment="1">
      <alignment horizontal="center" vertical="center"/>
    </xf>
    <xf numFmtId="0" fontId="10" fillId="3" borderId="3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/>
    <xf numFmtId="0" fontId="10" fillId="3" borderId="3" xfId="0" applyFont="1" applyFill="1" applyBorder="1" applyAlignment="1">
      <alignment vertical="top"/>
    </xf>
    <xf numFmtId="0" fontId="10" fillId="0" borderId="8" xfId="1" applyNumberFormat="1" applyFont="1" applyFill="1" applyBorder="1" applyAlignment="1">
      <alignment horizontal="center" vertical="center"/>
    </xf>
    <xf numFmtId="0" fontId="10" fillId="0" borderId="4" xfId="1" applyNumberFormat="1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0" fontId="10" fillId="3" borderId="9" xfId="1" applyNumberFormat="1" applyFont="1" applyFill="1" applyBorder="1" applyAlignment="1">
      <alignment horizontal="center" vertical="center"/>
    </xf>
    <xf numFmtId="0" fontId="10" fillId="3" borderId="6" xfId="1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left"/>
    </xf>
    <xf numFmtId="0" fontId="14" fillId="4" borderId="2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15" fillId="6" borderId="6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right" vertical="center"/>
    </xf>
    <xf numFmtId="0" fontId="10" fillId="5" borderId="11" xfId="0" applyFont="1" applyFill="1" applyBorder="1" applyAlignment="1">
      <alignment horizontal="right" vertical="center"/>
    </xf>
    <xf numFmtId="0" fontId="10" fillId="5" borderId="10" xfId="0" applyFont="1" applyFill="1" applyBorder="1" applyAlignment="1">
      <alignment horizontal="right" vertical="center"/>
    </xf>
    <xf numFmtId="0" fontId="10" fillId="5" borderId="6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 vertical="center"/>
    </xf>
    <xf numFmtId="0" fontId="10" fillId="4" borderId="9" xfId="0" applyFont="1" applyFill="1" applyBorder="1" applyAlignment="1">
      <alignment horizontal="right" vertical="center"/>
    </xf>
    <xf numFmtId="0" fontId="10" fillId="4" borderId="8" xfId="0" applyFont="1" applyFill="1" applyBorder="1" applyAlignment="1">
      <alignment horizontal="right" vertical="center"/>
    </xf>
    <xf numFmtId="0" fontId="15" fillId="5" borderId="11" xfId="0" applyFont="1" applyFill="1" applyBorder="1" applyAlignment="1">
      <alignment horizontal="right" vertical="center"/>
    </xf>
    <xf numFmtId="0" fontId="15" fillId="5" borderId="10" xfId="0" applyFont="1" applyFill="1" applyBorder="1" applyAlignment="1">
      <alignment horizontal="right" vertical="center"/>
    </xf>
    <xf numFmtId="0" fontId="10" fillId="4" borderId="11" xfId="0" applyFont="1" applyFill="1" applyBorder="1" applyAlignment="1">
      <alignment horizontal="right" vertical="center"/>
    </xf>
    <xf numFmtId="0" fontId="10" fillId="4" borderId="10" xfId="0" applyFont="1" applyFill="1" applyBorder="1" applyAlignment="1">
      <alignment horizontal="right" vertical="center"/>
    </xf>
    <xf numFmtId="0" fontId="21" fillId="5" borderId="10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166" fontId="10" fillId="5" borderId="11" xfId="0" applyNumberFormat="1" applyFont="1" applyFill="1" applyBorder="1" applyAlignment="1">
      <alignment horizontal="right" vertical="center"/>
    </xf>
    <xf numFmtId="166" fontId="10" fillId="5" borderId="10" xfId="0" applyNumberFormat="1" applyFont="1" applyFill="1" applyBorder="1" applyAlignment="1">
      <alignment horizontal="right" vertical="center"/>
    </xf>
    <xf numFmtId="166" fontId="15" fillId="5" borderId="11" xfId="0" applyNumberFormat="1" applyFont="1" applyFill="1" applyBorder="1" applyAlignment="1">
      <alignment horizontal="right" vertical="center"/>
    </xf>
    <xf numFmtId="166" fontId="15" fillId="5" borderId="6" xfId="0" applyNumberFormat="1" applyFont="1" applyFill="1" applyBorder="1" applyAlignment="1">
      <alignment horizontal="right" vertical="center"/>
    </xf>
    <xf numFmtId="0" fontId="21" fillId="5" borderId="4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ont="1" applyFill="1" applyBorder="1"/>
    <xf numFmtId="0" fontId="15" fillId="3" borderId="4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right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10" xfId="0" applyFont="1" applyFill="1" applyBorder="1" applyAlignment="1">
      <alignment horizontal="right" vertical="center"/>
    </xf>
    <xf numFmtId="0" fontId="15" fillId="3" borderId="2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26" fillId="0" borderId="0" xfId="0" applyFont="1" applyBorder="1" applyAlignment="1">
      <alignment vertical="top"/>
    </xf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59675</xdr:colOff>
      <xdr:row>56</xdr:row>
      <xdr:rowOff>16237</xdr:rowOff>
    </xdr:from>
    <xdr:to>
      <xdr:col>10</xdr:col>
      <xdr:colOff>585116</xdr:colOff>
      <xdr:row>66</xdr:row>
      <xdr:rowOff>163302</xdr:rowOff>
    </xdr:to>
    <xdr:sp macro="" textlink="">
      <xdr:nvSpPr>
        <xdr:cNvPr id="2" name="TextBox 1"/>
        <xdr:cNvSpPr txBox="1"/>
      </xdr:nvSpPr>
      <xdr:spPr>
        <a:xfrm>
          <a:off x="59675" y="9084037"/>
          <a:ext cx="6621441" cy="180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Including electricity generated by the user (autoproduction) unless stated otherwise. </a:t>
          </a:r>
        </a:p>
        <a:p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Preliminary data.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</a:t>
          </a:r>
          <a:r>
            <a:rPr lang="en-US" sz="8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EU reference scenario (production and generation capacity data from 2020 to 2035 included)</a:t>
          </a: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 .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(d) Values for the 2025-2035 period from 2016 edition of </a:t>
          </a:r>
          <a:r>
            <a:rPr lang="en-GB" sz="800" b="0" i="1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Nuclear Energy Data.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(e) Data from Bundesverband der Energie-und Wasserwirtschaft e.V. (BDEW).</a:t>
          </a:r>
        </a:p>
        <a:p>
          <a:r>
            <a:rPr lang="en-GB" sz="800" b="0" i="0" u="none" strike="noStrike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(f) For 2020 and 2025, evaluation from </a:t>
          </a:r>
          <a:r>
            <a:rPr lang="en-US" sz="8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ENTSO-E TYNDP 2018 http://tyndp.entsoe.eu/reference/#downloads.</a:t>
          </a: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700"/>
            </a:lnSpc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Secretariat estimate; N/A Not available. </a:t>
          </a:r>
        </a:p>
        <a:p>
          <a:pPr>
            <a:lnSpc>
              <a:spcPts val="700"/>
            </a:lnSpc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7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Non-nuclear countries are: </a:t>
          </a:r>
        </a:p>
        <a:p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In OECD America: Chile. </a:t>
          </a:r>
        </a:p>
        <a:p>
          <a:pPr>
            <a:lnSpc>
              <a:spcPts val="7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In OECD Europe: Austria, Denmark, Estonia, Greece, Iceland, Ireland, Israel, Italy, Latvia, Luxembourg, Norway, Poland, Portugal and Turkey. </a:t>
          </a:r>
        </a:p>
        <a:p>
          <a:pPr>
            <a:lnSpc>
              <a:spcPts val="7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In OECD Pacific: Australia and New Zealand. </a:t>
          </a:r>
        </a:p>
      </xdr:txBody>
    </xdr:sp>
    <xdr:clientData/>
  </xdr:twoCellAnchor>
  <xdr:twoCellAnchor>
    <xdr:from>
      <xdr:col>12</xdr:col>
      <xdr:colOff>333520</xdr:colOff>
      <xdr:row>56</xdr:row>
      <xdr:rowOff>2998</xdr:rowOff>
    </xdr:from>
    <xdr:to>
      <xdr:col>19</xdr:col>
      <xdr:colOff>864159</xdr:colOff>
      <xdr:row>66</xdr:row>
      <xdr:rowOff>156495</xdr:rowOff>
    </xdr:to>
    <xdr:sp macro="" textlink="">
      <xdr:nvSpPr>
        <xdr:cNvPr id="3" name="TextBox 2"/>
        <xdr:cNvSpPr txBox="1"/>
      </xdr:nvSpPr>
      <xdr:spPr>
        <a:xfrm>
          <a:off x="7648720" y="9070798"/>
          <a:ext cx="4540664" cy="18108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(a) Y compris, sauf indication contraire, l’électricité produite par le consommateur (autoproduction).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(b) Données provisoires. </a:t>
          </a: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(c) Scénario de référence 2016 de l’UE (y compris données sur la production et la puissance installée de 2020 à 2035).</a:t>
          </a:r>
        </a:p>
        <a:p>
          <a:pPr>
            <a:lnSpc>
              <a:spcPts val="700"/>
            </a:lnSpc>
          </a:pP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(d) Les valeurs fournies pour la période 2025-2035 sont celles de l’édition 2016 de Données sur l’énergie nucléaire.</a:t>
          </a:r>
        </a:p>
        <a:p>
          <a:pPr>
            <a:lnSpc>
              <a:spcPts val="700"/>
            </a:lnSpc>
          </a:pP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(e) Données</a:t>
          </a: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tirées de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Bundesverband</a:t>
          </a:r>
          <a:r>
            <a:rPr lang="en-GB" sz="800" b="0" i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GB" sz="800" b="0" i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der Energie-und Wasserwirtschaft e.V. (BDEW)</a:t>
          </a:r>
          <a:endParaRPr lang="en-GB" sz="8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(f) Pour 2020 et 2025, évaluation de ENTSO-E TYNDP 2016 http://tyndp.entsoe.eu/reference/#downloads.</a:t>
          </a:r>
        </a:p>
        <a:p>
          <a:pPr>
            <a:lnSpc>
              <a:spcPts val="700"/>
            </a:lnSpc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700"/>
            </a:lnSpc>
          </a:pPr>
          <a:r>
            <a:rPr lang="en-GB" sz="800" b="0" i="0" u="none" strike="noStrike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* Estimation du Secrétariat ; N/A Non disponible. </a:t>
          </a:r>
        </a:p>
        <a:p>
          <a:pPr>
            <a:lnSpc>
              <a:spcPts val="700"/>
            </a:lnSpc>
          </a:pPr>
          <a:endParaRPr lang="en-GB" sz="800" b="0" i="0" u="none" strike="noStrike">
            <a:solidFill>
              <a:sysClr val="windowText" lastClr="000000"/>
            </a:solidFill>
            <a:latin typeface="Arial" pitchFamily="34" charset="0"/>
            <a:ea typeface="+mn-ea"/>
            <a:cs typeface="Arial" pitchFamily="34" charset="0"/>
          </a:endParaRPr>
        </a:p>
        <a:p>
          <a:pPr>
            <a:lnSpc>
              <a:spcPts val="7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Les pays non nucléaires sont : </a:t>
          </a:r>
        </a:p>
        <a:p>
          <a:pPr>
            <a:lnSpc>
              <a:spcPts val="8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Dans la zone OCDE Amérique : Chili. </a:t>
          </a:r>
        </a:p>
        <a:p>
          <a:pPr>
            <a:lnSpc>
              <a:spcPts val="7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Dans la zone OCDE Europe : Autriche, Danemark, Estonie, Grèce, Islande, Irlande, Israël, Italie, Lettonie,  Luxembourg, Norvège, Pologne, Portugal et Turquie. </a:t>
          </a:r>
        </a:p>
        <a:p>
          <a:pPr>
            <a:lnSpc>
              <a:spcPts val="800"/>
            </a:lnSpc>
          </a:pPr>
          <a:r>
            <a:rPr lang="en-GB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Dans la zone OCDE Pacifique : Australie et Nouvelle-Zélande.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I119"/>
  <sheetViews>
    <sheetView tabSelected="1" zoomScale="55" zoomScaleNormal="55" workbookViewId="0">
      <selection activeCell="H26" sqref="H26"/>
    </sheetView>
  </sheetViews>
  <sheetFormatPr defaultRowHeight="14.45" customHeight="1"/>
  <cols>
    <col min="1" max="1" width="2.28515625" style="12" customWidth="1"/>
    <col min="2" max="2" width="15.7109375" style="12" customWidth="1"/>
    <col min="3" max="3" width="12.7109375" style="11" customWidth="1"/>
    <col min="4" max="4" width="9.7109375" style="10" customWidth="1"/>
    <col min="5" max="5" width="3.140625" style="9" customWidth="1"/>
    <col min="6" max="6" width="8.7109375" style="2" customWidth="1"/>
    <col min="7" max="7" width="3.140625" style="9" customWidth="1"/>
    <col min="8" max="8" width="6.85546875" style="8" customWidth="1"/>
    <col min="9" max="9" width="9.7109375" style="2" customWidth="1"/>
    <col min="10" max="10" width="4.5703125" style="7" customWidth="1"/>
    <col min="11" max="11" width="8.85546875" style="2" customWidth="1"/>
    <col min="12" max="12" width="4.5703125" style="7" customWidth="1"/>
    <col min="13" max="13" width="6" style="6" customWidth="1"/>
    <col min="14" max="14" width="15.140625" style="2" customWidth="1"/>
    <col min="15" max="15" width="13.85546875" style="4" customWidth="1"/>
    <col min="16" max="16" width="15" style="5" customWidth="1"/>
    <col min="17" max="17" width="7.7109375" style="2" customWidth="1"/>
    <col min="18" max="18" width="1.7109375" style="4" customWidth="1"/>
    <col min="19" max="19" width="10.42578125" style="2" customWidth="1"/>
    <col min="20" max="20" width="13.7109375" style="2" customWidth="1"/>
    <col min="21" max="21" width="17" style="3" customWidth="1"/>
    <col min="22" max="22" width="11.42578125" style="2" customWidth="1"/>
    <col min="23" max="23" width="15.28515625" style="1" customWidth="1"/>
    <col min="24" max="24" width="15.5703125" style="1" customWidth="1"/>
    <col min="25" max="25" width="14.5703125" style="1" customWidth="1"/>
    <col min="26" max="26" width="16.140625" style="1" customWidth="1"/>
    <col min="27" max="27" width="14" style="1" customWidth="1"/>
    <col min="28" max="28" width="13.7109375" style="1" customWidth="1"/>
    <col min="29" max="29" width="12.5703125" style="1" customWidth="1"/>
    <col min="30" max="30" width="14.28515625" style="1" customWidth="1"/>
    <col min="31" max="31" width="9.140625" style="1"/>
    <col min="32" max="32" width="14" style="1" customWidth="1"/>
    <col min="33" max="16384" width="9.140625" style="1"/>
  </cols>
  <sheetData>
    <row r="1" spans="1:32" s="272" customFormat="1" ht="14.45" customHeight="1">
      <c r="A1" s="287" t="s">
        <v>279</v>
      </c>
      <c r="B1" s="287"/>
      <c r="C1" s="286"/>
      <c r="D1" s="285"/>
      <c r="E1" s="284"/>
      <c r="F1" s="283"/>
      <c r="G1" s="282"/>
      <c r="H1" s="281"/>
      <c r="I1" s="278"/>
      <c r="J1" s="280"/>
      <c r="K1" s="278"/>
      <c r="L1" s="280"/>
      <c r="M1" s="279"/>
      <c r="N1" s="278"/>
      <c r="O1" s="277"/>
      <c r="Z1" s="276"/>
      <c r="AA1" s="274"/>
      <c r="AB1" s="274"/>
      <c r="AC1" s="275"/>
      <c r="AD1" s="274"/>
      <c r="AE1" s="274"/>
      <c r="AF1" s="273" t="s">
        <v>278</v>
      </c>
    </row>
    <row r="2" spans="1:32" s="265" customFormat="1" ht="15.75" customHeight="1">
      <c r="A2" s="270" t="s">
        <v>277</v>
      </c>
      <c r="B2" s="270"/>
      <c r="C2" s="271"/>
      <c r="D2" s="270"/>
      <c r="E2" s="270"/>
      <c r="F2" s="270"/>
      <c r="G2" s="268"/>
      <c r="H2" s="268"/>
      <c r="I2" s="268"/>
      <c r="J2" s="268"/>
      <c r="K2" s="268"/>
      <c r="L2" s="268"/>
      <c r="M2" s="269"/>
      <c r="N2" s="268"/>
      <c r="O2" s="268"/>
      <c r="P2" s="391"/>
      <c r="Q2" s="392"/>
      <c r="R2" s="392"/>
      <c r="S2" s="392"/>
      <c r="T2" s="392"/>
      <c r="U2" s="391"/>
      <c r="V2" s="392"/>
      <c r="Z2" s="267"/>
      <c r="AA2" s="267"/>
      <c r="AB2" s="267"/>
      <c r="AC2" s="267"/>
      <c r="AD2" s="267"/>
      <c r="AE2" s="267"/>
      <c r="AF2" s="266" t="s">
        <v>276</v>
      </c>
    </row>
    <row r="3" spans="1:32" s="254" customFormat="1" ht="19.5" customHeight="1">
      <c r="A3" s="262" t="s">
        <v>275</v>
      </c>
      <c r="B3" s="262"/>
      <c r="C3" s="264"/>
      <c r="D3" s="263"/>
      <c r="E3" s="262"/>
      <c r="F3" s="256"/>
      <c r="G3" s="262"/>
      <c r="H3" s="261"/>
      <c r="I3" s="256"/>
      <c r="J3" s="260"/>
      <c r="K3" s="256"/>
      <c r="L3" s="260"/>
      <c r="M3" s="259"/>
      <c r="Z3" s="258"/>
      <c r="AA3" s="256"/>
      <c r="AB3" s="256"/>
      <c r="AC3" s="257"/>
      <c r="AD3" s="256"/>
      <c r="AE3" s="256"/>
      <c r="AF3" s="255" t="s">
        <v>274</v>
      </c>
    </row>
    <row r="4" spans="1:32" s="254" customFormat="1" ht="14.45" customHeight="1">
      <c r="A4" s="339" t="s">
        <v>273</v>
      </c>
      <c r="B4" s="340"/>
      <c r="C4" s="341"/>
      <c r="D4" s="304">
        <v>2016</v>
      </c>
      <c r="E4" s="304"/>
      <c r="F4" s="304"/>
      <c r="G4" s="304"/>
      <c r="H4" s="304"/>
      <c r="I4" s="303">
        <v>2017</v>
      </c>
      <c r="J4" s="304"/>
      <c r="K4" s="304"/>
      <c r="L4" s="304"/>
      <c r="M4" s="305"/>
      <c r="N4" s="288">
        <v>2018</v>
      </c>
      <c r="O4" s="289"/>
      <c r="P4" s="292"/>
      <c r="Q4" s="294">
        <v>2020</v>
      </c>
      <c r="R4" s="295"/>
      <c r="S4" s="295"/>
      <c r="T4" s="295"/>
      <c r="U4" s="296"/>
      <c r="V4" s="288">
        <v>2025</v>
      </c>
      <c r="W4" s="289"/>
      <c r="X4" s="292"/>
      <c r="Y4" s="288">
        <v>2030</v>
      </c>
      <c r="Z4" s="289"/>
      <c r="AA4" s="289"/>
      <c r="AB4" s="288">
        <v>2035</v>
      </c>
      <c r="AC4" s="289"/>
      <c r="AD4" s="292"/>
      <c r="AE4" s="357" t="s">
        <v>272</v>
      </c>
      <c r="AF4" s="358"/>
    </row>
    <row r="5" spans="1:32" s="252" customFormat="1" ht="14.45" customHeight="1">
      <c r="A5" s="317"/>
      <c r="B5" s="318"/>
      <c r="C5" s="319"/>
      <c r="D5" s="333" t="s">
        <v>271</v>
      </c>
      <c r="E5" s="333"/>
      <c r="F5" s="331" t="s">
        <v>270</v>
      </c>
      <c r="G5" s="331"/>
      <c r="H5" s="333" t="s">
        <v>269</v>
      </c>
      <c r="I5" s="345" t="s">
        <v>271</v>
      </c>
      <c r="J5" s="333"/>
      <c r="K5" s="331" t="s">
        <v>270</v>
      </c>
      <c r="L5" s="335"/>
      <c r="M5" s="337" t="s">
        <v>269</v>
      </c>
      <c r="N5" s="288" t="s">
        <v>271</v>
      </c>
      <c r="O5" s="253" t="s">
        <v>270</v>
      </c>
      <c r="P5" s="292" t="s">
        <v>269</v>
      </c>
      <c r="Q5" s="288" t="s">
        <v>271</v>
      </c>
      <c r="R5" s="289"/>
      <c r="S5" s="289"/>
      <c r="T5" s="253" t="s">
        <v>270</v>
      </c>
      <c r="U5" s="292" t="s">
        <v>269</v>
      </c>
      <c r="V5" s="288" t="s">
        <v>271</v>
      </c>
      <c r="W5" s="253" t="s">
        <v>270</v>
      </c>
      <c r="X5" s="292" t="s">
        <v>269</v>
      </c>
      <c r="Y5" s="288" t="s">
        <v>271</v>
      </c>
      <c r="Z5" s="253" t="s">
        <v>270</v>
      </c>
      <c r="AA5" s="289" t="s">
        <v>269</v>
      </c>
      <c r="AB5" s="288" t="s">
        <v>271</v>
      </c>
      <c r="AC5" s="253" t="s">
        <v>270</v>
      </c>
      <c r="AD5" s="292" t="s">
        <v>269</v>
      </c>
      <c r="AE5" s="359"/>
      <c r="AF5" s="360"/>
    </row>
    <row r="6" spans="1:32" s="249" customFormat="1" ht="14.45" customHeight="1">
      <c r="A6" s="342"/>
      <c r="B6" s="343"/>
      <c r="C6" s="344"/>
      <c r="D6" s="334"/>
      <c r="E6" s="334"/>
      <c r="F6" s="332" t="s">
        <v>268</v>
      </c>
      <c r="G6" s="332"/>
      <c r="H6" s="334"/>
      <c r="I6" s="346"/>
      <c r="J6" s="334"/>
      <c r="K6" s="332" t="s">
        <v>268</v>
      </c>
      <c r="L6" s="336"/>
      <c r="M6" s="338"/>
      <c r="N6" s="290"/>
      <c r="O6" s="250" t="s">
        <v>268</v>
      </c>
      <c r="P6" s="293"/>
      <c r="Q6" s="297"/>
      <c r="R6" s="298"/>
      <c r="S6" s="298"/>
      <c r="T6" s="251" t="s">
        <v>268</v>
      </c>
      <c r="U6" s="299"/>
      <c r="V6" s="290"/>
      <c r="W6" s="250" t="s">
        <v>268</v>
      </c>
      <c r="X6" s="293"/>
      <c r="Y6" s="290"/>
      <c r="Z6" s="250" t="s">
        <v>268</v>
      </c>
      <c r="AA6" s="291"/>
      <c r="AB6" s="290"/>
      <c r="AC6" s="250" t="s">
        <v>268</v>
      </c>
      <c r="AD6" s="293"/>
      <c r="AE6" s="361"/>
      <c r="AF6" s="362"/>
    </row>
    <row r="7" spans="1:32" s="189" customFormat="1" ht="14.45" customHeight="1">
      <c r="A7" s="320" t="s">
        <v>267</v>
      </c>
      <c r="B7" s="321"/>
      <c r="C7" s="322"/>
      <c r="D7" s="224">
        <f>D9+D10+D11+D13</f>
        <v>5118.3</v>
      </c>
      <c r="E7" s="248"/>
      <c r="F7" s="223">
        <f>F9+F10+F11</f>
        <v>911.40000000000009</v>
      </c>
      <c r="G7" s="247"/>
      <c r="H7" s="246">
        <f>F7/D7*100</f>
        <v>17.806693628743918</v>
      </c>
      <c r="I7" s="224">
        <f>I9+I10+I11+I13</f>
        <v>5064.1000000000004</v>
      </c>
      <c r="J7" s="248"/>
      <c r="K7" s="223">
        <f>K9+K10+K11</f>
        <v>911.8</v>
      </c>
      <c r="L7" s="247"/>
      <c r="M7" s="246">
        <f>K7/I7*100</f>
        <v>18.005173673505656</v>
      </c>
      <c r="N7" s="245"/>
      <c r="O7" s="244"/>
      <c r="P7" s="242"/>
      <c r="Q7" s="309"/>
      <c r="R7" s="310"/>
      <c r="S7" s="310"/>
      <c r="T7" s="243"/>
      <c r="U7" s="242"/>
      <c r="V7" s="240"/>
      <c r="W7" s="241"/>
      <c r="X7" s="236"/>
      <c r="Y7" s="240"/>
      <c r="Z7" s="237"/>
      <c r="AA7" s="239"/>
      <c r="AB7" s="238"/>
      <c r="AC7" s="237"/>
      <c r="AD7" s="236"/>
      <c r="AE7" s="363" t="s">
        <v>266</v>
      </c>
      <c r="AF7" s="364"/>
    </row>
    <row r="8" spans="1:32" s="189" customFormat="1" ht="14.45" customHeight="1">
      <c r="A8" s="317" t="s">
        <v>42</v>
      </c>
      <c r="B8" s="318"/>
      <c r="C8" s="319"/>
      <c r="D8" s="170">
        <f>SUM(D9,D10,D11)</f>
        <v>5044.5</v>
      </c>
      <c r="E8" s="158"/>
      <c r="F8" s="168">
        <f>SUM(F9,F10,F11)</f>
        <v>911.40000000000009</v>
      </c>
      <c r="G8" s="175"/>
      <c r="H8" s="171">
        <f>F8/D8*100</f>
        <v>18.067201903062742</v>
      </c>
      <c r="I8" s="170">
        <f>SUM(I9,I10,I11)</f>
        <v>4989.5</v>
      </c>
      <c r="J8" s="158"/>
      <c r="K8" s="168">
        <f>SUM(K9,K10,K11)</f>
        <v>911.8</v>
      </c>
      <c r="L8" s="175"/>
      <c r="M8" s="171">
        <f>K8/I8*100</f>
        <v>18.274376189998996</v>
      </c>
      <c r="N8" s="166"/>
      <c r="O8" s="166"/>
      <c r="P8" s="164"/>
      <c r="Q8" s="311"/>
      <c r="R8" s="312"/>
      <c r="S8" s="312"/>
      <c r="T8" s="166"/>
      <c r="U8" s="164"/>
      <c r="V8" s="163"/>
      <c r="W8" s="235"/>
      <c r="X8" s="233"/>
      <c r="Y8" s="163"/>
      <c r="Z8" s="234"/>
      <c r="AA8" s="235"/>
      <c r="AB8" s="161"/>
      <c r="AC8" s="234"/>
      <c r="AD8" s="233"/>
      <c r="AE8" s="359" t="s">
        <v>41</v>
      </c>
      <c r="AF8" s="360"/>
    </row>
    <row r="9" spans="1:32" s="152" customFormat="1" ht="14.45" customHeight="1">
      <c r="A9" s="306" t="s">
        <v>251</v>
      </c>
      <c r="B9" s="307"/>
      <c r="C9" s="308"/>
      <c r="D9" s="157">
        <v>648.4</v>
      </c>
      <c r="E9" s="149"/>
      <c r="F9" s="205">
        <v>95.4</v>
      </c>
      <c r="G9" s="175"/>
      <c r="H9" s="146">
        <f>F9/D9*100</f>
        <v>14.713140037014192</v>
      </c>
      <c r="I9" s="157">
        <v>646</v>
      </c>
      <c r="J9" s="149" t="s">
        <v>25</v>
      </c>
      <c r="K9" s="205">
        <v>96.1</v>
      </c>
      <c r="L9" s="175" t="s">
        <v>25</v>
      </c>
      <c r="M9" s="146">
        <f>K9/I9*100</f>
        <v>14.876160990712073</v>
      </c>
      <c r="N9" s="145" t="s">
        <v>265</v>
      </c>
      <c r="O9" s="145" t="s">
        <v>264</v>
      </c>
      <c r="P9" s="178" t="s">
        <v>263</v>
      </c>
      <c r="Q9" s="313" t="s">
        <v>262</v>
      </c>
      <c r="R9" s="314"/>
      <c r="S9" s="314"/>
      <c r="T9" s="145" t="s">
        <v>261</v>
      </c>
      <c r="U9" s="178" t="s">
        <v>260</v>
      </c>
      <c r="V9" s="142" t="s">
        <v>259</v>
      </c>
      <c r="W9" s="174" t="s">
        <v>258</v>
      </c>
      <c r="X9" s="178" t="s">
        <v>257</v>
      </c>
      <c r="Y9" s="142" t="s">
        <v>256</v>
      </c>
      <c r="Z9" s="173" t="s">
        <v>255</v>
      </c>
      <c r="AA9" s="174" t="s">
        <v>254</v>
      </c>
      <c r="AB9" s="153" t="s">
        <v>253</v>
      </c>
      <c r="AC9" s="173" t="s">
        <v>252</v>
      </c>
      <c r="AD9" s="172">
        <v>11.8</v>
      </c>
      <c r="AE9" s="365" t="s">
        <v>251</v>
      </c>
      <c r="AF9" s="366"/>
    </row>
    <row r="10" spans="1:32" s="152" customFormat="1" ht="14.45" customHeight="1">
      <c r="A10" s="306" t="s">
        <v>250</v>
      </c>
      <c r="B10" s="307"/>
      <c r="C10" s="308"/>
      <c r="D10" s="157">
        <v>319.39999999999998</v>
      </c>
      <c r="E10" s="149"/>
      <c r="F10" s="205">
        <v>10.3</v>
      </c>
      <c r="G10" s="149"/>
      <c r="H10" s="146">
        <f>F10/D10*100</f>
        <v>3.2247964934251727</v>
      </c>
      <c r="I10" s="157">
        <v>328.7</v>
      </c>
      <c r="J10" s="149"/>
      <c r="K10" s="205">
        <v>10.7</v>
      </c>
      <c r="L10" s="175" t="s">
        <v>25</v>
      </c>
      <c r="M10" s="146">
        <f>K10/I10*100</f>
        <v>3.2552479464557345</v>
      </c>
      <c r="N10" s="145" t="s">
        <v>249</v>
      </c>
      <c r="O10" s="145" t="s">
        <v>248</v>
      </c>
      <c r="P10" s="178" t="s">
        <v>247</v>
      </c>
      <c r="Q10" s="313" t="s">
        <v>246</v>
      </c>
      <c r="R10" s="314"/>
      <c r="S10" s="314"/>
      <c r="T10" s="145" t="s">
        <v>243</v>
      </c>
      <c r="U10" s="178" t="s">
        <v>245</v>
      </c>
      <c r="V10" s="140" t="s">
        <v>244</v>
      </c>
      <c r="W10" s="174" t="s">
        <v>243</v>
      </c>
      <c r="X10" s="172" t="s">
        <v>242</v>
      </c>
      <c r="Y10" s="140" t="s">
        <v>241</v>
      </c>
      <c r="Z10" s="173" t="s">
        <v>240</v>
      </c>
      <c r="AA10" s="174" t="s">
        <v>239</v>
      </c>
      <c r="AB10" s="153" t="s">
        <v>238</v>
      </c>
      <c r="AC10" s="173" t="s">
        <v>237</v>
      </c>
      <c r="AD10" s="172" t="s">
        <v>236</v>
      </c>
      <c r="AE10" s="365" t="s">
        <v>235</v>
      </c>
      <c r="AF10" s="366"/>
    </row>
    <row r="11" spans="1:32" s="152" customFormat="1" ht="14.45" customHeight="1">
      <c r="A11" s="306" t="s">
        <v>234</v>
      </c>
      <c r="B11" s="307"/>
      <c r="C11" s="308"/>
      <c r="D11" s="157">
        <v>4076.7</v>
      </c>
      <c r="E11" s="149"/>
      <c r="F11" s="205">
        <v>805.7</v>
      </c>
      <c r="G11" s="175"/>
      <c r="H11" s="146">
        <f>F11/D11*100</f>
        <v>19.763534231118307</v>
      </c>
      <c r="I11" s="157">
        <v>4014.8</v>
      </c>
      <c r="J11" s="149" t="s">
        <v>25</v>
      </c>
      <c r="K11" s="205">
        <v>805</v>
      </c>
      <c r="L11" s="175" t="s">
        <v>25</v>
      </c>
      <c r="M11" s="146">
        <f>K11/I11*100</f>
        <v>20.050811995616218</v>
      </c>
      <c r="N11" s="145" t="s">
        <v>233</v>
      </c>
      <c r="O11" s="144">
        <v>797</v>
      </c>
      <c r="P11" s="178" t="s">
        <v>232</v>
      </c>
      <c r="Q11" s="313" t="s">
        <v>231</v>
      </c>
      <c r="R11" s="314"/>
      <c r="S11" s="314"/>
      <c r="T11" s="144">
        <v>765</v>
      </c>
      <c r="U11" s="178" t="s">
        <v>230</v>
      </c>
      <c r="V11" s="140" t="s">
        <v>229</v>
      </c>
      <c r="W11" s="174" t="s">
        <v>228</v>
      </c>
      <c r="X11" s="172" t="s">
        <v>227</v>
      </c>
      <c r="Y11" s="140" t="s">
        <v>226</v>
      </c>
      <c r="Z11" s="173" t="s">
        <v>225</v>
      </c>
      <c r="AA11" s="174" t="s">
        <v>224</v>
      </c>
      <c r="AB11" s="153" t="s">
        <v>223</v>
      </c>
      <c r="AC11" s="173" t="s">
        <v>222</v>
      </c>
      <c r="AD11" s="172" t="s">
        <v>221</v>
      </c>
      <c r="AE11" s="365" t="s">
        <v>220</v>
      </c>
      <c r="AF11" s="366"/>
    </row>
    <row r="12" spans="1:32" s="152" customFormat="1" ht="14.45" customHeight="1">
      <c r="A12" s="317" t="s">
        <v>34</v>
      </c>
      <c r="B12" s="318"/>
      <c r="C12" s="319"/>
      <c r="D12" s="232">
        <v>73.8</v>
      </c>
      <c r="E12" s="231"/>
      <c r="F12" s="231">
        <v>0</v>
      </c>
      <c r="G12" s="230"/>
      <c r="H12" s="229">
        <v>0</v>
      </c>
      <c r="I12" s="232">
        <v>74.599999999999994</v>
      </c>
      <c r="J12" s="231"/>
      <c r="K12" s="231">
        <v>0</v>
      </c>
      <c r="L12" s="230"/>
      <c r="M12" s="229">
        <v>0</v>
      </c>
      <c r="N12" s="186"/>
      <c r="O12" s="186"/>
      <c r="P12" s="184"/>
      <c r="Q12" s="315"/>
      <c r="R12" s="316"/>
      <c r="S12" s="316"/>
      <c r="T12" s="186"/>
      <c r="U12" s="184"/>
      <c r="V12" s="218"/>
      <c r="W12" s="182"/>
      <c r="X12" s="179"/>
      <c r="Y12" s="218"/>
      <c r="Z12" s="217"/>
      <c r="AA12" s="182"/>
      <c r="AB12" s="181"/>
      <c r="AC12" s="217"/>
      <c r="AD12" s="179"/>
      <c r="AE12" s="359" t="s">
        <v>33</v>
      </c>
      <c r="AF12" s="360"/>
    </row>
    <row r="13" spans="1:32" s="152" customFormat="1" ht="14.45" customHeight="1">
      <c r="A13" s="306" t="s">
        <v>219</v>
      </c>
      <c r="B13" s="307"/>
      <c r="C13" s="308"/>
      <c r="D13" s="228">
        <v>73.8</v>
      </c>
      <c r="E13" s="227"/>
      <c r="F13" s="227">
        <v>0</v>
      </c>
      <c r="G13" s="226"/>
      <c r="H13" s="225">
        <v>0</v>
      </c>
      <c r="I13" s="228">
        <v>74.599999999999994</v>
      </c>
      <c r="J13" s="227"/>
      <c r="K13" s="227">
        <v>0</v>
      </c>
      <c r="L13" s="226"/>
      <c r="M13" s="225">
        <v>0</v>
      </c>
      <c r="N13" s="144">
        <v>82.1</v>
      </c>
      <c r="O13" s="144">
        <v>0</v>
      </c>
      <c r="P13" s="143">
        <v>0</v>
      </c>
      <c r="Q13" s="313">
        <v>89.2</v>
      </c>
      <c r="R13" s="314"/>
      <c r="S13" s="314"/>
      <c r="T13" s="144">
        <v>0</v>
      </c>
      <c r="U13" s="143">
        <v>0</v>
      </c>
      <c r="V13" s="140" t="s">
        <v>218</v>
      </c>
      <c r="W13" s="154">
        <v>0</v>
      </c>
      <c r="X13" s="138">
        <v>0</v>
      </c>
      <c r="Y13" s="140" t="s">
        <v>217</v>
      </c>
      <c r="Z13" s="139">
        <v>0</v>
      </c>
      <c r="AA13" s="154">
        <v>0</v>
      </c>
      <c r="AB13" s="153" t="s">
        <v>216</v>
      </c>
      <c r="AC13" s="139">
        <v>0</v>
      </c>
      <c r="AD13" s="138">
        <v>0</v>
      </c>
      <c r="AE13" s="365" t="s">
        <v>215</v>
      </c>
      <c r="AF13" s="366"/>
    </row>
    <row r="14" spans="1:32" s="189" customFormat="1" ht="14.45" customHeight="1">
      <c r="A14" s="323" t="s">
        <v>214</v>
      </c>
      <c r="B14" s="324"/>
      <c r="C14" s="325"/>
      <c r="D14" s="224">
        <f>D15+D29</f>
        <v>3537.7</v>
      </c>
      <c r="E14" s="203"/>
      <c r="F14" s="223">
        <f>F15+F29</f>
        <v>791</v>
      </c>
      <c r="G14" s="201"/>
      <c r="H14" s="200">
        <f t="shared" ref="H14:H29" si="0">F14/D14*100</f>
        <v>22.359159906153717</v>
      </c>
      <c r="I14" s="224">
        <f>I15+I29</f>
        <v>3570.3999999999996</v>
      </c>
      <c r="J14" s="203"/>
      <c r="K14" s="223">
        <f>K15+K29</f>
        <v>774.40000000000009</v>
      </c>
      <c r="L14" s="201"/>
      <c r="M14" s="200">
        <f t="shared" ref="M14:M22" si="1">K14/I14*100</f>
        <v>21.689446560609461</v>
      </c>
      <c r="N14" s="198"/>
      <c r="O14" s="198"/>
      <c r="P14" s="197"/>
      <c r="Q14" s="328"/>
      <c r="R14" s="329"/>
      <c r="S14" s="329"/>
      <c r="T14" s="198"/>
      <c r="U14" s="197"/>
      <c r="V14" s="194"/>
      <c r="W14" s="222"/>
      <c r="X14" s="190"/>
      <c r="Y14" s="194"/>
      <c r="Z14" s="191"/>
      <c r="AA14" s="222"/>
      <c r="AB14" s="192"/>
      <c r="AC14" s="191"/>
      <c r="AD14" s="190"/>
      <c r="AE14" s="367" t="s">
        <v>213</v>
      </c>
      <c r="AF14" s="368"/>
    </row>
    <row r="15" spans="1:32" s="152" customFormat="1" ht="14.45" customHeight="1">
      <c r="A15" s="317" t="s">
        <v>42</v>
      </c>
      <c r="B15" s="318"/>
      <c r="C15" s="319"/>
      <c r="D15" s="170">
        <f>SUM(D16:D28)</f>
        <v>2350.4</v>
      </c>
      <c r="E15" s="169"/>
      <c r="F15" s="168">
        <f>SUM(F16:F28)</f>
        <v>791</v>
      </c>
      <c r="G15" s="167"/>
      <c r="H15" s="171">
        <f t="shared" si="0"/>
        <v>33.653846153846153</v>
      </c>
      <c r="I15" s="170">
        <f>SUM(I16:I28)</f>
        <v>2348.3999999999996</v>
      </c>
      <c r="J15" s="169"/>
      <c r="K15" s="168">
        <f>SUM(K16:K28)</f>
        <v>774.40000000000009</v>
      </c>
      <c r="L15" s="167"/>
      <c r="M15" s="171">
        <f t="shared" si="1"/>
        <v>32.975642990972588</v>
      </c>
      <c r="N15" s="186"/>
      <c r="O15" s="186"/>
      <c r="P15" s="184"/>
      <c r="Q15" s="315"/>
      <c r="R15" s="316"/>
      <c r="S15" s="316"/>
      <c r="T15" s="186"/>
      <c r="U15" s="184"/>
      <c r="V15" s="218"/>
      <c r="W15" s="182"/>
      <c r="X15" s="179"/>
      <c r="Y15" s="218"/>
      <c r="Z15" s="217"/>
      <c r="AA15" s="182"/>
      <c r="AB15" s="181"/>
      <c r="AC15" s="217"/>
      <c r="AD15" s="179"/>
      <c r="AE15" s="359" t="s">
        <v>41</v>
      </c>
      <c r="AF15" s="360"/>
    </row>
    <row r="16" spans="1:32" s="152" customFormat="1" ht="17.25" customHeight="1">
      <c r="A16" s="306" t="s">
        <v>212</v>
      </c>
      <c r="B16" s="307"/>
      <c r="C16" s="308"/>
      <c r="D16" s="157">
        <v>82</v>
      </c>
      <c r="E16" s="149"/>
      <c r="F16" s="205">
        <v>41</v>
      </c>
      <c r="G16" s="149"/>
      <c r="H16" s="146">
        <f t="shared" si="0"/>
        <v>50</v>
      </c>
      <c r="I16" s="157">
        <v>81</v>
      </c>
      <c r="J16" s="175" t="s">
        <v>25</v>
      </c>
      <c r="K16" s="205">
        <v>40</v>
      </c>
      <c r="L16" s="149" t="s">
        <v>25</v>
      </c>
      <c r="M16" s="146">
        <f t="shared" si="1"/>
        <v>49.382716049382715</v>
      </c>
      <c r="N16" s="145" t="s">
        <v>3</v>
      </c>
      <c r="O16" s="144" t="s">
        <v>3</v>
      </c>
      <c r="P16" s="178" t="s">
        <v>3</v>
      </c>
      <c r="Q16" s="313" t="s">
        <v>211</v>
      </c>
      <c r="R16" s="314"/>
      <c r="S16" s="314"/>
      <c r="T16" s="144" t="s">
        <v>210</v>
      </c>
      <c r="U16" s="178" t="s">
        <v>209</v>
      </c>
      <c r="V16" s="140" t="s">
        <v>207</v>
      </c>
      <c r="W16" s="154">
        <v>5</v>
      </c>
      <c r="X16" s="172" t="s">
        <v>208</v>
      </c>
      <c r="Y16" s="206" t="s">
        <v>207</v>
      </c>
      <c r="Z16" s="139">
        <v>0</v>
      </c>
      <c r="AA16" s="154">
        <v>0</v>
      </c>
      <c r="AB16" s="153" t="s">
        <v>206</v>
      </c>
      <c r="AC16" s="139">
        <v>0</v>
      </c>
      <c r="AD16" s="138">
        <v>0</v>
      </c>
      <c r="AE16" s="365" t="s">
        <v>205</v>
      </c>
      <c r="AF16" s="366"/>
    </row>
    <row r="17" spans="1:32" s="152" customFormat="1" ht="18" customHeight="1">
      <c r="A17" s="306" t="s">
        <v>204</v>
      </c>
      <c r="B17" s="307"/>
      <c r="C17" s="308"/>
      <c r="D17" s="157">
        <v>83.3</v>
      </c>
      <c r="E17" s="158"/>
      <c r="F17" s="205">
        <v>22.7</v>
      </c>
      <c r="G17" s="175"/>
      <c r="H17" s="146">
        <f t="shared" si="0"/>
        <v>27.250900360144058</v>
      </c>
      <c r="I17" s="157">
        <v>87</v>
      </c>
      <c r="J17" s="149"/>
      <c r="K17" s="205">
        <v>26.8</v>
      </c>
      <c r="L17" s="175"/>
      <c r="M17" s="146">
        <f t="shared" si="1"/>
        <v>30.804597701149426</v>
      </c>
      <c r="N17" s="145" t="s">
        <v>3</v>
      </c>
      <c r="O17" s="145" t="s">
        <v>203</v>
      </c>
      <c r="P17" s="178" t="s">
        <v>3</v>
      </c>
      <c r="Q17" s="313">
        <v>90.2</v>
      </c>
      <c r="R17" s="330"/>
      <c r="S17" s="330"/>
      <c r="T17" s="145" t="s">
        <v>202</v>
      </c>
      <c r="U17" s="178" t="s">
        <v>201</v>
      </c>
      <c r="V17" s="140">
        <v>83.8</v>
      </c>
      <c r="W17" s="174" t="s">
        <v>200</v>
      </c>
      <c r="X17" s="172" t="s">
        <v>199</v>
      </c>
      <c r="Y17" s="140">
        <v>84</v>
      </c>
      <c r="Z17" s="173" t="s">
        <v>198</v>
      </c>
      <c r="AA17" s="174" t="s">
        <v>197</v>
      </c>
      <c r="AB17" s="153">
        <v>91.6</v>
      </c>
      <c r="AC17" s="173" t="s">
        <v>196</v>
      </c>
      <c r="AD17" s="172" t="s">
        <v>195</v>
      </c>
      <c r="AE17" s="365" t="s">
        <v>194</v>
      </c>
      <c r="AF17" s="366"/>
    </row>
    <row r="18" spans="1:32" s="152" customFormat="1" ht="14.45" customHeight="1">
      <c r="A18" s="306" t="s">
        <v>193</v>
      </c>
      <c r="B18" s="307"/>
      <c r="C18" s="308"/>
      <c r="D18" s="157">
        <v>66.2</v>
      </c>
      <c r="E18" s="149"/>
      <c r="F18" s="205">
        <v>22.3</v>
      </c>
      <c r="G18" s="149"/>
      <c r="H18" s="146">
        <f t="shared" si="0"/>
        <v>33.685800604229605</v>
      </c>
      <c r="I18" s="157">
        <v>65.099999999999994</v>
      </c>
      <c r="J18" s="149" t="s">
        <v>25</v>
      </c>
      <c r="K18" s="205">
        <v>21.6</v>
      </c>
      <c r="L18" s="149" t="s">
        <v>25</v>
      </c>
      <c r="M18" s="146">
        <f t="shared" si="1"/>
        <v>33.179723502304157</v>
      </c>
      <c r="N18" s="144">
        <v>71</v>
      </c>
      <c r="O18" s="145" t="s">
        <v>192</v>
      </c>
      <c r="P18" s="178" t="s">
        <v>191</v>
      </c>
      <c r="Q18" s="326">
        <v>85</v>
      </c>
      <c r="R18" s="327"/>
      <c r="S18" s="327"/>
      <c r="T18" s="144" t="s">
        <v>190</v>
      </c>
      <c r="U18" s="178" t="s">
        <v>189</v>
      </c>
      <c r="V18" s="206" t="s">
        <v>188</v>
      </c>
      <c r="W18" s="174" t="s">
        <v>187</v>
      </c>
      <c r="X18" s="172" t="s">
        <v>186</v>
      </c>
      <c r="Y18" s="206" t="s">
        <v>185</v>
      </c>
      <c r="Z18" s="173" t="s">
        <v>184</v>
      </c>
      <c r="AA18" s="174" t="s">
        <v>183</v>
      </c>
      <c r="AB18" s="219" t="s">
        <v>182</v>
      </c>
      <c r="AC18" s="173" t="s">
        <v>181</v>
      </c>
      <c r="AD18" s="172" t="s">
        <v>180</v>
      </c>
      <c r="AE18" s="365" t="s">
        <v>179</v>
      </c>
      <c r="AF18" s="366"/>
    </row>
    <row r="19" spans="1:32" s="152" customFormat="1" ht="14.45" customHeight="1">
      <c r="A19" s="306" t="s">
        <v>178</v>
      </c>
      <c r="B19" s="307"/>
      <c r="C19" s="308"/>
      <c r="D19" s="157">
        <v>531.29999999999995</v>
      </c>
      <c r="E19" s="158"/>
      <c r="F19" s="205">
        <v>384</v>
      </c>
      <c r="G19" s="156"/>
      <c r="H19" s="146">
        <f t="shared" si="0"/>
        <v>72.275550536420113</v>
      </c>
      <c r="I19" s="157">
        <v>529.4</v>
      </c>
      <c r="J19" s="149" t="s">
        <v>25</v>
      </c>
      <c r="K19" s="205">
        <v>379.1</v>
      </c>
      <c r="L19" s="149" t="s">
        <v>25</v>
      </c>
      <c r="M19" s="146">
        <f t="shared" si="1"/>
        <v>71.609369097091061</v>
      </c>
      <c r="N19" s="145" t="s">
        <v>3</v>
      </c>
      <c r="O19" s="145" t="s">
        <v>177</v>
      </c>
      <c r="P19" s="178" t="s">
        <v>3</v>
      </c>
      <c r="Q19" s="313">
        <v>567.5</v>
      </c>
      <c r="R19" s="314"/>
      <c r="S19" s="314"/>
      <c r="T19" s="145" t="s">
        <v>176</v>
      </c>
      <c r="U19" s="178" t="s">
        <v>175</v>
      </c>
      <c r="V19" s="140" t="s">
        <v>174</v>
      </c>
      <c r="W19" s="174" t="s">
        <v>173</v>
      </c>
      <c r="X19" s="172" t="s">
        <v>172</v>
      </c>
      <c r="Y19" s="140" t="s">
        <v>174</v>
      </c>
      <c r="Z19" s="173" t="s">
        <v>173</v>
      </c>
      <c r="AA19" s="174" t="s">
        <v>172</v>
      </c>
      <c r="AB19" s="153" t="s">
        <v>174</v>
      </c>
      <c r="AC19" s="173" t="s">
        <v>173</v>
      </c>
      <c r="AD19" s="172" t="s">
        <v>172</v>
      </c>
      <c r="AE19" s="365" t="s">
        <v>171</v>
      </c>
      <c r="AF19" s="369"/>
    </row>
    <row r="20" spans="1:32" s="152" customFormat="1" ht="17.25" customHeight="1">
      <c r="A20" s="306" t="s">
        <v>170</v>
      </c>
      <c r="B20" s="307"/>
      <c r="C20" s="308"/>
      <c r="D20" s="157">
        <v>614</v>
      </c>
      <c r="E20" s="149"/>
      <c r="F20" s="205">
        <v>80.099999999999994</v>
      </c>
      <c r="G20" s="175"/>
      <c r="H20" s="146">
        <f t="shared" si="0"/>
        <v>13.045602605863191</v>
      </c>
      <c r="I20" s="157">
        <v>621</v>
      </c>
      <c r="J20" s="149" t="s">
        <v>25</v>
      </c>
      <c r="K20" s="205">
        <v>72</v>
      </c>
      <c r="L20" s="149" t="s">
        <v>25</v>
      </c>
      <c r="M20" s="146">
        <f t="shared" si="1"/>
        <v>11.594202898550725</v>
      </c>
      <c r="N20" s="145" t="s">
        <v>3</v>
      </c>
      <c r="O20" s="145" t="s">
        <v>169</v>
      </c>
      <c r="P20" s="178" t="s">
        <v>3</v>
      </c>
      <c r="Q20" s="313" t="s">
        <v>168</v>
      </c>
      <c r="R20" s="314"/>
      <c r="S20" s="314"/>
      <c r="T20" s="145" t="s">
        <v>167</v>
      </c>
      <c r="U20" s="178" t="s">
        <v>166</v>
      </c>
      <c r="V20" s="140" t="s">
        <v>165</v>
      </c>
      <c r="W20" s="154">
        <v>0</v>
      </c>
      <c r="X20" s="138">
        <v>0</v>
      </c>
      <c r="Y20" s="140" t="s">
        <v>164</v>
      </c>
      <c r="Z20" s="139">
        <v>0</v>
      </c>
      <c r="AA20" s="154">
        <v>0</v>
      </c>
      <c r="AB20" s="153" t="s">
        <v>3</v>
      </c>
      <c r="AC20" s="139">
        <v>0</v>
      </c>
      <c r="AD20" s="139">
        <v>0</v>
      </c>
      <c r="AE20" s="365" t="s">
        <v>163</v>
      </c>
      <c r="AF20" s="366"/>
    </row>
    <row r="21" spans="1:32" s="152" customFormat="1" ht="15.75" customHeight="1">
      <c r="A21" s="306" t="s">
        <v>162</v>
      </c>
      <c r="B21" s="307"/>
      <c r="C21" s="308"/>
      <c r="D21" s="157">
        <v>28.1</v>
      </c>
      <c r="E21" s="149"/>
      <c r="F21" s="205">
        <v>15.2</v>
      </c>
      <c r="G21" s="175"/>
      <c r="H21" s="146">
        <f t="shared" si="0"/>
        <v>54.092526690391452</v>
      </c>
      <c r="I21" s="157">
        <v>29.1</v>
      </c>
      <c r="J21" s="149"/>
      <c r="K21" s="205">
        <v>15.2</v>
      </c>
      <c r="L21" s="175"/>
      <c r="M21" s="146">
        <f t="shared" si="1"/>
        <v>52.233676975945009</v>
      </c>
      <c r="N21" s="144" t="s">
        <v>161</v>
      </c>
      <c r="O21" s="145" t="s">
        <v>160</v>
      </c>
      <c r="P21" s="221" t="s">
        <v>159</v>
      </c>
      <c r="Q21" s="313">
        <v>31.2</v>
      </c>
      <c r="R21" s="314"/>
      <c r="S21" s="314"/>
      <c r="T21" s="145">
        <v>14.8</v>
      </c>
      <c r="U21" s="178">
        <v>47.4</v>
      </c>
      <c r="V21" s="140" t="s">
        <v>158</v>
      </c>
      <c r="W21" s="174">
        <v>14.8</v>
      </c>
      <c r="X21" s="172" t="s">
        <v>157</v>
      </c>
      <c r="Y21" s="140" t="s">
        <v>156</v>
      </c>
      <c r="Z21" s="173" t="s">
        <v>155</v>
      </c>
      <c r="AA21" s="174" t="s">
        <v>154</v>
      </c>
      <c r="AB21" s="153" t="s">
        <v>3</v>
      </c>
      <c r="AC21" s="173" t="s">
        <v>153</v>
      </c>
      <c r="AD21" s="172" t="s">
        <v>3</v>
      </c>
      <c r="AE21" s="365" t="s">
        <v>152</v>
      </c>
      <c r="AF21" s="369"/>
    </row>
    <row r="22" spans="1:32" s="152" customFormat="1" ht="14.45" customHeight="1">
      <c r="A22" s="306" t="s">
        <v>151</v>
      </c>
      <c r="B22" s="307"/>
      <c r="C22" s="308"/>
      <c r="D22" s="177">
        <v>104.8</v>
      </c>
      <c r="E22" s="158"/>
      <c r="F22" s="205">
        <v>3.8</v>
      </c>
      <c r="G22" s="156"/>
      <c r="H22" s="146">
        <f t="shared" si="0"/>
        <v>3.6259541984732824</v>
      </c>
      <c r="I22" s="177">
        <v>92.2</v>
      </c>
      <c r="J22" s="149"/>
      <c r="K22" s="205">
        <v>3.2</v>
      </c>
      <c r="L22" s="149"/>
      <c r="M22" s="146">
        <f t="shared" si="1"/>
        <v>3.4707158351409979</v>
      </c>
      <c r="N22" s="145" t="s">
        <v>150</v>
      </c>
      <c r="O22" s="145">
        <v>3.8</v>
      </c>
      <c r="P22" s="178">
        <v>4.4000000000000004</v>
      </c>
      <c r="Q22" s="313" t="s">
        <v>149</v>
      </c>
      <c r="R22" s="314"/>
      <c r="S22" s="314"/>
      <c r="T22" s="145" t="s">
        <v>148</v>
      </c>
      <c r="U22" s="178" t="s">
        <v>147</v>
      </c>
      <c r="V22" s="140" t="s">
        <v>146</v>
      </c>
      <c r="W22" s="174" t="s">
        <v>144</v>
      </c>
      <c r="X22" s="172">
        <v>3.2</v>
      </c>
      <c r="Y22" s="140" t="s">
        <v>145</v>
      </c>
      <c r="Z22" s="173" t="s">
        <v>144</v>
      </c>
      <c r="AA22" s="174">
        <v>3.2</v>
      </c>
      <c r="AB22" s="153" t="s">
        <v>143</v>
      </c>
      <c r="AC22" s="139">
        <v>0</v>
      </c>
      <c r="AD22" s="138">
        <v>0</v>
      </c>
      <c r="AE22" s="365" t="s">
        <v>142</v>
      </c>
      <c r="AF22" s="369"/>
    </row>
    <row r="23" spans="1:32" s="152" customFormat="1" ht="14.45" customHeight="1">
      <c r="A23" s="306" t="s">
        <v>141</v>
      </c>
      <c r="B23" s="307"/>
      <c r="C23" s="308"/>
      <c r="D23" s="157">
        <v>27.4</v>
      </c>
      <c r="E23" s="158"/>
      <c r="F23" s="205">
        <v>14.8</v>
      </c>
      <c r="G23" s="156"/>
      <c r="H23" s="146">
        <f t="shared" si="0"/>
        <v>54.014598540145982</v>
      </c>
      <c r="I23" s="157">
        <v>23</v>
      </c>
      <c r="J23" s="149" t="s">
        <v>5</v>
      </c>
      <c r="K23" s="205">
        <v>14</v>
      </c>
      <c r="L23" s="156" t="s">
        <v>5</v>
      </c>
      <c r="M23" s="146">
        <v>60.1</v>
      </c>
      <c r="N23" s="155" t="s">
        <v>3</v>
      </c>
      <c r="O23" s="155" t="s">
        <v>3</v>
      </c>
      <c r="P23" s="178" t="s">
        <v>3</v>
      </c>
      <c r="Q23" s="313" t="s">
        <v>3</v>
      </c>
      <c r="R23" s="314"/>
      <c r="S23" s="314"/>
      <c r="T23" s="155" t="s">
        <v>3</v>
      </c>
      <c r="U23" s="178" t="s">
        <v>3</v>
      </c>
      <c r="V23" s="155" t="s">
        <v>3</v>
      </c>
      <c r="W23" s="155" t="s">
        <v>3</v>
      </c>
      <c r="X23" s="178" t="s">
        <v>3</v>
      </c>
      <c r="Y23" s="155" t="s">
        <v>3</v>
      </c>
      <c r="Z23" s="155" t="s">
        <v>3</v>
      </c>
      <c r="AA23" s="178" t="s">
        <v>3</v>
      </c>
      <c r="AB23" s="155" t="s">
        <v>3</v>
      </c>
      <c r="AC23" s="155" t="s">
        <v>3</v>
      </c>
      <c r="AD23" s="178" t="s">
        <v>3</v>
      </c>
      <c r="AE23" s="365" t="s">
        <v>140</v>
      </c>
      <c r="AF23" s="369"/>
    </row>
    <row r="24" spans="1:32" s="152" customFormat="1" ht="14.45" customHeight="1">
      <c r="A24" s="306" t="s">
        <v>139</v>
      </c>
      <c r="B24" s="307"/>
      <c r="C24" s="308"/>
      <c r="D24" s="157">
        <v>15.4</v>
      </c>
      <c r="E24" s="149"/>
      <c r="F24" s="205">
        <v>5.4</v>
      </c>
      <c r="G24" s="156"/>
      <c r="H24" s="146">
        <f t="shared" si="0"/>
        <v>35.064935064935064</v>
      </c>
      <c r="I24" s="157">
        <v>15.3</v>
      </c>
      <c r="J24" s="149" t="s">
        <v>25</v>
      </c>
      <c r="K24" s="205">
        <v>6</v>
      </c>
      <c r="L24" s="156"/>
      <c r="M24" s="146">
        <f t="shared" ref="M24:M29" si="2">K24/I24*100</f>
        <v>39.215686274509807</v>
      </c>
      <c r="N24" s="145" t="s">
        <v>138</v>
      </c>
      <c r="O24" s="145" t="s">
        <v>129</v>
      </c>
      <c r="P24" s="178" t="s">
        <v>137</v>
      </c>
      <c r="Q24" s="313" t="s">
        <v>136</v>
      </c>
      <c r="R24" s="314"/>
      <c r="S24" s="314"/>
      <c r="T24" s="145" t="s">
        <v>129</v>
      </c>
      <c r="U24" s="178" t="s">
        <v>135</v>
      </c>
      <c r="V24" s="140" t="s">
        <v>134</v>
      </c>
      <c r="W24" s="174" t="s">
        <v>129</v>
      </c>
      <c r="X24" s="172" t="s">
        <v>133</v>
      </c>
      <c r="Y24" s="140" t="s">
        <v>132</v>
      </c>
      <c r="Z24" s="173" t="s">
        <v>129</v>
      </c>
      <c r="AA24" s="174" t="s">
        <v>131</v>
      </c>
      <c r="AB24" s="153" t="s">
        <v>130</v>
      </c>
      <c r="AC24" s="173" t="s">
        <v>129</v>
      </c>
      <c r="AD24" s="172" t="s">
        <v>128</v>
      </c>
      <c r="AE24" s="365" t="s">
        <v>127</v>
      </c>
      <c r="AF24" s="369"/>
    </row>
    <row r="25" spans="1:32" s="152" customFormat="1" ht="14.45" customHeight="1">
      <c r="A25" s="306" t="s">
        <v>126</v>
      </c>
      <c r="B25" s="307"/>
      <c r="C25" s="308"/>
      <c r="D25" s="157">
        <v>262.3</v>
      </c>
      <c r="E25" s="149"/>
      <c r="F25" s="205">
        <v>56.1</v>
      </c>
      <c r="G25" s="175"/>
      <c r="H25" s="146">
        <f t="shared" si="0"/>
        <v>21.387723980175373</v>
      </c>
      <c r="I25" s="157">
        <v>262.7</v>
      </c>
      <c r="J25" s="149" t="s">
        <v>25</v>
      </c>
      <c r="K25" s="205">
        <v>55.6</v>
      </c>
      <c r="L25" s="175"/>
      <c r="M25" s="146">
        <f t="shared" si="2"/>
        <v>21.164826798629615</v>
      </c>
      <c r="N25" s="144">
        <v>270.60000000000002</v>
      </c>
      <c r="O25" s="145">
        <v>55.6</v>
      </c>
      <c r="P25" s="143">
        <v>20.5</v>
      </c>
      <c r="Q25" s="313">
        <v>278.89999999999998</v>
      </c>
      <c r="R25" s="314"/>
      <c r="S25" s="314"/>
      <c r="T25" s="145">
        <v>55</v>
      </c>
      <c r="U25" s="143">
        <v>19.7</v>
      </c>
      <c r="V25" s="140" t="s">
        <v>3</v>
      </c>
      <c r="W25" s="174" t="s">
        <v>3</v>
      </c>
      <c r="X25" s="172" t="s">
        <v>3</v>
      </c>
      <c r="Y25" s="140" t="s">
        <v>3</v>
      </c>
      <c r="Z25" s="173" t="s">
        <v>3</v>
      </c>
      <c r="AA25" s="174" t="s">
        <v>3</v>
      </c>
      <c r="AB25" s="153" t="s">
        <v>3</v>
      </c>
      <c r="AC25" s="173" t="s">
        <v>3</v>
      </c>
      <c r="AD25" s="172" t="s">
        <v>3</v>
      </c>
      <c r="AE25" s="365" t="s">
        <v>125</v>
      </c>
      <c r="AF25" s="369"/>
    </row>
    <row r="26" spans="1:32" s="152" customFormat="1" ht="14.45" customHeight="1">
      <c r="A26" s="306" t="s">
        <v>124</v>
      </c>
      <c r="B26" s="307"/>
      <c r="C26" s="308"/>
      <c r="D26" s="177">
        <v>152.30000000000001</v>
      </c>
      <c r="E26" s="149"/>
      <c r="F26" s="176">
        <v>60.5</v>
      </c>
      <c r="G26" s="156"/>
      <c r="H26" s="146">
        <f t="shared" si="0"/>
        <v>39.724228496388704</v>
      </c>
      <c r="I26" s="177">
        <v>159.1</v>
      </c>
      <c r="J26" s="149" t="s">
        <v>25</v>
      </c>
      <c r="K26" s="176">
        <v>63</v>
      </c>
      <c r="L26" s="149" t="s">
        <v>25</v>
      </c>
      <c r="M26" s="146">
        <f t="shared" si="2"/>
        <v>39.597737272155882</v>
      </c>
      <c r="N26" s="145" t="s">
        <v>123</v>
      </c>
      <c r="O26" s="145" t="s">
        <v>122</v>
      </c>
      <c r="P26" s="178" t="s">
        <v>121</v>
      </c>
      <c r="Q26" s="313" t="s">
        <v>120</v>
      </c>
      <c r="R26" s="314"/>
      <c r="S26" s="314"/>
      <c r="T26" s="145" t="s">
        <v>113</v>
      </c>
      <c r="U26" s="178" t="s">
        <v>119</v>
      </c>
      <c r="V26" s="140" t="s">
        <v>118</v>
      </c>
      <c r="W26" s="174" t="s">
        <v>113</v>
      </c>
      <c r="X26" s="172" t="s">
        <v>117</v>
      </c>
      <c r="Y26" s="140" t="s">
        <v>116</v>
      </c>
      <c r="Z26" s="173" t="s">
        <v>113</v>
      </c>
      <c r="AA26" s="174" t="s">
        <v>115</v>
      </c>
      <c r="AB26" s="153" t="s">
        <v>114</v>
      </c>
      <c r="AC26" s="173" t="s">
        <v>113</v>
      </c>
      <c r="AD26" s="172" t="s">
        <v>112</v>
      </c>
      <c r="AE26" s="365" t="s">
        <v>111</v>
      </c>
      <c r="AF26" s="369"/>
    </row>
    <row r="27" spans="1:32" s="152" customFormat="1" ht="14.45" customHeight="1">
      <c r="A27" s="306" t="s">
        <v>110</v>
      </c>
      <c r="B27" s="307"/>
      <c r="C27" s="308"/>
      <c r="D27" s="157">
        <v>64</v>
      </c>
      <c r="E27" s="158"/>
      <c r="F27" s="205">
        <v>20</v>
      </c>
      <c r="G27" s="156"/>
      <c r="H27" s="146">
        <f t="shared" si="0"/>
        <v>31.25</v>
      </c>
      <c r="I27" s="157">
        <v>61.5</v>
      </c>
      <c r="J27" s="149"/>
      <c r="K27" s="205">
        <v>19.899999999999999</v>
      </c>
      <c r="L27" s="149"/>
      <c r="M27" s="146">
        <f t="shared" si="2"/>
        <v>32.357723577235767</v>
      </c>
      <c r="N27" s="144" t="s">
        <v>109</v>
      </c>
      <c r="O27" s="144" t="s">
        <v>108</v>
      </c>
      <c r="P27" s="178" t="s">
        <v>107</v>
      </c>
      <c r="Q27" s="326" t="s">
        <v>106</v>
      </c>
      <c r="R27" s="327"/>
      <c r="S27" s="327"/>
      <c r="T27" s="144" t="s">
        <v>99</v>
      </c>
      <c r="U27" s="178" t="s">
        <v>105</v>
      </c>
      <c r="V27" s="206" t="s">
        <v>104</v>
      </c>
      <c r="W27" s="154" t="s">
        <v>99</v>
      </c>
      <c r="X27" s="172" t="s">
        <v>103</v>
      </c>
      <c r="Y27" s="140" t="s">
        <v>102</v>
      </c>
      <c r="Z27" s="220" t="s">
        <v>99</v>
      </c>
      <c r="AA27" s="174" t="s">
        <v>101</v>
      </c>
      <c r="AB27" s="153" t="s">
        <v>100</v>
      </c>
      <c r="AC27" s="173" t="s">
        <v>99</v>
      </c>
      <c r="AD27" s="172" t="s">
        <v>98</v>
      </c>
      <c r="AE27" s="365" t="s">
        <v>97</v>
      </c>
      <c r="AF27" s="369"/>
    </row>
    <row r="28" spans="1:32" s="152" customFormat="1" ht="14.45" customHeight="1">
      <c r="A28" s="306" t="s">
        <v>96</v>
      </c>
      <c r="B28" s="307"/>
      <c r="C28" s="308"/>
      <c r="D28" s="177">
        <v>319.3</v>
      </c>
      <c r="E28" s="158" t="s">
        <v>5</v>
      </c>
      <c r="F28" s="176">
        <v>65.099999999999994</v>
      </c>
      <c r="G28" s="175" t="s">
        <v>5</v>
      </c>
      <c r="H28" s="146">
        <f t="shared" si="0"/>
        <v>20.388349514563103</v>
      </c>
      <c r="I28" s="177">
        <v>322</v>
      </c>
      <c r="J28" s="149" t="s">
        <v>25</v>
      </c>
      <c r="K28" s="176">
        <v>58</v>
      </c>
      <c r="L28" s="149" t="s">
        <v>25</v>
      </c>
      <c r="M28" s="146">
        <f t="shared" si="2"/>
        <v>18.012422360248447</v>
      </c>
      <c r="N28" s="144">
        <v>323</v>
      </c>
      <c r="O28" s="144">
        <v>57</v>
      </c>
      <c r="P28" s="143">
        <f>+O28*100/N28</f>
        <v>17.647058823529413</v>
      </c>
      <c r="Q28" s="326">
        <v>311</v>
      </c>
      <c r="R28" s="327"/>
      <c r="S28" s="327"/>
      <c r="T28" s="144">
        <v>59.1</v>
      </c>
      <c r="U28" s="143">
        <f>+T28*100/Q28</f>
        <v>19.0032154340836</v>
      </c>
      <c r="V28" s="206">
        <v>267</v>
      </c>
      <c r="W28" s="154">
        <v>39.200000000000003</v>
      </c>
      <c r="X28" s="138">
        <f>+W28/V28*100</f>
        <v>14.681647940074907</v>
      </c>
      <c r="Y28" s="206">
        <v>299</v>
      </c>
      <c r="Z28" s="139">
        <v>66.7</v>
      </c>
      <c r="AA28" s="154">
        <f>+Z28/Y28*100</f>
        <v>22.30769230769231</v>
      </c>
      <c r="AB28" s="219">
        <v>359.3</v>
      </c>
      <c r="AC28" s="139">
        <v>113.1</v>
      </c>
      <c r="AD28" s="138">
        <f>+AC28/AB28*100</f>
        <v>31.477873643195096</v>
      </c>
      <c r="AE28" s="365" t="s">
        <v>95</v>
      </c>
      <c r="AF28" s="369"/>
    </row>
    <row r="29" spans="1:32" s="189" customFormat="1" ht="14.45" customHeight="1">
      <c r="A29" s="317" t="s">
        <v>34</v>
      </c>
      <c r="B29" s="318"/>
      <c r="C29" s="319"/>
      <c r="D29" s="188">
        <f>SUM(D30:D43)</f>
        <v>1187.2999999999997</v>
      </c>
      <c r="E29" s="169"/>
      <c r="F29" s="187">
        <f>SUM(F30:F43)</f>
        <v>0</v>
      </c>
      <c r="G29" s="167"/>
      <c r="H29" s="171">
        <f t="shared" si="0"/>
        <v>0</v>
      </c>
      <c r="I29" s="188">
        <f>SUM(I30:I43)</f>
        <v>1222</v>
      </c>
      <c r="J29" s="169"/>
      <c r="K29" s="187">
        <f>SUM(K30:K43)</f>
        <v>0</v>
      </c>
      <c r="L29" s="167"/>
      <c r="M29" s="171">
        <f t="shared" si="2"/>
        <v>0</v>
      </c>
      <c r="N29" s="186"/>
      <c r="O29" s="186"/>
      <c r="P29" s="184"/>
      <c r="Q29" s="315"/>
      <c r="R29" s="316"/>
      <c r="S29" s="316"/>
      <c r="T29" s="166"/>
      <c r="U29" s="184"/>
      <c r="V29" s="218"/>
      <c r="W29" s="182"/>
      <c r="X29" s="179"/>
      <c r="Y29" s="218"/>
      <c r="Z29" s="217"/>
      <c r="AA29" s="182"/>
      <c r="AB29" s="181"/>
      <c r="AC29" s="217"/>
      <c r="AD29" s="179"/>
      <c r="AE29" s="359" t="s">
        <v>33</v>
      </c>
      <c r="AF29" s="360"/>
    </row>
    <row r="30" spans="1:32" s="152" customFormat="1" ht="14.45" customHeight="1">
      <c r="A30" s="306" t="s">
        <v>94</v>
      </c>
      <c r="B30" s="307"/>
      <c r="C30" s="308"/>
      <c r="D30" s="177">
        <v>65.900000000000006</v>
      </c>
      <c r="E30" s="149"/>
      <c r="F30" s="156">
        <v>0</v>
      </c>
      <c r="G30" s="156"/>
      <c r="H30" s="146">
        <v>0</v>
      </c>
      <c r="I30" s="177">
        <v>68.8</v>
      </c>
      <c r="J30" s="149" t="s">
        <v>25</v>
      </c>
      <c r="K30" s="156">
        <v>0</v>
      </c>
      <c r="L30" s="156"/>
      <c r="M30" s="146">
        <v>0</v>
      </c>
      <c r="N30" s="145" t="s">
        <v>3</v>
      </c>
      <c r="O30" s="144">
        <v>0</v>
      </c>
      <c r="P30" s="143">
        <v>0</v>
      </c>
      <c r="Q30" s="313" t="s">
        <v>3</v>
      </c>
      <c r="R30" s="314"/>
      <c r="S30" s="314"/>
      <c r="T30" s="144">
        <v>0</v>
      </c>
      <c r="U30" s="143">
        <v>0</v>
      </c>
      <c r="V30" s="140" t="s">
        <v>3</v>
      </c>
      <c r="W30" s="154">
        <v>0</v>
      </c>
      <c r="X30" s="138">
        <v>0</v>
      </c>
      <c r="Y30" s="140" t="s">
        <v>3</v>
      </c>
      <c r="Z30" s="139">
        <v>0</v>
      </c>
      <c r="AA30" s="154">
        <v>0</v>
      </c>
      <c r="AB30" s="153" t="s">
        <v>3</v>
      </c>
      <c r="AC30" s="139">
        <v>0</v>
      </c>
      <c r="AD30" s="138">
        <v>0</v>
      </c>
      <c r="AE30" s="365" t="s">
        <v>93</v>
      </c>
      <c r="AF30" s="369"/>
    </row>
    <row r="31" spans="1:32" s="152" customFormat="1" ht="14.45" customHeight="1">
      <c r="A31" s="306" t="s">
        <v>92</v>
      </c>
      <c r="B31" s="307"/>
      <c r="C31" s="308"/>
      <c r="D31" s="157">
        <v>28.9</v>
      </c>
      <c r="E31" s="158"/>
      <c r="F31" s="205">
        <v>0</v>
      </c>
      <c r="G31" s="156"/>
      <c r="H31" s="146">
        <v>0</v>
      </c>
      <c r="I31" s="157">
        <v>29.5</v>
      </c>
      <c r="J31" s="149"/>
      <c r="K31" s="205">
        <v>0</v>
      </c>
      <c r="L31" s="156"/>
      <c r="M31" s="146">
        <v>0</v>
      </c>
      <c r="N31" s="145">
        <v>31.9</v>
      </c>
      <c r="O31" s="144">
        <v>0</v>
      </c>
      <c r="P31" s="143">
        <v>0</v>
      </c>
      <c r="Q31" s="313">
        <v>34.5</v>
      </c>
      <c r="R31" s="314"/>
      <c r="S31" s="314"/>
      <c r="T31" s="144">
        <v>0</v>
      </c>
      <c r="U31" s="143">
        <v>0</v>
      </c>
      <c r="V31" s="140">
        <v>39.299999999999997</v>
      </c>
      <c r="W31" s="154">
        <v>0</v>
      </c>
      <c r="X31" s="138">
        <v>0</v>
      </c>
      <c r="Y31" s="140">
        <v>36.200000000000003</v>
      </c>
      <c r="Z31" s="139">
        <v>0</v>
      </c>
      <c r="AA31" s="154">
        <v>0</v>
      </c>
      <c r="AB31" s="153" t="s">
        <v>3</v>
      </c>
      <c r="AC31" s="139">
        <v>0</v>
      </c>
      <c r="AD31" s="138">
        <v>0</v>
      </c>
      <c r="AE31" s="365" t="s">
        <v>91</v>
      </c>
      <c r="AF31" s="369"/>
    </row>
    <row r="32" spans="1:32" s="152" customFormat="1" ht="14.45" customHeight="1">
      <c r="A32" s="216" t="s">
        <v>90</v>
      </c>
      <c r="B32" s="215"/>
      <c r="C32" s="214"/>
      <c r="D32" s="157">
        <v>8.5</v>
      </c>
      <c r="E32" s="158"/>
      <c r="F32" s="205">
        <v>0</v>
      </c>
      <c r="G32" s="156"/>
      <c r="H32" s="146">
        <v>0</v>
      </c>
      <c r="I32" s="157">
        <v>8.6999999999999993</v>
      </c>
      <c r="J32" s="158"/>
      <c r="K32" s="205">
        <v>0</v>
      </c>
      <c r="L32" s="156"/>
      <c r="M32" s="146">
        <v>0</v>
      </c>
      <c r="N32" s="145">
        <v>8.8000000000000007</v>
      </c>
      <c r="O32" s="144">
        <v>0</v>
      </c>
      <c r="P32" s="143">
        <v>0</v>
      </c>
      <c r="Q32" s="313">
        <v>9</v>
      </c>
      <c r="R32" s="314"/>
      <c r="S32" s="314"/>
      <c r="T32" s="144">
        <v>0</v>
      </c>
      <c r="U32" s="144">
        <v>0</v>
      </c>
      <c r="V32" s="140">
        <v>9.5</v>
      </c>
      <c r="W32" s="154">
        <v>0</v>
      </c>
      <c r="X32" s="138">
        <v>0</v>
      </c>
      <c r="Y32" s="140">
        <v>10.1</v>
      </c>
      <c r="Z32" s="139">
        <v>0</v>
      </c>
      <c r="AA32" s="154">
        <v>0</v>
      </c>
      <c r="AB32" s="153">
        <v>10.5</v>
      </c>
      <c r="AC32" s="139">
        <v>0</v>
      </c>
      <c r="AD32" s="138">
        <v>0</v>
      </c>
      <c r="AE32" s="365" t="s">
        <v>89</v>
      </c>
      <c r="AF32" s="369"/>
    </row>
    <row r="33" spans="1:32" s="152" customFormat="1" ht="14.45" customHeight="1">
      <c r="A33" s="306" t="s">
        <v>88</v>
      </c>
      <c r="B33" s="307"/>
      <c r="C33" s="308"/>
      <c r="D33" s="157">
        <v>51.2</v>
      </c>
      <c r="E33" s="158"/>
      <c r="F33" s="205">
        <v>0</v>
      </c>
      <c r="G33" s="156"/>
      <c r="H33" s="146">
        <v>0</v>
      </c>
      <c r="I33" s="157">
        <v>52</v>
      </c>
      <c r="J33" s="149"/>
      <c r="K33" s="205">
        <v>0</v>
      </c>
      <c r="L33" s="156"/>
      <c r="M33" s="146">
        <v>0</v>
      </c>
      <c r="N33" s="145" t="s">
        <v>87</v>
      </c>
      <c r="O33" s="144">
        <v>0</v>
      </c>
      <c r="P33" s="143">
        <v>0</v>
      </c>
      <c r="Q33" s="313" t="s">
        <v>86</v>
      </c>
      <c r="R33" s="314"/>
      <c r="S33" s="314"/>
      <c r="T33" s="144">
        <v>0</v>
      </c>
      <c r="U33" s="144">
        <v>0</v>
      </c>
      <c r="V33" s="140" t="s">
        <v>85</v>
      </c>
      <c r="W33" s="154">
        <v>0</v>
      </c>
      <c r="X33" s="138">
        <v>0</v>
      </c>
      <c r="Y33" s="140" t="s">
        <v>3</v>
      </c>
      <c r="Z33" s="139">
        <v>0</v>
      </c>
      <c r="AA33" s="154">
        <v>0</v>
      </c>
      <c r="AB33" s="153" t="s">
        <v>3</v>
      </c>
      <c r="AC33" s="139">
        <v>0</v>
      </c>
      <c r="AD33" s="138">
        <v>0</v>
      </c>
      <c r="AE33" s="365" t="s">
        <v>84</v>
      </c>
      <c r="AF33" s="369"/>
    </row>
    <row r="34" spans="1:32" s="152" customFormat="1" ht="14.45" customHeight="1">
      <c r="A34" s="306" t="s">
        <v>83</v>
      </c>
      <c r="B34" s="307"/>
      <c r="C34" s="308"/>
      <c r="D34" s="177">
        <v>18.3</v>
      </c>
      <c r="E34" s="158" t="s">
        <v>5</v>
      </c>
      <c r="F34" s="205">
        <v>0</v>
      </c>
      <c r="G34" s="156"/>
      <c r="H34" s="146">
        <v>0</v>
      </c>
      <c r="I34" s="177">
        <v>19</v>
      </c>
      <c r="J34" s="158" t="s">
        <v>5</v>
      </c>
      <c r="K34" s="205">
        <v>0</v>
      </c>
      <c r="L34" s="156"/>
      <c r="M34" s="146">
        <v>0</v>
      </c>
      <c r="N34" s="145" t="s">
        <v>3</v>
      </c>
      <c r="O34" s="144">
        <v>0</v>
      </c>
      <c r="P34" s="143">
        <v>0</v>
      </c>
      <c r="Q34" s="313" t="s">
        <v>3</v>
      </c>
      <c r="R34" s="314"/>
      <c r="S34" s="314"/>
      <c r="T34" s="144">
        <v>0</v>
      </c>
      <c r="U34" s="143">
        <v>0</v>
      </c>
      <c r="V34" s="213" t="s">
        <v>3</v>
      </c>
      <c r="W34" s="154">
        <v>0</v>
      </c>
      <c r="X34" s="138">
        <v>0</v>
      </c>
      <c r="Y34" s="145" t="s">
        <v>3</v>
      </c>
      <c r="Z34" s="139">
        <v>0</v>
      </c>
      <c r="AA34" s="154">
        <v>0</v>
      </c>
      <c r="AB34" s="145" t="s">
        <v>3</v>
      </c>
      <c r="AC34" s="139">
        <v>0</v>
      </c>
      <c r="AD34" s="138">
        <v>0</v>
      </c>
      <c r="AE34" s="365" t="s">
        <v>82</v>
      </c>
      <c r="AF34" s="369"/>
    </row>
    <row r="35" spans="1:32" s="152" customFormat="1" ht="14.45" customHeight="1">
      <c r="A35" s="306" t="s">
        <v>81</v>
      </c>
      <c r="B35" s="307"/>
      <c r="C35" s="308"/>
      <c r="D35" s="177">
        <v>28.2</v>
      </c>
      <c r="E35" s="158"/>
      <c r="F35" s="205">
        <v>0</v>
      </c>
      <c r="G35" s="156"/>
      <c r="H35" s="146">
        <v>0</v>
      </c>
      <c r="I35" s="177">
        <v>28.8</v>
      </c>
      <c r="J35" s="149" t="s">
        <v>25</v>
      </c>
      <c r="K35" s="205">
        <v>0</v>
      </c>
      <c r="L35" s="156"/>
      <c r="M35" s="146">
        <v>0</v>
      </c>
      <c r="N35" s="145" t="s">
        <v>80</v>
      </c>
      <c r="O35" s="144">
        <v>0</v>
      </c>
      <c r="P35" s="143">
        <v>0</v>
      </c>
      <c r="Q35" s="313" t="s">
        <v>79</v>
      </c>
      <c r="R35" s="314"/>
      <c r="S35" s="314"/>
      <c r="T35" s="144">
        <v>0</v>
      </c>
      <c r="U35" s="143">
        <v>0</v>
      </c>
      <c r="V35" s="140" t="s">
        <v>78</v>
      </c>
      <c r="W35" s="154">
        <v>0</v>
      </c>
      <c r="X35" s="138">
        <v>0</v>
      </c>
      <c r="Y35" s="140" t="s">
        <v>77</v>
      </c>
      <c r="Z35" s="139">
        <v>0</v>
      </c>
      <c r="AA35" s="154">
        <v>0</v>
      </c>
      <c r="AB35" s="153" t="s">
        <v>76</v>
      </c>
      <c r="AC35" s="139">
        <v>0</v>
      </c>
      <c r="AD35" s="138">
        <v>0</v>
      </c>
      <c r="AE35" s="365" t="s">
        <v>75</v>
      </c>
      <c r="AF35" s="369"/>
    </row>
    <row r="36" spans="1:32" s="152" customFormat="1" ht="14.45" customHeight="1">
      <c r="A36" s="306" t="s">
        <v>74</v>
      </c>
      <c r="B36" s="307"/>
      <c r="C36" s="308"/>
      <c r="D36" s="177">
        <v>67.400000000000006</v>
      </c>
      <c r="E36" s="158"/>
      <c r="F36" s="205">
        <v>0</v>
      </c>
      <c r="G36" s="156"/>
      <c r="H36" s="146">
        <v>0</v>
      </c>
      <c r="I36" s="177">
        <v>67.599999999999994</v>
      </c>
      <c r="J36" s="158"/>
      <c r="K36" s="205">
        <v>0</v>
      </c>
      <c r="L36" s="156"/>
      <c r="M36" s="146">
        <v>0</v>
      </c>
      <c r="N36" s="145" t="s">
        <v>73</v>
      </c>
      <c r="O36" s="144">
        <v>0</v>
      </c>
      <c r="P36" s="143">
        <v>0</v>
      </c>
      <c r="Q36" s="313" t="s">
        <v>72</v>
      </c>
      <c r="R36" s="314"/>
      <c r="S36" s="314"/>
      <c r="T36" s="144">
        <v>0</v>
      </c>
      <c r="U36" s="143">
        <v>0</v>
      </c>
      <c r="V36" s="140" t="s">
        <v>71</v>
      </c>
      <c r="W36" s="154">
        <v>0</v>
      </c>
      <c r="X36" s="138">
        <v>0</v>
      </c>
      <c r="Y36" s="140" t="s">
        <v>70</v>
      </c>
      <c r="Z36" s="139">
        <v>0</v>
      </c>
      <c r="AA36" s="154">
        <v>0</v>
      </c>
      <c r="AB36" s="153" t="s">
        <v>3</v>
      </c>
      <c r="AC36" s="139">
        <v>0</v>
      </c>
      <c r="AD36" s="138">
        <v>0</v>
      </c>
      <c r="AE36" s="365" t="s">
        <v>69</v>
      </c>
      <c r="AF36" s="369"/>
    </row>
    <row r="37" spans="1:32" s="152" customFormat="1" ht="14.45" customHeight="1">
      <c r="A37" s="306" t="s">
        <v>68</v>
      </c>
      <c r="B37" s="307"/>
      <c r="C37" s="308"/>
      <c r="D37" s="157">
        <v>279.7</v>
      </c>
      <c r="E37" s="149"/>
      <c r="F37" s="205">
        <v>0</v>
      </c>
      <c r="G37" s="156"/>
      <c r="H37" s="146">
        <v>0</v>
      </c>
      <c r="I37" s="157">
        <v>285.10000000000002</v>
      </c>
      <c r="J37" s="149" t="s">
        <v>25</v>
      </c>
      <c r="K37" s="205">
        <v>0</v>
      </c>
      <c r="L37" s="156"/>
      <c r="M37" s="146">
        <v>0</v>
      </c>
      <c r="N37" s="145" t="s">
        <v>67</v>
      </c>
      <c r="O37" s="144">
        <v>0</v>
      </c>
      <c r="P37" s="143">
        <v>0</v>
      </c>
      <c r="Q37" s="313">
        <v>262.5</v>
      </c>
      <c r="R37" s="314"/>
      <c r="S37" s="314"/>
      <c r="T37" s="144">
        <v>0</v>
      </c>
      <c r="U37" s="143">
        <v>0</v>
      </c>
      <c r="V37" s="140">
        <v>273</v>
      </c>
      <c r="W37" s="154">
        <v>0</v>
      </c>
      <c r="X37" s="138">
        <v>0</v>
      </c>
      <c r="Y37" s="140" t="s">
        <v>66</v>
      </c>
      <c r="Z37" s="139">
        <v>0</v>
      </c>
      <c r="AA37" s="154">
        <v>0</v>
      </c>
      <c r="AB37" s="153" t="s">
        <v>3</v>
      </c>
      <c r="AC37" s="139">
        <v>0</v>
      </c>
      <c r="AD37" s="138">
        <v>0</v>
      </c>
      <c r="AE37" s="365" t="s">
        <v>65</v>
      </c>
      <c r="AF37" s="369"/>
    </row>
    <row r="38" spans="1:32" s="152" customFormat="1" ht="14.45" customHeight="1">
      <c r="A38" s="212" t="s">
        <v>64</v>
      </c>
      <c r="B38" s="211"/>
      <c r="C38" s="210"/>
      <c r="D38" s="157">
        <v>6.4</v>
      </c>
      <c r="E38" s="149"/>
      <c r="F38" s="205">
        <v>0</v>
      </c>
      <c r="G38" s="156"/>
      <c r="H38" s="146">
        <v>0</v>
      </c>
      <c r="I38" s="157">
        <v>7.5</v>
      </c>
      <c r="J38" s="149" t="s">
        <v>25</v>
      </c>
      <c r="K38" s="205">
        <v>0</v>
      </c>
      <c r="L38" s="156"/>
      <c r="M38" s="146">
        <v>0</v>
      </c>
      <c r="N38" s="145" t="s">
        <v>63</v>
      </c>
      <c r="O38" s="144">
        <v>0</v>
      </c>
      <c r="P38" s="143">
        <v>0</v>
      </c>
      <c r="Q38" s="209"/>
      <c r="R38" s="145" t="s">
        <v>62</v>
      </c>
      <c r="S38" s="145"/>
      <c r="T38" s="144">
        <v>0</v>
      </c>
      <c r="U38" s="143">
        <v>0</v>
      </c>
      <c r="V38" s="174" t="s">
        <v>61</v>
      </c>
      <c r="W38" s="154">
        <v>0</v>
      </c>
      <c r="X38" s="138">
        <v>0</v>
      </c>
      <c r="Y38" s="174" t="s">
        <v>3</v>
      </c>
      <c r="Z38" s="139">
        <v>0</v>
      </c>
      <c r="AA38" s="154">
        <v>0</v>
      </c>
      <c r="AB38" s="153" t="s">
        <v>3</v>
      </c>
      <c r="AC38" s="139">
        <v>0</v>
      </c>
      <c r="AD38" s="138">
        <v>0</v>
      </c>
      <c r="AE38" s="208"/>
      <c r="AF38" s="207" t="s">
        <v>60</v>
      </c>
    </row>
    <row r="39" spans="1:32" s="152" customFormat="1" ht="14.45" customHeight="1">
      <c r="A39" s="306" t="s">
        <v>59</v>
      </c>
      <c r="B39" s="307"/>
      <c r="C39" s="308"/>
      <c r="D39" s="157">
        <v>2.2000000000000002</v>
      </c>
      <c r="E39" s="149"/>
      <c r="F39" s="205">
        <v>0</v>
      </c>
      <c r="G39" s="156"/>
      <c r="H39" s="146">
        <v>0</v>
      </c>
      <c r="I39" s="157">
        <v>2.1</v>
      </c>
      <c r="J39" s="149" t="s">
        <v>25</v>
      </c>
      <c r="K39" s="205">
        <v>0</v>
      </c>
      <c r="L39" s="156"/>
      <c r="M39" s="146">
        <v>0</v>
      </c>
      <c r="N39" s="145" t="s">
        <v>3</v>
      </c>
      <c r="O39" s="144">
        <v>0</v>
      </c>
      <c r="P39" s="143">
        <v>0</v>
      </c>
      <c r="Q39" s="313" t="s">
        <v>3</v>
      </c>
      <c r="R39" s="314"/>
      <c r="S39" s="314"/>
      <c r="T39" s="144">
        <v>0</v>
      </c>
      <c r="U39" s="143">
        <v>0</v>
      </c>
      <c r="V39" s="140" t="s">
        <v>3</v>
      </c>
      <c r="W39" s="154">
        <v>0</v>
      </c>
      <c r="X39" s="138">
        <v>0</v>
      </c>
      <c r="Y39" s="140" t="s">
        <v>3</v>
      </c>
      <c r="Z39" s="139">
        <v>0</v>
      </c>
      <c r="AA39" s="154">
        <v>0</v>
      </c>
      <c r="AB39" s="153" t="s">
        <v>3</v>
      </c>
      <c r="AC39" s="139">
        <v>0</v>
      </c>
      <c r="AD39" s="138">
        <v>0</v>
      </c>
      <c r="AE39" s="365" t="s">
        <v>59</v>
      </c>
      <c r="AF39" s="369"/>
    </row>
    <row r="40" spans="1:32" s="152" customFormat="1" ht="14.45" customHeight="1">
      <c r="A40" s="306" t="s">
        <v>58</v>
      </c>
      <c r="B40" s="307"/>
      <c r="C40" s="308"/>
      <c r="D40" s="157">
        <v>149</v>
      </c>
      <c r="E40" s="149"/>
      <c r="F40" s="205">
        <v>0</v>
      </c>
      <c r="G40" s="156"/>
      <c r="H40" s="146">
        <v>0</v>
      </c>
      <c r="I40" s="157">
        <v>148.19999999999999</v>
      </c>
      <c r="J40" s="149" t="s">
        <v>31</v>
      </c>
      <c r="K40" s="205">
        <v>0</v>
      </c>
      <c r="L40" s="156"/>
      <c r="M40" s="146">
        <v>0</v>
      </c>
      <c r="N40" s="145" t="s">
        <v>3</v>
      </c>
      <c r="O40" s="144">
        <v>0</v>
      </c>
      <c r="P40" s="143">
        <v>0</v>
      </c>
      <c r="Q40" s="313" t="s">
        <v>3</v>
      </c>
      <c r="R40" s="314"/>
      <c r="S40" s="314"/>
      <c r="T40" s="144">
        <v>0</v>
      </c>
      <c r="U40" s="143">
        <v>0</v>
      </c>
      <c r="V40" s="140" t="s">
        <v>3</v>
      </c>
      <c r="W40" s="154">
        <v>0</v>
      </c>
      <c r="X40" s="138">
        <v>0</v>
      </c>
      <c r="Y40" s="140" t="s">
        <v>3</v>
      </c>
      <c r="Z40" s="139">
        <v>0</v>
      </c>
      <c r="AA40" s="154">
        <v>0</v>
      </c>
      <c r="AB40" s="153" t="s">
        <v>3</v>
      </c>
      <c r="AC40" s="139">
        <v>0</v>
      </c>
      <c r="AD40" s="138">
        <v>0</v>
      </c>
      <c r="AE40" s="365" t="s">
        <v>57</v>
      </c>
      <c r="AF40" s="369"/>
    </row>
    <row r="41" spans="1:32" s="152" customFormat="1" ht="14.45" customHeight="1">
      <c r="A41" s="306" t="s">
        <v>56</v>
      </c>
      <c r="B41" s="307"/>
      <c r="C41" s="308"/>
      <c r="D41" s="177">
        <v>148.4</v>
      </c>
      <c r="E41" s="149"/>
      <c r="F41" s="176">
        <v>0</v>
      </c>
      <c r="G41" s="156"/>
      <c r="H41" s="146">
        <v>0</v>
      </c>
      <c r="I41" s="177">
        <v>151.6</v>
      </c>
      <c r="J41" s="149"/>
      <c r="K41" s="176">
        <v>0</v>
      </c>
      <c r="L41" s="156"/>
      <c r="M41" s="146">
        <v>0</v>
      </c>
      <c r="N41" s="145">
        <v>153.4</v>
      </c>
      <c r="O41" s="144">
        <v>0</v>
      </c>
      <c r="P41" s="143">
        <v>0</v>
      </c>
      <c r="Q41" s="313">
        <v>163.5</v>
      </c>
      <c r="R41" s="314"/>
      <c r="S41" s="314"/>
      <c r="T41" s="144">
        <v>0</v>
      </c>
      <c r="U41" s="143">
        <v>0</v>
      </c>
      <c r="V41" s="206">
        <v>176.1</v>
      </c>
      <c r="W41" s="154">
        <v>0</v>
      </c>
      <c r="X41" s="138">
        <f>+W41*100/V41</f>
        <v>0</v>
      </c>
      <c r="Y41" s="140">
        <v>186.5</v>
      </c>
      <c r="Z41" s="173">
        <v>11.2</v>
      </c>
      <c r="AA41" s="154">
        <f>+Z41*100/Y41</f>
        <v>6.0053619302949057</v>
      </c>
      <c r="AB41" s="153">
        <v>194.1</v>
      </c>
      <c r="AC41" s="173">
        <v>22.4</v>
      </c>
      <c r="AD41" s="172">
        <v>11.5</v>
      </c>
      <c r="AE41" s="365" t="s">
        <v>55</v>
      </c>
      <c r="AF41" s="369"/>
    </row>
    <row r="42" spans="1:32" s="152" customFormat="1" ht="14.45" customHeight="1">
      <c r="A42" s="306" t="s">
        <v>54</v>
      </c>
      <c r="B42" s="307"/>
      <c r="C42" s="308"/>
      <c r="D42" s="157">
        <v>58.8</v>
      </c>
      <c r="E42" s="158"/>
      <c r="F42" s="205">
        <v>0</v>
      </c>
      <c r="G42" s="156"/>
      <c r="H42" s="146">
        <v>0</v>
      </c>
      <c r="I42" s="157">
        <v>57.6</v>
      </c>
      <c r="J42" s="149" t="s">
        <v>31</v>
      </c>
      <c r="K42" s="205">
        <v>0</v>
      </c>
      <c r="L42" s="156"/>
      <c r="M42" s="146">
        <v>0</v>
      </c>
      <c r="N42" s="145">
        <v>54.7</v>
      </c>
      <c r="O42" s="144">
        <v>0</v>
      </c>
      <c r="P42" s="143">
        <v>0</v>
      </c>
      <c r="Q42" s="313">
        <v>52.7</v>
      </c>
      <c r="R42" s="314"/>
      <c r="S42" s="314"/>
      <c r="T42" s="144">
        <v>0</v>
      </c>
      <c r="U42" s="143">
        <v>0</v>
      </c>
      <c r="V42" s="140">
        <v>52.9</v>
      </c>
      <c r="W42" s="154">
        <v>0</v>
      </c>
      <c r="X42" s="138">
        <v>0</v>
      </c>
      <c r="Y42" s="140">
        <v>52</v>
      </c>
      <c r="Z42" s="139">
        <v>0</v>
      </c>
      <c r="AA42" s="154">
        <v>0</v>
      </c>
      <c r="AB42" s="153" t="s">
        <v>3</v>
      </c>
      <c r="AC42" s="139">
        <v>0</v>
      </c>
      <c r="AD42" s="138">
        <v>0</v>
      </c>
      <c r="AE42" s="365" t="s">
        <v>53</v>
      </c>
      <c r="AF42" s="369"/>
    </row>
    <row r="43" spans="1:32" s="152" customFormat="1" ht="18" customHeight="1">
      <c r="A43" s="306" t="s">
        <v>52</v>
      </c>
      <c r="B43" s="307"/>
      <c r="C43" s="308"/>
      <c r="D43" s="157">
        <v>274.39999999999998</v>
      </c>
      <c r="E43" s="149"/>
      <c r="F43" s="205">
        <v>0</v>
      </c>
      <c r="G43" s="156"/>
      <c r="H43" s="146">
        <v>0</v>
      </c>
      <c r="I43" s="157">
        <v>295.5</v>
      </c>
      <c r="J43" s="149" t="s">
        <v>31</v>
      </c>
      <c r="K43" s="205">
        <v>0</v>
      </c>
      <c r="L43" s="156"/>
      <c r="M43" s="146">
        <v>0</v>
      </c>
      <c r="N43" s="145" t="s">
        <v>51</v>
      </c>
      <c r="O43" s="144">
        <v>0</v>
      </c>
      <c r="P43" s="143">
        <v>0</v>
      </c>
      <c r="Q43" s="313" t="s">
        <v>50</v>
      </c>
      <c r="R43" s="314"/>
      <c r="S43" s="314"/>
      <c r="T43" s="145">
        <v>0</v>
      </c>
      <c r="U43" s="178">
        <v>0</v>
      </c>
      <c r="V43" s="140" t="s">
        <v>49</v>
      </c>
      <c r="W43" s="174" t="s">
        <v>48</v>
      </c>
      <c r="X43" s="172" t="s">
        <v>47</v>
      </c>
      <c r="Y43" s="140" t="s">
        <v>3</v>
      </c>
      <c r="Z43" s="173" t="s">
        <v>46</v>
      </c>
      <c r="AA43" s="174" t="s">
        <v>46</v>
      </c>
      <c r="AB43" s="153" t="s">
        <v>3</v>
      </c>
      <c r="AC43" s="173" t="s">
        <v>46</v>
      </c>
      <c r="AD43" s="172" t="s">
        <v>46</v>
      </c>
      <c r="AE43" s="365" t="s">
        <v>45</v>
      </c>
      <c r="AF43" s="369"/>
    </row>
    <row r="44" spans="1:32" s="189" customFormat="1" ht="14.45" customHeight="1">
      <c r="A44" s="323" t="s">
        <v>44</v>
      </c>
      <c r="B44" s="324"/>
      <c r="C44" s="325"/>
      <c r="D44" s="204">
        <f>D45+D48</f>
        <v>1872.4</v>
      </c>
      <c r="E44" s="203"/>
      <c r="F44" s="202">
        <f>F45+F48</f>
        <v>172.4</v>
      </c>
      <c r="G44" s="201"/>
      <c r="H44" s="200">
        <f t="shared" ref="H44:H55" si="3">F44/D44*100</f>
        <v>9.2074343089083523</v>
      </c>
      <c r="I44" s="204">
        <f>I45+I48</f>
        <v>1889.3999999999999</v>
      </c>
      <c r="J44" s="203"/>
      <c r="K44" s="202">
        <f>K45+K48</f>
        <v>170.60000000000002</v>
      </c>
      <c r="L44" s="201"/>
      <c r="M44" s="200">
        <f t="shared" ref="M44:M53" si="4">K44/I44*100</f>
        <v>9.0293214777177955</v>
      </c>
      <c r="N44" s="198"/>
      <c r="O44" s="198"/>
      <c r="P44" s="197"/>
      <c r="Q44" s="199"/>
      <c r="R44" s="198"/>
      <c r="S44" s="198"/>
      <c r="T44" s="198"/>
      <c r="U44" s="197"/>
      <c r="V44" s="196"/>
      <c r="W44" s="193"/>
      <c r="X44" s="195"/>
      <c r="Y44" s="194"/>
      <c r="Z44" s="191"/>
      <c r="AA44" s="193"/>
      <c r="AB44" s="192"/>
      <c r="AC44" s="191"/>
      <c r="AD44" s="190"/>
      <c r="AE44" s="367" t="s">
        <v>43</v>
      </c>
      <c r="AF44" s="368"/>
    </row>
    <row r="45" spans="1:32" s="152" customFormat="1" ht="14.45" customHeight="1">
      <c r="A45" s="317" t="s">
        <v>42</v>
      </c>
      <c r="B45" s="318"/>
      <c r="C45" s="319"/>
      <c r="D45" s="188">
        <f>D46+D47</f>
        <v>1572.4</v>
      </c>
      <c r="E45" s="169"/>
      <c r="F45" s="187">
        <f>F46+F47</f>
        <v>172.4</v>
      </c>
      <c r="G45" s="167"/>
      <c r="H45" s="171">
        <f t="shared" si="3"/>
        <v>10.964131264309335</v>
      </c>
      <c r="I45" s="188">
        <f>I46+I47</f>
        <v>1639.1</v>
      </c>
      <c r="J45" s="169"/>
      <c r="K45" s="187">
        <f>K46+K47</f>
        <v>170.60000000000002</v>
      </c>
      <c r="L45" s="167"/>
      <c r="M45" s="171">
        <f t="shared" si="4"/>
        <v>10.408150814471357</v>
      </c>
      <c r="N45" s="186"/>
      <c r="O45" s="185"/>
      <c r="P45" s="184"/>
      <c r="Q45" s="315"/>
      <c r="R45" s="316"/>
      <c r="S45" s="316"/>
      <c r="T45" s="185"/>
      <c r="U45" s="184"/>
      <c r="V45" s="163"/>
      <c r="W45" s="182"/>
      <c r="X45" s="179"/>
      <c r="Y45" s="183"/>
      <c r="Z45" s="180"/>
      <c r="AA45" s="182"/>
      <c r="AB45" s="181"/>
      <c r="AC45" s="180"/>
      <c r="AD45" s="179"/>
      <c r="AE45" s="359" t="s">
        <v>41</v>
      </c>
      <c r="AF45" s="360"/>
    </row>
    <row r="46" spans="1:32" s="152" customFormat="1" ht="15.75" customHeight="1">
      <c r="A46" s="306" t="s">
        <v>40</v>
      </c>
      <c r="B46" s="307"/>
      <c r="C46" s="308"/>
      <c r="D46" s="177">
        <v>1044</v>
      </c>
      <c r="E46" s="158"/>
      <c r="F46" s="176">
        <v>18.100000000000001</v>
      </c>
      <c r="G46" s="156"/>
      <c r="H46" s="146">
        <f t="shared" si="3"/>
        <v>1.7337164750957856</v>
      </c>
      <c r="I46" s="177">
        <v>1085</v>
      </c>
      <c r="J46" s="158" t="s">
        <v>5</v>
      </c>
      <c r="K46" s="176">
        <v>29.3</v>
      </c>
      <c r="L46" s="156" t="s">
        <v>5</v>
      </c>
      <c r="M46" s="146">
        <f t="shared" si="4"/>
        <v>2.7004608294930876</v>
      </c>
      <c r="N46" s="145" t="s">
        <v>3</v>
      </c>
      <c r="O46" s="145" t="s">
        <v>3</v>
      </c>
      <c r="P46" s="178" t="s">
        <v>3</v>
      </c>
      <c r="Q46" s="313" t="s">
        <v>3</v>
      </c>
      <c r="R46" s="314"/>
      <c r="S46" s="314"/>
      <c r="T46" s="145" t="s">
        <v>3</v>
      </c>
      <c r="U46" s="178" t="s">
        <v>3</v>
      </c>
      <c r="V46" s="140" t="s">
        <v>3</v>
      </c>
      <c r="W46" s="174" t="s">
        <v>3</v>
      </c>
      <c r="X46" s="172" t="s">
        <v>3</v>
      </c>
      <c r="Y46" s="140">
        <v>1065</v>
      </c>
      <c r="Z46" s="173" t="s">
        <v>39</v>
      </c>
      <c r="AA46" s="174" t="s">
        <v>38</v>
      </c>
      <c r="AB46" s="153" t="s">
        <v>3</v>
      </c>
      <c r="AC46" s="173" t="s">
        <v>3</v>
      </c>
      <c r="AD46" s="172" t="s">
        <v>3</v>
      </c>
      <c r="AE46" s="365" t="s">
        <v>37</v>
      </c>
      <c r="AF46" s="369"/>
    </row>
    <row r="47" spans="1:32" s="137" customFormat="1" ht="14.45" customHeight="1">
      <c r="A47" s="306" t="s">
        <v>36</v>
      </c>
      <c r="B47" s="307"/>
      <c r="C47" s="308"/>
      <c r="D47" s="177">
        <v>528.4</v>
      </c>
      <c r="E47" s="149" t="s">
        <v>5</v>
      </c>
      <c r="F47" s="176">
        <v>154.30000000000001</v>
      </c>
      <c r="G47" s="175"/>
      <c r="H47" s="146">
        <f t="shared" si="3"/>
        <v>29.201362604087816</v>
      </c>
      <c r="I47" s="177">
        <v>554.1</v>
      </c>
      <c r="J47" s="149" t="s">
        <v>5</v>
      </c>
      <c r="K47" s="176">
        <v>141.30000000000001</v>
      </c>
      <c r="L47" s="175"/>
      <c r="M47" s="146">
        <f t="shared" si="4"/>
        <v>25.500812127774768</v>
      </c>
      <c r="N47" s="145" t="s">
        <v>3</v>
      </c>
      <c r="O47" s="145" t="s">
        <v>3</v>
      </c>
      <c r="P47" s="145" t="s">
        <v>3</v>
      </c>
      <c r="Q47" s="313" t="s">
        <v>3</v>
      </c>
      <c r="R47" s="314"/>
      <c r="S47" s="314"/>
      <c r="T47" s="145" t="s">
        <v>3</v>
      </c>
      <c r="U47" s="145" t="s">
        <v>3</v>
      </c>
      <c r="V47" s="142" t="s">
        <v>3</v>
      </c>
      <c r="W47" s="174" t="s">
        <v>3</v>
      </c>
      <c r="X47" s="145" t="s">
        <v>3</v>
      </c>
      <c r="Y47" s="140" t="s">
        <v>3</v>
      </c>
      <c r="Z47" s="173" t="s">
        <v>3</v>
      </c>
      <c r="AA47" s="174" t="s">
        <v>3</v>
      </c>
      <c r="AB47" s="153" t="s">
        <v>3</v>
      </c>
      <c r="AC47" s="173" t="s">
        <v>3</v>
      </c>
      <c r="AD47" s="172" t="s">
        <v>3</v>
      </c>
      <c r="AE47" s="365" t="s">
        <v>35</v>
      </c>
      <c r="AF47" s="369"/>
    </row>
    <row r="48" spans="1:32" s="81" customFormat="1" ht="14.45" customHeight="1">
      <c r="A48" s="317" t="s">
        <v>34</v>
      </c>
      <c r="B48" s="318"/>
      <c r="C48" s="319"/>
      <c r="D48" s="170">
        <f>D49+D50</f>
        <v>300</v>
      </c>
      <c r="E48" s="169"/>
      <c r="F48" s="168">
        <f>F49+F50</f>
        <v>0</v>
      </c>
      <c r="G48" s="167"/>
      <c r="H48" s="171">
        <f t="shared" si="3"/>
        <v>0</v>
      </c>
      <c r="I48" s="170">
        <f>I49+I50</f>
        <v>250.3</v>
      </c>
      <c r="J48" s="169"/>
      <c r="K48" s="168">
        <f>K49+K50</f>
        <v>0</v>
      </c>
      <c r="L48" s="167"/>
      <c r="M48" s="146">
        <f t="shared" si="4"/>
        <v>0</v>
      </c>
      <c r="N48" s="166"/>
      <c r="O48" s="165"/>
      <c r="P48" s="164"/>
      <c r="Q48" s="311"/>
      <c r="R48" s="312"/>
      <c r="S48" s="312"/>
      <c r="T48" s="165"/>
      <c r="U48" s="164"/>
      <c r="V48" s="163"/>
      <c r="W48" s="162"/>
      <c r="X48" s="159"/>
      <c r="Y48" s="163"/>
      <c r="Z48" s="160"/>
      <c r="AA48" s="162"/>
      <c r="AB48" s="161"/>
      <c r="AC48" s="160"/>
      <c r="AD48" s="159"/>
      <c r="AE48" s="372" t="s">
        <v>33</v>
      </c>
      <c r="AF48" s="373"/>
    </row>
    <row r="49" spans="1:295" s="152" customFormat="1" ht="15.75" customHeight="1">
      <c r="A49" s="306" t="s">
        <v>32</v>
      </c>
      <c r="B49" s="307"/>
      <c r="C49" s="308"/>
      <c r="D49" s="157">
        <v>257.39999999999998</v>
      </c>
      <c r="E49" s="158"/>
      <c r="F49" s="156">
        <v>0</v>
      </c>
      <c r="G49" s="156"/>
      <c r="H49" s="146">
        <f t="shared" si="3"/>
        <v>0</v>
      </c>
      <c r="I49" s="157">
        <v>206.1</v>
      </c>
      <c r="J49" s="149" t="s">
        <v>31</v>
      </c>
      <c r="K49" s="156">
        <v>0</v>
      </c>
      <c r="L49" s="156"/>
      <c r="M49" s="146">
        <f t="shared" si="4"/>
        <v>0</v>
      </c>
      <c r="N49" s="145" t="s">
        <v>3</v>
      </c>
      <c r="O49" s="144">
        <v>0</v>
      </c>
      <c r="P49" s="143">
        <v>0</v>
      </c>
      <c r="Q49" s="313">
        <v>261.89999999999998</v>
      </c>
      <c r="R49" s="314"/>
      <c r="S49" s="314"/>
      <c r="T49" s="144">
        <v>0</v>
      </c>
      <c r="U49" s="143">
        <v>0</v>
      </c>
      <c r="V49" s="142">
        <v>277.7</v>
      </c>
      <c r="W49" s="154">
        <v>0</v>
      </c>
      <c r="X49" s="138">
        <v>0</v>
      </c>
      <c r="Y49" s="142">
        <v>293.3</v>
      </c>
      <c r="Z49" s="139">
        <v>0</v>
      </c>
      <c r="AA49" s="154">
        <v>0</v>
      </c>
      <c r="AB49" s="153" t="s">
        <v>3</v>
      </c>
      <c r="AC49" s="139">
        <v>0</v>
      </c>
      <c r="AD49" s="138">
        <v>0</v>
      </c>
      <c r="AE49" s="374" t="s">
        <v>30</v>
      </c>
      <c r="AF49" s="369"/>
    </row>
    <row r="50" spans="1:295" s="137" customFormat="1" ht="17.25" customHeight="1">
      <c r="A50" s="350" t="s">
        <v>29</v>
      </c>
      <c r="B50" s="351"/>
      <c r="C50" s="352"/>
      <c r="D50" s="150">
        <v>42.6</v>
      </c>
      <c r="E50" s="151" t="s">
        <v>5</v>
      </c>
      <c r="F50" s="148">
        <v>0</v>
      </c>
      <c r="G50" s="147"/>
      <c r="H50" s="146">
        <f t="shared" si="3"/>
        <v>0</v>
      </c>
      <c r="I50" s="150">
        <v>44.2</v>
      </c>
      <c r="J50" s="149" t="s">
        <v>5</v>
      </c>
      <c r="K50" s="148">
        <v>0</v>
      </c>
      <c r="L50" s="147"/>
      <c r="M50" s="146">
        <f t="shared" si="4"/>
        <v>0</v>
      </c>
      <c r="N50" s="145" t="s">
        <v>3</v>
      </c>
      <c r="O50" s="144">
        <v>0</v>
      </c>
      <c r="P50" s="143">
        <v>0</v>
      </c>
      <c r="Q50" s="355" t="s">
        <v>3</v>
      </c>
      <c r="R50" s="356"/>
      <c r="S50" s="356"/>
      <c r="T50" s="144">
        <v>0</v>
      </c>
      <c r="U50" s="143">
        <v>0</v>
      </c>
      <c r="V50" s="142" t="s">
        <v>3</v>
      </c>
      <c r="W50" s="141">
        <v>0</v>
      </c>
      <c r="X50" s="138">
        <v>0</v>
      </c>
      <c r="Y50" s="140" t="s">
        <v>3</v>
      </c>
      <c r="Z50" s="139">
        <v>0</v>
      </c>
      <c r="AA50" s="141">
        <v>0</v>
      </c>
      <c r="AB50" s="140" t="s">
        <v>3</v>
      </c>
      <c r="AC50" s="139">
        <v>0</v>
      </c>
      <c r="AD50" s="138">
        <v>0</v>
      </c>
      <c r="AE50" s="375" t="s">
        <v>28</v>
      </c>
      <c r="AF50" s="376"/>
    </row>
    <row r="51" spans="1:295" s="81" customFormat="1" ht="14.45" customHeight="1">
      <c r="A51" s="300" t="s">
        <v>27</v>
      </c>
      <c r="B51" s="301"/>
      <c r="C51" s="302"/>
      <c r="D51" s="133">
        <f>D7+D14+D44</f>
        <v>10528.4</v>
      </c>
      <c r="E51" s="136"/>
      <c r="F51" s="133">
        <f>F7+F14+F44</f>
        <v>1874.8000000000002</v>
      </c>
      <c r="G51" s="132"/>
      <c r="H51" s="131">
        <f t="shared" si="3"/>
        <v>17.807074199308541</v>
      </c>
      <c r="I51" s="135">
        <f>I7+I14+I44</f>
        <v>10523.9</v>
      </c>
      <c r="J51" s="134"/>
      <c r="K51" s="133">
        <f>K7+K14+K44</f>
        <v>1856.8000000000002</v>
      </c>
      <c r="L51" s="132"/>
      <c r="M51" s="131">
        <f t="shared" si="4"/>
        <v>17.643649217495415</v>
      </c>
      <c r="N51" s="130"/>
      <c r="O51" s="129"/>
      <c r="P51" s="127"/>
      <c r="Q51" s="353"/>
      <c r="R51" s="354"/>
      <c r="S51" s="354"/>
      <c r="T51" s="128"/>
      <c r="U51" s="127"/>
      <c r="V51" s="126"/>
      <c r="W51" s="126"/>
      <c r="X51" s="125"/>
      <c r="Y51" s="384"/>
      <c r="Z51" s="123"/>
      <c r="AA51" s="124"/>
      <c r="AB51" s="123"/>
      <c r="AC51" s="123"/>
      <c r="AD51" s="122"/>
      <c r="AE51" s="370" t="s">
        <v>27</v>
      </c>
      <c r="AF51" s="371"/>
    </row>
    <row r="52" spans="1:295" s="112" customFormat="1" ht="14.45" customHeight="1">
      <c r="A52" s="121" t="s">
        <v>26</v>
      </c>
      <c r="B52" s="111"/>
      <c r="C52" s="110"/>
      <c r="D52" s="109">
        <v>136.6</v>
      </c>
      <c r="E52" s="108"/>
      <c r="F52" s="107">
        <v>7.7</v>
      </c>
      <c r="G52" s="106"/>
      <c r="H52" s="105">
        <f t="shared" si="3"/>
        <v>5.6368960468521232</v>
      </c>
      <c r="I52" s="109">
        <v>136.5</v>
      </c>
      <c r="J52" s="108"/>
      <c r="K52" s="107">
        <v>5.7</v>
      </c>
      <c r="L52" s="120" t="s">
        <v>25</v>
      </c>
      <c r="M52" s="105">
        <f t="shared" si="4"/>
        <v>4.1758241758241761</v>
      </c>
      <c r="N52" s="118" t="s">
        <v>24</v>
      </c>
      <c r="O52" s="119">
        <v>8.1</v>
      </c>
      <c r="P52" s="116" t="s">
        <v>23</v>
      </c>
      <c r="Q52" s="390" t="s">
        <v>22</v>
      </c>
      <c r="R52" s="389"/>
      <c r="S52" s="389"/>
      <c r="T52" s="117" t="s">
        <v>19</v>
      </c>
      <c r="U52" s="116" t="s">
        <v>21</v>
      </c>
      <c r="V52" s="101" t="s">
        <v>20</v>
      </c>
      <c r="W52" s="101" t="s">
        <v>19</v>
      </c>
      <c r="X52" s="113" t="s">
        <v>18</v>
      </c>
      <c r="Y52" s="101" t="s">
        <v>17</v>
      </c>
      <c r="Z52" s="114" t="s">
        <v>16</v>
      </c>
      <c r="AA52" s="115" t="s">
        <v>15</v>
      </c>
      <c r="AB52" s="114" t="s">
        <v>14</v>
      </c>
      <c r="AC52" s="114" t="s">
        <v>13</v>
      </c>
      <c r="AD52" s="113" t="s">
        <v>12</v>
      </c>
      <c r="AE52" s="99"/>
      <c r="AF52" s="98" t="s">
        <v>11</v>
      </c>
      <c r="AG52" s="377"/>
      <c r="AH52" s="377"/>
      <c r="AI52" s="377"/>
      <c r="AJ52" s="377"/>
      <c r="AK52" s="377"/>
      <c r="AL52" s="377"/>
      <c r="AM52" s="377"/>
      <c r="AN52" s="377"/>
      <c r="AO52" s="377"/>
      <c r="AP52" s="377"/>
      <c r="AQ52" s="377"/>
      <c r="AR52" s="377"/>
      <c r="AS52" s="377"/>
      <c r="AT52" s="377"/>
      <c r="AU52" s="377"/>
      <c r="AV52" s="377"/>
      <c r="AW52" s="377"/>
      <c r="AX52" s="377"/>
      <c r="AY52" s="377"/>
      <c r="AZ52" s="377"/>
      <c r="BA52" s="377"/>
      <c r="BB52" s="377"/>
      <c r="BC52" s="377"/>
      <c r="BD52" s="377"/>
      <c r="BE52" s="377"/>
      <c r="BF52" s="377"/>
      <c r="BG52" s="377"/>
      <c r="BH52" s="377"/>
      <c r="BI52" s="377"/>
      <c r="BJ52" s="377"/>
      <c r="BK52" s="377"/>
      <c r="BL52" s="377"/>
      <c r="BM52" s="377"/>
      <c r="BN52" s="377"/>
      <c r="BO52" s="377"/>
      <c r="BP52" s="377"/>
      <c r="BQ52" s="377"/>
      <c r="BR52" s="377"/>
      <c r="BS52" s="377"/>
      <c r="BT52" s="377"/>
      <c r="BU52" s="377"/>
      <c r="BV52" s="377"/>
      <c r="BW52" s="377"/>
      <c r="BX52" s="377"/>
      <c r="BY52" s="377"/>
      <c r="BZ52" s="377"/>
      <c r="CA52" s="377"/>
      <c r="CB52" s="377"/>
      <c r="CC52" s="377"/>
      <c r="CD52" s="377"/>
      <c r="CE52" s="377"/>
      <c r="CF52" s="377"/>
      <c r="CG52" s="377"/>
      <c r="CH52" s="377"/>
      <c r="CI52" s="377"/>
      <c r="CJ52" s="377"/>
      <c r="CK52" s="377"/>
      <c r="CL52" s="377"/>
      <c r="CM52" s="377"/>
      <c r="CN52" s="377"/>
      <c r="CO52" s="377"/>
      <c r="CP52" s="377"/>
      <c r="CQ52" s="377"/>
      <c r="CR52" s="377"/>
      <c r="CS52" s="377"/>
      <c r="CT52" s="377"/>
      <c r="CU52" s="377"/>
      <c r="CV52" s="377"/>
      <c r="CW52" s="377"/>
      <c r="CX52" s="377"/>
      <c r="CY52" s="379"/>
      <c r="CZ52" s="379"/>
      <c r="DA52" s="379"/>
      <c r="DB52" s="379"/>
      <c r="DC52" s="379"/>
      <c r="DD52" s="379"/>
      <c r="DE52" s="379"/>
      <c r="DF52" s="379"/>
      <c r="DG52" s="379"/>
      <c r="DH52" s="379"/>
      <c r="DI52" s="379"/>
      <c r="DJ52" s="379"/>
      <c r="DK52" s="379"/>
      <c r="DL52" s="379"/>
      <c r="DM52" s="379"/>
      <c r="DN52" s="379"/>
      <c r="DO52" s="379"/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K52" s="379"/>
      <c r="EL52" s="379"/>
      <c r="EM52" s="379"/>
      <c r="EN52" s="379"/>
      <c r="EO52" s="379"/>
      <c r="EP52" s="379"/>
      <c r="EQ52" s="379"/>
      <c r="ER52" s="379"/>
      <c r="ES52" s="379"/>
      <c r="ET52" s="379"/>
      <c r="EU52" s="379"/>
      <c r="EV52" s="379"/>
      <c r="EW52" s="379"/>
      <c r="EX52" s="379"/>
      <c r="EY52" s="379"/>
      <c r="EZ52" s="379"/>
      <c r="FA52" s="379"/>
      <c r="FB52" s="379"/>
      <c r="FC52" s="379"/>
      <c r="FD52" s="379"/>
      <c r="FE52" s="379"/>
      <c r="FF52" s="379"/>
      <c r="FG52" s="379"/>
      <c r="FH52" s="379"/>
      <c r="FI52" s="379"/>
      <c r="FJ52" s="379"/>
      <c r="FK52" s="379"/>
      <c r="FL52" s="379"/>
      <c r="FM52" s="379"/>
      <c r="FN52" s="379"/>
      <c r="FO52" s="379"/>
      <c r="FP52" s="379"/>
      <c r="FQ52" s="379"/>
      <c r="FR52" s="379"/>
      <c r="FS52" s="379"/>
      <c r="FT52" s="379"/>
      <c r="FU52" s="379"/>
      <c r="FV52" s="379"/>
      <c r="FW52" s="379"/>
      <c r="FX52" s="379"/>
      <c r="FY52" s="379"/>
      <c r="FZ52" s="379"/>
      <c r="GA52" s="379"/>
      <c r="GB52" s="379"/>
      <c r="GC52" s="379"/>
      <c r="GD52" s="379"/>
      <c r="GE52" s="379"/>
      <c r="GF52" s="379"/>
      <c r="GG52" s="379"/>
      <c r="GH52" s="379"/>
      <c r="GI52" s="379"/>
      <c r="GJ52" s="379"/>
      <c r="GK52" s="379"/>
      <c r="GL52" s="379"/>
      <c r="GM52" s="379"/>
      <c r="GN52" s="379"/>
      <c r="GO52" s="379"/>
      <c r="GP52" s="379"/>
      <c r="GQ52" s="379"/>
      <c r="GR52" s="379"/>
      <c r="GS52" s="379"/>
      <c r="GT52" s="379"/>
      <c r="GU52" s="379"/>
      <c r="GV52" s="379"/>
      <c r="GW52" s="379"/>
      <c r="GX52" s="379"/>
      <c r="GY52" s="379"/>
      <c r="GZ52" s="379"/>
      <c r="HA52" s="379"/>
      <c r="HB52" s="379"/>
      <c r="HC52" s="379"/>
      <c r="HD52" s="379"/>
      <c r="HE52" s="379"/>
      <c r="HF52" s="379"/>
      <c r="HG52" s="379"/>
      <c r="HH52" s="379"/>
      <c r="HI52" s="379"/>
      <c r="HJ52" s="379"/>
      <c r="HK52" s="379"/>
      <c r="HL52" s="379"/>
      <c r="HM52" s="379"/>
      <c r="HN52" s="379"/>
      <c r="HO52" s="379"/>
      <c r="HP52" s="379"/>
      <c r="HQ52" s="379"/>
      <c r="HR52" s="379"/>
      <c r="HS52" s="379"/>
      <c r="HT52" s="379"/>
      <c r="HU52" s="379"/>
      <c r="HV52" s="379"/>
      <c r="HW52" s="379"/>
      <c r="HX52" s="379"/>
      <c r="HY52" s="379"/>
      <c r="HZ52" s="379"/>
      <c r="IA52" s="379"/>
      <c r="IB52" s="379"/>
      <c r="IC52" s="379"/>
      <c r="ID52" s="379"/>
      <c r="IE52" s="379"/>
      <c r="IF52" s="379"/>
      <c r="IG52" s="379"/>
      <c r="IH52" s="379"/>
      <c r="II52" s="379"/>
      <c r="IJ52" s="379"/>
      <c r="IK52" s="379"/>
      <c r="IL52" s="379"/>
      <c r="IM52" s="379"/>
      <c r="IN52" s="379"/>
      <c r="IO52" s="379"/>
      <c r="IP52" s="379"/>
      <c r="IQ52" s="379"/>
      <c r="IR52" s="379"/>
      <c r="IS52" s="379"/>
      <c r="IT52" s="379"/>
      <c r="IU52" s="379"/>
      <c r="IV52" s="379"/>
      <c r="IW52" s="379"/>
      <c r="IX52" s="379"/>
      <c r="IY52" s="379"/>
      <c r="IZ52" s="379"/>
      <c r="JA52" s="379"/>
      <c r="JB52" s="379"/>
      <c r="JC52" s="379"/>
      <c r="JD52" s="379"/>
      <c r="JE52" s="379"/>
      <c r="JF52" s="379"/>
      <c r="JG52" s="379"/>
      <c r="JH52" s="379"/>
      <c r="JI52" s="379"/>
      <c r="JJ52" s="379"/>
      <c r="JK52" s="379"/>
      <c r="JL52" s="379"/>
      <c r="JM52" s="379"/>
      <c r="JN52" s="379"/>
      <c r="JO52" s="379"/>
      <c r="JP52" s="379"/>
      <c r="JQ52" s="379"/>
      <c r="JR52" s="379"/>
      <c r="JS52" s="379"/>
      <c r="JT52" s="379"/>
      <c r="JU52" s="379"/>
      <c r="JV52" s="379"/>
      <c r="JW52" s="379"/>
      <c r="JX52" s="379"/>
      <c r="JY52" s="379"/>
      <c r="JZ52" s="379"/>
      <c r="KA52" s="379"/>
      <c r="KB52" s="379"/>
      <c r="KC52" s="379"/>
      <c r="KD52" s="379"/>
      <c r="KE52" s="379"/>
      <c r="KF52" s="379"/>
      <c r="KG52" s="379"/>
      <c r="KH52" s="379"/>
      <c r="KI52" s="379"/>
    </row>
    <row r="53" spans="1:295" s="97" customFormat="1" ht="14.45" customHeight="1">
      <c r="A53" s="111" t="s">
        <v>10</v>
      </c>
      <c r="B53" s="111"/>
      <c r="C53" s="110"/>
      <c r="D53" s="109">
        <v>63</v>
      </c>
      <c r="E53" s="108"/>
      <c r="F53" s="107">
        <v>10.4</v>
      </c>
      <c r="G53" s="106"/>
      <c r="H53" s="105">
        <f t="shared" si="3"/>
        <v>16.507936507936506</v>
      </c>
      <c r="I53" s="107">
        <v>59.2</v>
      </c>
      <c r="J53" s="108"/>
      <c r="K53" s="107">
        <v>10.6</v>
      </c>
      <c r="L53" s="106"/>
      <c r="M53" s="105">
        <f t="shared" si="4"/>
        <v>17.905405405405403</v>
      </c>
      <c r="N53" s="88" t="s">
        <v>3</v>
      </c>
      <c r="O53" s="104" t="s">
        <v>9</v>
      </c>
      <c r="P53" s="382" t="s">
        <v>3</v>
      </c>
      <c r="Q53" s="390" t="s">
        <v>3</v>
      </c>
      <c r="R53" s="389"/>
      <c r="S53" s="389"/>
      <c r="T53" s="103" t="s">
        <v>9</v>
      </c>
      <c r="U53" s="102" t="s">
        <v>3</v>
      </c>
      <c r="V53" s="86" t="s">
        <v>3</v>
      </c>
      <c r="W53" s="101" t="s">
        <v>9</v>
      </c>
      <c r="X53" s="385" t="s">
        <v>3</v>
      </c>
      <c r="Y53" s="86" t="s">
        <v>3</v>
      </c>
      <c r="Z53" s="100" t="s">
        <v>8</v>
      </c>
      <c r="AA53" s="387" t="s">
        <v>3</v>
      </c>
      <c r="AB53" s="86" t="s">
        <v>3</v>
      </c>
      <c r="AC53" s="100" t="s">
        <v>8</v>
      </c>
      <c r="AD53" s="115" t="s">
        <v>3</v>
      </c>
      <c r="AE53" s="99"/>
      <c r="AF53" s="98" t="s">
        <v>7</v>
      </c>
      <c r="AG53" s="378"/>
      <c r="AH53" s="378"/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/>
      <c r="BC53" s="378"/>
      <c r="BD53" s="378"/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378"/>
      <c r="BP53" s="378"/>
      <c r="BQ53" s="378"/>
      <c r="BR53" s="378"/>
      <c r="BS53" s="378"/>
      <c r="BT53" s="378"/>
      <c r="BU53" s="378"/>
      <c r="BV53" s="378"/>
      <c r="BW53" s="378"/>
      <c r="BX53" s="378"/>
      <c r="BY53" s="378"/>
      <c r="BZ53" s="378"/>
      <c r="CA53" s="378"/>
      <c r="CB53" s="378"/>
      <c r="CC53" s="378"/>
      <c r="CD53" s="378"/>
      <c r="CE53" s="378"/>
      <c r="CF53" s="378"/>
      <c r="CG53" s="378"/>
      <c r="CH53" s="378"/>
      <c r="CI53" s="378"/>
      <c r="CJ53" s="378"/>
      <c r="CK53" s="378"/>
      <c r="CL53" s="378"/>
      <c r="CM53" s="378"/>
      <c r="CN53" s="378"/>
      <c r="CO53" s="378"/>
      <c r="CP53" s="378"/>
      <c r="CQ53" s="378"/>
      <c r="CR53" s="378"/>
      <c r="CS53" s="378"/>
      <c r="CT53" s="378"/>
      <c r="CU53" s="378"/>
      <c r="CV53" s="378"/>
      <c r="CW53" s="378"/>
      <c r="CX53" s="378"/>
      <c r="CY53" s="380"/>
      <c r="CZ53" s="380"/>
      <c r="DA53" s="380"/>
      <c r="DB53" s="380"/>
      <c r="DC53" s="380"/>
      <c r="DD53" s="380"/>
      <c r="DE53" s="380"/>
      <c r="DF53" s="380"/>
      <c r="DG53" s="380"/>
      <c r="DH53" s="380"/>
      <c r="DI53" s="380"/>
      <c r="DJ53" s="380"/>
      <c r="DK53" s="380"/>
      <c r="DL53" s="380"/>
      <c r="DM53" s="380"/>
      <c r="DN53" s="380"/>
      <c r="DO53" s="380"/>
      <c r="DP53" s="380"/>
      <c r="DQ53" s="380"/>
      <c r="DR53" s="380"/>
      <c r="DS53" s="380"/>
      <c r="DT53" s="380"/>
      <c r="DU53" s="380"/>
      <c r="DV53" s="380"/>
      <c r="DW53" s="380"/>
      <c r="DX53" s="380"/>
      <c r="DY53" s="380"/>
      <c r="DZ53" s="380"/>
      <c r="EA53" s="380"/>
      <c r="EB53" s="380"/>
      <c r="EC53" s="380"/>
      <c r="ED53" s="380"/>
      <c r="EE53" s="380"/>
      <c r="EF53" s="380"/>
      <c r="EG53" s="380"/>
      <c r="EH53" s="380"/>
      <c r="EI53" s="380"/>
      <c r="EJ53" s="380"/>
      <c r="EK53" s="380"/>
      <c r="EL53" s="380"/>
      <c r="EM53" s="380"/>
      <c r="EN53" s="380"/>
      <c r="EO53" s="380"/>
      <c r="EP53" s="380"/>
      <c r="EQ53" s="380"/>
      <c r="ER53" s="380"/>
      <c r="ES53" s="380"/>
      <c r="ET53" s="380"/>
      <c r="EU53" s="380"/>
      <c r="EV53" s="380"/>
      <c r="EW53" s="380"/>
      <c r="EX53" s="380"/>
      <c r="EY53" s="380"/>
      <c r="EZ53" s="380"/>
      <c r="FA53" s="380"/>
      <c r="FB53" s="380"/>
      <c r="FC53" s="380"/>
      <c r="FD53" s="380"/>
      <c r="FE53" s="380"/>
      <c r="FF53" s="380"/>
      <c r="FG53" s="380"/>
      <c r="FH53" s="380"/>
      <c r="FI53" s="380"/>
      <c r="FJ53" s="380"/>
      <c r="FK53" s="380"/>
      <c r="FL53" s="380"/>
      <c r="FM53" s="380"/>
      <c r="FN53" s="380"/>
      <c r="FO53" s="380"/>
      <c r="FP53" s="380"/>
      <c r="FQ53" s="380"/>
      <c r="FR53" s="380"/>
      <c r="FS53" s="380"/>
      <c r="FT53" s="380"/>
      <c r="FU53" s="380"/>
      <c r="FV53" s="380"/>
      <c r="FW53" s="380"/>
      <c r="FX53" s="380"/>
      <c r="FY53" s="380"/>
      <c r="FZ53" s="380"/>
      <c r="GA53" s="380"/>
      <c r="GB53" s="380"/>
      <c r="GC53" s="380"/>
      <c r="GD53" s="380"/>
      <c r="GE53" s="380"/>
      <c r="GF53" s="380"/>
      <c r="GG53" s="380"/>
      <c r="GH53" s="380"/>
      <c r="GI53" s="380"/>
      <c r="GJ53" s="380"/>
      <c r="GK53" s="380"/>
      <c r="GL53" s="380"/>
      <c r="GM53" s="380"/>
      <c r="GN53" s="380"/>
      <c r="GO53" s="380"/>
      <c r="GP53" s="380"/>
      <c r="GQ53" s="380"/>
      <c r="GR53" s="380"/>
      <c r="GS53" s="380"/>
      <c r="GT53" s="380"/>
      <c r="GU53" s="380"/>
      <c r="GV53" s="380"/>
      <c r="GW53" s="380"/>
      <c r="GX53" s="380"/>
      <c r="GY53" s="380"/>
      <c r="GZ53" s="380"/>
      <c r="HA53" s="380"/>
      <c r="HB53" s="380"/>
      <c r="HC53" s="380"/>
      <c r="HD53" s="380"/>
      <c r="HE53" s="380"/>
      <c r="HF53" s="380"/>
      <c r="HG53" s="380"/>
      <c r="HH53" s="380"/>
      <c r="HI53" s="380"/>
      <c r="HJ53" s="380"/>
      <c r="HK53" s="380"/>
      <c r="HL53" s="380"/>
      <c r="HM53" s="380"/>
      <c r="HN53" s="380"/>
      <c r="HO53" s="380"/>
      <c r="HP53" s="380"/>
      <c r="HQ53" s="380"/>
      <c r="HR53" s="380"/>
      <c r="HS53" s="380"/>
      <c r="HT53" s="380"/>
      <c r="HU53" s="380"/>
      <c r="HV53" s="380"/>
      <c r="HW53" s="380"/>
      <c r="HX53" s="380"/>
      <c r="HY53" s="380"/>
      <c r="HZ53" s="380"/>
      <c r="IA53" s="380"/>
      <c r="IB53" s="380"/>
      <c r="IC53" s="380"/>
      <c r="ID53" s="380"/>
      <c r="IE53" s="380"/>
      <c r="IF53" s="380"/>
      <c r="IG53" s="380"/>
      <c r="IH53" s="380"/>
      <c r="II53" s="380"/>
      <c r="IJ53" s="380"/>
      <c r="IK53" s="380"/>
      <c r="IL53" s="380"/>
      <c r="IM53" s="380"/>
      <c r="IN53" s="380"/>
      <c r="IO53" s="380"/>
      <c r="IP53" s="380"/>
      <c r="IQ53" s="380"/>
      <c r="IR53" s="380"/>
      <c r="IS53" s="380"/>
      <c r="IT53" s="380"/>
      <c r="IU53" s="380"/>
      <c r="IV53" s="380"/>
      <c r="IW53" s="380"/>
      <c r="IX53" s="380"/>
      <c r="IY53" s="380"/>
      <c r="IZ53" s="380"/>
      <c r="JA53" s="380"/>
      <c r="JB53" s="380"/>
      <c r="JC53" s="380"/>
      <c r="JD53" s="380"/>
      <c r="JE53" s="380"/>
      <c r="JF53" s="380"/>
      <c r="JG53" s="380"/>
      <c r="JH53" s="380"/>
      <c r="JI53" s="380"/>
      <c r="JJ53" s="380"/>
      <c r="JK53" s="380"/>
      <c r="JL53" s="380"/>
      <c r="JM53" s="380"/>
      <c r="JN53" s="380"/>
      <c r="JO53" s="380"/>
      <c r="JP53" s="380"/>
      <c r="JQ53" s="380"/>
      <c r="JR53" s="380"/>
      <c r="JS53" s="380"/>
      <c r="JT53" s="380"/>
      <c r="JU53" s="380"/>
      <c r="JV53" s="380"/>
      <c r="JW53" s="380"/>
      <c r="JX53" s="380"/>
      <c r="JY53" s="380"/>
      <c r="JZ53" s="380"/>
      <c r="KA53" s="380"/>
      <c r="KB53" s="380"/>
      <c r="KC53" s="380"/>
      <c r="KD53" s="380"/>
      <c r="KE53" s="380"/>
      <c r="KF53" s="380"/>
      <c r="KG53" s="380"/>
      <c r="KH53" s="380"/>
      <c r="KI53" s="380"/>
    </row>
    <row r="54" spans="1:295" s="81" customFormat="1" ht="14.45" customHeight="1">
      <c r="A54" s="96" t="s">
        <v>6</v>
      </c>
      <c r="B54" s="95"/>
      <c r="C54" s="94"/>
      <c r="D54" s="93">
        <v>1017</v>
      </c>
      <c r="E54" s="91" t="s">
        <v>5</v>
      </c>
      <c r="F54" s="92">
        <v>183.3</v>
      </c>
      <c r="G54" s="91"/>
      <c r="H54" s="90">
        <f t="shared" si="3"/>
        <v>18.023598820058996</v>
      </c>
      <c r="I54" s="92">
        <v>1024</v>
      </c>
      <c r="J54" s="91" t="s">
        <v>5</v>
      </c>
      <c r="K54" s="92">
        <v>189.5</v>
      </c>
      <c r="L54" s="91"/>
      <c r="M54" s="90">
        <v>18.5</v>
      </c>
      <c r="N54" s="87" t="s">
        <v>3</v>
      </c>
      <c r="O54" s="89">
        <v>187.4</v>
      </c>
      <c r="P54" s="383" t="s">
        <v>3</v>
      </c>
      <c r="Q54" s="390" t="s">
        <v>3</v>
      </c>
      <c r="R54" s="389"/>
      <c r="S54" s="389"/>
      <c r="T54" s="88">
        <v>201</v>
      </c>
      <c r="U54" s="383" t="s">
        <v>3</v>
      </c>
      <c r="V54" s="84" t="s">
        <v>3</v>
      </c>
      <c r="W54" s="86">
        <v>208.3</v>
      </c>
      <c r="X54" s="386" t="s">
        <v>3</v>
      </c>
      <c r="Y54" s="84" t="s">
        <v>3</v>
      </c>
      <c r="Z54" s="85">
        <v>209.6</v>
      </c>
      <c r="AA54" s="388" t="s">
        <v>3</v>
      </c>
      <c r="AB54" s="84" t="s">
        <v>3</v>
      </c>
      <c r="AC54" s="85" t="s">
        <v>4</v>
      </c>
      <c r="AD54" s="387" t="s">
        <v>3</v>
      </c>
      <c r="AE54" s="83"/>
      <c r="AF54" s="82" t="s">
        <v>2</v>
      </c>
      <c r="AG54" s="378"/>
      <c r="AH54" s="378"/>
      <c r="AI54" s="378"/>
      <c r="AJ54" s="378"/>
      <c r="AK54" s="378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/>
      <c r="BF54" s="378"/>
      <c r="BG54" s="378"/>
      <c r="BH54" s="378"/>
      <c r="BI54" s="378"/>
      <c r="BJ54" s="378"/>
      <c r="BK54" s="378"/>
      <c r="BL54" s="378"/>
      <c r="BM54" s="378"/>
      <c r="BN54" s="378"/>
      <c r="BO54" s="378"/>
      <c r="BP54" s="378"/>
      <c r="BQ54" s="378"/>
      <c r="BR54" s="378"/>
      <c r="BS54" s="378"/>
      <c r="BT54" s="378"/>
      <c r="BU54" s="378"/>
      <c r="BV54" s="378"/>
      <c r="BW54" s="378"/>
      <c r="BX54" s="378"/>
      <c r="BY54" s="378"/>
      <c r="BZ54" s="378"/>
      <c r="CA54" s="378"/>
      <c r="CB54" s="378"/>
      <c r="CC54" s="378"/>
      <c r="CD54" s="378"/>
      <c r="CE54" s="378"/>
      <c r="CF54" s="378"/>
      <c r="CG54" s="378"/>
      <c r="CH54" s="378"/>
      <c r="CI54" s="378"/>
      <c r="CJ54" s="378"/>
      <c r="CK54" s="378"/>
      <c r="CL54" s="378"/>
      <c r="CM54" s="378"/>
      <c r="CN54" s="378"/>
      <c r="CO54" s="378"/>
      <c r="CP54" s="378"/>
      <c r="CQ54" s="378"/>
      <c r="CR54" s="378"/>
      <c r="CS54" s="378"/>
      <c r="CT54" s="378"/>
      <c r="CU54" s="378"/>
      <c r="CV54" s="378"/>
      <c r="CW54" s="378"/>
      <c r="CX54" s="378"/>
      <c r="CY54" s="380"/>
      <c r="CZ54" s="380"/>
      <c r="DA54" s="380"/>
      <c r="DB54" s="380"/>
      <c r="DC54" s="380"/>
      <c r="DD54" s="380"/>
      <c r="DE54" s="380"/>
      <c r="DF54" s="380"/>
      <c r="DG54" s="380"/>
      <c r="DH54" s="380"/>
      <c r="DI54" s="380"/>
      <c r="DJ54" s="380"/>
      <c r="DK54" s="380"/>
      <c r="DL54" s="380"/>
      <c r="DM54" s="380"/>
      <c r="DN54" s="380"/>
      <c r="DO54" s="380"/>
      <c r="DP54" s="380"/>
      <c r="DQ54" s="380"/>
      <c r="DR54" s="380"/>
      <c r="DS54" s="380"/>
      <c r="DT54" s="380"/>
      <c r="DU54" s="380"/>
      <c r="DV54" s="380"/>
      <c r="DW54" s="380"/>
      <c r="DX54" s="380"/>
      <c r="DY54" s="380"/>
      <c r="DZ54" s="380"/>
      <c r="EA54" s="380"/>
      <c r="EB54" s="380"/>
      <c r="EC54" s="380"/>
      <c r="ED54" s="380"/>
      <c r="EE54" s="380"/>
      <c r="EF54" s="380"/>
      <c r="EG54" s="380"/>
      <c r="EH54" s="380"/>
      <c r="EI54" s="380"/>
      <c r="EJ54" s="380"/>
      <c r="EK54" s="380"/>
      <c r="EL54" s="380"/>
      <c r="EM54" s="380"/>
      <c r="EN54" s="380"/>
      <c r="EO54" s="380"/>
      <c r="EP54" s="380"/>
      <c r="EQ54" s="380"/>
      <c r="ER54" s="380"/>
      <c r="ES54" s="380"/>
      <c r="ET54" s="380"/>
      <c r="EU54" s="380"/>
      <c r="EV54" s="380"/>
      <c r="EW54" s="380"/>
      <c r="EX54" s="380"/>
      <c r="EY54" s="380"/>
      <c r="EZ54" s="380"/>
      <c r="FA54" s="380"/>
      <c r="FB54" s="380"/>
      <c r="FC54" s="380"/>
      <c r="FD54" s="380"/>
      <c r="FE54" s="380"/>
      <c r="FF54" s="380"/>
      <c r="FG54" s="380"/>
      <c r="FH54" s="380"/>
      <c r="FI54" s="380"/>
      <c r="FJ54" s="380"/>
      <c r="FK54" s="380"/>
      <c r="FL54" s="380"/>
      <c r="FM54" s="380"/>
      <c r="FN54" s="380"/>
      <c r="FO54" s="380"/>
      <c r="FP54" s="380"/>
      <c r="FQ54" s="380"/>
      <c r="FR54" s="380"/>
      <c r="FS54" s="380"/>
      <c r="FT54" s="380"/>
      <c r="FU54" s="380"/>
      <c r="FV54" s="380"/>
      <c r="FW54" s="380"/>
      <c r="FX54" s="380"/>
      <c r="FY54" s="380"/>
      <c r="FZ54" s="380"/>
      <c r="GA54" s="380"/>
      <c r="GB54" s="380"/>
      <c r="GC54" s="380"/>
      <c r="GD54" s="380"/>
      <c r="GE54" s="380"/>
      <c r="GF54" s="380"/>
      <c r="GG54" s="380"/>
      <c r="GH54" s="380"/>
      <c r="GI54" s="380"/>
      <c r="GJ54" s="380"/>
      <c r="GK54" s="380"/>
      <c r="GL54" s="380"/>
      <c r="GM54" s="380"/>
      <c r="GN54" s="380"/>
      <c r="GO54" s="380"/>
      <c r="GP54" s="380"/>
      <c r="GQ54" s="380"/>
      <c r="GR54" s="380"/>
      <c r="GS54" s="380"/>
      <c r="GT54" s="380"/>
      <c r="GU54" s="380"/>
      <c r="GV54" s="380"/>
      <c r="GW54" s="380"/>
      <c r="GX54" s="380"/>
      <c r="GY54" s="380"/>
      <c r="GZ54" s="380"/>
      <c r="HA54" s="380"/>
      <c r="HB54" s="380"/>
      <c r="HC54" s="380"/>
      <c r="HD54" s="380"/>
      <c r="HE54" s="380"/>
      <c r="HF54" s="380"/>
      <c r="HG54" s="380"/>
      <c r="HH54" s="380"/>
      <c r="HI54" s="380"/>
      <c r="HJ54" s="380"/>
      <c r="HK54" s="380"/>
      <c r="HL54" s="380"/>
      <c r="HM54" s="380"/>
      <c r="HN54" s="380"/>
      <c r="HO54" s="380"/>
      <c r="HP54" s="380"/>
      <c r="HQ54" s="380"/>
      <c r="HR54" s="380"/>
      <c r="HS54" s="380"/>
      <c r="HT54" s="380"/>
      <c r="HU54" s="380"/>
      <c r="HV54" s="380"/>
      <c r="HW54" s="380"/>
      <c r="HX54" s="380"/>
      <c r="HY54" s="380"/>
      <c r="HZ54" s="380"/>
      <c r="IA54" s="380"/>
      <c r="IB54" s="380"/>
      <c r="IC54" s="380"/>
      <c r="ID54" s="380"/>
      <c r="IE54" s="380"/>
      <c r="IF54" s="380"/>
      <c r="IG54" s="380"/>
      <c r="IH54" s="380"/>
      <c r="II54" s="380"/>
      <c r="IJ54" s="380"/>
      <c r="IK54" s="380"/>
      <c r="IL54" s="380"/>
      <c r="IM54" s="380"/>
      <c r="IN54" s="380"/>
      <c r="IO54" s="380"/>
      <c r="IP54" s="380"/>
      <c r="IQ54" s="380"/>
      <c r="IR54" s="380"/>
      <c r="IS54" s="380"/>
      <c r="IT54" s="380"/>
      <c r="IU54" s="380"/>
      <c r="IV54" s="380"/>
      <c r="IW54" s="380"/>
      <c r="IX54" s="380"/>
      <c r="IY54" s="380"/>
      <c r="IZ54" s="380"/>
      <c r="JA54" s="380"/>
      <c r="JB54" s="380"/>
      <c r="JC54" s="380"/>
      <c r="JD54" s="380"/>
      <c r="JE54" s="380"/>
      <c r="JF54" s="380"/>
      <c r="JG54" s="380"/>
      <c r="JH54" s="380"/>
      <c r="JI54" s="380"/>
      <c r="JJ54" s="380"/>
      <c r="JK54" s="380"/>
      <c r="JL54" s="380"/>
      <c r="JM54" s="380"/>
      <c r="JN54" s="380"/>
      <c r="JO54" s="380"/>
      <c r="JP54" s="380"/>
      <c r="JQ54" s="380"/>
      <c r="JR54" s="380"/>
      <c r="JS54" s="380"/>
      <c r="JT54" s="380"/>
      <c r="JU54" s="380"/>
      <c r="JV54" s="380"/>
      <c r="JW54" s="380"/>
      <c r="JX54" s="380"/>
      <c r="JY54" s="380"/>
      <c r="JZ54" s="380"/>
      <c r="KA54" s="380"/>
      <c r="KB54" s="380"/>
      <c r="KC54" s="380"/>
      <c r="KD54" s="380"/>
      <c r="KE54" s="380"/>
      <c r="KF54" s="380"/>
      <c r="KG54" s="380"/>
      <c r="KH54" s="380"/>
      <c r="KI54" s="380"/>
    </row>
    <row r="55" spans="1:295" s="58" customFormat="1" ht="14.45" customHeight="1">
      <c r="A55" s="347" t="s">
        <v>1</v>
      </c>
      <c r="B55" s="348"/>
      <c r="C55" s="349"/>
      <c r="D55" s="80">
        <f xml:space="preserve"> D51-D13-D32-D36-D38-D50+D52+D53+D54</f>
        <v>11546.300000000001</v>
      </c>
      <c r="E55" s="78"/>
      <c r="F55" s="79">
        <f xml:space="preserve"> F51-F13-F32-F36-F38-F50+F52+F53+F54</f>
        <v>2076.2000000000003</v>
      </c>
      <c r="G55" s="78"/>
      <c r="H55" s="77">
        <f t="shared" si="3"/>
        <v>17.98151788884751</v>
      </c>
      <c r="I55" s="76">
        <f xml:space="preserve"> I51-I13-I32-I36-I38-I50+I52+I53+I54</f>
        <v>11540.999999999998</v>
      </c>
      <c r="J55" s="75"/>
      <c r="K55" s="74">
        <f xml:space="preserve"> K51-K13-K32-K36-K38-K50+K52+K53+K54</f>
        <v>2062.6000000000004</v>
      </c>
      <c r="L55" s="73"/>
      <c r="M55" s="131">
        <f>K55/I55*100</f>
        <v>17.871934841001654</v>
      </c>
      <c r="N55" s="72"/>
      <c r="O55" s="70"/>
      <c r="P55" s="71"/>
      <c r="Q55" s="69"/>
      <c r="R55" s="70"/>
      <c r="S55" s="69"/>
      <c r="T55" s="69"/>
      <c r="U55" s="68"/>
      <c r="V55" s="67"/>
      <c r="W55" s="66"/>
      <c r="X55" s="65"/>
      <c r="Y55" s="64"/>
      <c r="Z55" s="62"/>
      <c r="AA55" s="63"/>
      <c r="AB55" s="62"/>
      <c r="AC55" s="62"/>
      <c r="AD55" s="61"/>
      <c r="AE55" s="60"/>
      <c r="AF55" s="59" t="s">
        <v>0</v>
      </c>
      <c r="AG55" s="393"/>
      <c r="AH55" s="393"/>
      <c r="AI55" s="393"/>
      <c r="AJ55" s="393"/>
      <c r="AK55" s="393"/>
      <c r="AL55" s="393"/>
      <c r="AM55" s="393"/>
      <c r="AN55" s="393"/>
      <c r="AO55" s="393"/>
      <c r="AP55" s="393"/>
      <c r="AQ55" s="393"/>
      <c r="AR55" s="393"/>
      <c r="AS55" s="393"/>
      <c r="AT55" s="393"/>
      <c r="AU55" s="393"/>
      <c r="AV55" s="393"/>
      <c r="AW55" s="393"/>
      <c r="AX55" s="393"/>
      <c r="AY55" s="393"/>
      <c r="AZ55" s="393"/>
      <c r="BA55" s="393"/>
      <c r="BB55" s="393"/>
      <c r="BC55" s="393"/>
      <c r="BD55" s="393"/>
      <c r="BE55" s="393"/>
      <c r="BF55" s="393"/>
      <c r="BG55" s="393"/>
      <c r="BH55" s="393"/>
      <c r="BI55" s="393"/>
      <c r="BJ55" s="393"/>
      <c r="BK55" s="393"/>
      <c r="BL55" s="393"/>
      <c r="BM55" s="393"/>
      <c r="BN55" s="393"/>
      <c r="BO55" s="393"/>
      <c r="BP55" s="393"/>
      <c r="BQ55" s="393"/>
      <c r="BR55" s="393"/>
      <c r="BS55" s="393"/>
      <c r="BT55" s="393"/>
      <c r="BU55" s="393"/>
      <c r="BV55" s="393"/>
      <c r="BW55" s="393"/>
      <c r="BX55" s="393"/>
      <c r="BY55" s="393"/>
      <c r="BZ55" s="393"/>
      <c r="CA55" s="393"/>
      <c r="CB55" s="393"/>
      <c r="CC55" s="393"/>
      <c r="CD55" s="393"/>
      <c r="CE55" s="393"/>
      <c r="CF55" s="393"/>
      <c r="CG55" s="393"/>
      <c r="CH55" s="393"/>
      <c r="CI55" s="393"/>
      <c r="CJ55" s="393"/>
      <c r="CK55" s="393"/>
      <c r="CL55" s="393"/>
      <c r="CM55" s="393"/>
      <c r="CN55" s="393"/>
      <c r="CO55" s="393"/>
      <c r="CP55" s="393"/>
      <c r="CQ55" s="393"/>
      <c r="CR55" s="393"/>
      <c r="CS55" s="393"/>
      <c r="CT55" s="393"/>
      <c r="CU55" s="393"/>
      <c r="CV55" s="393"/>
      <c r="CW55" s="393"/>
      <c r="CX55" s="393"/>
      <c r="CY55" s="381"/>
      <c r="CZ55" s="381"/>
      <c r="DA55" s="381"/>
      <c r="DB55" s="381"/>
      <c r="DC55" s="381"/>
      <c r="DD55" s="381"/>
      <c r="DE55" s="381"/>
      <c r="DF55" s="381"/>
      <c r="DG55" s="381"/>
      <c r="DH55" s="381"/>
      <c r="DI55" s="381"/>
      <c r="DJ55" s="381"/>
      <c r="DK55" s="381"/>
      <c r="DL55" s="381"/>
      <c r="DM55" s="381"/>
      <c r="DN55" s="381"/>
      <c r="DO55" s="381"/>
      <c r="DP55" s="381"/>
      <c r="DQ55" s="381"/>
      <c r="DR55" s="381"/>
      <c r="DS55" s="381"/>
      <c r="DT55" s="381"/>
      <c r="DU55" s="381"/>
      <c r="DV55" s="381"/>
      <c r="DW55" s="381"/>
      <c r="DX55" s="381"/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381"/>
      <c r="EQ55" s="381"/>
      <c r="ER55" s="381"/>
      <c r="ES55" s="381"/>
      <c r="ET55" s="381"/>
      <c r="EU55" s="381"/>
      <c r="EV55" s="381"/>
      <c r="EW55" s="381"/>
      <c r="EX55" s="381"/>
      <c r="EY55" s="381"/>
      <c r="EZ55" s="381"/>
      <c r="FA55" s="381"/>
      <c r="FB55" s="381"/>
      <c r="FC55" s="381"/>
      <c r="FD55" s="381"/>
      <c r="FE55" s="381"/>
      <c r="FF55" s="381"/>
      <c r="FG55" s="381"/>
      <c r="FH55" s="381"/>
      <c r="FI55" s="381"/>
      <c r="FJ55" s="381"/>
      <c r="FK55" s="381"/>
      <c r="FL55" s="381"/>
      <c r="FM55" s="381"/>
      <c r="FN55" s="381"/>
      <c r="FO55" s="381"/>
      <c r="FP55" s="381"/>
      <c r="FQ55" s="381"/>
      <c r="FR55" s="381"/>
      <c r="FS55" s="381"/>
      <c r="FT55" s="381"/>
      <c r="FU55" s="381"/>
      <c r="FV55" s="381"/>
      <c r="FW55" s="381"/>
      <c r="FX55" s="381"/>
      <c r="FY55" s="381"/>
      <c r="FZ55" s="381"/>
      <c r="GA55" s="381"/>
      <c r="GB55" s="381"/>
      <c r="GC55" s="381"/>
      <c r="GD55" s="381"/>
      <c r="GE55" s="381"/>
      <c r="GF55" s="381"/>
      <c r="GG55" s="381"/>
      <c r="GH55" s="381"/>
      <c r="GI55" s="381"/>
      <c r="GJ55" s="381"/>
      <c r="GK55" s="381"/>
      <c r="GL55" s="381"/>
      <c r="GM55" s="381"/>
      <c r="GN55" s="381"/>
      <c r="GO55" s="381"/>
      <c r="GP55" s="381"/>
      <c r="GQ55" s="381"/>
      <c r="GR55" s="381"/>
      <c r="GS55" s="381"/>
      <c r="GT55" s="381"/>
      <c r="GU55" s="381"/>
      <c r="GV55" s="381"/>
      <c r="GW55" s="381"/>
      <c r="GX55" s="381"/>
      <c r="GY55" s="381"/>
      <c r="GZ55" s="381"/>
      <c r="HA55" s="381"/>
      <c r="HB55" s="381"/>
      <c r="HC55" s="381"/>
      <c r="HD55" s="381"/>
      <c r="HE55" s="381"/>
      <c r="HF55" s="381"/>
      <c r="HG55" s="381"/>
      <c r="HH55" s="381"/>
      <c r="HI55" s="381"/>
      <c r="HJ55" s="381"/>
      <c r="HK55" s="381"/>
      <c r="HL55" s="381"/>
      <c r="HM55" s="381"/>
      <c r="HN55" s="381"/>
      <c r="HO55" s="381"/>
      <c r="HP55" s="381"/>
      <c r="HQ55" s="381"/>
      <c r="HR55" s="381"/>
      <c r="HS55" s="381"/>
      <c r="HT55" s="381"/>
      <c r="HU55" s="381"/>
      <c r="HV55" s="381"/>
      <c r="HW55" s="381"/>
      <c r="HX55" s="381"/>
      <c r="HY55" s="381"/>
      <c r="HZ55" s="381"/>
      <c r="IA55" s="381"/>
      <c r="IB55" s="381"/>
      <c r="IC55" s="381"/>
      <c r="ID55" s="381"/>
      <c r="IE55" s="381"/>
      <c r="IF55" s="381"/>
      <c r="IG55" s="381"/>
      <c r="IH55" s="381"/>
      <c r="II55" s="381"/>
      <c r="IJ55" s="381"/>
      <c r="IK55" s="381"/>
      <c r="IL55" s="381"/>
      <c r="IM55" s="381"/>
      <c r="IN55" s="381"/>
      <c r="IO55" s="381"/>
      <c r="IP55" s="381"/>
      <c r="IQ55" s="381"/>
      <c r="IR55" s="381"/>
      <c r="IS55" s="381"/>
      <c r="IT55" s="381"/>
      <c r="IU55" s="381"/>
      <c r="IV55" s="381"/>
      <c r="IW55" s="381"/>
      <c r="IX55" s="381"/>
      <c r="IY55" s="381"/>
      <c r="IZ55" s="381"/>
      <c r="JA55" s="381"/>
      <c r="JB55" s="381"/>
      <c r="JC55" s="381"/>
      <c r="JD55" s="381"/>
      <c r="JE55" s="381"/>
      <c r="JF55" s="381"/>
      <c r="JG55" s="381"/>
      <c r="JH55" s="381"/>
      <c r="JI55" s="381"/>
      <c r="JJ55" s="381"/>
      <c r="JK55" s="381"/>
      <c r="JL55" s="381"/>
      <c r="JM55" s="381"/>
      <c r="JN55" s="381"/>
      <c r="JO55" s="381"/>
      <c r="JP55" s="381"/>
      <c r="JQ55" s="381"/>
      <c r="JR55" s="381"/>
      <c r="JS55" s="381"/>
      <c r="JT55" s="381"/>
      <c r="JU55" s="381"/>
      <c r="JV55" s="381"/>
      <c r="JW55" s="381"/>
      <c r="JX55" s="381"/>
      <c r="JY55" s="381"/>
      <c r="JZ55" s="381"/>
      <c r="KA55" s="381"/>
      <c r="KB55" s="381"/>
      <c r="KC55" s="381"/>
      <c r="KD55" s="381"/>
      <c r="KE55" s="381"/>
      <c r="KF55" s="381"/>
      <c r="KG55" s="381"/>
      <c r="KH55" s="381"/>
      <c r="KI55" s="381"/>
    </row>
    <row r="56" spans="1:295" ht="14.45" customHeight="1">
      <c r="A56" s="38"/>
      <c r="B56" s="38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57"/>
      <c r="N56" s="38"/>
      <c r="O56" s="38"/>
      <c r="P56" s="38"/>
      <c r="Q56" s="56"/>
      <c r="R56" s="56"/>
      <c r="S56" s="38"/>
      <c r="T56" s="38"/>
      <c r="U56" s="38"/>
      <c r="V56" s="31"/>
      <c r="W56" s="28"/>
      <c r="X56" s="28"/>
      <c r="AG56" s="393"/>
      <c r="AH56" s="393"/>
      <c r="AI56" s="393"/>
      <c r="AJ56" s="393"/>
      <c r="AK56" s="393"/>
      <c r="AL56" s="393"/>
      <c r="AM56" s="393"/>
      <c r="AN56" s="393"/>
      <c r="AO56" s="393"/>
      <c r="AP56" s="393"/>
      <c r="AQ56" s="393"/>
      <c r="AR56" s="393"/>
      <c r="AS56" s="393"/>
      <c r="AT56" s="393"/>
      <c r="AU56" s="393"/>
      <c r="AV56" s="393"/>
      <c r="AW56" s="393"/>
      <c r="AX56" s="393"/>
      <c r="AY56" s="393"/>
      <c r="AZ56" s="393"/>
      <c r="BA56" s="393"/>
      <c r="BB56" s="393"/>
      <c r="BC56" s="393"/>
      <c r="BD56" s="393"/>
      <c r="BE56" s="393"/>
      <c r="BF56" s="393"/>
      <c r="BG56" s="393"/>
      <c r="BH56" s="393"/>
      <c r="BI56" s="393"/>
      <c r="BJ56" s="393"/>
      <c r="BK56" s="393"/>
      <c r="BL56" s="393"/>
      <c r="BM56" s="393"/>
      <c r="BN56" s="393"/>
      <c r="BO56" s="393"/>
      <c r="BP56" s="393"/>
      <c r="BQ56" s="393"/>
      <c r="BR56" s="393"/>
      <c r="BS56" s="393"/>
      <c r="BT56" s="393"/>
      <c r="BU56" s="393"/>
      <c r="BV56" s="393"/>
      <c r="BW56" s="393"/>
      <c r="BX56" s="393"/>
      <c r="BY56" s="393"/>
      <c r="BZ56" s="393"/>
      <c r="CA56" s="393"/>
      <c r="CB56" s="393"/>
      <c r="CC56" s="393"/>
      <c r="CD56" s="393"/>
      <c r="CE56" s="393"/>
      <c r="CF56" s="393"/>
      <c r="CG56" s="393"/>
      <c r="CH56" s="393"/>
      <c r="CI56" s="393"/>
      <c r="CJ56" s="393"/>
      <c r="CK56" s="393"/>
      <c r="CL56" s="393"/>
      <c r="CM56" s="393"/>
      <c r="CN56" s="393"/>
      <c r="CO56" s="393"/>
      <c r="CP56" s="393"/>
      <c r="CQ56" s="393"/>
      <c r="CR56" s="393"/>
      <c r="CS56" s="393"/>
      <c r="CT56" s="393"/>
      <c r="CU56" s="393"/>
      <c r="CV56" s="393"/>
      <c r="CW56" s="393"/>
      <c r="CX56" s="393"/>
      <c r="CY56" s="381"/>
      <c r="CZ56" s="381"/>
      <c r="DA56" s="381"/>
      <c r="DB56" s="381"/>
      <c r="DC56" s="381"/>
      <c r="DD56" s="381"/>
      <c r="DE56" s="381"/>
      <c r="DF56" s="381"/>
      <c r="DG56" s="381"/>
      <c r="DH56" s="381"/>
      <c r="DI56" s="381"/>
      <c r="DJ56" s="381"/>
      <c r="DK56" s="381"/>
      <c r="DL56" s="381"/>
      <c r="DM56" s="381"/>
      <c r="DN56" s="381"/>
      <c r="DO56" s="381"/>
      <c r="DP56" s="381"/>
      <c r="DQ56" s="381"/>
      <c r="DR56" s="381"/>
      <c r="DS56" s="381"/>
      <c r="DT56" s="381"/>
      <c r="DU56" s="381"/>
      <c r="DV56" s="381"/>
      <c r="DW56" s="381"/>
      <c r="DX56" s="381"/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381"/>
      <c r="EQ56" s="381"/>
      <c r="ER56" s="381"/>
      <c r="ES56" s="381"/>
      <c r="ET56" s="381"/>
      <c r="EU56" s="381"/>
      <c r="EV56" s="381"/>
      <c r="EW56" s="381"/>
      <c r="EX56" s="381"/>
      <c r="EY56" s="381"/>
      <c r="EZ56" s="381"/>
      <c r="FA56" s="381"/>
      <c r="FB56" s="381"/>
      <c r="FC56" s="381"/>
      <c r="FD56" s="381"/>
      <c r="FE56" s="381"/>
      <c r="FF56" s="381"/>
      <c r="FG56" s="381"/>
      <c r="FH56" s="381"/>
      <c r="FI56" s="381"/>
      <c r="FJ56" s="381"/>
      <c r="FK56" s="381"/>
      <c r="FL56" s="381"/>
      <c r="FM56" s="381"/>
      <c r="FN56" s="381"/>
      <c r="FO56" s="381"/>
      <c r="FP56" s="381"/>
      <c r="FQ56" s="381"/>
      <c r="FR56" s="381"/>
      <c r="FS56" s="381"/>
      <c r="FT56" s="381"/>
      <c r="FU56" s="381"/>
      <c r="FV56" s="381"/>
      <c r="FW56" s="381"/>
      <c r="FX56" s="381"/>
      <c r="FY56" s="381"/>
      <c r="FZ56" s="381"/>
      <c r="GA56" s="381"/>
      <c r="GB56" s="381"/>
      <c r="GC56" s="381"/>
      <c r="GD56" s="381"/>
      <c r="GE56" s="381"/>
      <c r="GF56" s="381"/>
      <c r="GG56" s="381"/>
      <c r="GH56" s="381"/>
      <c r="GI56" s="381"/>
      <c r="GJ56" s="381"/>
      <c r="GK56" s="381"/>
      <c r="GL56" s="381"/>
      <c r="GM56" s="381"/>
      <c r="GN56" s="381"/>
      <c r="GO56" s="381"/>
      <c r="GP56" s="381"/>
      <c r="GQ56" s="381"/>
      <c r="GR56" s="381"/>
      <c r="GS56" s="381"/>
      <c r="GT56" s="381"/>
      <c r="GU56" s="381"/>
      <c r="GV56" s="381"/>
      <c r="GW56" s="381"/>
      <c r="GX56" s="381"/>
      <c r="GY56" s="381"/>
      <c r="GZ56" s="381"/>
      <c r="HA56" s="381"/>
      <c r="HB56" s="381"/>
      <c r="HC56" s="381"/>
      <c r="HD56" s="381"/>
      <c r="HE56" s="381"/>
      <c r="HF56" s="381"/>
      <c r="HG56" s="381"/>
      <c r="HH56" s="381"/>
      <c r="HI56" s="381"/>
      <c r="HJ56" s="381"/>
      <c r="HK56" s="381"/>
      <c r="HL56" s="381"/>
      <c r="HM56" s="381"/>
      <c r="HN56" s="381"/>
      <c r="HO56" s="381"/>
      <c r="HP56" s="381"/>
      <c r="HQ56" s="381"/>
      <c r="HR56" s="381"/>
      <c r="HS56" s="381"/>
      <c r="HT56" s="381"/>
      <c r="HU56" s="381"/>
      <c r="HV56" s="381"/>
      <c r="HW56" s="381"/>
      <c r="HX56" s="381"/>
      <c r="HY56" s="381"/>
      <c r="HZ56" s="381"/>
      <c r="IA56" s="381"/>
      <c r="IB56" s="381"/>
      <c r="IC56" s="381"/>
      <c r="ID56" s="381"/>
      <c r="IE56" s="381"/>
      <c r="IF56" s="381"/>
      <c r="IG56" s="381"/>
      <c r="IH56" s="381"/>
      <c r="II56" s="381"/>
      <c r="IJ56" s="381"/>
      <c r="IK56" s="381"/>
      <c r="IL56" s="381"/>
      <c r="IM56" s="381"/>
      <c r="IN56" s="381"/>
      <c r="IO56" s="381"/>
      <c r="IP56" s="381"/>
      <c r="IQ56" s="381"/>
      <c r="IR56" s="381"/>
      <c r="IS56" s="381"/>
      <c r="IT56" s="381"/>
      <c r="IU56" s="381"/>
      <c r="IV56" s="381"/>
      <c r="IW56" s="381"/>
      <c r="IX56" s="381"/>
      <c r="IY56" s="381"/>
      <c r="IZ56" s="381"/>
      <c r="JA56" s="381"/>
      <c r="JB56" s="381"/>
      <c r="JC56" s="381"/>
      <c r="JD56" s="381"/>
      <c r="JE56" s="381"/>
      <c r="JF56" s="381"/>
      <c r="JG56" s="381"/>
      <c r="JH56" s="381"/>
      <c r="JI56" s="381"/>
      <c r="JJ56" s="381"/>
      <c r="JK56" s="381"/>
      <c r="JL56" s="381"/>
      <c r="JM56" s="381"/>
      <c r="JN56" s="381"/>
      <c r="JO56" s="381"/>
      <c r="JP56" s="381"/>
      <c r="JQ56" s="381"/>
      <c r="JR56" s="381"/>
      <c r="JS56" s="381"/>
      <c r="JT56" s="381"/>
      <c r="JU56" s="381"/>
      <c r="JV56" s="381"/>
      <c r="JW56" s="381"/>
      <c r="JX56" s="381"/>
      <c r="JY56" s="381"/>
      <c r="JZ56" s="381"/>
      <c r="KA56" s="381"/>
      <c r="KB56" s="381"/>
      <c r="KC56" s="381"/>
      <c r="KD56" s="381"/>
      <c r="KE56" s="381"/>
      <c r="KF56" s="381"/>
      <c r="KG56" s="381"/>
      <c r="KH56" s="381"/>
      <c r="KI56" s="381"/>
    </row>
    <row r="57" spans="1:295" ht="14.45" customHeight="1">
      <c r="A57" s="28"/>
      <c r="B57" s="28"/>
      <c r="C57" s="43"/>
      <c r="D57" s="39"/>
      <c r="E57" s="38"/>
      <c r="F57" s="32"/>
      <c r="G57" s="38"/>
      <c r="H57" s="37"/>
      <c r="I57" s="55"/>
      <c r="J57" s="36"/>
      <c r="K57" s="55"/>
      <c r="L57" s="36"/>
      <c r="M57" s="35"/>
      <c r="N57" s="32"/>
      <c r="O57" s="33"/>
      <c r="P57" s="34"/>
      <c r="Q57" s="42"/>
      <c r="R57" s="44"/>
      <c r="S57" s="33"/>
      <c r="T57" s="32"/>
      <c r="U57" s="32"/>
      <c r="V57" s="31"/>
      <c r="W57" s="28"/>
      <c r="X57" s="28"/>
      <c r="AG57" s="393"/>
      <c r="AH57" s="393"/>
      <c r="AI57" s="393"/>
      <c r="AJ57" s="393"/>
      <c r="AK57" s="393"/>
      <c r="AL57" s="393"/>
      <c r="AM57" s="393"/>
      <c r="AN57" s="393"/>
      <c r="AO57" s="393"/>
      <c r="AP57" s="393"/>
      <c r="AQ57" s="393"/>
      <c r="AR57" s="393"/>
      <c r="AS57" s="393"/>
      <c r="AT57" s="393"/>
      <c r="AU57" s="393"/>
      <c r="AV57" s="393"/>
      <c r="AW57" s="393"/>
      <c r="AX57" s="393"/>
      <c r="AY57" s="393"/>
      <c r="AZ57" s="393"/>
      <c r="BA57" s="393"/>
      <c r="BB57" s="393"/>
      <c r="BC57" s="393"/>
      <c r="BD57" s="393"/>
      <c r="BE57" s="393"/>
      <c r="BF57" s="393"/>
      <c r="BG57" s="393"/>
      <c r="BH57" s="393"/>
      <c r="BI57" s="393"/>
      <c r="BJ57" s="393"/>
      <c r="BK57" s="393"/>
      <c r="BL57" s="393"/>
      <c r="BM57" s="393"/>
      <c r="BN57" s="393"/>
      <c r="BO57" s="393"/>
      <c r="BP57" s="393"/>
      <c r="BQ57" s="393"/>
      <c r="BR57" s="393"/>
      <c r="BS57" s="393"/>
      <c r="BT57" s="393"/>
      <c r="BU57" s="393"/>
      <c r="BV57" s="393"/>
      <c r="BW57" s="393"/>
      <c r="BX57" s="393"/>
      <c r="BY57" s="393"/>
      <c r="BZ57" s="393"/>
      <c r="CA57" s="393"/>
      <c r="CB57" s="393"/>
      <c r="CC57" s="393"/>
      <c r="CD57" s="393"/>
      <c r="CE57" s="393"/>
      <c r="CF57" s="393"/>
      <c r="CG57" s="393"/>
      <c r="CH57" s="393"/>
      <c r="CI57" s="393"/>
      <c r="CJ57" s="393"/>
      <c r="CK57" s="393"/>
      <c r="CL57" s="393"/>
      <c r="CM57" s="393"/>
      <c r="CN57" s="393"/>
      <c r="CO57" s="393"/>
      <c r="CP57" s="393"/>
      <c r="CQ57" s="393"/>
      <c r="CR57" s="393"/>
      <c r="CS57" s="393"/>
      <c r="CT57" s="393"/>
      <c r="CU57" s="393"/>
      <c r="CV57" s="393"/>
      <c r="CW57" s="393"/>
      <c r="CX57" s="393"/>
      <c r="CY57" s="381"/>
      <c r="CZ57" s="381"/>
      <c r="DA57" s="381"/>
      <c r="DB57" s="381"/>
      <c r="DC57" s="381"/>
      <c r="DD57" s="381"/>
      <c r="DE57" s="381"/>
      <c r="DF57" s="381"/>
      <c r="DG57" s="381"/>
      <c r="DH57" s="381"/>
      <c r="DI57" s="381"/>
      <c r="DJ57" s="381"/>
      <c r="DK57" s="381"/>
      <c r="DL57" s="381"/>
      <c r="DM57" s="381"/>
      <c r="DN57" s="381"/>
      <c r="DO57" s="381"/>
      <c r="DP57" s="381"/>
      <c r="DQ57" s="381"/>
      <c r="DR57" s="381"/>
      <c r="DS57" s="381"/>
      <c r="DT57" s="381"/>
      <c r="DU57" s="381"/>
      <c r="DV57" s="381"/>
      <c r="DW57" s="381"/>
      <c r="DX57" s="381"/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381"/>
      <c r="EQ57" s="381"/>
      <c r="ER57" s="381"/>
      <c r="ES57" s="381"/>
      <c r="ET57" s="381"/>
      <c r="EU57" s="381"/>
      <c r="EV57" s="381"/>
      <c r="EW57" s="381"/>
      <c r="EX57" s="381"/>
      <c r="EY57" s="381"/>
      <c r="EZ57" s="381"/>
      <c r="FA57" s="381"/>
      <c r="FB57" s="381"/>
      <c r="FC57" s="381"/>
      <c r="FD57" s="381"/>
      <c r="FE57" s="381"/>
      <c r="FF57" s="381"/>
      <c r="FG57" s="381"/>
      <c r="FH57" s="381"/>
      <c r="FI57" s="381"/>
      <c r="FJ57" s="381"/>
      <c r="FK57" s="381"/>
      <c r="FL57" s="381"/>
      <c r="FM57" s="381"/>
      <c r="FN57" s="381"/>
      <c r="FO57" s="381"/>
      <c r="FP57" s="381"/>
      <c r="FQ57" s="381"/>
      <c r="FR57" s="381"/>
      <c r="FS57" s="381"/>
      <c r="FT57" s="381"/>
      <c r="FU57" s="381"/>
      <c r="FV57" s="381"/>
      <c r="FW57" s="381"/>
      <c r="FX57" s="381"/>
      <c r="FY57" s="381"/>
      <c r="FZ57" s="381"/>
      <c r="GA57" s="381"/>
      <c r="GB57" s="381"/>
      <c r="GC57" s="381"/>
      <c r="GD57" s="381"/>
      <c r="GE57" s="381"/>
      <c r="GF57" s="381"/>
      <c r="GG57" s="381"/>
      <c r="GH57" s="381"/>
      <c r="GI57" s="381"/>
      <c r="GJ57" s="381"/>
      <c r="GK57" s="381"/>
      <c r="GL57" s="381"/>
      <c r="GM57" s="381"/>
      <c r="GN57" s="381"/>
      <c r="GO57" s="381"/>
      <c r="GP57" s="381"/>
      <c r="GQ57" s="381"/>
      <c r="GR57" s="381"/>
      <c r="GS57" s="381"/>
      <c r="GT57" s="381"/>
      <c r="GU57" s="381"/>
      <c r="GV57" s="381"/>
      <c r="GW57" s="381"/>
      <c r="GX57" s="381"/>
      <c r="GY57" s="381"/>
      <c r="GZ57" s="381"/>
      <c r="HA57" s="381"/>
      <c r="HB57" s="381"/>
      <c r="HC57" s="381"/>
      <c r="HD57" s="381"/>
      <c r="HE57" s="381"/>
      <c r="HF57" s="381"/>
      <c r="HG57" s="381"/>
      <c r="HH57" s="381"/>
      <c r="HI57" s="381"/>
      <c r="HJ57" s="381"/>
      <c r="HK57" s="381"/>
      <c r="HL57" s="381"/>
      <c r="HM57" s="381"/>
      <c r="HN57" s="381"/>
      <c r="HO57" s="381"/>
      <c r="HP57" s="381"/>
      <c r="HQ57" s="381"/>
      <c r="HR57" s="381"/>
      <c r="HS57" s="381"/>
      <c r="HT57" s="381"/>
      <c r="HU57" s="381"/>
      <c r="HV57" s="381"/>
      <c r="HW57" s="381"/>
      <c r="HX57" s="381"/>
      <c r="HY57" s="381"/>
      <c r="HZ57" s="381"/>
      <c r="IA57" s="381"/>
      <c r="IB57" s="381"/>
      <c r="IC57" s="381"/>
      <c r="ID57" s="381"/>
      <c r="IE57" s="381"/>
      <c r="IF57" s="381"/>
      <c r="IG57" s="381"/>
      <c r="IH57" s="381"/>
      <c r="II57" s="381"/>
      <c r="IJ57" s="381"/>
      <c r="IK57" s="381"/>
      <c r="IL57" s="381"/>
      <c r="IM57" s="381"/>
      <c r="IN57" s="381"/>
      <c r="IO57" s="381"/>
      <c r="IP57" s="381"/>
      <c r="IQ57" s="381"/>
      <c r="IR57" s="381"/>
      <c r="IS57" s="381"/>
      <c r="IT57" s="381"/>
      <c r="IU57" s="381"/>
      <c r="IV57" s="381"/>
      <c r="IW57" s="381"/>
      <c r="IX57" s="381"/>
      <c r="IY57" s="381"/>
      <c r="IZ57" s="381"/>
      <c r="JA57" s="381"/>
      <c r="JB57" s="381"/>
      <c r="JC57" s="381"/>
      <c r="JD57" s="381"/>
      <c r="JE57" s="381"/>
      <c r="JF57" s="381"/>
      <c r="JG57" s="381"/>
      <c r="JH57" s="381"/>
      <c r="JI57" s="381"/>
      <c r="JJ57" s="381"/>
      <c r="JK57" s="381"/>
      <c r="JL57" s="381"/>
      <c r="JM57" s="381"/>
      <c r="JN57" s="381"/>
      <c r="JO57" s="381"/>
      <c r="JP57" s="381"/>
      <c r="JQ57" s="381"/>
      <c r="JR57" s="381"/>
      <c r="JS57" s="381"/>
      <c r="JT57" s="381"/>
      <c r="JU57" s="381"/>
      <c r="JV57" s="381"/>
      <c r="JW57" s="381"/>
      <c r="JX57" s="381"/>
      <c r="JY57" s="381"/>
      <c r="JZ57" s="381"/>
      <c r="KA57" s="381"/>
      <c r="KB57" s="381"/>
      <c r="KC57" s="381"/>
      <c r="KD57" s="381"/>
      <c r="KE57" s="381"/>
      <c r="KF57" s="381"/>
      <c r="KG57" s="381"/>
      <c r="KH57" s="381"/>
      <c r="KI57" s="381"/>
    </row>
    <row r="58" spans="1:295" ht="14.45" customHeight="1">
      <c r="A58" s="28"/>
      <c r="B58" s="28"/>
      <c r="C58" s="43"/>
      <c r="D58" s="39"/>
      <c r="E58" s="38"/>
      <c r="F58" s="32"/>
      <c r="G58" s="38"/>
      <c r="H58" s="37"/>
      <c r="I58" s="32"/>
      <c r="J58" s="36"/>
      <c r="K58" s="47"/>
      <c r="L58" s="49"/>
      <c r="M58" s="48"/>
      <c r="N58" s="54"/>
      <c r="O58" s="33"/>
      <c r="P58" s="34"/>
      <c r="Q58" s="42"/>
      <c r="R58" s="44"/>
      <c r="S58" s="33"/>
      <c r="T58" s="32"/>
      <c r="U58" s="32"/>
      <c r="V58" s="31"/>
      <c r="W58" s="28"/>
      <c r="X58" s="28"/>
      <c r="AG58" s="393"/>
      <c r="AH58" s="393"/>
      <c r="AI58" s="393"/>
      <c r="AJ58" s="393"/>
      <c r="AK58" s="393"/>
      <c r="AL58" s="393"/>
      <c r="AM58" s="393"/>
      <c r="AN58" s="393"/>
      <c r="AO58" s="393"/>
      <c r="AP58" s="393"/>
      <c r="AQ58" s="393"/>
      <c r="AR58" s="393"/>
      <c r="AS58" s="393"/>
      <c r="AT58" s="393"/>
      <c r="AU58" s="393"/>
      <c r="AV58" s="393"/>
      <c r="AW58" s="393"/>
      <c r="AX58" s="393"/>
      <c r="AY58" s="393"/>
      <c r="AZ58" s="393"/>
      <c r="BA58" s="393"/>
      <c r="BB58" s="393"/>
      <c r="BC58" s="393"/>
      <c r="BD58" s="393"/>
      <c r="BE58" s="393"/>
      <c r="BF58" s="393"/>
      <c r="BG58" s="393"/>
      <c r="BH58" s="393"/>
      <c r="BI58" s="393"/>
      <c r="BJ58" s="393"/>
      <c r="BK58" s="393"/>
      <c r="BL58" s="393"/>
      <c r="BM58" s="393"/>
      <c r="BN58" s="393"/>
      <c r="BO58" s="393"/>
      <c r="BP58" s="393"/>
      <c r="BQ58" s="393"/>
      <c r="BR58" s="393"/>
      <c r="BS58" s="393"/>
      <c r="BT58" s="393"/>
      <c r="BU58" s="393"/>
      <c r="BV58" s="393"/>
      <c r="BW58" s="393"/>
      <c r="BX58" s="393"/>
      <c r="BY58" s="393"/>
      <c r="BZ58" s="393"/>
      <c r="CA58" s="393"/>
      <c r="CB58" s="393"/>
      <c r="CC58" s="393"/>
      <c r="CD58" s="393"/>
      <c r="CE58" s="393"/>
      <c r="CF58" s="393"/>
      <c r="CG58" s="393"/>
      <c r="CH58" s="393"/>
      <c r="CI58" s="393"/>
      <c r="CJ58" s="393"/>
      <c r="CK58" s="393"/>
      <c r="CL58" s="393"/>
      <c r="CM58" s="393"/>
      <c r="CN58" s="393"/>
      <c r="CO58" s="393"/>
      <c r="CP58" s="393"/>
      <c r="CQ58" s="393"/>
      <c r="CR58" s="393"/>
      <c r="CS58" s="393"/>
      <c r="CT58" s="393"/>
      <c r="CU58" s="393"/>
      <c r="CV58" s="393"/>
      <c r="CW58" s="393"/>
      <c r="CX58" s="393"/>
      <c r="CY58" s="381"/>
      <c r="CZ58" s="381"/>
      <c r="DA58" s="381"/>
      <c r="DB58" s="381"/>
      <c r="DC58" s="381"/>
      <c r="DD58" s="381"/>
      <c r="DE58" s="381"/>
      <c r="DF58" s="381"/>
      <c r="DG58" s="381"/>
      <c r="DH58" s="381"/>
      <c r="DI58" s="381"/>
      <c r="DJ58" s="381"/>
      <c r="DK58" s="381"/>
      <c r="DL58" s="381"/>
      <c r="DM58" s="381"/>
      <c r="DN58" s="381"/>
      <c r="DO58" s="381"/>
      <c r="DP58" s="381"/>
      <c r="DQ58" s="381"/>
      <c r="DR58" s="381"/>
      <c r="DS58" s="381"/>
      <c r="DT58" s="381"/>
      <c r="DU58" s="381"/>
      <c r="DV58" s="381"/>
      <c r="DW58" s="381"/>
      <c r="DX58" s="381"/>
      <c r="DY58" s="381"/>
      <c r="DZ58" s="381"/>
      <c r="EA58" s="381"/>
      <c r="EB58" s="381"/>
      <c r="EC58" s="381"/>
      <c r="ED58" s="381"/>
      <c r="EE58" s="381"/>
      <c r="EF58" s="381"/>
      <c r="EG58" s="381"/>
      <c r="EH58" s="381"/>
      <c r="EI58" s="381"/>
      <c r="EJ58" s="381"/>
      <c r="EK58" s="381"/>
      <c r="EL58" s="381"/>
      <c r="EM58" s="381"/>
      <c r="EN58" s="381"/>
      <c r="EO58" s="381"/>
      <c r="EP58" s="381"/>
      <c r="EQ58" s="381"/>
      <c r="ER58" s="381"/>
      <c r="ES58" s="381"/>
      <c r="ET58" s="381"/>
      <c r="EU58" s="381"/>
      <c r="EV58" s="381"/>
      <c r="EW58" s="381"/>
      <c r="EX58" s="381"/>
      <c r="EY58" s="381"/>
      <c r="EZ58" s="381"/>
      <c r="FA58" s="381"/>
      <c r="FB58" s="381"/>
      <c r="FC58" s="381"/>
      <c r="FD58" s="381"/>
      <c r="FE58" s="381"/>
      <c r="FF58" s="381"/>
      <c r="FG58" s="381"/>
      <c r="FH58" s="381"/>
      <c r="FI58" s="381"/>
      <c r="FJ58" s="381"/>
      <c r="FK58" s="381"/>
      <c r="FL58" s="381"/>
      <c r="FM58" s="381"/>
      <c r="FN58" s="381"/>
      <c r="FO58" s="381"/>
      <c r="FP58" s="381"/>
      <c r="FQ58" s="381"/>
      <c r="FR58" s="381"/>
      <c r="FS58" s="381"/>
      <c r="FT58" s="381"/>
      <c r="FU58" s="381"/>
      <c r="FV58" s="381"/>
      <c r="FW58" s="381"/>
      <c r="FX58" s="381"/>
      <c r="FY58" s="381"/>
      <c r="FZ58" s="381"/>
      <c r="GA58" s="381"/>
      <c r="GB58" s="381"/>
      <c r="GC58" s="381"/>
      <c r="GD58" s="381"/>
      <c r="GE58" s="381"/>
      <c r="GF58" s="381"/>
      <c r="GG58" s="381"/>
      <c r="GH58" s="381"/>
      <c r="GI58" s="381"/>
      <c r="GJ58" s="381"/>
      <c r="GK58" s="381"/>
      <c r="GL58" s="381"/>
      <c r="GM58" s="381"/>
      <c r="GN58" s="381"/>
      <c r="GO58" s="381"/>
      <c r="GP58" s="381"/>
      <c r="GQ58" s="381"/>
      <c r="GR58" s="381"/>
      <c r="GS58" s="381"/>
      <c r="GT58" s="381"/>
      <c r="GU58" s="381"/>
      <c r="GV58" s="381"/>
      <c r="GW58" s="381"/>
      <c r="GX58" s="381"/>
      <c r="GY58" s="381"/>
      <c r="GZ58" s="381"/>
      <c r="HA58" s="381"/>
      <c r="HB58" s="381"/>
      <c r="HC58" s="381"/>
      <c r="HD58" s="381"/>
      <c r="HE58" s="381"/>
      <c r="HF58" s="381"/>
      <c r="HG58" s="381"/>
      <c r="HH58" s="381"/>
      <c r="HI58" s="381"/>
      <c r="HJ58" s="381"/>
      <c r="HK58" s="381"/>
      <c r="HL58" s="381"/>
      <c r="HM58" s="381"/>
      <c r="HN58" s="381"/>
      <c r="HO58" s="381"/>
      <c r="HP58" s="381"/>
      <c r="HQ58" s="381"/>
      <c r="HR58" s="381"/>
      <c r="HS58" s="381"/>
      <c r="HT58" s="381"/>
      <c r="HU58" s="381"/>
      <c r="HV58" s="381"/>
      <c r="HW58" s="381"/>
      <c r="HX58" s="381"/>
      <c r="HY58" s="381"/>
      <c r="HZ58" s="381"/>
      <c r="IA58" s="381"/>
      <c r="IB58" s="381"/>
      <c r="IC58" s="381"/>
      <c r="ID58" s="381"/>
      <c r="IE58" s="381"/>
      <c r="IF58" s="381"/>
      <c r="IG58" s="381"/>
      <c r="IH58" s="381"/>
      <c r="II58" s="381"/>
      <c r="IJ58" s="381"/>
      <c r="IK58" s="381"/>
      <c r="IL58" s="381"/>
      <c r="IM58" s="381"/>
      <c r="IN58" s="381"/>
      <c r="IO58" s="381"/>
      <c r="IP58" s="381"/>
      <c r="IQ58" s="381"/>
      <c r="IR58" s="381"/>
      <c r="IS58" s="381"/>
      <c r="IT58" s="381"/>
      <c r="IU58" s="381"/>
      <c r="IV58" s="381"/>
      <c r="IW58" s="381"/>
      <c r="IX58" s="381"/>
      <c r="IY58" s="381"/>
      <c r="IZ58" s="381"/>
      <c r="JA58" s="381"/>
      <c r="JB58" s="381"/>
      <c r="JC58" s="381"/>
      <c r="JD58" s="381"/>
      <c r="JE58" s="381"/>
      <c r="JF58" s="381"/>
      <c r="JG58" s="381"/>
      <c r="JH58" s="381"/>
      <c r="JI58" s="381"/>
      <c r="JJ58" s="381"/>
      <c r="JK58" s="381"/>
      <c r="JL58" s="381"/>
      <c r="JM58" s="381"/>
      <c r="JN58" s="381"/>
      <c r="JO58" s="381"/>
      <c r="JP58" s="381"/>
      <c r="JQ58" s="381"/>
      <c r="JR58" s="381"/>
      <c r="JS58" s="381"/>
      <c r="JT58" s="381"/>
      <c r="JU58" s="381"/>
      <c r="JV58" s="381"/>
      <c r="JW58" s="381"/>
      <c r="JX58" s="381"/>
      <c r="JY58" s="381"/>
      <c r="JZ58" s="381"/>
      <c r="KA58" s="381"/>
      <c r="KB58" s="381"/>
      <c r="KC58" s="381"/>
      <c r="KD58" s="381"/>
      <c r="KE58" s="381"/>
      <c r="KF58" s="381"/>
      <c r="KG58" s="381"/>
      <c r="KH58" s="381"/>
      <c r="KI58" s="381"/>
    </row>
    <row r="59" spans="1:295" ht="14.45" customHeight="1">
      <c r="A59" s="41"/>
      <c r="B59" s="41"/>
      <c r="C59" s="40"/>
      <c r="D59" s="52"/>
      <c r="E59" s="51"/>
      <c r="F59" s="47"/>
      <c r="G59" s="51"/>
      <c r="H59" s="50"/>
      <c r="I59" s="47"/>
      <c r="J59" s="49"/>
      <c r="K59" s="47"/>
      <c r="L59" s="49"/>
      <c r="M59" s="48"/>
      <c r="N59" s="47"/>
      <c r="O59" s="33"/>
      <c r="P59" s="34"/>
      <c r="Q59" s="34"/>
      <c r="R59" s="44"/>
      <c r="S59" s="33"/>
      <c r="T59" s="32"/>
      <c r="U59" s="32"/>
      <c r="V59" s="31"/>
      <c r="W59" s="28"/>
      <c r="X59" s="28"/>
      <c r="AG59" s="393"/>
      <c r="AH59" s="393"/>
      <c r="AI59" s="393"/>
      <c r="AJ59" s="393"/>
      <c r="AK59" s="393"/>
      <c r="AL59" s="393"/>
      <c r="AM59" s="393"/>
      <c r="AN59" s="393"/>
      <c r="AO59" s="393"/>
      <c r="AP59" s="393"/>
      <c r="AQ59" s="393"/>
      <c r="AR59" s="393"/>
      <c r="AS59" s="393"/>
      <c r="AT59" s="393"/>
      <c r="AU59" s="393"/>
      <c r="AV59" s="393"/>
      <c r="AW59" s="393"/>
      <c r="AX59" s="393"/>
      <c r="AY59" s="393"/>
      <c r="AZ59" s="393"/>
      <c r="BA59" s="393"/>
      <c r="BB59" s="393"/>
      <c r="BC59" s="393"/>
      <c r="BD59" s="393"/>
      <c r="BE59" s="393"/>
      <c r="BF59" s="393"/>
      <c r="BG59" s="393"/>
      <c r="BH59" s="393"/>
      <c r="BI59" s="393"/>
      <c r="BJ59" s="393"/>
      <c r="BK59" s="393"/>
      <c r="BL59" s="393"/>
      <c r="BM59" s="393"/>
      <c r="BN59" s="393"/>
      <c r="BO59" s="393"/>
      <c r="BP59" s="393"/>
      <c r="BQ59" s="393"/>
      <c r="BR59" s="393"/>
      <c r="BS59" s="393"/>
      <c r="BT59" s="393"/>
      <c r="BU59" s="393"/>
      <c r="BV59" s="393"/>
      <c r="BW59" s="393"/>
      <c r="BX59" s="393"/>
      <c r="BY59" s="393"/>
      <c r="BZ59" s="393"/>
      <c r="CA59" s="393"/>
      <c r="CB59" s="393"/>
      <c r="CC59" s="393"/>
      <c r="CD59" s="393"/>
      <c r="CE59" s="393"/>
      <c r="CF59" s="393"/>
      <c r="CG59" s="393"/>
      <c r="CH59" s="393"/>
      <c r="CI59" s="393"/>
      <c r="CJ59" s="393"/>
      <c r="CK59" s="393"/>
      <c r="CL59" s="393"/>
      <c r="CM59" s="393"/>
      <c r="CN59" s="393"/>
      <c r="CO59" s="393"/>
      <c r="CP59" s="393"/>
      <c r="CQ59" s="393"/>
      <c r="CR59" s="393"/>
      <c r="CS59" s="393"/>
      <c r="CT59" s="393"/>
      <c r="CU59" s="393"/>
      <c r="CV59" s="393"/>
      <c r="CW59" s="393"/>
      <c r="CX59" s="393"/>
      <c r="CY59" s="381"/>
      <c r="CZ59" s="381"/>
      <c r="DA59" s="381"/>
      <c r="DB59" s="381"/>
      <c r="DC59" s="381"/>
      <c r="DD59" s="381"/>
      <c r="DE59" s="381"/>
      <c r="DF59" s="381"/>
      <c r="DG59" s="381"/>
      <c r="DH59" s="381"/>
      <c r="DI59" s="381"/>
      <c r="DJ59" s="381"/>
      <c r="DK59" s="381"/>
      <c r="DL59" s="381"/>
      <c r="DM59" s="381"/>
      <c r="DN59" s="381"/>
      <c r="DO59" s="381"/>
      <c r="DP59" s="381"/>
      <c r="DQ59" s="381"/>
      <c r="DR59" s="381"/>
      <c r="DS59" s="381"/>
      <c r="DT59" s="381"/>
      <c r="DU59" s="381"/>
      <c r="DV59" s="381"/>
      <c r="DW59" s="381"/>
      <c r="DX59" s="381"/>
      <c r="DY59" s="381"/>
      <c r="DZ59" s="381"/>
      <c r="EA59" s="381"/>
      <c r="EB59" s="381"/>
      <c r="EC59" s="381"/>
      <c r="ED59" s="381"/>
      <c r="EE59" s="381"/>
      <c r="EF59" s="381"/>
      <c r="EG59" s="381"/>
      <c r="EH59" s="381"/>
      <c r="EI59" s="381"/>
      <c r="EJ59" s="381"/>
      <c r="EK59" s="381"/>
      <c r="EL59" s="381"/>
      <c r="EM59" s="381"/>
      <c r="EN59" s="381"/>
      <c r="EO59" s="381"/>
      <c r="EP59" s="381"/>
      <c r="EQ59" s="381"/>
      <c r="ER59" s="381"/>
      <c r="ES59" s="381"/>
      <c r="ET59" s="381"/>
      <c r="EU59" s="381"/>
      <c r="EV59" s="381"/>
      <c r="EW59" s="381"/>
      <c r="EX59" s="381"/>
      <c r="EY59" s="381"/>
      <c r="EZ59" s="381"/>
      <c r="FA59" s="381"/>
      <c r="FB59" s="381"/>
      <c r="FC59" s="381"/>
      <c r="FD59" s="381"/>
      <c r="FE59" s="381"/>
      <c r="FF59" s="381"/>
      <c r="FG59" s="381"/>
      <c r="FH59" s="381"/>
      <c r="FI59" s="381"/>
      <c r="FJ59" s="381"/>
      <c r="FK59" s="381"/>
      <c r="FL59" s="381"/>
      <c r="FM59" s="381"/>
      <c r="FN59" s="381"/>
      <c r="FO59" s="381"/>
      <c r="FP59" s="381"/>
      <c r="FQ59" s="381"/>
      <c r="FR59" s="381"/>
      <c r="FS59" s="381"/>
      <c r="FT59" s="381"/>
      <c r="FU59" s="381"/>
      <c r="FV59" s="381"/>
      <c r="FW59" s="381"/>
      <c r="FX59" s="381"/>
      <c r="FY59" s="381"/>
      <c r="FZ59" s="381"/>
      <c r="GA59" s="381"/>
      <c r="GB59" s="381"/>
      <c r="GC59" s="381"/>
      <c r="GD59" s="381"/>
      <c r="GE59" s="381"/>
      <c r="GF59" s="381"/>
      <c r="GG59" s="381"/>
      <c r="GH59" s="381"/>
      <c r="GI59" s="381"/>
      <c r="GJ59" s="381"/>
      <c r="GK59" s="381"/>
      <c r="GL59" s="381"/>
      <c r="GM59" s="381"/>
      <c r="GN59" s="381"/>
      <c r="GO59" s="381"/>
      <c r="GP59" s="381"/>
      <c r="GQ59" s="381"/>
      <c r="GR59" s="381"/>
      <c r="GS59" s="381"/>
      <c r="GT59" s="381"/>
      <c r="GU59" s="381"/>
      <c r="GV59" s="381"/>
      <c r="GW59" s="381"/>
      <c r="GX59" s="381"/>
      <c r="GY59" s="381"/>
      <c r="GZ59" s="381"/>
      <c r="HA59" s="381"/>
      <c r="HB59" s="381"/>
      <c r="HC59" s="381"/>
      <c r="HD59" s="381"/>
      <c r="HE59" s="381"/>
      <c r="HF59" s="381"/>
      <c r="HG59" s="381"/>
      <c r="HH59" s="381"/>
      <c r="HI59" s="381"/>
      <c r="HJ59" s="381"/>
      <c r="HK59" s="381"/>
      <c r="HL59" s="381"/>
      <c r="HM59" s="381"/>
      <c r="HN59" s="381"/>
      <c r="HO59" s="381"/>
      <c r="HP59" s="381"/>
      <c r="HQ59" s="381"/>
      <c r="HR59" s="381"/>
      <c r="HS59" s="381"/>
      <c r="HT59" s="381"/>
      <c r="HU59" s="381"/>
      <c r="HV59" s="381"/>
      <c r="HW59" s="381"/>
      <c r="HX59" s="381"/>
      <c r="HY59" s="381"/>
      <c r="HZ59" s="381"/>
      <c r="IA59" s="381"/>
      <c r="IB59" s="381"/>
      <c r="IC59" s="381"/>
      <c r="ID59" s="381"/>
      <c r="IE59" s="381"/>
      <c r="IF59" s="381"/>
      <c r="IG59" s="381"/>
      <c r="IH59" s="381"/>
      <c r="II59" s="381"/>
      <c r="IJ59" s="381"/>
      <c r="IK59" s="381"/>
      <c r="IL59" s="381"/>
      <c r="IM59" s="381"/>
      <c r="IN59" s="381"/>
      <c r="IO59" s="381"/>
      <c r="IP59" s="381"/>
      <c r="IQ59" s="381"/>
      <c r="IR59" s="381"/>
      <c r="IS59" s="381"/>
      <c r="IT59" s="381"/>
      <c r="IU59" s="381"/>
      <c r="IV59" s="381"/>
      <c r="IW59" s="381"/>
      <c r="IX59" s="381"/>
      <c r="IY59" s="381"/>
      <c r="IZ59" s="381"/>
      <c r="JA59" s="381"/>
      <c r="JB59" s="381"/>
      <c r="JC59" s="381"/>
      <c r="JD59" s="381"/>
      <c r="JE59" s="381"/>
      <c r="JF59" s="381"/>
      <c r="JG59" s="381"/>
      <c r="JH59" s="381"/>
      <c r="JI59" s="381"/>
      <c r="JJ59" s="381"/>
      <c r="JK59" s="381"/>
      <c r="JL59" s="381"/>
      <c r="JM59" s="381"/>
      <c r="JN59" s="381"/>
      <c r="JO59" s="381"/>
      <c r="JP59" s="381"/>
      <c r="JQ59" s="381"/>
      <c r="JR59" s="381"/>
      <c r="JS59" s="381"/>
      <c r="JT59" s="381"/>
      <c r="JU59" s="381"/>
      <c r="JV59" s="381"/>
      <c r="JW59" s="381"/>
      <c r="JX59" s="381"/>
      <c r="JY59" s="381"/>
      <c r="JZ59" s="381"/>
      <c r="KA59" s="381"/>
      <c r="KB59" s="381"/>
      <c r="KC59" s="381"/>
      <c r="KD59" s="381"/>
      <c r="KE59" s="381"/>
      <c r="KF59" s="381"/>
      <c r="KG59" s="381"/>
      <c r="KH59" s="381"/>
      <c r="KI59" s="381"/>
    </row>
    <row r="60" spans="1:295" ht="14.45" customHeight="1">
      <c r="A60" s="41"/>
      <c r="B60" s="41"/>
      <c r="C60" s="40"/>
      <c r="D60" s="52"/>
      <c r="E60" s="51"/>
      <c r="F60" s="47"/>
      <c r="G60" s="51"/>
      <c r="H60" s="50"/>
      <c r="I60" s="47"/>
      <c r="J60" s="49"/>
      <c r="K60" s="47"/>
      <c r="L60" s="49"/>
      <c r="M60" s="48"/>
      <c r="N60" s="47"/>
      <c r="O60" s="46"/>
      <c r="P60" s="45"/>
      <c r="Q60" s="42"/>
      <c r="R60" s="44"/>
      <c r="S60" s="33"/>
      <c r="T60" s="32"/>
      <c r="U60" s="53"/>
      <c r="V60" s="31"/>
      <c r="W60" s="28"/>
      <c r="X60" s="28"/>
      <c r="AG60" s="393"/>
      <c r="AH60" s="393"/>
      <c r="AI60" s="393"/>
      <c r="AJ60" s="393"/>
      <c r="AK60" s="393"/>
      <c r="AL60" s="393"/>
      <c r="AM60" s="393"/>
      <c r="AN60" s="393"/>
      <c r="AO60" s="393"/>
      <c r="AP60" s="393"/>
      <c r="AQ60" s="393"/>
      <c r="AR60" s="393"/>
      <c r="AS60" s="393"/>
      <c r="AT60" s="393"/>
      <c r="AU60" s="393"/>
      <c r="AV60" s="393"/>
      <c r="AW60" s="393"/>
      <c r="AX60" s="393"/>
      <c r="AY60" s="393"/>
      <c r="AZ60" s="393"/>
      <c r="BA60" s="393"/>
      <c r="BB60" s="393"/>
      <c r="BC60" s="393"/>
      <c r="BD60" s="393"/>
      <c r="BE60" s="393"/>
      <c r="BF60" s="393"/>
      <c r="BG60" s="393"/>
      <c r="BH60" s="393"/>
      <c r="BI60" s="393"/>
      <c r="BJ60" s="393"/>
      <c r="BK60" s="393"/>
      <c r="BL60" s="393"/>
      <c r="BM60" s="393"/>
      <c r="BN60" s="393"/>
      <c r="BO60" s="393"/>
      <c r="BP60" s="393"/>
      <c r="BQ60" s="393"/>
      <c r="BR60" s="393"/>
      <c r="BS60" s="393"/>
      <c r="BT60" s="393"/>
      <c r="BU60" s="393"/>
      <c r="BV60" s="393"/>
      <c r="BW60" s="393"/>
      <c r="BX60" s="393"/>
      <c r="BY60" s="393"/>
      <c r="BZ60" s="393"/>
      <c r="CA60" s="393"/>
      <c r="CB60" s="393"/>
      <c r="CC60" s="393"/>
      <c r="CD60" s="393"/>
      <c r="CE60" s="393"/>
      <c r="CF60" s="393"/>
      <c r="CG60" s="393"/>
      <c r="CH60" s="393"/>
      <c r="CI60" s="393"/>
      <c r="CJ60" s="393"/>
      <c r="CK60" s="393"/>
      <c r="CL60" s="393"/>
      <c r="CM60" s="393"/>
      <c r="CN60" s="393"/>
      <c r="CO60" s="393"/>
      <c r="CP60" s="393"/>
      <c r="CQ60" s="393"/>
      <c r="CR60" s="393"/>
      <c r="CS60" s="393"/>
      <c r="CT60" s="393"/>
      <c r="CU60" s="393"/>
      <c r="CV60" s="393"/>
      <c r="CW60" s="393"/>
      <c r="CX60" s="393"/>
      <c r="CY60" s="381"/>
      <c r="CZ60" s="381"/>
      <c r="DA60" s="381"/>
      <c r="DB60" s="381"/>
      <c r="DC60" s="381"/>
      <c r="DD60" s="381"/>
      <c r="DE60" s="381"/>
      <c r="DF60" s="381"/>
      <c r="DG60" s="381"/>
      <c r="DH60" s="381"/>
      <c r="DI60" s="381"/>
      <c r="DJ60" s="381"/>
      <c r="DK60" s="381"/>
      <c r="DL60" s="381"/>
      <c r="DM60" s="381"/>
      <c r="DN60" s="381"/>
      <c r="DO60" s="381"/>
      <c r="DP60" s="381"/>
      <c r="DQ60" s="381"/>
      <c r="DR60" s="381"/>
      <c r="DS60" s="381"/>
      <c r="DT60" s="381"/>
      <c r="DU60" s="381"/>
      <c r="DV60" s="381"/>
      <c r="DW60" s="381"/>
      <c r="DX60" s="381"/>
      <c r="DY60" s="381"/>
      <c r="DZ60" s="381"/>
      <c r="EA60" s="381"/>
      <c r="EB60" s="381"/>
      <c r="EC60" s="381"/>
      <c r="ED60" s="381"/>
      <c r="EE60" s="381"/>
      <c r="EF60" s="381"/>
      <c r="EG60" s="381"/>
      <c r="EH60" s="381"/>
      <c r="EI60" s="381"/>
      <c r="EJ60" s="381"/>
      <c r="EK60" s="381"/>
      <c r="EL60" s="381"/>
      <c r="EM60" s="381"/>
      <c r="EN60" s="381"/>
      <c r="EO60" s="381"/>
      <c r="EP60" s="381"/>
      <c r="EQ60" s="381"/>
      <c r="ER60" s="381"/>
      <c r="ES60" s="381"/>
      <c r="ET60" s="381"/>
      <c r="EU60" s="381"/>
      <c r="EV60" s="381"/>
      <c r="EW60" s="381"/>
      <c r="EX60" s="381"/>
      <c r="EY60" s="381"/>
      <c r="EZ60" s="381"/>
      <c r="FA60" s="381"/>
      <c r="FB60" s="381"/>
      <c r="FC60" s="381"/>
      <c r="FD60" s="381"/>
      <c r="FE60" s="381"/>
      <c r="FF60" s="381"/>
      <c r="FG60" s="381"/>
      <c r="FH60" s="381"/>
      <c r="FI60" s="381"/>
      <c r="FJ60" s="381"/>
      <c r="FK60" s="381"/>
      <c r="FL60" s="381"/>
      <c r="FM60" s="381"/>
      <c r="FN60" s="381"/>
      <c r="FO60" s="381"/>
      <c r="FP60" s="381"/>
      <c r="FQ60" s="381"/>
      <c r="FR60" s="381"/>
      <c r="FS60" s="381"/>
      <c r="FT60" s="381"/>
      <c r="FU60" s="381"/>
      <c r="FV60" s="381"/>
      <c r="FW60" s="381"/>
      <c r="FX60" s="381"/>
      <c r="FY60" s="381"/>
      <c r="FZ60" s="381"/>
      <c r="GA60" s="381"/>
      <c r="GB60" s="381"/>
      <c r="GC60" s="381"/>
      <c r="GD60" s="381"/>
      <c r="GE60" s="381"/>
      <c r="GF60" s="381"/>
      <c r="GG60" s="381"/>
      <c r="GH60" s="381"/>
      <c r="GI60" s="381"/>
      <c r="GJ60" s="381"/>
      <c r="GK60" s="381"/>
      <c r="GL60" s="381"/>
      <c r="GM60" s="381"/>
      <c r="GN60" s="381"/>
      <c r="GO60" s="381"/>
      <c r="GP60" s="381"/>
      <c r="GQ60" s="381"/>
      <c r="GR60" s="381"/>
      <c r="GS60" s="381"/>
      <c r="GT60" s="381"/>
      <c r="GU60" s="381"/>
      <c r="GV60" s="381"/>
      <c r="GW60" s="381"/>
      <c r="GX60" s="381"/>
      <c r="GY60" s="381"/>
      <c r="GZ60" s="381"/>
      <c r="HA60" s="381"/>
      <c r="HB60" s="381"/>
      <c r="HC60" s="381"/>
      <c r="HD60" s="381"/>
      <c r="HE60" s="381"/>
      <c r="HF60" s="381"/>
      <c r="HG60" s="381"/>
      <c r="HH60" s="381"/>
      <c r="HI60" s="381"/>
      <c r="HJ60" s="381"/>
      <c r="HK60" s="381"/>
      <c r="HL60" s="381"/>
      <c r="HM60" s="381"/>
      <c r="HN60" s="381"/>
      <c r="HO60" s="381"/>
      <c r="HP60" s="381"/>
      <c r="HQ60" s="381"/>
      <c r="HR60" s="381"/>
      <c r="HS60" s="381"/>
      <c r="HT60" s="381"/>
      <c r="HU60" s="381"/>
      <c r="HV60" s="381"/>
      <c r="HW60" s="381"/>
      <c r="HX60" s="381"/>
      <c r="HY60" s="381"/>
      <c r="HZ60" s="381"/>
      <c r="IA60" s="381"/>
      <c r="IB60" s="381"/>
      <c r="IC60" s="381"/>
      <c r="ID60" s="381"/>
      <c r="IE60" s="381"/>
      <c r="IF60" s="381"/>
      <c r="IG60" s="381"/>
      <c r="IH60" s="381"/>
      <c r="II60" s="381"/>
      <c r="IJ60" s="381"/>
      <c r="IK60" s="381"/>
      <c r="IL60" s="381"/>
      <c r="IM60" s="381"/>
      <c r="IN60" s="381"/>
      <c r="IO60" s="381"/>
      <c r="IP60" s="381"/>
      <c r="IQ60" s="381"/>
      <c r="IR60" s="381"/>
      <c r="IS60" s="381"/>
      <c r="IT60" s="381"/>
      <c r="IU60" s="381"/>
      <c r="IV60" s="381"/>
      <c r="IW60" s="381"/>
      <c r="IX60" s="381"/>
      <c r="IY60" s="381"/>
      <c r="IZ60" s="381"/>
      <c r="JA60" s="381"/>
      <c r="JB60" s="381"/>
      <c r="JC60" s="381"/>
      <c r="JD60" s="381"/>
      <c r="JE60" s="381"/>
      <c r="JF60" s="381"/>
      <c r="JG60" s="381"/>
      <c r="JH60" s="381"/>
      <c r="JI60" s="381"/>
      <c r="JJ60" s="381"/>
      <c r="JK60" s="381"/>
      <c r="JL60" s="381"/>
      <c r="JM60" s="381"/>
      <c r="JN60" s="381"/>
      <c r="JO60" s="381"/>
      <c r="JP60" s="381"/>
      <c r="JQ60" s="381"/>
      <c r="JR60" s="381"/>
      <c r="JS60" s="381"/>
      <c r="JT60" s="381"/>
      <c r="JU60" s="381"/>
      <c r="JV60" s="381"/>
      <c r="JW60" s="381"/>
      <c r="JX60" s="381"/>
      <c r="JY60" s="381"/>
      <c r="JZ60" s="381"/>
      <c r="KA60" s="381"/>
      <c r="KB60" s="381"/>
      <c r="KC60" s="381"/>
      <c r="KD60" s="381"/>
      <c r="KE60" s="381"/>
      <c r="KF60" s="381"/>
      <c r="KG60" s="381"/>
      <c r="KH60" s="381"/>
      <c r="KI60" s="381"/>
    </row>
    <row r="61" spans="1:295" ht="14.45" customHeight="1">
      <c r="A61" s="41"/>
      <c r="B61" s="41"/>
      <c r="C61" s="40"/>
      <c r="D61" s="52"/>
      <c r="E61" s="51"/>
      <c r="F61" s="47"/>
      <c r="G61" s="51"/>
      <c r="H61" s="50"/>
      <c r="I61" s="47"/>
      <c r="J61" s="49"/>
      <c r="K61" s="47"/>
      <c r="L61" s="49"/>
      <c r="M61" s="48"/>
      <c r="N61" s="47"/>
      <c r="O61" s="46"/>
      <c r="P61" s="45"/>
      <c r="Q61" s="34"/>
      <c r="R61" s="44"/>
      <c r="S61" s="33"/>
      <c r="T61" s="32"/>
      <c r="V61" s="31"/>
      <c r="W61" s="28"/>
      <c r="X61" s="28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</row>
    <row r="62" spans="1:295" ht="14.45" customHeight="1">
      <c r="A62" s="41"/>
      <c r="B62" s="41"/>
      <c r="C62" s="40"/>
      <c r="D62" s="52"/>
      <c r="E62" s="51"/>
      <c r="F62" s="47"/>
      <c r="G62" s="51"/>
      <c r="H62" s="50"/>
      <c r="I62" s="47"/>
      <c r="J62" s="49"/>
      <c r="K62" s="47"/>
      <c r="L62" s="49"/>
      <c r="M62" s="48"/>
      <c r="N62" s="47"/>
      <c r="O62" s="46"/>
      <c r="P62" s="45"/>
      <c r="Q62" s="34"/>
      <c r="R62" s="44"/>
      <c r="S62" s="33"/>
      <c r="T62" s="32"/>
      <c r="U62" s="32"/>
      <c r="V62" s="31"/>
      <c r="W62" s="28"/>
      <c r="X62" s="28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</row>
    <row r="63" spans="1:295" ht="14.45" customHeight="1">
      <c r="A63" s="41"/>
      <c r="B63" s="41"/>
      <c r="C63" s="40"/>
      <c r="D63" s="52"/>
      <c r="E63" s="51"/>
      <c r="F63" s="47"/>
      <c r="G63" s="51"/>
      <c r="H63" s="50"/>
      <c r="I63" s="47"/>
      <c r="J63" s="49"/>
      <c r="K63" s="47"/>
      <c r="L63" s="49"/>
      <c r="M63" s="48"/>
      <c r="N63" s="47"/>
      <c r="O63" s="46"/>
      <c r="P63" s="45"/>
      <c r="Q63" s="34"/>
      <c r="R63" s="44"/>
      <c r="S63" s="33"/>
      <c r="T63" s="32"/>
      <c r="U63" s="32"/>
      <c r="V63" s="31"/>
      <c r="W63" s="28"/>
      <c r="X63" s="28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</row>
    <row r="64" spans="1:295" ht="14.45" customHeight="1">
      <c r="A64" s="41"/>
      <c r="B64" s="41"/>
      <c r="C64" s="40"/>
      <c r="D64" s="52"/>
      <c r="E64" s="51"/>
      <c r="F64" s="47"/>
      <c r="G64" s="51"/>
      <c r="H64" s="50"/>
      <c r="I64" s="47"/>
      <c r="J64" s="49"/>
      <c r="K64" s="47"/>
      <c r="L64" s="49"/>
      <c r="M64" s="48"/>
      <c r="N64" s="47"/>
      <c r="O64" s="46"/>
      <c r="P64" s="45"/>
      <c r="Q64" s="34"/>
      <c r="R64" s="44"/>
      <c r="S64" s="33"/>
      <c r="T64" s="32"/>
      <c r="U64" s="32"/>
      <c r="V64" s="31"/>
      <c r="W64" s="28"/>
      <c r="X64" s="28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</row>
    <row r="65" spans="1:102" ht="14.45" customHeight="1">
      <c r="A65" s="28"/>
      <c r="B65" s="28"/>
      <c r="C65" s="43"/>
      <c r="D65" s="39"/>
      <c r="E65" s="38"/>
      <c r="F65" s="32"/>
      <c r="G65" s="38"/>
      <c r="H65" s="37"/>
      <c r="I65" s="32"/>
      <c r="J65" s="36"/>
      <c r="K65" s="32"/>
      <c r="L65" s="36"/>
      <c r="M65" s="35"/>
      <c r="N65" s="32"/>
      <c r="O65" s="33"/>
      <c r="P65" s="34"/>
      <c r="Q65" s="42"/>
      <c r="R65" s="32"/>
      <c r="S65" s="33"/>
      <c r="T65" s="32"/>
      <c r="U65" s="32"/>
      <c r="V65" s="31"/>
      <c r="W65" s="28"/>
      <c r="X65" s="28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</row>
    <row r="66" spans="1:102" ht="14.45" customHeight="1">
      <c r="A66" s="41"/>
      <c r="B66" s="41"/>
      <c r="C66" s="40"/>
      <c r="D66" s="39"/>
      <c r="E66" s="38"/>
      <c r="F66" s="32"/>
      <c r="G66" s="38"/>
      <c r="H66" s="37"/>
      <c r="I66" s="32"/>
      <c r="J66" s="36"/>
      <c r="K66" s="32"/>
      <c r="L66" s="36"/>
      <c r="M66" s="35"/>
      <c r="N66" s="32"/>
      <c r="O66" s="33"/>
      <c r="P66" s="34"/>
      <c r="Q66" s="42"/>
      <c r="R66" s="32"/>
      <c r="S66" s="33"/>
      <c r="T66" s="32"/>
      <c r="U66" s="32"/>
      <c r="V66" s="31"/>
      <c r="W66" s="28"/>
      <c r="X66" s="28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</row>
    <row r="67" spans="1:102" ht="14.45" customHeight="1">
      <c r="A67" s="41"/>
      <c r="B67" s="41"/>
      <c r="C67" s="40"/>
      <c r="D67" s="39"/>
      <c r="E67" s="38"/>
      <c r="F67" s="32"/>
      <c r="G67" s="38"/>
      <c r="H67" s="37"/>
      <c r="I67" s="32"/>
      <c r="J67" s="36"/>
      <c r="K67" s="32"/>
      <c r="L67" s="36"/>
      <c r="M67" s="35"/>
      <c r="N67" s="32"/>
      <c r="O67" s="33"/>
      <c r="P67" s="34"/>
      <c r="Q67" s="34"/>
      <c r="R67" s="32"/>
      <c r="S67" s="33"/>
      <c r="T67" s="32"/>
      <c r="U67" s="32"/>
      <c r="V67" s="31"/>
      <c r="W67" s="28"/>
      <c r="X67" s="28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</row>
    <row r="68" spans="1:102" ht="14.45" customHeight="1">
      <c r="A68" s="28"/>
      <c r="C68" s="12"/>
      <c r="D68" s="11"/>
      <c r="E68" s="10"/>
      <c r="F68" s="9"/>
      <c r="G68" s="2"/>
      <c r="H68" s="9"/>
      <c r="I68" s="8"/>
      <c r="J68" s="2"/>
      <c r="K68" s="7"/>
      <c r="L68" s="2"/>
      <c r="M68" s="25"/>
      <c r="N68" s="8"/>
      <c r="O68" s="2"/>
      <c r="P68" s="4"/>
      <c r="Q68" s="5"/>
      <c r="R68" s="5"/>
      <c r="T68" s="4"/>
      <c r="U68" s="2"/>
      <c r="W68" s="2"/>
    </row>
    <row r="69" spans="1:102" ht="14.45" customHeight="1">
      <c r="A69" s="30"/>
      <c r="B69" s="27"/>
      <c r="C69" s="12"/>
      <c r="D69" s="11"/>
      <c r="E69" s="10"/>
      <c r="F69" s="9"/>
      <c r="G69" s="2"/>
      <c r="H69" s="9"/>
      <c r="I69" s="8"/>
      <c r="J69" s="2"/>
      <c r="K69" s="7"/>
      <c r="L69" s="2"/>
      <c r="M69" s="25"/>
      <c r="N69" s="8"/>
      <c r="O69" s="2"/>
      <c r="P69" s="4"/>
      <c r="Q69" s="5"/>
      <c r="R69" s="27"/>
      <c r="T69" s="4"/>
      <c r="U69" s="2"/>
      <c r="W69" s="2"/>
    </row>
    <row r="70" spans="1:102" ht="14.45" customHeight="1">
      <c r="A70" s="28"/>
      <c r="B70" s="27"/>
      <c r="C70" s="12"/>
      <c r="D70" s="11"/>
      <c r="E70" s="10"/>
      <c r="F70" s="9"/>
      <c r="G70" s="2"/>
      <c r="H70" s="9"/>
      <c r="I70" s="8"/>
      <c r="J70" s="2"/>
      <c r="K70" s="7"/>
      <c r="L70" s="2"/>
      <c r="M70" s="25"/>
      <c r="N70" s="8"/>
      <c r="O70" s="2"/>
      <c r="P70" s="4"/>
      <c r="Q70" s="5"/>
      <c r="R70" s="27"/>
      <c r="T70" s="4"/>
      <c r="U70" s="2"/>
      <c r="W70" s="2"/>
      <c r="Z70" s="29"/>
    </row>
    <row r="71" spans="1:102" ht="14.45" customHeight="1">
      <c r="A71" s="28"/>
      <c r="B71" s="27"/>
      <c r="C71" s="12"/>
      <c r="D71" s="11"/>
      <c r="E71" s="10"/>
      <c r="F71" s="9"/>
      <c r="G71" s="2"/>
      <c r="H71" s="9"/>
      <c r="I71" s="8"/>
      <c r="J71" s="2"/>
      <c r="K71" s="7"/>
      <c r="L71" s="2"/>
      <c r="M71" s="25"/>
      <c r="N71" s="8"/>
      <c r="O71" s="2"/>
      <c r="P71" s="4"/>
      <c r="Q71" s="5"/>
      <c r="R71" s="27"/>
      <c r="T71" s="4"/>
      <c r="U71" s="2"/>
      <c r="W71" s="2"/>
    </row>
    <row r="72" spans="1:102" ht="14.45" customHeight="1">
      <c r="A72" s="24"/>
      <c r="B72" s="27"/>
      <c r="C72" s="12"/>
      <c r="D72" s="11"/>
      <c r="E72" s="10"/>
      <c r="F72" s="9"/>
      <c r="G72" s="2"/>
      <c r="H72" s="9"/>
      <c r="I72" s="8"/>
      <c r="J72" s="2"/>
      <c r="K72" s="7"/>
      <c r="L72" s="2"/>
      <c r="M72" s="25"/>
      <c r="N72" s="8"/>
      <c r="O72" s="2"/>
      <c r="P72" s="4"/>
      <c r="Q72" s="5"/>
      <c r="R72" s="5"/>
      <c r="T72" s="4"/>
      <c r="U72" s="2"/>
      <c r="W72" s="2"/>
    </row>
    <row r="73" spans="1:102" ht="14.45" customHeight="1">
      <c r="C73" s="12"/>
      <c r="D73" s="26"/>
      <c r="E73" s="10"/>
      <c r="F73" s="9"/>
      <c r="G73" s="2"/>
      <c r="H73" s="9"/>
      <c r="I73" s="8"/>
      <c r="J73" s="2"/>
      <c r="K73" s="7"/>
      <c r="L73" s="2"/>
      <c r="M73" s="25"/>
      <c r="N73" s="8"/>
      <c r="O73" s="2"/>
      <c r="P73" s="4"/>
      <c r="Q73" s="5"/>
      <c r="R73" s="27"/>
      <c r="T73" s="4"/>
      <c r="U73" s="2"/>
      <c r="W73" s="2"/>
    </row>
    <row r="74" spans="1:102" ht="14.45" customHeight="1">
      <c r="A74" s="24"/>
      <c r="C74" s="12"/>
      <c r="D74" s="26"/>
      <c r="E74" s="10"/>
      <c r="F74" s="9"/>
      <c r="G74" s="2"/>
      <c r="H74" s="9"/>
      <c r="I74" s="8"/>
      <c r="J74" s="2"/>
      <c r="K74" s="7"/>
      <c r="L74" s="2"/>
      <c r="M74" s="25"/>
      <c r="N74" s="8"/>
      <c r="O74" s="2"/>
      <c r="P74" s="4"/>
      <c r="Q74" s="5"/>
      <c r="R74" s="2"/>
      <c r="S74" s="4"/>
      <c r="U74" s="2"/>
      <c r="V74" s="3"/>
      <c r="W74" s="12"/>
    </row>
    <row r="75" spans="1:102" ht="14.45" customHeight="1">
      <c r="A75" s="1"/>
      <c r="B75" s="1"/>
      <c r="C75" s="1"/>
    </row>
    <row r="76" spans="1:102" ht="14.45" customHeight="1">
      <c r="A76" s="1"/>
      <c r="B76" s="1"/>
      <c r="C76" s="1"/>
    </row>
    <row r="77" spans="1:102" ht="14.45" customHeight="1">
      <c r="A77" s="24"/>
      <c r="I77" s="22"/>
      <c r="J77" s="23"/>
      <c r="K77" s="22"/>
      <c r="Q77" s="14"/>
      <c r="R77" s="2"/>
      <c r="S77" s="4"/>
      <c r="U77" s="2"/>
      <c r="V77" s="3"/>
      <c r="W77" s="12"/>
    </row>
    <row r="78" spans="1:102" ht="14.45" customHeight="1">
      <c r="A78" s="1"/>
      <c r="W78" s="12"/>
    </row>
    <row r="79" spans="1:102" ht="14.45" customHeight="1">
      <c r="V79" s="3"/>
      <c r="W79" s="12"/>
    </row>
    <row r="80" spans="1:102" ht="14.45" customHeight="1">
      <c r="V80" s="3"/>
      <c r="W80" s="12"/>
    </row>
    <row r="81" spans="17:23" ht="14.45" customHeight="1">
      <c r="V81" s="3"/>
      <c r="W81" s="12"/>
    </row>
    <row r="82" spans="17:23" ht="14.45" customHeight="1">
      <c r="Q82" s="5"/>
      <c r="R82" s="2"/>
      <c r="S82" s="4"/>
      <c r="U82" s="2"/>
      <c r="V82" s="3"/>
      <c r="W82" s="12"/>
    </row>
    <row r="83" spans="17:23" ht="14.45" customHeight="1">
      <c r="Q83" s="5"/>
      <c r="R83" s="2"/>
      <c r="S83" s="4"/>
      <c r="U83" s="2"/>
      <c r="V83" s="3"/>
      <c r="W83" s="12"/>
    </row>
    <row r="84" spans="17:23" ht="14.45" customHeight="1">
      <c r="W84" s="12"/>
    </row>
    <row r="85" spans="17:23" ht="14.45" customHeight="1">
      <c r="W85" s="12"/>
    </row>
    <row r="86" spans="17:23" ht="14.45" customHeight="1">
      <c r="W86" s="12"/>
    </row>
    <row r="87" spans="17:23" ht="14.45" customHeight="1">
      <c r="W87" s="12"/>
    </row>
    <row r="88" spans="17:23" ht="14.45" customHeight="1">
      <c r="W88" s="12"/>
    </row>
    <row r="89" spans="17:23" ht="14.45" customHeight="1">
      <c r="W89" s="12"/>
    </row>
    <row r="99" spans="9:13" ht="14.45" customHeight="1">
      <c r="M99" s="21"/>
    </row>
    <row r="101" spans="9:13" ht="14.45" customHeight="1">
      <c r="I101" s="20"/>
    </row>
    <row r="102" spans="9:13" ht="14.45" customHeight="1">
      <c r="I102" s="19"/>
    </row>
    <row r="106" spans="9:13" ht="14.45" customHeight="1">
      <c r="K106" s="18"/>
    </row>
    <row r="108" spans="9:13" ht="14.45" customHeight="1">
      <c r="K108" s="17"/>
    </row>
    <row r="110" spans="9:13" ht="14.45" customHeight="1">
      <c r="I110" s="16"/>
    </row>
    <row r="113" spans="2:15" ht="14.45" customHeight="1">
      <c r="B113" s="5"/>
      <c r="C113" s="15"/>
      <c r="D113" s="4"/>
      <c r="E113" s="2"/>
      <c r="G113" s="3"/>
      <c r="H113" s="2"/>
      <c r="J113" s="12"/>
      <c r="K113" s="1"/>
      <c r="L113" s="1"/>
      <c r="M113" s="13"/>
      <c r="N113" s="1"/>
      <c r="O113" s="1"/>
    </row>
    <row r="114" spans="2:15" ht="14.45" customHeight="1">
      <c r="B114" s="5"/>
      <c r="C114" s="15"/>
      <c r="D114" s="4"/>
      <c r="E114" s="2"/>
      <c r="G114" s="3"/>
      <c r="H114" s="2"/>
      <c r="J114" s="12"/>
      <c r="K114" s="1"/>
      <c r="L114" s="1"/>
      <c r="M114" s="13"/>
      <c r="N114" s="1"/>
      <c r="O114" s="1"/>
    </row>
    <row r="115" spans="2:15" ht="14.45" customHeight="1">
      <c r="B115" s="5"/>
      <c r="C115" s="15"/>
      <c r="D115" s="4"/>
      <c r="E115" s="2"/>
      <c r="G115" s="3"/>
      <c r="H115" s="2"/>
      <c r="J115" s="12"/>
      <c r="K115" s="1"/>
      <c r="L115" s="1"/>
      <c r="M115" s="13"/>
      <c r="N115" s="1"/>
      <c r="O115" s="1"/>
    </row>
    <row r="116" spans="2:15" ht="14.45" customHeight="1">
      <c r="B116" s="5"/>
      <c r="C116" s="2"/>
      <c r="D116" s="4"/>
      <c r="E116" s="2"/>
      <c r="G116" s="3"/>
      <c r="H116" s="2"/>
      <c r="J116" s="12"/>
      <c r="K116" s="1"/>
      <c r="L116" s="1"/>
      <c r="M116" s="13"/>
      <c r="N116" s="1"/>
      <c r="O116" s="1"/>
    </row>
    <row r="117" spans="2:15" ht="14.45" customHeight="1">
      <c r="B117" s="14"/>
      <c r="C117" s="2"/>
      <c r="D117" s="4"/>
      <c r="E117" s="2"/>
      <c r="G117" s="3"/>
      <c r="H117" s="2"/>
      <c r="J117" s="12"/>
      <c r="K117" s="1"/>
      <c r="L117" s="1"/>
      <c r="M117" s="13"/>
      <c r="N117" s="1"/>
      <c r="O117" s="1"/>
    </row>
    <row r="118" spans="2:15" ht="14.45" customHeight="1">
      <c r="C118" s="2"/>
      <c r="D118" s="4"/>
      <c r="E118" s="2"/>
      <c r="G118" s="3"/>
      <c r="H118" s="2"/>
      <c r="J118" s="12"/>
      <c r="K118" s="1"/>
      <c r="L118" s="1"/>
      <c r="M118" s="13"/>
      <c r="N118" s="1"/>
      <c r="O118" s="1"/>
    </row>
    <row r="119" spans="2:15" ht="14.45" customHeight="1">
      <c r="B119" s="14"/>
      <c r="C119" s="2"/>
      <c r="D119" s="4"/>
      <c r="E119" s="2"/>
      <c r="G119" s="3"/>
      <c r="H119" s="2"/>
      <c r="J119" s="12"/>
      <c r="K119" s="1"/>
      <c r="L119" s="1"/>
      <c r="M119" s="13"/>
      <c r="N119" s="1"/>
      <c r="O119" s="1"/>
    </row>
  </sheetData>
  <mergeCells count="161">
    <mergeCell ref="AE30:AF30"/>
    <mergeCell ref="AE31:AF31"/>
    <mergeCell ref="AE32:AF32"/>
    <mergeCell ref="AE51:AF51"/>
    <mergeCell ref="AE40:AF40"/>
    <mergeCell ref="AE41:AF41"/>
    <mergeCell ref="AE42:AF42"/>
    <mergeCell ref="AE43:AF43"/>
    <mergeCell ref="AE44:AF44"/>
    <mergeCell ref="AE45:AF45"/>
    <mergeCell ref="AE46:AF46"/>
    <mergeCell ref="AE47:AF47"/>
    <mergeCell ref="AE48:AF48"/>
    <mergeCell ref="AE49:AF49"/>
    <mergeCell ref="AE50:AF50"/>
    <mergeCell ref="AE33:AF33"/>
    <mergeCell ref="AE34:AF34"/>
    <mergeCell ref="AE35:AF35"/>
    <mergeCell ref="AE36:AF36"/>
    <mergeCell ref="AE37:AF37"/>
    <mergeCell ref="AE39:AF39"/>
    <mergeCell ref="AE21:AF21"/>
    <mergeCell ref="AE22:AF22"/>
    <mergeCell ref="AE23:AF23"/>
    <mergeCell ref="AE24:AF24"/>
    <mergeCell ref="AE25:AF25"/>
    <mergeCell ref="AE26:AF26"/>
    <mergeCell ref="AE27:AF27"/>
    <mergeCell ref="AE28:AF28"/>
    <mergeCell ref="AE29:AF29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B4:AD4"/>
    <mergeCell ref="AB5:AB6"/>
    <mergeCell ref="AD5:AD6"/>
    <mergeCell ref="AE4:AF6"/>
    <mergeCell ref="AE7:AF7"/>
    <mergeCell ref="AE8:AF8"/>
    <mergeCell ref="AE9:AF9"/>
    <mergeCell ref="AE10:AF10"/>
    <mergeCell ref="AE11:AF11"/>
    <mergeCell ref="A25:C25"/>
    <mergeCell ref="A26:C26"/>
    <mergeCell ref="A27:C27"/>
    <mergeCell ref="A43:C43"/>
    <mergeCell ref="A45:C45"/>
    <mergeCell ref="A46:C46"/>
    <mergeCell ref="A47:C47"/>
    <mergeCell ref="Q39:S39"/>
    <mergeCell ref="Q40:S40"/>
    <mergeCell ref="A42:C42"/>
    <mergeCell ref="A44:C44"/>
    <mergeCell ref="Q35:S35"/>
    <mergeCell ref="Q36:S36"/>
    <mergeCell ref="Q37:S37"/>
    <mergeCell ref="Q41:S41"/>
    <mergeCell ref="A55:C55"/>
    <mergeCell ref="Q42:S42"/>
    <mergeCell ref="Q43:S43"/>
    <mergeCell ref="Q45:S45"/>
    <mergeCell ref="Q46:S46"/>
    <mergeCell ref="Q47:S47"/>
    <mergeCell ref="Q48:S48"/>
    <mergeCell ref="A50:C50"/>
    <mergeCell ref="A41:C41"/>
    <mergeCell ref="Q51:S51"/>
    <mergeCell ref="A49:C49"/>
    <mergeCell ref="A48:C48"/>
    <mergeCell ref="Q49:S49"/>
    <mergeCell ref="Q50:S50"/>
    <mergeCell ref="Q52:S52"/>
    <mergeCell ref="Q53:S53"/>
    <mergeCell ref="Q54:S54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D5:E6"/>
    <mergeCell ref="K5:L5"/>
    <mergeCell ref="K6:L6"/>
    <mergeCell ref="M5:M6"/>
    <mergeCell ref="A4:C6"/>
    <mergeCell ref="A24:C24"/>
    <mergeCell ref="A23:C23"/>
    <mergeCell ref="D4:H4"/>
    <mergeCell ref="Q21:S21"/>
    <mergeCell ref="Q22:S22"/>
    <mergeCell ref="Q23:S23"/>
    <mergeCell ref="Q24:S24"/>
    <mergeCell ref="H5:H6"/>
    <mergeCell ref="I5:J6"/>
    <mergeCell ref="Q18:S18"/>
    <mergeCell ref="Q19:S19"/>
    <mergeCell ref="Q9:S9"/>
    <mergeCell ref="Q14:S14"/>
    <mergeCell ref="Q15:S15"/>
    <mergeCell ref="Q16:S16"/>
    <mergeCell ref="Q17:S17"/>
    <mergeCell ref="F5:G5"/>
    <mergeCell ref="F6:G6"/>
    <mergeCell ref="A9:C9"/>
    <mergeCell ref="A7:C7"/>
    <mergeCell ref="A15:C15"/>
    <mergeCell ref="A17:C17"/>
    <mergeCell ref="A18:C18"/>
    <mergeCell ref="A19:C19"/>
    <mergeCell ref="A14:C14"/>
    <mergeCell ref="A8:C8"/>
    <mergeCell ref="A16:C16"/>
    <mergeCell ref="A13:C13"/>
    <mergeCell ref="A12:C12"/>
    <mergeCell ref="A11:C11"/>
    <mergeCell ref="A10:C10"/>
    <mergeCell ref="A51:C51"/>
    <mergeCell ref="I4:M4"/>
    <mergeCell ref="A39:C39"/>
    <mergeCell ref="Q7:S7"/>
    <mergeCell ref="Q8:S8"/>
    <mergeCell ref="Q20:S20"/>
    <mergeCell ref="Q10:S10"/>
    <mergeCell ref="Q11:S11"/>
    <mergeCell ref="Q12:S12"/>
    <mergeCell ref="Q13:S13"/>
    <mergeCell ref="A40:C40"/>
    <mergeCell ref="A28:C28"/>
    <mergeCell ref="A29:C29"/>
    <mergeCell ref="A30:C30"/>
    <mergeCell ref="A31:C31"/>
    <mergeCell ref="A35:C35"/>
    <mergeCell ref="A36:C36"/>
    <mergeCell ref="A37:C37"/>
    <mergeCell ref="A33:C33"/>
    <mergeCell ref="A34:C34"/>
    <mergeCell ref="A21:C21"/>
    <mergeCell ref="A22:C22"/>
    <mergeCell ref="A20:C20"/>
    <mergeCell ref="Q25:S25"/>
    <mergeCell ref="Y4:AA4"/>
    <mergeCell ref="Y5:Y6"/>
    <mergeCell ref="AA5:AA6"/>
    <mergeCell ref="V4:X4"/>
    <mergeCell ref="V5:V6"/>
    <mergeCell ref="X5:X6"/>
    <mergeCell ref="N4:P4"/>
    <mergeCell ref="N5:N6"/>
    <mergeCell ref="P5:P6"/>
    <mergeCell ref="Q4:U4"/>
    <mergeCell ref="Q5:S6"/>
    <mergeCell ref="U5:U6"/>
  </mergeCells>
  <printOptions gridLines="1"/>
  <pageMargins left="0.25" right="0.25" top="0.75" bottom="0.75" header="0.3" footer="0.3"/>
  <pageSetup paperSize="8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1.1</vt:lpstr>
      <vt:lpstr>'Table 1.1'!Print_Area</vt:lpstr>
    </vt:vector>
  </TitlesOfParts>
  <Company>NEA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Laurie, NEA/POL/CEN</dc:creator>
  <cp:lastModifiedBy>MOORE Laurie, NEA/POL/CEN</cp:lastModifiedBy>
  <dcterms:created xsi:type="dcterms:W3CDTF">2018-12-04T10:17:02Z</dcterms:created>
  <dcterms:modified xsi:type="dcterms:W3CDTF">2018-12-04T13:41:04Z</dcterms:modified>
</cp:coreProperties>
</file>