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fmoore\Documents\GitHub\scc_structural\data\scenarios\"/>
    </mc:Choice>
  </mc:AlternateContent>
  <xr:revisionPtr revIDLastSave="0" documentId="8_{83CE1C53-7DC0-4C0F-ACC6-E3A43B0B18D5}" xr6:coauthVersionLast="36" xr6:coauthVersionMax="36" xr10:uidLastSave="{00000000-0000-0000-0000-000000000000}"/>
  <bookViews>
    <workbookView xWindow="0" yWindow="0" windowWidth="19200" windowHeight="6295" firstSheet="1" activeTab="3" xr2:uid="{00000000-000D-0000-FFFF-FFFF00000000}"/>
  </bookViews>
  <sheets>
    <sheet name="Key" sheetId="1" r:id="rId1"/>
    <sheet name="Consumption Growth Rates" sheetId="2" r:id="rId2"/>
    <sheet name="Temperature Trajectories" sheetId="3" r:id="rId3"/>
    <sheet name="Calculations for DICE &amp; RICE" sheetId="4" r:id="rId4"/>
    <sheet name="Calculations for PAGE" sheetId="5" r:id="rId5"/>
    <sheet name="Calculations for FUND" sheetId="6" r:id="rId6"/>
    <sheet name="Calculations for SSPs" sheetId="7" r:id="rId7"/>
    <sheet name="Calculations for SRES" sheetId="8" r:id="rId8"/>
    <sheet name="Works Cited" sheetId="9" r:id="rId9"/>
  </sheets>
  <calcPr calcId="191029"/>
</workbook>
</file>

<file path=xl/calcChain.xml><?xml version="1.0" encoding="utf-8"?>
<calcChain xmlns="http://schemas.openxmlformats.org/spreadsheetml/2006/main">
  <c r="C11" i="4" l="1"/>
  <c r="O318" i="8"/>
  <c r="N318" i="8"/>
  <c r="M319" i="8" s="1"/>
  <c r="M318" i="8"/>
  <c r="L319" i="8" s="1"/>
  <c r="L318" i="8"/>
  <c r="K319" i="8" s="1"/>
  <c r="K318" i="8"/>
  <c r="J319" i="8" s="1"/>
  <c r="J318" i="8"/>
  <c r="I319" i="8" s="1"/>
  <c r="I318" i="8"/>
  <c r="H319" i="8" s="1"/>
  <c r="F92" i="2" s="1"/>
  <c r="H318" i="8"/>
  <c r="G319" i="8" s="1"/>
  <c r="D92" i="2" s="1"/>
  <c r="G318" i="8"/>
  <c r="F318" i="8"/>
  <c r="N311" i="8"/>
  <c r="J311" i="8"/>
  <c r="G311" i="8"/>
  <c r="D91" i="2" s="1"/>
  <c r="F311" i="8"/>
  <c r="O310" i="8"/>
  <c r="N310" i="8"/>
  <c r="M311" i="8" s="1"/>
  <c r="P91" i="2" s="1"/>
  <c r="M310" i="8"/>
  <c r="L310" i="8"/>
  <c r="L311" i="8" s="1"/>
  <c r="K310" i="8"/>
  <c r="J310" i="8"/>
  <c r="I310" i="8"/>
  <c r="H311" i="8" s="1"/>
  <c r="H310" i="8"/>
  <c r="G310" i="8"/>
  <c r="F310" i="8"/>
  <c r="M303" i="8"/>
  <c r="J303" i="8"/>
  <c r="I303" i="8"/>
  <c r="O302" i="8"/>
  <c r="N303" i="8" s="1"/>
  <c r="N302" i="8"/>
  <c r="M302" i="8"/>
  <c r="L302" i="8"/>
  <c r="K303" i="8" s="1"/>
  <c r="L90" i="2" s="1"/>
  <c r="K302" i="8"/>
  <c r="J302" i="8"/>
  <c r="I302" i="8"/>
  <c r="H303" i="8" s="1"/>
  <c r="F90" i="2" s="1"/>
  <c r="H302" i="8"/>
  <c r="G302" i="8"/>
  <c r="G303" i="8" s="1"/>
  <c r="F302" i="8"/>
  <c r="M295" i="8"/>
  <c r="L295" i="8"/>
  <c r="H295" i="8"/>
  <c r="O294" i="8"/>
  <c r="N295" i="8" s="1"/>
  <c r="N294" i="8"/>
  <c r="M294" i="8"/>
  <c r="L294" i="8"/>
  <c r="K295" i="8" s="1"/>
  <c r="K294" i="8"/>
  <c r="J294" i="8"/>
  <c r="J295" i="8" s="1"/>
  <c r="I294" i="8"/>
  <c r="H294" i="8"/>
  <c r="G295" i="8" s="1"/>
  <c r="D89" i="2" s="1"/>
  <c r="G294" i="8"/>
  <c r="F295" i="8" s="1"/>
  <c r="F294" i="8"/>
  <c r="O286" i="8"/>
  <c r="J287" i="8" s="1"/>
  <c r="J286" i="8"/>
  <c r="G287" i="8" s="1"/>
  <c r="G286" i="8"/>
  <c r="M279" i="8"/>
  <c r="L279" i="8"/>
  <c r="H279" i="8"/>
  <c r="O278" i="8"/>
  <c r="N279" i="8" s="1"/>
  <c r="N278" i="8"/>
  <c r="M278" i="8"/>
  <c r="L278" i="8"/>
  <c r="K279" i="8" s="1"/>
  <c r="K278" i="8"/>
  <c r="J278" i="8"/>
  <c r="J279" i="8" s="1"/>
  <c r="I278" i="8"/>
  <c r="H278" i="8"/>
  <c r="G279" i="8" s="1"/>
  <c r="D87" i="2" s="1"/>
  <c r="G278" i="8"/>
  <c r="F279" i="8" s="1"/>
  <c r="F278" i="8"/>
  <c r="K271" i="8"/>
  <c r="H271" i="8"/>
  <c r="G271" i="8"/>
  <c r="O270" i="8"/>
  <c r="N271" i="8" s="1"/>
  <c r="N270" i="8"/>
  <c r="M270" i="8"/>
  <c r="M271" i="8" s="1"/>
  <c r="P86" i="2" s="1"/>
  <c r="L270" i="8"/>
  <c r="K270" i="8"/>
  <c r="J271" i="8" s="1"/>
  <c r="J270" i="8"/>
  <c r="I271" i="8" s="1"/>
  <c r="I270" i="8"/>
  <c r="H270" i="8"/>
  <c r="G270" i="8"/>
  <c r="F271" i="8" s="1"/>
  <c r="F270" i="8"/>
  <c r="N263" i="8"/>
  <c r="K263" i="8"/>
  <c r="J263" i="8"/>
  <c r="F263" i="8"/>
  <c r="O262" i="8"/>
  <c r="N262" i="8"/>
  <c r="M262" i="8"/>
  <c r="L263" i="8" s="1"/>
  <c r="L262" i="8"/>
  <c r="K262" i="8"/>
  <c r="J262" i="8"/>
  <c r="I263" i="8" s="1"/>
  <c r="I262" i="8"/>
  <c r="H262" i="8"/>
  <c r="H263" i="8" s="1"/>
  <c r="G262" i="8"/>
  <c r="F262" i="8"/>
  <c r="N255" i="8"/>
  <c r="M255" i="8"/>
  <c r="I255" i="8"/>
  <c r="F255" i="8"/>
  <c r="O254" i="8"/>
  <c r="N254" i="8"/>
  <c r="M254" i="8"/>
  <c r="L255" i="8" s="1"/>
  <c r="L254" i="8"/>
  <c r="K254" i="8"/>
  <c r="K255" i="8" s="1"/>
  <c r="J254" i="8"/>
  <c r="I254" i="8"/>
  <c r="H255" i="8" s="1"/>
  <c r="F84" i="2" s="1"/>
  <c r="H254" i="8"/>
  <c r="G255" i="8" s="1"/>
  <c r="D84" i="2" s="1"/>
  <c r="G254" i="8"/>
  <c r="F254" i="8"/>
  <c r="L247" i="8"/>
  <c r="I247" i="8"/>
  <c r="H247" i="8"/>
  <c r="O246" i="8"/>
  <c r="N246" i="8"/>
  <c r="N247" i="8" s="1"/>
  <c r="R83" i="2" s="1"/>
  <c r="M246" i="8"/>
  <c r="L246" i="8"/>
  <c r="K247" i="8" s="1"/>
  <c r="K246" i="8"/>
  <c r="J247" i="8" s="1"/>
  <c r="J246" i="8"/>
  <c r="I246" i="8"/>
  <c r="H246" i="8"/>
  <c r="G247" i="8" s="1"/>
  <c r="G246" i="8"/>
  <c r="F246" i="8"/>
  <c r="F247" i="8" s="1"/>
  <c r="B83" i="2" s="1"/>
  <c r="L239" i="8"/>
  <c r="K239" i="8"/>
  <c r="G239" i="8"/>
  <c r="O238" i="8"/>
  <c r="N239" i="8" s="1"/>
  <c r="N238" i="8"/>
  <c r="M239" i="8" s="1"/>
  <c r="M238" i="8"/>
  <c r="L238" i="8"/>
  <c r="K238" i="8"/>
  <c r="J239" i="8" s="1"/>
  <c r="J82" i="2" s="1"/>
  <c r="J238" i="8"/>
  <c r="I239" i="8" s="1"/>
  <c r="H82" i="2" s="1"/>
  <c r="I238" i="8"/>
  <c r="H239" i="8" s="1"/>
  <c r="H238" i="8"/>
  <c r="G238" i="8"/>
  <c r="F238" i="8"/>
  <c r="N231" i="8"/>
  <c r="K231" i="8"/>
  <c r="J231" i="8"/>
  <c r="G231" i="8"/>
  <c r="F231" i="8"/>
  <c r="O230" i="8"/>
  <c r="N230" i="8"/>
  <c r="M231" i="8" s="1"/>
  <c r="M230" i="8"/>
  <c r="L231" i="8" s="1"/>
  <c r="L230" i="8"/>
  <c r="K230" i="8"/>
  <c r="J230" i="8"/>
  <c r="I231" i="8" s="1"/>
  <c r="I230" i="8"/>
  <c r="H231" i="8" s="1"/>
  <c r="H230" i="8"/>
  <c r="G230" i="8"/>
  <c r="F230" i="8"/>
  <c r="N223" i="8"/>
  <c r="M223" i="8"/>
  <c r="J223" i="8"/>
  <c r="J80" i="2" s="1"/>
  <c r="I223" i="8"/>
  <c r="F223" i="8"/>
  <c r="O222" i="8"/>
  <c r="N222" i="8"/>
  <c r="M222" i="8"/>
  <c r="L222" i="8"/>
  <c r="K223" i="8" s="1"/>
  <c r="L80" i="2" s="1"/>
  <c r="K222" i="8"/>
  <c r="J222" i="8"/>
  <c r="I222" i="8"/>
  <c r="H223" i="8" s="1"/>
  <c r="F80" i="2" s="1"/>
  <c r="H222" i="8"/>
  <c r="G223" i="8" s="1"/>
  <c r="G222" i="8"/>
  <c r="F222" i="8"/>
  <c r="M215" i="8"/>
  <c r="L215" i="8"/>
  <c r="I215" i="8"/>
  <c r="H215" i="8"/>
  <c r="O214" i="8"/>
  <c r="N215" i="8" s="1"/>
  <c r="R79" i="2" s="1"/>
  <c r="N214" i="8"/>
  <c r="M214" i="8"/>
  <c r="L214" i="8"/>
  <c r="K215" i="8" s="1"/>
  <c r="K214" i="8"/>
  <c r="J215" i="8" s="1"/>
  <c r="J214" i="8"/>
  <c r="I214" i="8"/>
  <c r="H214" i="8"/>
  <c r="G214" i="8"/>
  <c r="F215" i="8" s="1"/>
  <c r="B79" i="2" s="1"/>
  <c r="F214" i="8"/>
  <c r="L207" i="8"/>
  <c r="K207" i="8"/>
  <c r="H207" i="8"/>
  <c r="G207" i="8"/>
  <c r="O206" i="8"/>
  <c r="N207" i="8" s="1"/>
  <c r="N206" i="8"/>
  <c r="M207" i="8" s="1"/>
  <c r="P78" i="2" s="1"/>
  <c r="M206" i="8"/>
  <c r="L206" i="8"/>
  <c r="K206" i="8"/>
  <c r="J207" i="8" s="1"/>
  <c r="J206" i="8"/>
  <c r="I207" i="8" s="1"/>
  <c r="I206" i="8"/>
  <c r="H206" i="8"/>
  <c r="G206" i="8"/>
  <c r="F207" i="8" s="1"/>
  <c r="F206" i="8"/>
  <c r="N199" i="8"/>
  <c r="K199" i="8"/>
  <c r="J199" i="8"/>
  <c r="G199" i="8"/>
  <c r="F199" i="8"/>
  <c r="O198" i="8"/>
  <c r="N198" i="8"/>
  <c r="M198" i="8"/>
  <c r="L199" i="8" s="1"/>
  <c r="N77" i="2" s="1"/>
  <c r="L198" i="8"/>
  <c r="K198" i="8"/>
  <c r="J198" i="8"/>
  <c r="I199" i="8" s="1"/>
  <c r="I198" i="8"/>
  <c r="H199" i="8" s="1"/>
  <c r="H198" i="8"/>
  <c r="G198" i="8"/>
  <c r="F198" i="8"/>
  <c r="N191" i="8"/>
  <c r="R76" i="2" s="1"/>
  <c r="M191" i="8"/>
  <c r="J191" i="8"/>
  <c r="I191" i="8"/>
  <c r="F191" i="8"/>
  <c r="O190" i="8"/>
  <c r="N190" i="8"/>
  <c r="M190" i="8"/>
  <c r="L191" i="8" s="1"/>
  <c r="L190" i="8"/>
  <c r="K191" i="8" s="1"/>
  <c r="L76" i="2" s="1"/>
  <c r="K190" i="8"/>
  <c r="J190" i="8"/>
  <c r="I190" i="8"/>
  <c r="H190" i="8"/>
  <c r="G191" i="8" s="1"/>
  <c r="D76" i="2" s="1"/>
  <c r="G190" i="8"/>
  <c r="F190" i="8"/>
  <c r="M183" i="8"/>
  <c r="L183" i="8"/>
  <c r="I183" i="8"/>
  <c r="H75" i="2" s="1"/>
  <c r="H183" i="8"/>
  <c r="O182" i="8"/>
  <c r="N183" i="8" s="1"/>
  <c r="N182" i="8"/>
  <c r="M182" i="8"/>
  <c r="L182" i="8"/>
  <c r="K182" i="8"/>
  <c r="J183" i="8" s="1"/>
  <c r="J182" i="8"/>
  <c r="I182" i="8"/>
  <c r="H182" i="8"/>
  <c r="G183" i="8" s="1"/>
  <c r="G182" i="8"/>
  <c r="F183" i="8" s="1"/>
  <c r="F182" i="8"/>
  <c r="L175" i="8"/>
  <c r="K175" i="8"/>
  <c r="H175" i="8"/>
  <c r="G175" i="8"/>
  <c r="O174" i="8"/>
  <c r="N175" i="8" s="1"/>
  <c r="R74" i="2" s="1"/>
  <c r="N174" i="8"/>
  <c r="M175" i="8" s="1"/>
  <c r="M174" i="8"/>
  <c r="L174" i="8"/>
  <c r="K174" i="8"/>
  <c r="J175" i="8" s="1"/>
  <c r="J174" i="8"/>
  <c r="I175" i="8" s="1"/>
  <c r="H74" i="2" s="1"/>
  <c r="I174" i="8"/>
  <c r="H174" i="8"/>
  <c r="G174" i="8"/>
  <c r="F175" i="8" s="1"/>
  <c r="B74" i="2" s="1"/>
  <c r="F174" i="8"/>
  <c r="N167" i="8"/>
  <c r="K167" i="8"/>
  <c r="J167" i="8"/>
  <c r="G167" i="8"/>
  <c r="F167" i="8"/>
  <c r="O166" i="8"/>
  <c r="N166" i="8"/>
  <c r="M167" i="8" s="1"/>
  <c r="P73" i="2" s="1"/>
  <c r="M166" i="8"/>
  <c r="L167" i="8" s="1"/>
  <c r="L166" i="8"/>
  <c r="K166" i="8"/>
  <c r="J166" i="8"/>
  <c r="I166" i="8"/>
  <c r="H167" i="8" s="1"/>
  <c r="H166" i="8"/>
  <c r="G166" i="8"/>
  <c r="F166" i="8"/>
  <c r="J159" i="8"/>
  <c r="O158" i="8"/>
  <c r="J158" i="8"/>
  <c r="G158" i="8"/>
  <c r="G159" i="8" s="1"/>
  <c r="N151" i="8"/>
  <c r="K151" i="8"/>
  <c r="J151" i="8"/>
  <c r="G151" i="8"/>
  <c r="D71" i="2" s="1"/>
  <c r="F151" i="8"/>
  <c r="O150" i="8"/>
  <c r="N150" i="8"/>
  <c r="M151" i="8" s="1"/>
  <c r="M150" i="8"/>
  <c r="L151" i="8" s="1"/>
  <c r="L150" i="8"/>
  <c r="K150" i="8"/>
  <c r="J150" i="8"/>
  <c r="I150" i="8"/>
  <c r="H151" i="8" s="1"/>
  <c r="F71" i="2" s="1"/>
  <c r="H150" i="8"/>
  <c r="G150" i="8"/>
  <c r="F150" i="8"/>
  <c r="N143" i="8"/>
  <c r="M143" i="8"/>
  <c r="J143" i="8"/>
  <c r="I143" i="8"/>
  <c r="F143" i="8"/>
  <c r="O142" i="8"/>
  <c r="N142" i="8"/>
  <c r="M142" i="8"/>
  <c r="L142" i="8"/>
  <c r="K143" i="8" s="1"/>
  <c r="K142" i="8"/>
  <c r="J142" i="8"/>
  <c r="I142" i="8"/>
  <c r="H143" i="8" s="1"/>
  <c r="F70" i="2" s="1"/>
  <c r="H142" i="8"/>
  <c r="G143" i="8" s="1"/>
  <c r="D70" i="2" s="1"/>
  <c r="G142" i="8"/>
  <c r="F142" i="8"/>
  <c r="M135" i="8"/>
  <c r="L135" i="8"/>
  <c r="I135" i="8"/>
  <c r="H135" i="8"/>
  <c r="O134" i="8"/>
  <c r="N135" i="8" s="1"/>
  <c r="R69" i="2" s="1"/>
  <c r="N134" i="8"/>
  <c r="M134" i="8"/>
  <c r="L134" i="8"/>
  <c r="K135" i="8" s="1"/>
  <c r="K134" i="8"/>
  <c r="J135" i="8" s="1"/>
  <c r="J134" i="8"/>
  <c r="I134" i="8"/>
  <c r="H134" i="8"/>
  <c r="G134" i="8"/>
  <c r="F135" i="8" s="1"/>
  <c r="B69" i="2" s="1"/>
  <c r="F134" i="8"/>
  <c r="L127" i="8"/>
  <c r="K127" i="8"/>
  <c r="H127" i="8"/>
  <c r="G127" i="8"/>
  <c r="O126" i="8"/>
  <c r="N127" i="8" s="1"/>
  <c r="N126" i="8"/>
  <c r="M127" i="8" s="1"/>
  <c r="M126" i="8"/>
  <c r="L126" i="8"/>
  <c r="K126" i="8"/>
  <c r="J127" i="8" s="1"/>
  <c r="J126" i="8"/>
  <c r="I127" i="8" s="1"/>
  <c r="I126" i="8"/>
  <c r="H126" i="8"/>
  <c r="G126" i="8"/>
  <c r="F127" i="8" s="1"/>
  <c r="F126" i="8"/>
  <c r="N119" i="8"/>
  <c r="K119" i="8"/>
  <c r="L67" i="2" s="1"/>
  <c r="J119" i="8"/>
  <c r="G119" i="8"/>
  <c r="F119" i="8"/>
  <c r="O118" i="8"/>
  <c r="N118" i="8"/>
  <c r="M119" i="8" s="1"/>
  <c r="M118" i="8"/>
  <c r="L119" i="8" s="1"/>
  <c r="L118" i="8"/>
  <c r="K118" i="8"/>
  <c r="J118" i="8"/>
  <c r="I119" i="8" s="1"/>
  <c r="I118" i="8"/>
  <c r="H119" i="8" s="1"/>
  <c r="H118" i="8"/>
  <c r="G118" i="8"/>
  <c r="F118" i="8"/>
  <c r="N111" i="8"/>
  <c r="M111" i="8"/>
  <c r="J111" i="8"/>
  <c r="I111" i="8"/>
  <c r="F111" i="8"/>
  <c r="O110" i="8"/>
  <c r="N110" i="8"/>
  <c r="M110" i="8"/>
  <c r="L111" i="8" s="1"/>
  <c r="L110" i="8"/>
  <c r="K111" i="8" s="1"/>
  <c r="K110" i="8"/>
  <c r="J110" i="8"/>
  <c r="I110" i="8"/>
  <c r="H111" i="8" s="1"/>
  <c r="H110" i="8"/>
  <c r="G111" i="8" s="1"/>
  <c r="G110" i="8"/>
  <c r="F110" i="8"/>
  <c r="M103" i="8"/>
  <c r="L103" i="8"/>
  <c r="I103" i="8"/>
  <c r="H65" i="2" s="1"/>
  <c r="H103" i="8"/>
  <c r="O102" i="8"/>
  <c r="N103" i="8" s="1"/>
  <c r="N102" i="8"/>
  <c r="M102" i="8"/>
  <c r="L102" i="8"/>
  <c r="K102" i="8"/>
  <c r="J103" i="8" s="1"/>
  <c r="J102" i="8"/>
  <c r="I102" i="8"/>
  <c r="H102" i="8"/>
  <c r="G103" i="8" s="1"/>
  <c r="D65" i="2" s="1"/>
  <c r="G102" i="8"/>
  <c r="F103" i="8" s="1"/>
  <c r="F102" i="8"/>
  <c r="L95" i="8"/>
  <c r="K95" i="8"/>
  <c r="H95" i="8"/>
  <c r="G95" i="8"/>
  <c r="O94" i="8"/>
  <c r="N94" i="8"/>
  <c r="M95" i="8" s="1"/>
  <c r="P64" i="2" s="1"/>
  <c r="M94" i="8"/>
  <c r="L94" i="8"/>
  <c r="K94" i="8"/>
  <c r="J95" i="8" s="1"/>
  <c r="J94" i="8"/>
  <c r="I95" i="8" s="1"/>
  <c r="I94" i="8"/>
  <c r="H94" i="8"/>
  <c r="G94" i="8"/>
  <c r="F94" i="8"/>
  <c r="N87" i="8"/>
  <c r="K87" i="8"/>
  <c r="J87" i="8"/>
  <c r="G87" i="8"/>
  <c r="F87" i="8"/>
  <c r="O86" i="8"/>
  <c r="N86" i="8"/>
  <c r="M87" i="8" s="1"/>
  <c r="P63" i="2" s="1"/>
  <c r="M86" i="8"/>
  <c r="L87" i="8" s="1"/>
  <c r="N63" i="2" s="1"/>
  <c r="L86" i="8"/>
  <c r="K86" i="8"/>
  <c r="J86" i="8"/>
  <c r="I86" i="8"/>
  <c r="H87" i="8" s="1"/>
  <c r="H86" i="8"/>
  <c r="G86" i="8"/>
  <c r="F86" i="8"/>
  <c r="N79" i="8"/>
  <c r="M79" i="8"/>
  <c r="J79" i="8"/>
  <c r="I79" i="8"/>
  <c r="F79" i="8"/>
  <c r="O78" i="8"/>
  <c r="N78" i="8"/>
  <c r="M78" i="8"/>
  <c r="L78" i="8"/>
  <c r="K79" i="8" s="1"/>
  <c r="L62" i="2" s="1"/>
  <c r="K78" i="8"/>
  <c r="J78" i="8"/>
  <c r="I78" i="8"/>
  <c r="H79" i="8" s="1"/>
  <c r="H78" i="8"/>
  <c r="G79" i="8" s="1"/>
  <c r="G78" i="8"/>
  <c r="F78" i="8"/>
  <c r="M71" i="8"/>
  <c r="P61" i="2" s="1"/>
  <c r="L71" i="8"/>
  <c r="I71" i="8"/>
  <c r="H71" i="8"/>
  <c r="O70" i="8"/>
  <c r="N71" i="8" s="1"/>
  <c r="N70" i="8"/>
  <c r="M70" i="8"/>
  <c r="L70" i="8"/>
  <c r="K71" i="8" s="1"/>
  <c r="K70" i="8"/>
  <c r="J71" i="8" s="1"/>
  <c r="J70" i="8"/>
  <c r="I70" i="8"/>
  <c r="H70" i="8"/>
  <c r="G70" i="8"/>
  <c r="F71" i="8" s="1"/>
  <c r="F70" i="8"/>
  <c r="L63" i="8"/>
  <c r="K63" i="8"/>
  <c r="H63" i="8"/>
  <c r="F60" i="2" s="1"/>
  <c r="G63" i="8"/>
  <c r="O62" i="8"/>
  <c r="N63" i="8" s="1"/>
  <c r="N62" i="8"/>
  <c r="M63" i="8" s="1"/>
  <c r="M62" i="8"/>
  <c r="L62" i="8"/>
  <c r="K62" i="8"/>
  <c r="J62" i="8"/>
  <c r="I63" i="8" s="1"/>
  <c r="I62" i="8"/>
  <c r="H62" i="8"/>
  <c r="G62" i="8"/>
  <c r="F63" i="8" s="1"/>
  <c r="F62" i="8"/>
  <c r="N55" i="8"/>
  <c r="K55" i="8"/>
  <c r="J55" i="8"/>
  <c r="G55" i="8"/>
  <c r="F55" i="8"/>
  <c r="O54" i="8"/>
  <c r="N54" i="8"/>
  <c r="M55" i="8" s="1"/>
  <c r="M54" i="8"/>
  <c r="L55" i="8" s="1"/>
  <c r="L54" i="8"/>
  <c r="K54" i="8"/>
  <c r="J54" i="8"/>
  <c r="I55" i="8" s="1"/>
  <c r="I54" i="8"/>
  <c r="H55" i="8" s="1"/>
  <c r="H54" i="8"/>
  <c r="G54" i="8"/>
  <c r="F54" i="8"/>
  <c r="N47" i="8"/>
  <c r="M47" i="8"/>
  <c r="J47" i="8"/>
  <c r="I47" i="8"/>
  <c r="F47" i="8"/>
  <c r="O46" i="8"/>
  <c r="N46" i="8"/>
  <c r="M46" i="8"/>
  <c r="L47" i="8" s="1"/>
  <c r="L46" i="8"/>
  <c r="K47" i="8" s="1"/>
  <c r="K46" i="8"/>
  <c r="J46" i="8"/>
  <c r="I46" i="8"/>
  <c r="H46" i="8"/>
  <c r="G47" i="8" s="1"/>
  <c r="G46" i="8"/>
  <c r="F46" i="8"/>
  <c r="M39" i="8"/>
  <c r="L39" i="8"/>
  <c r="I39" i="8"/>
  <c r="H39" i="8"/>
  <c r="O38" i="8"/>
  <c r="N39" i="8" s="1"/>
  <c r="N38" i="8"/>
  <c r="M38" i="8"/>
  <c r="L38" i="8"/>
  <c r="K39" i="8" s="1"/>
  <c r="K38" i="8"/>
  <c r="J39" i="8" s="1"/>
  <c r="J38" i="8"/>
  <c r="I38" i="8"/>
  <c r="H38" i="8"/>
  <c r="G39" i="8" s="1"/>
  <c r="G38" i="8"/>
  <c r="F39" i="8" s="1"/>
  <c r="F38" i="8"/>
  <c r="L31" i="8"/>
  <c r="K31" i="8"/>
  <c r="H31" i="8"/>
  <c r="G31" i="8"/>
  <c r="O30" i="8"/>
  <c r="N30" i="8"/>
  <c r="M31" i="8" s="1"/>
  <c r="M30" i="8"/>
  <c r="L30" i="8"/>
  <c r="K30" i="8"/>
  <c r="J31" i="8" s="1"/>
  <c r="J56" i="2" s="1"/>
  <c r="J30" i="8"/>
  <c r="I31" i="8" s="1"/>
  <c r="H56" i="2" s="1"/>
  <c r="I30" i="8"/>
  <c r="H30" i="8"/>
  <c r="G30" i="8"/>
  <c r="F30" i="8"/>
  <c r="N23" i="8"/>
  <c r="K23" i="8"/>
  <c r="J23" i="8"/>
  <c r="G23" i="8"/>
  <c r="D55" i="2" s="1"/>
  <c r="F23" i="8"/>
  <c r="O22" i="8"/>
  <c r="N22" i="8"/>
  <c r="M23" i="8" s="1"/>
  <c r="M22" i="8"/>
  <c r="L23" i="8" s="1"/>
  <c r="L22" i="8"/>
  <c r="K22" i="8"/>
  <c r="J22" i="8"/>
  <c r="I22" i="8"/>
  <c r="H23" i="8" s="1"/>
  <c r="H22" i="8"/>
  <c r="G22" i="8"/>
  <c r="F22" i="8"/>
  <c r="N15" i="8"/>
  <c r="M15" i="8"/>
  <c r="J15" i="8"/>
  <c r="I15" i="8"/>
  <c r="F15" i="8"/>
  <c r="O14" i="8"/>
  <c r="N14" i="8"/>
  <c r="M14" i="8"/>
  <c r="L14" i="8"/>
  <c r="K15" i="8" s="1"/>
  <c r="K14" i="8"/>
  <c r="J14" i="8"/>
  <c r="I14" i="8"/>
  <c r="H15" i="8" s="1"/>
  <c r="F54" i="2" s="1"/>
  <c r="H14" i="8"/>
  <c r="G15" i="8" s="1"/>
  <c r="D54" i="2" s="1"/>
  <c r="G14" i="8"/>
  <c r="F14" i="8"/>
  <c r="M7" i="8"/>
  <c r="L7" i="8"/>
  <c r="I7" i="8"/>
  <c r="H7" i="8"/>
  <c r="O6" i="8"/>
  <c r="N7" i="8" s="1"/>
  <c r="N6" i="8"/>
  <c r="M6" i="8"/>
  <c r="L6" i="8"/>
  <c r="K7" i="8" s="1"/>
  <c r="K6" i="8"/>
  <c r="J7" i="8" s="1"/>
  <c r="J6" i="8"/>
  <c r="I6" i="8"/>
  <c r="H6" i="8"/>
  <c r="G6" i="8"/>
  <c r="F7" i="8" s="1"/>
  <c r="F6" i="8"/>
  <c r="P23" i="7"/>
  <c r="O23" i="7"/>
  <c r="N23" i="7"/>
  <c r="M23" i="7"/>
  <c r="L23" i="7"/>
  <c r="K23" i="7"/>
  <c r="J23" i="7"/>
  <c r="I23" i="7"/>
  <c r="H23" i="7"/>
  <c r="G23" i="7"/>
  <c r="P22" i="7"/>
  <c r="O22" i="7"/>
  <c r="N22" i="7"/>
  <c r="M22" i="7"/>
  <c r="L22" i="7"/>
  <c r="K22" i="7"/>
  <c r="J22" i="7"/>
  <c r="I22" i="7"/>
  <c r="H22" i="7"/>
  <c r="G22" i="7"/>
  <c r="P21" i="7"/>
  <c r="O21" i="7"/>
  <c r="N21" i="7"/>
  <c r="M21" i="7"/>
  <c r="L21" i="7"/>
  <c r="K21" i="7"/>
  <c r="J21" i="7"/>
  <c r="I21" i="7"/>
  <c r="H21" i="7"/>
  <c r="G21" i="7"/>
  <c r="P20" i="7"/>
  <c r="O20" i="7"/>
  <c r="N20" i="7"/>
  <c r="M20" i="7"/>
  <c r="L20" i="7"/>
  <c r="K20" i="7"/>
  <c r="J20" i="7"/>
  <c r="I20" i="7"/>
  <c r="H20" i="7"/>
  <c r="G20" i="7"/>
  <c r="P19" i="7"/>
  <c r="O19" i="7"/>
  <c r="N19" i="7"/>
  <c r="M19" i="7"/>
  <c r="L19" i="7"/>
  <c r="K19" i="7"/>
  <c r="J19" i="7"/>
  <c r="I19" i="7"/>
  <c r="H19" i="7"/>
  <c r="G19" i="7"/>
  <c r="P18" i="7"/>
  <c r="O18" i="7"/>
  <c r="N18" i="7"/>
  <c r="M18" i="7"/>
  <c r="L18" i="7"/>
  <c r="K18" i="7"/>
  <c r="J18" i="7"/>
  <c r="I18" i="7"/>
  <c r="H18" i="7"/>
  <c r="G18" i="7"/>
  <c r="P17" i="7"/>
  <c r="O17" i="7"/>
  <c r="N17" i="7"/>
  <c r="M17" i="7"/>
  <c r="L17" i="7"/>
  <c r="K17" i="7"/>
  <c r="J17" i="7"/>
  <c r="I17" i="7"/>
  <c r="H17" i="7"/>
  <c r="G17" i="7"/>
  <c r="P16" i="7"/>
  <c r="O16" i="7"/>
  <c r="N16" i="7"/>
  <c r="M16" i="7"/>
  <c r="L16" i="7"/>
  <c r="K16" i="7"/>
  <c r="J16" i="7"/>
  <c r="I16" i="7"/>
  <c r="H16" i="7"/>
  <c r="G16" i="7"/>
  <c r="P15" i="7"/>
  <c r="O15" i="7"/>
  <c r="N15" i="7"/>
  <c r="M15" i="7"/>
  <c r="L15" i="7"/>
  <c r="K15" i="7"/>
  <c r="J15" i="7"/>
  <c r="I15" i="7"/>
  <c r="H15" i="7"/>
  <c r="G15" i="7"/>
  <c r="P14" i="7"/>
  <c r="O14" i="7"/>
  <c r="N14" i="7"/>
  <c r="M14" i="7"/>
  <c r="L14" i="7"/>
  <c r="K14" i="7"/>
  <c r="J14" i="7"/>
  <c r="I14" i="7"/>
  <c r="H14" i="7"/>
  <c r="G14" i="7"/>
  <c r="P13" i="7"/>
  <c r="O13" i="7"/>
  <c r="N13" i="7"/>
  <c r="M13" i="7"/>
  <c r="L13" i="7"/>
  <c r="K13" i="7"/>
  <c r="J13" i="7"/>
  <c r="I13" i="7"/>
  <c r="H13" i="7"/>
  <c r="G13" i="7"/>
  <c r="P12" i="7"/>
  <c r="O12" i="7"/>
  <c r="N12" i="7"/>
  <c r="M12" i="7"/>
  <c r="L12" i="7"/>
  <c r="K12" i="7"/>
  <c r="J12" i="7"/>
  <c r="I12" i="7"/>
  <c r="H12" i="7"/>
  <c r="G12" i="7"/>
  <c r="P11" i="7"/>
  <c r="O11" i="7"/>
  <c r="N11" i="7"/>
  <c r="M11" i="7"/>
  <c r="L11" i="7"/>
  <c r="K11" i="7"/>
  <c r="J11" i="7"/>
  <c r="I11" i="7"/>
  <c r="H11" i="7"/>
  <c r="G11" i="7"/>
  <c r="P10" i="7"/>
  <c r="O10" i="7"/>
  <c r="N10" i="7"/>
  <c r="M10" i="7"/>
  <c r="L10" i="7"/>
  <c r="K10" i="7"/>
  <c r="J10" i="7"/>
  <c r="I10" i="7"/>
  <c r="H10" i="7"/>
  <c r="G10" i="7"/>
  <c r="P9" i="7"/>
  <c r="O9" i="7"/>
  <c r="N9" i="7"/>
  <c r="M9" i="7"/>
  <c r="L9" i="7"/>
  <c r="K9" i="7"/>
  <c r="J9" i="7"/>
  <c r="I9" i="7"/>
  <c r="H9" i="7"/>
  <c r="G9" i="7"/>
  <c r="P8" i="7"/>
  <c r="O8" i="7"/>
  <c r="N8" i="7"/>
  <c r="M8" i="7"/>
  <c r="L8" i="7"/>
  <c r="K8" i="7"/>
  <c r="J8" i="7"/>
  <c r="I8" i="7"/>
  <c r="H8" i="7"/>
  <c r="G8" i="7"/>
  <c r="P7" i="7"/>
  <c r="O7" i="7"/>
  <c r="N7" i="7"/>
  <c r="M7" i="7"/>
  <c r="L7" i="7"/>
  <c r="K7" i="7"/>
  <c r="J7" i="7"/>
  <c r="I7" i="7"/>
  <c r="H7" i="7"/>
  <c r="G7" i="7"/>
  <c r="P6" i="7"/>
  <c r="O6" i="7"/>
  <c r="N6" i="7"/>
  <c r="M6" i="7"/>
  <c r="L6" i="7"/>
  <c r="K6" i="7"/>
  <c r="J6" i="7"/>
  <c r="I6" i="7"/>
  <c r="H6" i="7"/>
  <c r="G6" i="7"/>
  <c r="P5" i="7"/>
  <c r="O5" i="7"/>
  <c r="N5" i="7"/>
  <c r="M5" i="7"/>
  <c r="L5" i="7"/>
  <c r="K5" i="7"/>
  <c r="J5" i="7"/>
  <c r="I5" i="7"/>
  <c r="H5" i="7"/>
  <c r="G5" i="7"/>
  <c r="P4" i="7"/>
  <c r="O4" i="7"/>
  <c r="N4" i="7"/>
  <c r="M4" i="7"/>
  <c r="L4" i="7"/>
  <c r="K4" i="7"/>
  <c r="J4" i="7"/>
  <c r="I4" i="7"/>
  <c r="H4" i="7"/>
  <c r="G4" i="7"/>
  <c r="P3" i="7"/>
  <c r="O3" i="7"/>
  <c r="N3" i="7"/>
  <c r="M3" i="7"/>
  <c r="L3" i="7"/>
  <c r="K3" i="7"/>
  <c r="J3" i="7"/>
  <c r="I3" i="7"/>
  <c r="H3" i="7"/>
  <c r="G3" i="7"/>
  <c r="Q438" i="6"/>
  <c r="P438" i="6"/>
  <c r="O438" i="6"/>
  <c r="N438" i="6"/>
  <c r="M438" i="6"/>
  <c r="L438" i="6"/>
  <c r="K438" i="6"/>
  <c r="J438" i="6"/>
  <c r="I438" i="6"/>
  <c r="H438" i="6"/>
  <c r="G438" i="6"/>
  <c r="F438" i="6"/>
  <c r="E438" i="6"/>
  <c r="D438" i="6"/>
  <c r="C438" i="6"/>
  <c r="B438" i="6"/>
  <c r="Q437" i="6"/>
  <c r="P437" i="6"/>
  <c r="O437" i="6"/>
  <c r="N437" i="6"/>
  <c r="M437" i="6"/>
  <c r="L437" i="6"/>
  <c r="K437" i="6"/>
  <c r="J437" i="6"/>
  <c r="I437" i="6"/>
  <c r="H437" i="6"/>
  <c r="G437" i="6"/>
  <c r="F437" i="6"/>
  <c r="E437" i="6"/>
  <c r="D437" i="6"/>
  <c r="C437" i="6"/>
  <c r="B437" i="6"/>
  <c r="Q436" i="6"/>
  <c r="P436" i="6"/>
  <c r="O436" i="6"/>
  <c r="N436" i="6"/>
  <c r="M436" i="6"/>
  <c r="L436" i="6"/>
  <c r="K436" i="6"/>
  <c r="J436" i="6"/>
  <c r="I436" i="6"/>
  <c r="H436" i="6"/>
  <c r="G436" i="6"/>
  <c r="F436" i="6"/>
  <c r="E436" i="6"/>
  <c r="D436" i="6"/>
  <c r="C436" i="6"/>
  <c r="B436" i="6"/>
  <c r="Q435" i="6"/>
  <c r="P435" i="6"/>
  <c r="O435" i="6"/>
  <c r="N435" i="6"/>
  <c r="M435" i="6"/>
  <c r="L435" i="6"/>
  <c r="K435" i="6"/>
  <c r="J435" i="6"/>
  <c r="I435" i="6"/>
  <c r="H435" i="6"/>
  <c r="G435" i="6"/>
  <c r="F435" i="6"/>
  <c r="E435" i="6"/>
  <c r="D435" i="6"/>
  <c r="C435" i="6"/>
  <c r="B435" i="6"/>
  <c r="R435" i="6" s="1"/>
  <c r="Q434" i="6"/>
  <c r="P434" i="6"/>
  <c r="O434" i="6"/>
  <c r="N434" i="6"/>
  <c r="M434" i="6"/>
  <c r="L434" i="6"/>
  <c r="K434" i="6"/>
  <c r="J434" i="6"/>
  <c r="I434" i="6"/>
  <c r="H434" i="6"/>
  <c r="G434" i="6"/>
  <c r="F434" i="6"/>
  <c r="E434" i="6"/>
  <c r="D434" i="6"/>
  <c r="C434" i="6"/>
  <c r="B434" i="6"/>
  <c r="R434" i="6" s="1"/>
  <c r="AF16" i="2" s="1"/>
  <c r="Q433" i="6"/>
  <c r="P433" i="6"/>
  <c r="O433" i="6"/>
  <c r="N433" i="6"/>
  <c r="M433" i="6"/>
  <c r="L433" i="6"/>
  <c r="K433" i="6"/>
  <c r="J433" i="6"/>
  <c r="I433" i="6"/>
  <c r="H433" i="6"/>
  <c r="G433" i="6"/>
  <c r="F433" i="6"/>
  <c r="E433" i="6"/>
  <c r="D433" i="6"/>
  <c r="C433" i="6"/>
  <c r="B433" i="6"/>
  <c r="R433" i="6" s="1"/>
  <c r="Q432" i="6"/>
  <c r="P432" i="6"/>
  <c r="O432" i="6"/>
  <c r="N432" i="6"/>
  <c r="M432" i="6"/>
  <c r="L432" i="6"/>
  <c r="K432" i="6"/>
  <c r="J432" i="6"/>
  <c r="I432" i="6"/>
  <c r="H432" i="6"/>
  <c r="G432" i="6"/>
  <c r="F432" i="6"/>
  <c r="E432" i="6"/>
  <c r="D432" i="6"/>
  <c r="C432" i="6"/>
  <c r="B432" i="6"/>
  <c r="R432" i="6" s="1"/>
  <c r="Q431" i="6"/>
  <c r="P431" i="6"/>
  <c r="O431" i="6"/>
  <c r="N431" i="6"/>
  <c r="M431" i="6"/>
  <c r="L431" i="6"/>
  <c r="K431" i="6"/>
  <c r="J431" i="6"/>
  <c r="I431" i="6"/>
  <c r="H431" i="6"/>
  <c r="G431" i="6"/>
  <c r="F431" i="6"/>
  <c r="E431" i="6"/>
  <c r="D431" i="6"/>
  <c r="C431" i="6"/>
  <c r="B431" i="6"/>
  <c r="Q430" i="6"/>
  <c r="P430" i="6"/>
  <c r="O430" i="6"/>
  <c r="N430" i="6"/>
  <c r="M430" i="6"/>
  <c r="L430" i="6"/>
  <c r="K430" i="6"/>
  <c r="J430" i="6"/>
  <c r="I430" i="6"/>
  <c r="H430" i="6"/>
  <c r="G430" i="6"/>
  <c r="F430" i="6"/>
  <c r="E430" i="6"/>
  <c r="D430" i="6"/>
  <c r="C430" i="6"/>
  <c r="B430" i="6"/>
  <c r="Q429" i="6"/>
  <c r="P429" i="6"/>
  <c r="O429" i="6"/>
  <c r="N429" i="6"/>
  <c r="M429" i="6"/>
  <c r="L429" i="6"/>
  <c r="K429" i="6"/>
  <c r="J429" i="6"/>
  <c r="I429" i="6"/>
  <c r="H429" i="6"/>
  <c r="G429" i="6"/>
  <c r="F429" i="6"/>
  <c r="E429" i="6"/>
  <c r="D429" i="6"/>
  <c r="C429" i="6"/>
  <c r="B429" i="6"/>
  <c r="R429" i="6" s="1"/>
  <c r="Q428" i="6"/>
  <c r="P428" i="6"/>
  <c r="O428" i="6"/>
  <c r="N428" i="6"/>
  <c r="M428" i="6"/>
  <c r="L428" i="6"/>
  <c r="K428" i="6"/>
  <c r="J428" i="6"/>
  <c r="I428" i="6"/>
  <c r="H428" i="6"/>
  <c r="G428" i="6"/>
  <c r="F428" i="6"/>
  <c r="E428" i="6"/>
  <c r="D428" i="6"/>
  <c r="C428" i="6"/>
  <c r="B428" i="6"/>
  <c r="R428" i="6" s="1"/>
  <c r="Q427" i="6"/>
  <c r="P427" i="6"/>
  <c r="O427" i="6"/>
  <c r="N427" i="6"/>
  <c r="M427" i="6"/>
  <c r="L427" i="6"/>
  <c r="K427" i="6"/>
  <c r="J427" i="6"/>
  <c r="I427" i="6"/>
  <c r="H427" i="6"/>
  <c r="G427" i="6"/>
  <c r="F427" i="6"/>
  <c r="E427" i="6"/>
  <c r="D427" i="6"/>
  <c r="C427" i="6"/>
  <c r="B427" i="6"/>
  <c r="R427" i="6" s="1"/>
  <c r="Q426" i="6"/>
  <c r="P426" i="6"/>
  <c r="O426" i="6"/>
  <c r="N426" i="6"/>
  <c r="M426" i="6"/>
  <c r="L426" i="6"/>
  <c r="K426" i="6"/>
  <c r="J426" i="6"/>
  <c r="I426" i="6"/>
  <c r="H426" i="6"/>
  <c r="G426" i="6"/>
  <c r="F426" i="6"/>
  <c r="E426" i="6"/>
  <c r="D426" i="6"/>
  <c r="C426" i="6"/>
  <c r="B426" i="6"/>
  <c r="R426" i="6" s="1"/>
  <c r="P16" i="2" s="1"/>
  <c r="Q425" i="6"/>
  <c r="P425" i="6"/>
  <c r="O425" i="6"/>
  <c r="N425" i="6"/>
  <c r="M425" i="6"/>
  <c r="L425" i="6"/>
  <c r="K425" i="6"/>
  <c r="J425" i="6"/>
  <c r="I425" i="6"/>
  <c r="H425" i="6"/>
  <c r="G425" i="6"/>
  <c r="F425" i="6"/>
  <c r="E425" i="6"/>
  <c r="D425" i="6"/>
  <c r="C425" i="6"/>
  <c r="B425" i="6"/>
  <c r="Q424" i="6"/>
  <c r="P424" i="6"/>
  <c r="O424" i="6"/>
  <c r="N424" i="6"/>
  <c r="M424" i="6"/>
  <c r="L424" i="6"/>
  <c r="K424" i="6"/>
  <c r="J424" i="6"/>
  <c r="I424" i="6"/>
  <c r="H424" i="6"/>
  <c r="G424" i="6"/>
  <c r="F424" i="6"/>
  <c r="E424" i="6"/>
  <c r="D424" i="6"/>
  <c r="C424" i="6"/>
  <c r="B424" i="6"/>
  <c r="R424" i="6" s="1"/>
  <c r="Q423" i="6"/>
  <c r="P423" i="6"/>
  <c r="O423" i="6"/>
  <c r="N423" i="6"/>
  <c r="M423" i="6"/>
  <c r="L423" i="6"/>
  <c r="K423" i="6"/>
  <c r="J423" i="6"/>
  <c r="I423" i="6"/>
  <c r="H423" i="6"/>
  <c r="G423" i="6"/>
  <c r="F423" i="6"/>
  <c r="E423" i="6"/>
  <c r="D423" i="6"/>
  <c r="C423" i="6"/>
  <c r="B423" i="6"/>
  <c r="R423" i="6" s="1"/>
  <c r="Q422" i="6"/>
  <c r="P422" i="6"/>
  <c r="O422" i="6"/>
  <c r="N422" i="6"/>
  <c r="M422" i="6"/>
  <c r="L422" i="6"/>
  <c r="K422" i="6"/>
  <c r="J422" i="6"/>
  <c r="I422" i="6"/>
  <c r="H422" i="6"/>
  <c r="G422" i="6"/>
  <c r="F422" i="6"/>
  <c r="E422" i="6"/>
  <c r="D422" i="6"/>
  <c r="C422" i="6"/>
  <c r="B422" i="6"/>
  <c r="Q421" i="6"/>
  <c r="P421" i="6"/>
  <c r="O421" i="6"/>
  <c r="N421" i="6"/>
  <c r="M421" i="6"/>
  <c r="L421" i="6"/>
  <c r="K421" i="6"/>
  <c r="J421" i="6"/>
  <c r="I421" i="6"/>
  <c r="H421" i="6"/>
  <c r="G421" i="6"/>
  <c r="F421" i="6"/>
  <c r="E421" i="6"/>
  <c r="D421" i="6"/>
  <c r="C421" i="6"/>
  <c r="B421" i="6"/>
  <c r="Q420" i="6"/>
  <c r="P420" i="6"/>
  <c r="O420" i="6"/>
  <c r="N420" i="6"/>
  <c r="M420" i="6"/>
  <c r="L420" i="6"/>
  <c r="K420" i="6"/>
  <c r="J420" i="6"/>
  <c r="I420" i="6"/>
  <c r="H420" i="6"/>
  <c r="G420" i="6"/>
  <c r="F420" i="6"/>
  <c r="E420" i="6"/>
  <c r="D420" i="6"/>
  <c r="C420" i="6"/>
  <c r="B420" i="6"/>
  <c r="R420" i="6" s="1"/>
  <c r="Q419" i="6"/>
  <c r="P419" i="6"/>
  <c r="O419" i="6"/>
  <c r="N419" i="6"/>
  <c r="M419" i="6"/>
  <c r="L419" i="6"/>
  <c r="K419" i="6"/>
  <c r="J419" i="6"/>
  <c r="I419" i="6"/>
  <c r="H419" i="6"/>
  <c r="G419" i="6"/>
  <c r="F419" i="6"/>
  <c r="E419" i="6"/>
  <c r="D419" i="6"/>
  <c r="C419" i="6"/>
  <c r="B419" i="6"/>
  <c r="R419" i="6" s="1"/>
  <c r="Q392" i="6"/>
  <c r="P392" i="6"/>
  <c r="O392" i="6"/>
  <c r="N392" i="6"/>
  <c r="M392" i="6"/>
  <c r="L392" i="6"/>
  <c r="K392" i="6"/>
  <c r="J392" i="6"/>
  <c r="I392" i="6"/>
  <c r="H392" i="6"/>
  <c r="G392" i="6"/>
  <c r="F392" i="6"/>
  <c r="E392" i="6"/>
  <c r="D392" i="6"/>
  <c r="C392" i="6"/>
  <c r="B392" i="6"/>
  <c r="R392" i="6" s="1"/>
  <c r="Q391" i="6"/>
  <c r="P391" i="6"/>
  <c r="O391" i="6"/>
  <c r="N391" i="6"/>
  <c r="M391" i="6"/>
  <c r="L391" i="6"/>
  <c r="K391" i="6"/>
  <c r="J391" i="6"/>
  <c r="I391" i="6"/>
  <c r="H391" i="6"/>
  <c r="G391" i="6"/>
  <c r="F391" i="6"/>
  <c r="E391" i="6"/>
  <c r="D391" i="6"/>
  <c r="C391" i="6"/>
  <c r="B391" i="6"/>
  <c r="Q390" i="6"/>
  <c r="P390" i="6"/>
  <c r="O390" i="6"/>
  <c r="N390" i="6"/>
  <c r="M390" i="6"/>
  <c r="L390" i="6"/>
  <c r="K390" i="6"/>
  <c r="J390" i="6"/>
  <c r="I390" i="6"/>
  <c r="H390" i="6"/>
  <c r="G390" i="6"/>
  <c r="F390" i="6"/>
  <c r="E390" i="6"/>
  <c r="D390" i="6"/>
  <c r="C390" i="6"/>
  <c r="B390" i="6"/>
  <c r="Q389" i="6"/>
  <c r="P389" i="6"/>
  <c r="O389" i="6"/>
  <c r="N389" i="6"/>
  <c r="M389" i="6"/>
  <c r="L389" i="6"/>
  <c r="K389" i="6"/>
  <c r="J389" i="6"/>
  <c r="I389" i="6"/>
  <c r="H389" i="6"/>
  <c r="G389" i="6"/>
  <c r="F389" i="6"/>
  <c r="E389" i="6"/>
  <c r="D389" i="6"/>
  <c r="C389" i="6"/>
  <c r="B389" i="6"/>
  <c r="R389" i="6" s="1"/>
  <c r="Q388" i="6"/>
  <c r="P388" i="6"/>
  <c r="O388" i="6"/>
  <c r="N388" i="6"/>
  <c r="M388" i="6"/>
  <c r="L388" i="6"/>
  <c r="K388" i="6"/>
  <c r="J388" i="6"/>
  <c r="I388" i="6"/>
  <c r="H388" i="6"/>
  <c r="G388" i="6"/>
  <c r="F388" i="6"/>
  <c r="E388" i="6"/>
  <c r="D388" i="6"/>
  <c r="C388" i="6"/>
  <c r="B388" i="6"/>
  <c r="R388" i="6" s="1"/>
  <c r="Q387" i="6"/>
  <c r="P387" i="6"/>
  <c r="O387" i="6"/>
  <c r="N387" i="6"/>
  <c r="M387" i="6"/>
  <c r="L387" i="6"/>
  <c r="K387" i="6"/>
  <c r="J387" i="6"/>
  <c r="I387" i="6"/>
  <c r="H387" i="6"/>
  <c r="G387" i="6"/>
  <c r="F387" i="6"/>
  <c r="E387" i="6"/>
  <c r="D387" i="6"/>
  <c r="C387" i="6"/>
  <c r="B387" i="6"/>
  <c r="Q386" i="6"/>
  <c r="P386" i="6"/>
  <c r="O386" i="6"/>
  <c r="N386" i="6"/>
  <c r="M386" i="6"/>
  <c r="L386" i="6"/>
  <c r="K386" i="6"/>
  <c r="J386" i="6"/>
  <c r="I386" i="6"/>
  <c r="H386" i="6"/>
  <c r="G386" i="6"/>
  <c r="F386" i="6"/>
  <c r="E386" i="6"/>
  <c r="D386" i="6"/>
  <c r="C386" i="6"/>
  <c r="B386" i="6"/>
  <c r="Q385" i="6"/>
  <c r="P385" i="6"/>
  <c r="O385" i="6"/>
  <c r="N385" i="6"/>
  <c r="M385" i="6"/>
  <c r="L385" i="6"/>
  <c r="K385" i="6"/>
  <c r="J385" i="6"/>
  <c r="I385" i="6"/>
  <c r="H385" i="6"/>
  <c r="G385" i="6"/>
  <c r="F385" i="6"/>
  <c r="E385" i="6"/>
  <c r="D385" i="6"/>
  <c r="C385" i="6"/>
  <c r="B385" i="6"/>
  <c r="R385" i="6" s="1"/>
  <c r="Q384" i="6"/>
  <c r="P384" i="6"/>
  <c r="O384" i="6"/>
  <c r="N384" i="6"/>
  <c r="M384" i="6"/>
  <c r="L384" i="6"/>
  <c r="K384" i="6"/>
  <c r="J384" i="6"/>
  <c r="I384" i="6"/>
  <c r="H384" i="6"/>
  <c r="G384" i="6"/>
  <c r="F384" i="6"/>
  <c r="E384" i="6"/>
  <c r="D384" i="6"/>
  <c r="C384" i="6"/>
  <c r="B384" i="6"/>
  <c r="R384" i="6" s="1"/>
  <c r="Q383" i="6"/>
  <c r="P383" i="6"/>
  <c r="O383" i="6"/>
  <c r="N383" i="6"/>
  <c r="M383" i="6"/>
  <c r="L383" i="6"/>
  <c r="K383" i="6"/>
  <c r="J383" i="6"/>
  <c r="I383" i="6"/>
  <c r="H383" i="6"/>
  <c r="G383" i="6"/>
  <c r="F383" i="6"/>
  <c r="E383" i="6"/>
  <c r="D383" i="6"/>
  <c r="C383" i="6"/>
  <c r="B383" i="6"/>
  <c r="Q382" i="6"/>
  <c r="P382" i="6"/>
  <c r="O382" i="6"/>
  <c r="N382" i="6"/>
  <c r="M382" i="6"/>
  <c r="L382" i="6"/>
  <c r="K382" i="6"/>
  <c r="J382" i="6"/>
  <c r="I382" i="6"/>
  <c r="H382" i="6"/>
  <c r="G382" i="6"/>
  <c r="F382" i="6"/>
  <c r="E382" i="6"/>
  <c r="D382" i="6"/>
  <c r="C382" i="6"/>
  <c r="B382" i="6"/>
  <c r="Q381" i="6"/>
  <c r="P381" i="6"/>
  <c r="O381" i="6"/>
  <c r="N381" i="6"/>
  <c r="M381" i="6"/>
  <c r="L381" i="6"/>
  <c r="K381" i="6"/>
  <c r="J381" i="6"/>
  <c r="I381" i="6"/>
  <c r="H381" i="6"/>
  <c r="G381" i="6"/>
  <c r="F381" i="6"/>
  <c r="E381" i="6"/>
  <c r="D381" i="6"/>
  <c r="C381" i="6"/>
  <c r="B381" i="6"/>
  <c r="Q380" i="6"/>
  <c r="P380" i="6"/>
  <c r="O380" i="6"/>
  <c r="N380" i="6"/>
  <c r="M380" i="6"/>
  <c r="L380" i="6"/>
  <c r="K380" i="6"/>
  <c r="J380" i="6"/>
  <c r="I380" i="6"/>
  <c r="H380" i="6"/>
  <c r="G380" i="6"/>
  <c r="F380" i="6"/>
  <c r="E380" i="6"/>
  <c r="D380" i="6"/>
  <c r="C380" i="6"/>
  <c r="B380" i="6"/>
  <c r="R380" i="6" s="1"/>
  <c r="Q379" i="6"/>
  <c r="P379" i="6"/>
  <c r="O379" i="6"/>
  <c r="N379" i="6"/>
  <c r="M379" i="6"/>
  <c r="L379" i="6"/>
  <c r="K379" i="6"/>
  <c r="J379" i="6"/>
  <c r="I379" i="6"/>
  <c r="H379" i="6"/>
  <c r="G379" i="6"/>
  <c r="F379" i="6"/>
  <c r="E379" i="6"/>
  <c r="D379" i="6"/>
  <c r="C379" i="6"/>
  <c r="B379" i="6"/>
  <c r="Q378" i="6"/>
  <c r="P378" i="6"/>
  <c r="O378" i="6"/>
  <c r="N378" i="6"/>
  <c r="M378" i="6"/>
  <c r="L378" i="6"/>
  <c r="K378" i="6"/>
  <c r="J378" i="6"/>
  <c r="I378" i="6"/>
  <c r="H378" i="6"/>
  <c r="G378" i="6"/>
  <c r="F378" i="6"/>
  <c r="E378" i="6"/>
  <c r="D378" i="6"/>
  <c r="C378" i="6"/>
  <c r="B378" i="6"/>
  <c r="Q377" i="6"/>
  <c r="P377" i="6"/>
  <c r="O377" i="6"/>
  <c r="N377" i="6"/>
  <c r="M377" i="6"/>
  <c r="L377" i="6"/>
  <c r="K377" i="6"/>
  <c r="J377" i="6"/>
  <c r="I377" i="6"/>
  <c r="H377" i="6"/>
  <c r="G377" i="6"/>
  <c r="F377" i="6"/>
  <c r="E377" i="6"/>
  <c r="D377" i="6"/>
  <c r="C377" i="6"/>
  <c r="B377" i="6"/>
  <c r="Q376" i="6"/>
  <c r="P376" i="6"/>
  <c r="O376" i="6"/>
  <c r="N376" i="6"/>
  <c r="M376" i="6"/>
  <c r="L376" i="6"/>
  <c r="K376" i="6"/>
  <c r="J376" i="6"/>
  <c r="I376" i="6"/>
  <c r="H376" i="6"/>
  <c r="G376" i="6"/>
  <c r="F376" i="6"/>
  <c r="E376" i="6"/>
  <c r="D376" i="6"/>
  <c r="C376" i="6"/>
  <c r="B376" i="6"/>
  <c r="R376" i="6" s="1"/>
  <c r="H21" i="2" s="1"/>
  <c r="Q375" i="6"/>
  <c r="P375" i="6"/>
  <c r="O375" i="6"/>
  <c r="N375" i="6"/>
  <c r="M375" i="6"/>
  <c r="L375" i="6"/>
  <c r="K375" i="6"/>
  <c r="J375" i="6"/>
  <c r="I375" i="6"/>
  <c r="H375" i="6"/>
  <c r="G375" i="6"/>
  <c r="F375" i="6"/>
  <c r="E375" i="6"/>
  <c r="D375" i="6"/>
  <c r="C375" i="6"/>
  <c r="B375" i="6"/>
  <c r="R375" i="6" s="1"/>
  <c r="F21" i="2" s="1"/>
  <c r="Q374" i="6"/>
  <c r="P374" i="6"/>
  <c r="O374" i="6"/>
  <c r="N374" i="6"/>
  <c r="M374" i="6"/>
  <c r="L374" i="6"/>
  <c r="K374" i="6"/>
  <c r="J374" i="6"/>
  <c r="I374" i="6"/>
  <c r="H374" i="6"/>
  <c r="G374" i="6"/>
  <c r="F374" i="6"/>
  <c r="E374" i="6"/>
  <c r="D374" i="6"/>
  <c r="C374" i="6"/>
  <c r="B374" i="6"/>
  <c r="R374" i="6" s="1"/>
  <c r="Q373" i="6"/>
  <c r="P373" i="6"/>
  <c r="O373" i="6"/>
  <c r="N373" i="6"/>
  <c r="M373" i="6"/>
  <c r="L373" i="6"/>
  <c r="K373" i="6"/>
  <c r="J373" i="6"/>
  <c r="I373" i="6"/>
  <c r="H373" i="6"/>
  <c r="G373" i="6"/>
  <c r="F373" i="6"/>
  <c r="E373" i="6"/>
  <c r="D373" i="6"/>
  <c r="C373" i="6"/>
  <c r="B373" i="6"/>
  <c r="R373" i="6" s="1"/>
  <c r="AI343" i="6"/>
  <c r="AH343" i="6"/>
  <c r="AG343" i="6"/>
  <c r="AF343" i="6"/>
  <c r="AE343" i="6"/>
  <c r="AD343" i="6"/>
  <c r="AC343" i="6"/>
  <c r="AB343" i="6"/>
  <c r="AA343" i="6"/>
  <c r="Z343" i="6"/>
  <c r="Y343" i="6"/>
  <c r="X343" i="6"/>
  <c r="W343" i="6"/>
  <c r="V343" i="6"/>
  <c r="U343" i="6"/>
  <c r="T343" i="6"/>
  <c r="AL343" i="6" s="1"/>
  <c r="Q343" i="6"/>
  <c r="P343" i="6"/>
  <c r="O343" i="6"/>
  <c r="N343" i="6"/>
  <c r="M343" i="6"/>
  <c r="L343" i="6"/>
  <c r="K343" i="6"/>
  <c r="J343" i="6"/>
  <c r="I343" i="6"/>
  <c r="H343" i="6"/>
  <c r="G343" i="6"/>
  <c r="F343" i="6"/>
  <c r="E343" i="6"/>
  <c r="D343" i="6"/>
  <c r="C343" i="6"/>
  <c r="B343" i="6"/>
  <c r="AI342" i="6"/>
  <c r="AH342" i="6"/>
  <c r="AG342" i="6"/>
  <c r="AF342" i="6"/>
  <c r="AE342" i="6"/>
  <c r="AD342" i="6"/>
  <c r="AC342" i="6"/>
  <c r="AB342" i="6"/>
  <c r="AA342" i="6"/>
  <c r="Z342" i="6"/>
  <c r="Y342" i="6"/>
  <c r="X342" i="6"/>
  <c r="W342" i="6"/>
  <c r="V342" i="6"/>
  <c r="U342" i="6"/>
  <c r="T342" i="6"/>
  <c r="AL342" i="6" s="1"/>
  <c r="Q342" i="6"/>
  <c r="P342" i="6"/>
  <c r="O342" i="6"/>
  <c r="N342" i="6"/>
  <c r="M342" i="6"/>
  <c r="L342" i="6"/>
  <c r="K342" i="6"/>
  <c r="J342" i="6"/>
  <c r="I342" i="6"/>
  <c r="H342" i="6"/>
  <c r="G342" i="6"/>
  <c r="F342" i="6"/>
  <c r="E342" i="6"/>
  <c r="D342" i="6"/>
  <c r="C342" i="6"/>
  <c r="B342" i="6"/>
  <c r="R342" i="6" s="1"/>
  <c r="AI341" i="6"/>
  <c r="AH341" i="6"/>
  <c r="AG341" i="6"/>
  <c r="AF341" i="6"/>
  <c r="AE341" i="6"/>
  <c r="AD341" i="6"/>
  <c r="AC341" i="6"/>
  <c r="AB341" i="6"/>
  <c r="AA341" i="6"/>
  <c r="Z341" i="6"/>
  <c r="Y341" i="6"/>
  <c r="X341" i="6"/>
  <c r="W341" i="6"/>
  <c r="V341" i="6"/>
  <c r="U341" i="6"/>
  <c r="T341" i="6"/>
  <c r="AL341" i="6" s="1"/>
  <c r="AN19" i="2" s="1"/>
  <c r="Q341" i="6"/>
  <c r="P341" i="6"/>
  <c r="O341" i="6"/>
  <c r="N341" i="6"/>
  <c r="M341" i="6"/>
  <c r="L341" i="6"/>
  <c r="K341" i="6"/>
  <c r="J341" i="6"/>
  <c r="I341" i="6"/>
  <c r="H341" i="6"/>
  <c r="G341" i="6"/>
  <c r="F341" i="6"/>
  <c r="E341" i="6"/>
  <c r="D341" i="6"/>
  <c r="C341" i="6"/>
  <c r="B341" i="6"/>
  <c r="AI340" i="6"/>
  <c r="AH340" i="6"/>
  <c r="AG340" i="6"/>
  <c r="AF340" i="6"/>
  <c r="AE340" i="6"/>
  <c r="AD340" i="6"/>
  <c r="AC340" i="6"/>
  <c r="AB340" i="6"/>
  <c r="AA340" i="6"/>
  <c r="Z340" i="6"/>
  <c r="Y340" i="6"/>
  <c r="X340" i="6"/>
  <c r="W340" i="6"/>
  <c r="V340" i="6"/>
  <c r="U340" i="6"/>
  <c r="T340" i="6"/>
  <c r="Q340" i="6"/>
  <c r="P340" i="6"/>
  <c r="O340" i="6"/>
  <c r="N340" i="6"/>
  <c r="M340" i="6"/>
  <c r="L340" i="6"/>
  <c r="K340" i="6"/>
  <c r="J340" i="6"/>
  <c r="I340" i="6"/>
  <c r="H340" i="6"/>
  <c r="G340" i="6"/>
  <c r="F340" i="6"/>
  <c r="E340" i="6"/>
  <c r="D340" i="6"/>
  <c r="C340" i="6"/>
  <c r="B340" i="6"/>
  <c r="AI339" i="6"/>
  <c r="AH339" i="6"/>
  <c r="AG339" i="6"/>
  <c r="AF339" i="6"/>
  <c r="AE339" i="6"/>
  <c r="AD339" i="6"/>
  <c r="AC339" i="6"/>
  <c r="AB339" i="6"/>
  <c r="AA339" i="6"/>
  <c r="Z339" i="6"/>
  <c r="Y339" i="6"/>
  <c r="X339" i="6"/>
  <c r="W339" i="6"/>
  <c r="V339" i="6"/>
  <c r="U339" i="6"/>
  <c r="T339" i="6"/>
  <c r="AL339" i="6" s="1"/>
  <c r="AJ19" i="2" s="1"/>
  <c r="Q339" i="6"/>
  <c r="P339" i="6"/>
  <c r="O339" i="6"/>
  <c r="N339" i="6"/>
  <c r="M339" i="6"/>
  <c r="L339" i="6"/>
  <c r="K339" i="6"/>
  <c r="J339" i="6"/>
  <c r="I339" i="6"/>
  <c r="H339" i="6"/>
  <c r="G339" i="6"/>
  <c r="F339" i="6"/>
  <c r="E339" i="6"/>
  <c r="D339" i="6"/>
  <c r="C339" i="6"/>
  <c r="B339" i="6"/>
  <c r="AI338" i="6"/>
  <c r="AH338" i="6"/>
  <c r="AG338" i="6"/>
  <c r="AF338" i="6"/>
  <c r="AE338" i="6"/>
  <c r="AD338" i="6"/>
  <c r="AC338" i="6"/>
  <c r="AB338" i="6"/>
  <c r="AA338" i="6"/>
  <c r="Z338" i="6"/>
  <c r="Y338" i="6"/>
  <c r="X338" i="6"/>
  <c r="W338" i="6"/>
  <c r="V338" i="6"/>
  <c r="U338" i="6"/>
  <c r="T338" i="6"/>
  <c r="Q338" i="6"/>
  <c r="P338" i="6"/>
  <c r="O338" i="6"/>
  <c r="N338" i="6"/>
  <c r="M338" i="6"/>
  <c r="L338" i="6"/>
  <c r="K338" i="6"/>
  <c r="J338" i="6"/>
  <c r="I338" i="6"/>
  <c r="H338" i="6"/>
  <c r="G338" i="6"/>
  <c r="F338" i="6"/>
  <c r="E338" i="6"/>
  <c r="D338" i="6"/>
  <c r="C338" i="6"/>
  <c r="B338" i="6"/>
  <c r="AI337" i="6"/>
  <c r="AH337" i="6"/>
  <c r="AG337" i="6"/>
  <c r="AF337" i="6"/>
  <c r="AE337" i="6"/>
  <c r="AD337" i="6"/>
  <c r="AC337" i="6"/>
  <c r="AB337" i="6"/>
  <c r="AA337" i="6"/>
  <c r="Z337" i="6"/>
  <c r="Y337" i="6"/>
  <c r="X337" i="6"/>
  <c r="W337" i="6"/>
  <c r="V337" i="6"/>
  <c r="U337" i="6"/>
  <c r="T337" i="6"/>
  <c r="Q337" i="6"/>
  <c r="P337" i="6"/>
  <c r="O337" i="6"/>
  <c r="N337" i="6"/>
  <c r="M337" i="6"/>
  <c r="L337" i="6"/>
  <c r="K337" i="6"/>
  <c r="J337" i="6"/>
  <c r="I337" i="6"/>
  <c r="H337" i="6"/>
  <c r="G337" i="6"/>
  <c r="F337" i="6"/>
  <c r="E337" i="6"/>
  <c r="D337" i="6"/>
  <c r="C337" i="6"/>
  <c r="B337" i="6"/>
  <c r="R337" i="6" s="1"/>
  <c r="AI336" i="6"/>
  <c r="AH336" i="6"/>
  <c r="AG336" i="6"/>
  <c r="AF336" i="6"/>
  <c r="AE336" i="6"/>
  <c r="AD336" i="6"/>
  <c r="AC336" i="6"/>
  <c r="AB336" i="6"/>
  <c r="AA336" i="6"/>
  <c r="Z336" i="6"/>
  <c r="Y336" i="6"/>
  <c r="X336" i="6"/>
  <c r="W336" i="6"/>
  <c r="V336" i="6"/>
  <c r="U336" i="6"/>
  <c r="T336" i="6"/>
  <c r="Q336" i="6"/>
  <c r="P336" i="6"/>
  <c r="O336" i="6"/>
  <c r="N336" i="6"/>
  <c r="M336" i="6"/>
  <c r="L336" i="6"/>
  <c r="K336" i="6"/>
  <c r="J336" i="6"/>
  <c r="I336" i="6"/>
  <c r="H336" i="6"/>
  <c r="G336" i="6"/>
  <c r="F336" i="6"/>
  <c r="E336" i="6"/>
  <c r="D336" i="6"/>
  <c r="C336" i="6"/>
  <c r="B336" i="6"/>
  <c r="AI335" i="6"/>
  <c r="AH335" i="6"/>
  <c r="AG335" i="6"/>
  <c r="AF335" i="6"/>
  <c r="AE335" i="6"/>
  <c r="AD335" i="6"/>
  <c r="AC335" i="6"/>
  <c r="AB335" i="6"/>
  <c r="AA335" i="6"/>
  <c r="Z335" i="6"/>
  <c r="Y335" i="6"/>
  <c r="X335" i="6"/>
  <c r="W335" i="6"/>
  <c r="V335" i="6"/>
  <c r="U335" i="6"/>
  <c r="T335" i="6"/>
  <c r="Q335" i="6"/>
  <c r="P335" i="6"/>
  <c r="O335" i="6"/>
  <c r="N335" i="6"/>
  <c r="M335" i="6"/>
  <c r="L335" i="6"/>
  <c r="K335" i="6"/>
  <c r="J335" i="6"/>
  <c r="I335" i="6"/>
  <c r="H335" i="6"/>
  <c r="G335" i="6"/>
  <c r="F335" i="6"/>
  <c r="E335" i="6"/>
  <c r="D335" i="6"/>
  <c r="C335" i="6"/>
  <c r="B335" i="6"/>
  <c r="AI334" i="6"/>
  <c r="AH334" i="6"/>
  <c r="AG334" i="6"/>
  <c r="AF334" i="6"/>
  <c r="AE334" i="6"/>
  <c r="AD334" i="6"/>
  <c r="AC334" i="6"/>
  <c r="AB334" i="6"/>
  <c r="AA334" i="6"/>
  <c r="Z334" i="6"/>
  <c r="Y334" i="6"/>
  <c r="X334" i="6"/>
  <c r="W334" i="6"/>
  <c r="V334" i="6"/>
  <c r="U334" i="6"/>
  <c r="T334" i="6"/>
  <c r="AL334" i="6" s="1"/>
  <c r="Q334" i="6"/>
  <c r="P334" i="6"/>
  <c r="O334" i="6"/>
  <c r="N334" i="6"/>
  <c r="M334" i="6"/>
  <c r="L334" i="6"/>
  <c r="K334" i="6"/>
  <c r="J334" i="6"/>
  <c r="I334" i="6"/>
  <c r="H334" i="6"/>
  <c r="G334" i="6"/>
  <c r="F334" i="6"/>
  <c r="E334" i="6"/>
  <c r="D334" i="6"/>
  <c r="C334" i="6"/>
  <c r="B334" i="6"/>
  <c r="R334" i="6" s="1"/>
  <c r="AI333" i="6"/>
  <c r="AH333" i="6"/>
  <c r="AG333" i="6"/>
  <c r="AF333" i="6"/>
  <c r="AE333" i="6"/>
  <c r="AD333" i="6"/>
  <c r="AC333" i="6"/>
  <c r="AB333" i="6"/>
  <c r="AA333" i="6"/>
  <c r="Z333" i="6"/>
  <c r="Y333" i="6"/>
  <c r="X333" i="6"/>
  <c r="W333" i="6"/>
  <c r="V333" i="6"/>
  <c r="U333" i="6"/>
  <c r="T333" i="6"/>
  <c r="AL333" i="6" s="1"/>
  <c r="X19" i="2" s="1"/>
  <c r="Q333" i="6"/>
  <c r="P333" i="6"/>
  <c r="O333" i="6"/>
  <c r="N333" i="6"/>
  <c r="M333" i="6"/>
  <c r="L333" i="6"/>
  <c r="K333" i="6"/>
  <c r="J333" i="6"/>
  <c r="I333" i="6"/>
  <c r="H333" i="6"/>
  <c r="G333" i="6"/>
  <c r="F333" i="6"/>
  <c r="E333" i="6"/>
  <c r="D333" i="6"/>
  <c r="C333" i="6"/>
  <c r="B333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C315" i="6"/>
  <c r="B315" i="6"/>
  <c r="R315" i="6" s="1"/>
  <c r="Q314" i="6"/>
  <c r="P314" i="6"/>
  <c r="O314" i="6"/>
  <c r="N314" i="6"/>
  <c r="M314" i="6"/>
  <c r="L314" i="6"/>
  <c r="K314" i="6"/>
  <c r="J314" i="6"/>
  <c r="I314" i="6"/>
  <c r="H314" i="6"/>
  <c r="G314" i="6"/>
  <c r="F314" i="6"/>
  <c r="E314" i="6"/>
  <c r="D314" i="6"/>
  <c r="C314" i="6"/>
  <c r="B314" i="6"/>
  <c r="R314" i="6" s="1"/>
  <c r="Q313" i="6"/>
  <c r="P313" i="6"/>
  <c r="O313" i="6"/>
  <c r="N313" i="6"/>
  <c r="M313" i="6"/>
  <c r="L313" i="6"/>
  <c r="K313" i="6"/>
  <c r="J313" i="6"/>
  <c r="I313" i="6"/>
  <c r="H313" i="6"/>
  <c r="G313" i="6"/>
  <c r="F313" i="6"/>
  <c r="E313" i="6"/>
  <c r="D313" i="6"/>
  <c r="C313" i="6"/>
  <c r="B313" i="6"/>
  <c r="R313" i="6" s="1"/>
  <c r="AL22" i="2" s="1"/>
  <c r="Q312" i="6"/>
  <c r="P312" i="6"/>
  <c r="O312" i="6"/>
  <c r="N312" i="6"/>
  <c r="M312" i="6"/>
  <c r="L312" i="6"/>
  <c r="K312" i="6"/>
  <c r="J312" i="6"/>
  <c r="I312" i="6"/>
  <c r="H312" i="6"/>
  <c r="G312" i="6"/>
  <c r="F312" i="6"/>
  <c r="E312" i="6"/>
  <c r="D312" i="6"/>
  <c r="C312" i="6"/>
  <c r="B312" i="6"/>
  <c r="Q311" i="6"/>
  <c r="P311" i="6"/>
  <c r="O311" i="6"/>
  <c r="N311" i="6"/>
  <c r="M311" i="6"/>
  <c r="L311" i="6"/>
  <c r="K311" i="6"/>
  <c r="J311" i="6"/>
  <c r="I311" i="6"/>
  <c r="H311" i="6"/>
  <c r="G311" i="6"/>
  <c r="F311" i="6"/>
  <c r="E311" i="6"/>
  <c r="D311" i="6"/>
  <c r="C311" i="6"/>
  <c r="B311" i="6"/>
  <c r="Q310" i="6"/>
  <c r="P310" i="6"/>
  <c r="O310" i="6"/>
  <c r="N310" i="6"/>
  <c r="M310" i="6"/>
  <c r="L310" i="6"/>
  <c r="K310" i="6"/>
  <c r="J310" i="6"/>
  <c r="I310" i="6"/>
  <c r="H310" i="6"/>
  <c r="G310" i="6"/>
  <c r="F310" i="6"/>
  <c r="E310" i="6"/>
  <c r="D310" i="6"/>
  <c r="C310" i="6"/>
  <c r="B310" i="6"/>
  <c r="Q309" i="6"/>
  <c r="P309" i="6"/>
  <c r="O309" i="6"/>
  <c r="N309" i="6"/>
  <c r="M309" i="6"/>
  <c r="L309" i="6"/>
  <c r="K309" i="6"/>
  <c r="J309" i="6"/>
  <c r="I309" i="6"/>
  <c r="H309" i="6"/>
  <c r="G309" i="6"/>
  <c r="F309" i="6"/>
  <c r="E309" i="6"/>
  <c r="D309" i="6"/>
  <c r="C309" i="6"/>
  <c r="B309" i="6"/>
  <c r="R309" i="6" s="1"/>
  <c r="AD22" i="2" s="1"/>
  <c r="Q308" i="6"/>
  <c r="P308" i="6"/>
  <c r="O308" i="6"/>
  <c r="N308" i="6"/>
  <c r="M308" i="6"/>
  <c r="L308" i="6"/>
  <c r="K308" i="6"/>
  <c r="J308" i="6"/>
  <c r="I308" i="6"/>
  <c r="H308" i="6"/>
  <c r="G308" i="6"/>
  <c r="F308" i="6"/>
  <c r="E308" i="6"/>
  <c r="D308" i="6"/>
  <c r="C308" i="6"/>
  <c r="B308" i="6"/>
  <c r="R308" i="6" s="1"/>
  <c r="Q307" i="6"/>
  <c r="P307" i="6"/>
  <c r="O307" i="6"/>
  <c r="N307" i="6"/>
  <c r="M307" i="6"/>
  <c r="L307" i="6"/>
  <c r="K307" i="6"/>
  <c r="J307" i="6"/>
  <c r="I307" i="6"/>
  <c r="H307" i="6"/>
  <c r="G307" i="6"/>
  <c r="F307" i="6"/>
  <c r="E307" i="6"/>
  <c r="D307" i="6"/>
  <c r="C307" i="6"/>
  <c r="B307" i="6"/>
  <c r="R307" i="6" s="1"/>
  <c r="Q306" i="6"/>
  <c r="P306" i="6"/>
  <c r="O306" i="6"/>
  <c r="N306" i="6"/>
  <c r="M306" i="6"/>
  <c r="L306" i="6"/>
  <c r="K306" i="6"/>
  <c r="J306" i="6"/>
  <c r="I306" i="6"/>
  <c r="H306" i="6"/>
  <c r="G306" i="6"/>
  <c r="F306" i="6"/>
  <c r="E306" i="6"/>
  <c r="D306" i="6"/>
  <c r="C306" i="6"/>
  <c r="B306" i="6"/>
  <c r="Q305" i="6"/>
  <c r="P305" i="6"/>
  <c r="O305" i="6"/>
  <c r="N305" i="6"/>
  <c r="M305" i="6"/>
  <c r="L305" i="6"/>
  <c r="K305" i="6"/>
  <c r="J305" i="6"/>
  <c r="I305" i="6"/>
  <c r="H305" i="6"/>
  <c r="G305" i="6"/>
  <c r="F305" i="6"/>
  <c r="E305" i="6"/>
  <c r="D305" i="6"/>
  <c r="C305" i="6"/>
  <c r="B305" i="6"/>
  <c r="R305" i="6" s="1"/>
  <c r="V22" i="2" s="1"/>
  <c r="Q304" i="6"/>
  <c r="P304" i="6"/>
  <c r="O304" i="6"/>
  <c r="N304" i="6"/>
  <c r="M304" i="6"/>
  <c r="L304" i="6"/>
  <c r="K304" i="6"/>
  <c r="J304" i="6"/>
  <c r="I304" i="6"/>
  <c r="H304" i="6"/>
  <c r="G304" i="6"/>
  <c r="F304" i="6"/>
  <c r="E304" i="6"/>
  <c r="D304" i="6"/>
  <c r="C304" i="6"/>
  <c r="B304" i="6"/>
  <c r="R304" i="6" s="1"/>
  <c r="Q303" i="6"/>
  <c r="P303" i="6"/>
  <c r="O303" i="6"/>
  <c r="N303" i="6"/>
  <c r="M303" i="6"/>
  <c r="L303" i="6"/>
  <c r="K303" i="6"/>
  <c r="J303" i="6"/>
  <c r="I303" i="6"/>
  <c r="H303" i="6"/>
  <c r="G303" i="6"/>
  <c r="F303" i="6"/>
  <c r="E303" i="6"/>
  <c r="D303" i="6"/>
  <c r="C303" i="6"/>
  <c r="B303" i="6"/>
  <c r="R303" i="6" s="1"/>
  <c r="R22" i="2" s="1"/>
  <c r="Q302" i="6"/>
  <c r="P302" i="6"/>
  <c r="O302" i="6"/>
  <c r="N302" i="6"/>
  <c r="M302" i="6"/>
  <c r="L302" i="6"/>
  <c r="K302" i="6"/>
  <c r="J302" i="6"/>
  <c r="I302" i="6"/>
  <c r="H302" i="6"/>
  <c r="G302" i="6"/>
  <c r="F302" i="6"/>
  <c r="E302" i="6"/>
  <c r="D302" i="6"/>
  <c r="C302" i="6"/>
  <c r="B302" i="6"/>
  <c r="R302" i="6" s="1"/>
  <c r="P19" i="2" s="1"/>
  <c r="Q301" i="6"/>
  <c r="P301" i="6"/>
  <c r="O301" i="6"/>
  <c r="N301" i="6"/>
  <c r="M301" i="6"/>
  <c r="L301" i="6"/>
  <c r="K301" i="6"/>
  <c r="J301" i="6"/>
  <c r="I301" i="6"/>
  <c r="H301" i="6"/>
  <c r="G301" i="6"/>
  <c r="F301" i="6"/>
  <c r="E301" i="6"/>
  <c r="D301" i="6"/>
  <c r="C301" i="6"/>
  <c r="B301" i="6"/>
  <c r="R301" i="6" s="1"/>
  <c r="Q300" i="6"/>
  <c r="P300" i="6"/>
  <c r="O300" i="6"/>
  <c r="N300" i="6"/>
  <c r="M300" i="6"/>
  <c r="L300" i="6"/>
  <c r="K300" i="6"/>
  <c r="J300" i="6"/>
  <c r="I300" i="6"/>
  <c r="H300" i="6"/>
  <c r="G300" i="6"/>
  <c r="F300" i="6"/>
  <c r="E300" i="6"/>
  <c r="D300" i="6"/>
  <c r="C300" i="6"/>
  <c r="B300" i="6"/>
  <c r="Q299" i="6"/>
  <c r="P299" i="6"/>
  <c r="O299" i="6"/>
  <c r="N299" i="6"/>
  <c r="M299" i="6"/>
  <c r="L299" i="6"/>
  <c r="K299" i="6"/>
  <c r="J299" i="6"/>
  <c r="I299" i="6"/>
  <c r="H299" i="6"/>
  <c r="G299" i="6"/>
  <c r="F299" i="6"/>
  <c r="E299" i="6"/>
  <c r="D299" i="6"/>
  <c r="C299" i="6"/>
  <c r="B299" i="6"/>
  <c r="Q298" i="6"/>
  <c r="P298" i="6"/>
  <c r="O298" i="6"/>
  <c r="N298" i="6"/>
  <c r="M298" i="6"/>
  <c r="L298" i="6"/>
  <c r="K298" i="6"/>
  <c r="J298" i="6"/>
  <c r="I298" i="6"/>
  <c r="H298" i="6"/>
  <c r="G298" i="6"/>
  <c r="F298" i="6"/>
  <c r="E298" i="6"/>
  <c r="D298" i="6"/>
  <c r="C298" i="6"/>
  <c r="B298" i="6"/>
  <c r="Q297" i="6"/>
  <c r="P297" i="6"/>
  <c r="O297" i="6"/>
  <c r="N297" i="6"/>
  <c r="M297" i="6"/>
  <c r="L297" i="6"/>
  <c r="K297" i="6"/>
  <c r="J297" i="6"/>
  <c r="I297" i="6"/>
  <c r="H297" i="6"/>
  <c r="G297" i="6"/>
  <c r="F297" i="6"/>
  <c r="E297" i="6"/>
  <c r="D297" i="6"/>
  <c r="C297" i="6"/>
  <c r="B297" i="6"/>
  <c r="R297" i="6" s="1"/>
  <c r="Q296" i="6"/>
  <c r="P296" i="6"/>
  <c r="O296" i="6"/>
  <c r="N296" i="6"/>
  <c r="M296" i="6"/>
  <c r="L296" i="6"/>
  <c r="K296" i="6"/>
  <c r="J296" i="6"/>
  <c r="I296" i="6"/>
  <c r="H296" i="6"/>
  <c r="G296" i="6"/>
  <c r="F296" i="6"/>
  <c r="E296" i="6"/>
  <c r="D296" i="6"/>
  <c r="C296" i="6"/>
  <c r="B296" i="6"/>
  <c r="Q295" i="6"/>
  <c r="P295" i="6"/>
  <c r="O295" i="6"/>
  <c r="N295" i="6"/>
  <c r="M295" i="6"/>
  <c r="L295" i="6"/>
  <c r="K295" i="6"/>
  <c r="J295" i="6"/>
  <c r="I295" i="6"/>
  <c r="H295" i="6"/>
  <c r="G295" i="6"/>
  <c r="F295" i="6"/>
  <c r="E295" i="6"/>
  <c r="D295" i="6"/>
  <c r="C295" i="6"/>
  <c r="B295" i="6"/>
  <c r="Q294" i="6"/>
  <c r="P294" i="6"/>
  <c r="O294" i="6"/>
  <c r="N294" i="6"/>
  <c r="M294" i="6"/>
  <c r="L294" i="6"/>
  <c r="K294" i="6"/>
  <c r="J294" i="6"/>
  <c r="I294" i="6"/>
  <c r="H294" i="6"/>
  <c r="G294" i="6"/>
  <c r="F294" i="6"/>
  <c r="E294" i="6"/>
  <c r="D294" i="6"/>
  <c r="C294" i="6"/>
  <c r="B294" i="6"/>
  <c r="Q293" i="6"/>
  <c r="P293" i="6"/>
  <c r="O293" i="6"/>
  <c r="N293" i="6"/>
  <c r="M293" i="6"/>
  <c r="L293" i="6"/>
  <c r="K293" i="6"/>
  <c r="J293" i="6"/>
  <c r="I293" i="6"/>
  <c r="H293" i="6"/>
  <c r="G293" i="6"/>
  <c r="F293" i="6"/>
  <c r="E293" i="6"/>
  <c r="D293" i="6"/>
  <c r="C293" i="6"/>
  <c r="B293" i="6"/>
  <c r="R293" i="6" s="1"/>
  <c r="Q292" i="6"/>
  <c r="P292" i="6"/>
  <c r="O292" i="6"/>
  <c r="N292" i="6"/>
  <c r="M292" i="6"/>
  <c r="L292" i="6"/>
  <c r="K292" i="6"/>
  <c r="J292" i="6"/>
  <c r="I292" i="6"/>
  <c r="H292" i="6"/>
  <c r="G292" i="6"/>
  <c r="F292" i="6"/>
  <c r="E292" i="6"/>
  <c r="D292" i="6"/>
  <c r="C292" i="6"/>
  <c r="B292" i="6"/>
  <c r="R292" i="6" s="1"/>
  <c r="Q291" i="6"/>
  <c r="P291" i="6"/>
  <c r="O291" i="6"/>
  <c r="N291" i="6"/>
  <c r="M291" i="6"/>
  <c r="L291" i="6"/>
  <c r="K291" i="6"/>
  <c r="J291" i="6"/>
  <c r="I291" i="6"/>
  <c r="H291" i="6"/>
  <c r="G291" i="6"/>
  <c r="F291" i="6"/>
  <c r="E291" i="6"/>
  <c r="D291" i="6"/>
  <c r="C291" i="6"/>
  <c r="B291" i="6"/>
  <c r="Q290" i="6"/>
  <c r="P290" i="6"/>
  <c r="O290" i="6"/>
  <c r="N290" i="6"/>
  <c r="M290" i="6"/>
  <c r="L290" i="6"/>
  <c r="K290" i="6"/>
  <c r="J290" i="6"/>
  <c r="I290" i="6"/>
  <c r="H290" i="6"/>
  <c r="G290" i="6"/>
  <c r="F290" i="6"/>
  <c r="E290" i="6"/>
  <c r="D290" i="6"/>
  <c r="C290" i="6"/>
  <c r="B290" i="6"/>
  <c r="Q289" i="6"/>
  <c r="P289" i="6"/>
  <c r="O289" i="6"/>
  <c r="N289" i="6"/>
  <c r="M289" i="6"/>
  <c r="L289" i="6"/>
  <c r="K289" i="6"/>
  <c r="J289" i="6"/>
  <c r="I289" i="6"/>
  <c r="H289" i="6"/>
  <c r="G289" i="6"/>
  <c r="F289" i="6"/>
  <c r="E289" i="6"/>
  <c r="D289" i="6"/>
  <c r="C289" i="6"/>
  <c r="B289" i="6"/>
  <c r="R289" i="6" s="1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B253" i="6"/>
  <c r="R253" i="6" s="1"/>
  <c r="Q252" i="6"/>
  <c r="P252" i="6"/>
  <c r="O252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B252" i="6"/>
  <c r="R252" i="6" s="1"/>
  <c r="Q251" i="6"/>
  <c r="P251" i="6"/>
  <c r="O251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B251" i="6"/>
  <c r="R251" i="6" s="1"/>
  <c r="AH23" i="2" s="1"/>
  <c r="Q250" i="6"/>
  <c r="P250" i="6"/>
  <c r="O250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B250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B249" i="6"/>
  <c r="Q248" i="6"/>
  <c r="P248" i="6"/>
  <c r="O248" i="6"/>
  <c r="N248" i="6"/>
  <c r="M248" i="6"/>
  <c r="L248" i="6"/>
  <c r="K248" i="6"/>
  <c r="J248" i="6"/>
  <c r="I248" i="6"/>
  <c r="H248" i="6"/>
  <c r="G248" i="6"/>
  <c r="F248" i="6"/>
  <c r="E248" i="6"/>
  <c r="D248" i="6"/>
  <c r="C248" i="6"/>
  <c r="B248" i="6"/>
  <c r="R248" i="6" s="1"/>
  <c r="Q247" i="6"/>
  <c r="P247" i="6"/>
  <c r="O247" i="6"/>
  <c r="N247" i="6"/>
  <c r="M247" i="6"/>
  <c r="L247" i="6"/>
  <c r="K247" i="6"/>
  <c r="J247" i="6"/>
  <c r="I247" i="6"/>
  <c r="H247" i="6"/>
  <c r="G247" i="6"/>
  <c r="F247" i="6"/>
  <c r="E247" i="6"/>
  <c r="D247" i="6"/>
  <c r="C247" i="6"/>
  <c r="B247" i="6"/>
  <c r="R247" i="6" s="1"/>
  <c r="Z23" i="2" s="1"/>
  <c r="Q246" i="6"/>
  <c r="P246" i="6"/>
  <c r="O246" i="6"/>
  <c r="N246" i="6"/>
  <c r="M246" i="6"/>
  <c r="L246" i="6"/>
  <c r="K246" i="6"/>
  <c r="J246" i="6"/>
  <c r="I246" i="6"/>
  <c r="H246" i="6"/>
  <c r="G246" i="6"/>
  <c r="F246" i="6"/>
  <c r="E246" i="6"/>
  <c r="D246" i="6"/>
  <c r="C246" i="6"/>
  <c r="B246" i="6"/>
  <c r="Q245" i="6"/>
  <c r="P245" i="6"/>
  <c r="O245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B245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D244" i="6"/>
  <c r="C244" i="6"/>
  <c r="B244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D243" i="6"/>
  <c r="C243" i="6"/>
  <c r="B243" i="6"/>
  <c r="R243" i="6" s="1"/>
  <c r="R23" i="2" s="1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B242" i="6"/>
  <c r="R242" i="6" s="1"/>
  <c r="P23" i="2" s="1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D241" i="6"/>
  <c r="C241" i="6"/>
  <c r="B241" i="6"/>
  <c r="R241" i="6" s="1"/>
  <c r="N23" i="2" s="1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B239" i="6"/>
  <c r="R239" i="6" s="1"/>
  <c r="J23" i="2" s="1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D238" i="6"/>
  <c r="C238" i="6"/>
  <c r="B238" i="6"/>
  <c r="R238" i="6" s="1"/>
  <c r="H23" i="2" s="1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R237" i="6" s="1"/>
  <c r="F23" i="2" s="1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D236" i="6"/>
  <c r="C236" i="6"/>
  <c r="B236" i="6"/>
  <c r="R236" i="6" s="1"/>
  <c r="D23" i="2" s="1"/>
  <c r="Q235" i="6"/>
  <c r="P235" i="6"/>
  <c r="O235" i="6"/>
  <c r="N235" i="6"/>
  <c r="M235" i="6"/>
  <c r="L235" i="6"/>
  <c r="K235" i="6"/>
  <c r="J235" i="6"/>
  <c r="I235" i="6"/>
  <c r="H235" i="6"/>
  <c r="G235" i="6"/>
  <c r="F235" i="6"/>
  <c r="E235" i="6"/>
  <c r="D235" i="6"/>
  <c r="C235" i="6"/>
  <c r="B235" i="6"/>
  <c r="R235" i="6" s="1"/>
  <c r="B23" i="2" s="1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D233" i="6"/>
  <c r="C233" i="6"/>
  <c r="B233" i="6"/>
  <c r="Q232" i="6"/>
  <c r="P232" i="6"/>
  <c r="O232" i="6"/>
  <c r="N232" i="6"/>
  <c r="M232" i="6"/>
  <c r="L232" i="6"/>
  <c r="K232" i="6"/>
  <c r="J232" i="6"/>
  <c r="I232" i="6"/>
  <c r="H232" i="6"/>
  <c r="G232" i="6"/>
  <c r="F232" i="6"/>
  <c r="E232" i="6"/>
  <c r="D232" i="6"/>
  <c r="C232" i="6"/>
  <c r="B232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R231" i="6" s="1"/>
  <c r="Q230" i="6"/>
  <c r="P230" i="6"/>
  <c r="O230" i="6"/>
  <c r="N230" i="6"/>
  <c r="M230" i="6"/>
  <c r="L230" i="6"/>
  <c r="K230" i="6"/>
  <c r="J230" i="6"/>
  <c r="I230" i="6"/>
  <c r="H230" i="6"/>
  <c r="G230" i="6"/>
  <c r="F230" i="6"/>
  <c r="E230" i="6"/>
  <c r="D230" i="6"/>
  <c r="C230" i="6"/>
  <c r="B230" i="6"/>
  <c r="Q229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Q192" i="6"/>
  <c r="P192" i="6"/>
  <c r="O192" i="6"/>
  <c r="N192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R192" i="6" s="1"/>
  <c r="Q191" i="6"/>
  <c r="P191" i="6"/>
  <c r="O191" i="6"/>
  <c r="N191" i="6"/>
  <c r="M191" i="6"/>
  <c r="L191" i="6"/>
  <c r="K191" i="6"/>
  <c r="J191" i="6"/>
  <c r="I191" i="6"/>
  <c r="H191" i="6"/>
  <c r="G191" i="6"/>
  <c r="F191" i="6"/>
  <c r="E191" i="6"/>
  <c r="D191" i="6"/>
  <c r="C191" i="6"/>
  <c r="B191" i="6"/>
  <c r="R191" i="6" s="1"/>
  <c r="Q190" i="6"/>
  <c r="P190" i="6"/>
  <c r="O190" i="6"/>
  <c r="N190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R190" i="6" s="1"/>
  <c r="Q189" i="6"/>
  <c r="P189" i="6"/>
  <c r="O189" i="6"/>
  <c r="N189" i="6"/>
  <c r="M189" i="6"/>
  <c r="L189" i="6"/>
  <c r="K189" i="6"/>
  <c r="J189" i="6"/>
  <c r="I189" i="6"/>
  <c r="H189" i="6"/>
  <c r="G189" i="6"/>
  <c r="F189" i="6"/>
  <c r="E189" i="6"/>
  <c r="D189" i="6"/>
  <c r="C189" i="6"/>
  <c r="B189" i="6"/>
  <c r="Q188" i="6"/>
  <c r="P188" i="6"/>
  <c r="O188" i="6"/>
  <c r="N188" i="6"/>
  <c r="M188" i="6"/>
  <c r="L188" i="6"/>
  <c r="K188" i="6"/>
  <c r="J188" i="6"/>
  <c r="I188" i="6"/>
  <c r="H188" i="6"/>
  <c r="G188" i="6"/>
  <c r="F188" i="6"/>
  <c r="E188" i="6"/>
  <c r="D188" i="6"/>
  <c r="C188" i="6"/>
  <c r="B188" i="6"/>
  <c r="Q187" i="6"/>
  <c r="P187" i="6"/>
  <c r="O187" i="6"/>
  <c r="N187" i="6"/>
  <c r="M187" i="6"/>
  <c r="L187" i="6"/>
  <c r="K187" i="6"/>
  <c r="J187" i="6"/>
  <c r="I187" i="6"/>
  <c r="H187" i="6"/>
  <c r="G187" i="6"/>
  <c r="F187" i="6"/>
  <c r="E187" i="6"/>
  <c r="D187" i="6"/>
  <c r="C187" i="6"/>
  <c r="B187" i="6"/>
  <c r="R187" i="6" s="1"/>
  <c r="Q186" i="6"/>
  <c r="P186" i="6"/>
  <c r="O186" i="6"/>
  <c r="N186" i="6"/>
  <c r="M186" i="6"/>
  <c r="L186" i="6"/>
  <c r="K186" i="6"/>
  <c r="J186" i="6"/>
  <c r="I186" i="6"/>
  <c r="H186" i="6"/>
  <c r="G186" i="6"/>
  <c r="F186" i="6"/>
  <c r="E186" i="6"/>
  <c r="D186" i="6"/>
  <c r="C186" i="6"/>
  <c r="B186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D185" i="6"/>
  <c r="C185" i="6"/>
  <c r="B185" i="6"/>
  <c r="R185" i="6" s="1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C184" i="6"/>
  <c r="B184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D183" i="6"/>
  <c r="C183" i="6"/>
  <c r="B183" i="6"/>
  <c r="R183" i="6" s="1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D182" i="6"/>
  <c r="C182" i="6"/>
  <c r="B182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C181" i="6"/>
  <c r="B181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D180" i="6"/>
  <c r="C180" i="6"/>
  <c r="B180" i="6"/>
  <c r="R180" i="6" s="1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C179" i="6"/>
  <c r="B179" i="6"/>
  <c r="R179" i="6" s="1"/>
  <c r="AH24" i="2" s="1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C178" i="6"/>
  <c r="B178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C177" i="6"/>
  <c r="B177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C176" i="6"/>
  <c r="B176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C175" i="6"/>
  <c r="B175" i="6"/>
  <c r="R175" i="6" s="1"/>
  <c r="Z24" i="2" s="1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C174" i="6"/>
  <c r="B174" i="6"/>
  <c r="R174" i="6" s="1"/>
  <c r="X24" i="2" s="1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C173" i="6"/>
  <c r="B173" i="6"/>
  <c r="R173" i="6" s="1"/>
  <c r="V24" i="2" s="1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C172" i="6"/>
  <c r="B172" i="6"/>
  <c r="R172" i="6" s="1"/>
  <c r="T24" i="2" s="1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B171" i="6"/>
  <c r="R171" i="6" s="1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B170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R167" i="6" s="1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R166" i="6" s="1"/>
  <c r="H24" i="2" s="1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B165" i="6"/>
  <c r="R165" i="6" s="1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B164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B163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B161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B158" i="6"/>
  <c r="R158" i="6" s="1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R157" i="6" s="1"/>
  <c r="C115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H112" i="6"/>
  <c r="G112" i="6"/>
  <c r="F112" i="6"/>
  <c r="E112" i="6"/>
  <c r="D112" i="6"/>
  <c r="C112" i="6"/>
  <c r="B112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F110" i="6"/>
  <c r="E110" i="6"/>
  <c r="D110" i="6"/>
  <c r="C110" i="6"/>
  <c r="B110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F115" i="6" s="1"/>
  <c r="E106" i="6"/>
  <c r="D106" i="6"/>
  <c r="C106" i="6"/>
  <c r="B106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V115" i="6" s="1"/>
  <c r="AD25" i="2" s="1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AJ99" i="6"/>
  <c r="AI99" i="6"/>
  <c r="AI115" i="6" s="1"/>
  <c r="AH99" i="6"/>
  <c r="AH115" i="6" s="1"/>
  <c r="AG99" i="6"/>
  <c r="AF99" i="6"/>
  <c r="AE99" i="6"/>
  <c r="AD99" i="6"/>
  <c r="AC99" i="6"/>
  <c r="AB99" i="6"/>
  <c r="AA99" i="6"/>
  <c r="AA115" i="6" s="1"/>
  <c r="AN25" i="2" s="1"/>
  <c r="Z99" i="6"/>
  <c r="Z115" i="6" s="1"/>
  <c r="AL25" i="2" s="1"/>
  <c r="Y99" i="6"/>
  <c r="X99" i="6"/>
  <c r="W99" i="6"/>
  <c r="V99" i="6"/>
  <c r="U99" i="6"/>
  <c r="T99" i="6"/>
  <c r="S99" i="6"/>
  <c r="S115" i="6" s="1"/>
  <c r="X25" i="2" s="1"/>
  <c r="R99" i="6"/>
  <c r="R115" i="6" s="1"/>
  <c r="V25" i="2" s="1"/>
  <c r="Q99" i="6"/>
  <c r="P99" i="6"/>
  <c r="O99" i="6"/>
  <c r="N99" i="6"/>
  <c r="M99" i="6"/>
  <c r="L99" i="6"/>
  <c r="K99" i="6"/>
  <c r="K115" i="6" s="1"/>
  <c r="H25" i="2" s="1"/>
  <c r="J99" i="6"/>
  <c r="J115" i="6" s="1"/>
  <c r="F25" i="2" s="1"/>
  <c r="I99" i="6"/>
  <c r="H99" i="6"/>
  <c r="G99" i="6"/>
  <c r="F99" i="6"/>
  <c r="E99" i="6"/>
  <c r="D99" i="6"/>
  <c r="C99" i="6"/>
  <c r="B99" i="6"/>
  <c r="B115" i="6" s="1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R75" i="6" s="1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R74" i="6" s="1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R73" i="6" s="1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R72" i="6" s="1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R71" i="6" s="1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R70" i="6" s="1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R69" i="6" s="1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R61" i="6" s="1"/>
  <c r="AB26" i="2" s="1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R60" i="6" s="1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R59" i="6" s="1"/>
  <c r="X26" i="2" s="1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R57" i="6" s="1"/>
  <c r="T26" i="2" s="1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R56" i="6" s="1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R51" i="6" s="1"/>
  <c r="H26" i="2" s="1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R50" i="6" s="1"/>
  <c r="F26" i="2" s="1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R49" i="6" s="1"/>
  <c r="D26" i="2" s="1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R48" i="6" s="1"/>
  <c r="B26" i="2" s="1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R47" i="6" s="1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R46" i="6" s="1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R42" i="6" s="1"/>
  <c r="J27" i="5"/>
  <c r="AD15" i="2" s="1"/>
  <c r="G27" i="5"/>
  <c r="F27" i="5"/>
  <c r="J26" i="5"/>
  <c r="I26" i="5"/>
  <c r="I27" i="5" s="1"/>
  <c r="T15" i="2" s="1"/>
  <c r="H26" i="5"/>
  <c r="H27" i="5" s="1"/>
  <c r="O15" i="2" s="1"/>
  <c r="G26" i="5"/>
  <c r="F26" i="5"/>
  <c r="E26" i="5"/>
  <c r="E27" i="5" s="1"/>
  <c r="F15" i="2" s="1"/>
  <c r="D26" i="5"/>
  <c r="D27" i="5" s="1"/>
  <c r="C26" i="5"/>
  <c r="C27" i="5" s="1"/>
  <c r="I13" i="5"/>
  <c r="AD14" i="2" s="1"/>
  <c r="H13" i="5"/>
  <c r="T14" i="2" s="1"/>
  <c r="E13" i="5"/>
  <c r="C13" i="5"/>
  <c r="I12" i="5"/>
  <c r="H12" i="5"/>
  <c r="G12" i="5"/>
  <c r="G13" i="5" s="1"/>
  <c r="P14" i="2" s="1"/>
  <c r="F12" i="5"/>
  <c r="F13" i="5" s="1"/>
  <c r="E12" i="5"/>
  <c r="D12" i="5"/>
  <c r="D13" i="5" s="1"/>
  <c r="C12" i="5"/>
  <c r="T296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G296" i="4"/>
  <c r="F296" i="4"/>
  <c r="E296" i="4"/>
  <c r="D296" i="4"/>
  <c r="C296" i="4"/>
  <c r="B296" i="4"/>
  <c r="C289" i="4"/>
  <c r="S12" i="2" s="1"/>
  <c r="C288" i="4"/>
  <c r="C287" i="4"/>
  <c r="C286" i="4"/>
  <c r="C285" i="4"/>
  <c r="C284" i="4"/>
  <c r="C283" i="4"/>
  <c r="C282" i="4"/>
  <c r="C281" i="4"/>
  <c r="K12" i="2" s="1"/>
  <c r="C280" i="4"/>
  <c r="C279" i="4"/>
  <c r="C278" i="4"/>
  <c r="C277" i="4"/>
  <c r="C276" i="4"/>
  <c r="C275" i="4"/>
  <c r="C274" i="4"/>
  <c r="C273" i="4"/>
  <c r="C12" i="2" s="1"/>
  <c r="C269" i="4"/>
  <c r="C268" i="4"/>
  <c r="C267" i="4"/>
  <c r="C266" i="4"/>
  <c r="C265" i="4"/>
  <c r="C264" i="4"/>
  <c r="C263" i="4"/>
  <c r="C262" i="4"/>
  <c r="AH11" i="2" s="1"/>
  <c r="C261" i="4"/>
  <c r="AG11" i="2" s="1"/>
  <c r="C260" i="4"/>
  <c r="C259" i="4"/>
  <c r="C258" i="4"/>
  <c r="C257" i="4"/>
  <c r="C256" i="4"/>
  <c r="C255" i="4"/>
  <c r="C254" i="4"/>
  <c r="Z11" i="2" s="1"/>
  <c r="C253" i="4"/>
  <c r="Y11" i="2" s="1"/>
  <c r="C252" i="4"/>
  <c r="C251" i="4"/>
  <c r="C250" i="4"/>
  <c r="C249" i="4"/>
  <c r="C248" i="4"/>
  <c r="C247" i="4"/>
  <c r="C246" i="4"/>
  <c r="R11" i="2" s="1"/>
  <c r="C245" i="4"/>
  <c r="Q11" i="2" s="1"/>
  <c r="C244" i="4"/>
  <c r="C243" i="4"/>
  <c r="C242" i="4"/>
  <c r="C241" i="4"/>
  <c r="C240" i="4"/>
  <c r="C239" i="4"/>
  <c r="C238" i="4"/>
  <c r="J11" i="2" s="1"/>
  <c r="C237" i="4"/>
  <c r="I11" i="2" s="1"/>
  <c r="C236" i="4"/>
  <c r="C235" i="4"/>
  <c r="C234" i="4"/>
  <c r="C233" i="4"/>
  <c r="C232" i="4"/>
  <c r="C231" i="4"/>
  <c r="G224" i="4"/>
  <c r="F224" i="4"/>
  <c r="E224" i="4"/>
  <c r="D224" i="4"/>
  <c r="C224" i="4"/>
  <c r="B224" i="4"/>
  <c r="G223" i="4"/>
  <c r="AD10" i="2" s="1"/>
  <c r="F223" i="4"/>
  <c r="E223" i="4"/>
  <c r="D223" i="4"/>
  <c r="C223" i="4"/>
  <c r="B223" i="4"/>
  <c r="D167" i="4"/>
  <c r="D165" i="4"/>
  <c r="AK13" i="2" s="1"/>
  <c r="D163" i="4"/>
  <c r="AI13" i="2" s="1"/>
  <c r="D161" i="4"/>
  <c r="D159" i="4"/>
  <c r="D157" i="4"/>
  <c r="D155" i="4"/>
  <c r="D153" i="4"/>
  <c r="D151" i="4"/>
  <c r="D149" i="4"/>
  <c r="U13" i="2" s="1"/>
  <c r="D147" i="4"/>
  <c r="S13" i="2" s="1"/>
  <c r="D145" i="4"/>
  <c r="D143" i="4"/>
  <c r="D141" i="4"/>
  <c r="D139" i="4"/>
  <c r="D137" i="4"/>
  <c r="D135" i="4"/>
  <c r="D133" i="4"/>
  <c r="E13" i="2" s="1"/>
  <c r="D131" i="4"/>
  <c r="C13" i="2" s="1"/>
  <c r="C125" i="4"/>
  <c r="C124" i="4"/>
  <c r="AI8" i="2" s="1"/>
  <c r="C123" i="4"/>
  <c r="AG8" i="2" s="1"/>
  <c r="C122" i="4"/>
  <c r="C121" i="4"/>
  <c r="C120" i="4"/>
  <c r="C119" i="4"/>
  <c r="Y8" i="2" s="1"/>
  <c r="C118" i="4"/>
  <c r="C117" i="4"/>
  <c r="C116" i="4"/>
  <c r="S8" i="2" s="1"/>
  <c r="C115" i="4"/>
  <c r="Q8" i="2" s="1"/>
  <c r="C114" i="4"/>
  <c r="C113" i="4"/>
  <c r="C112" i="4"/>
  <c r="C111" i="4"/>
  <c r="I8" i="2" s="1"/>
  <c r="C110" i="4"/>
  <c r="C109" i="4"/>
  <c r="C108" i="4"/>
  <c r="C8" i="2" s="1"/>
  <c r="C107" i="4"/>
  <c r="C62" i="4"/>
  <c r="C61" i="4"/>
  <c r="C60" i="4"/>
  <c r="C59" i="4"/>
  <c r="C58" i="4"/>
  <c r="O7" i="2" s="1"/>
  <c r="C57" i="4"/>
  <c r="C56" i="4"/>
  <c r="C55" i="4"/>
  <c r="L7" i="2" s="1"/>
  <c r="C54" i="4"/>
  <c r="C53" i="4"/>
  <c r="C52" i="4"/>
  <c r="C51" i="4"/>
  <c r="C50" i="4"/>
  <c r="G7" i="2" s="1"/>
  <c r="C49" i="4"/>
  <c r="C48" i="4"/>
  <c r="C47" i="4"/>
  <c r="D7" i="2" s="1"/>
  <c r="C46" i="4"/>
  <c r="C45" i="4"/>
  <c r="C40" i="4"/>
  <c r="C39" i="4"/>
  <c r="C38" i="4"/>
  <c r="C37" i="4"/>
  <c r="C36" i="4"/>
  <c r="J4" i="2" s="1"/>
  <c r="C35" i="4"/>
  <c r="C34" i="4"/>
  <c r="C33" i="4"/>
  <c r="C32" i="4"/>
  <c r="C19" i="4"/>
  <c r="C18" i="4"/>
  <c r="C17" i="4"/>
  <c r="C16" i="4"/>
  <c r="L3" i="2" s="1"/>
  <c r="C15" i="4"/>
  <c r="C14" i="4"/>
  <c r="C13" i="4"/>
  <c r="C12" i="4"/>
  <c r="B3" i="2"/>
  <c r="AM13" i="3"/>
  <c r="AK13" i="3"/>
  <c r="AI13" i="3"/>
  <c r="AG13" i="3"/>
  <c r="AE13" i="3"/>
  <c r="AC13" i="3"/>
  <c r="AA13" i="3"/>
  <c r="Y13" i="3"/>
  <c r="W13" i="3"/>
  <c r="U13" i="3"/>
  <c r="S13" i="3"/>
  <c r="Q13" i="3"/>
  <c r="O13" i="3"/>
  <c r="M13" i="3"/>
  <c r="K13" i="3"/>
  <c r="I13" i="3"/>
  <c r="G13" i="3"/>
  <c r="E13" i="3"/>
  <c r="C13" i="3"/>
  <c r="AM6" i="3"/>
  <c r="AK6" i="3"/>
  <c r="AI6" i="3"/>
  <c r="AG6" i="3"/>
  <c r="AE6" i="3"/>
  <c r="AC6" i="3"/>
  <c r="AA6" i="3"/>
  <c r="Y6" i="3"/>
  <c r="W6" i="3"/>
  <c r="U6" i="3"/>
  <c r="S6" i="3"/>
  <c r="Q6" i="3"/>
  <c r="O6" i="3"/>
  <c r="M6" i="3"/>
  <c r="K6" i="3"/>
  <c r="I6" i="3"/>
  <c r="G6" i="3"/>
  <c r="E6" i="3"/>
  <c r="C6" i="3"/>
  <c r="T4" i="3"/>
  <c r="N4" i="3"/>
  <c r="D4" i="3"/>
  <c r="B4" i="3"/>
  <c r="T3" i="3"/>
  <c r="N3" i="3"/>
  <c r="D3" i="3"/>
  <c r="B3" i="3"/>
  <c r="P92" i="2"/>
  <c r="N92" i="2"/>
  <c r="L92" i="2"/>
  <c r="J92" i="2"/>
  <c r="H92" i="2"/>
  <c r="R91" i="2"/>
  <c r="N91" i="2"/>
  <c r="J91" i="2"/>
  <c r="F91" i="2"/>
  <c r="B91" i="2"/>
  <c r="R90" i="2"/>
  <c r="P90" i="2"/>
  <c r="J90" i="2"/>
  <c r="H90" i="2"/>
  <c r="D90" i="2"/>
  <c r="R89" i="2"/>
  <c r="P89" i="2"/>
  <c r="N89" i="2"/>
  <c r="L89" i="2"/>
  <c r="J89" i="2"/>
  <c r="F89" i="2"/>
  <c r="B89" i="2"/>
  <c r="J88" i="2"/>
  <c r="D88" i="2"/>
  <c r="R87" i="2"/>
  <c r="P87" i="2"/>
  <c r="N87" i="2"/>
  <c r="L87" i="2"/>
  <c r="J87" i="2"/>
  <c r="F87" i="2"/>
  <c r="B87" i="2"/>
  <c r="R86" i="2"/>
  <c r="L86" i="2"/>
  <c r="J86" i="2"/>
  <c r="H86" i="2"/>
  <c r="F86" i="2"/>
  <c r="D86" i="2"/>
  <c r="B86" i="2"/>
  <c r="R85" i="2"/>
  <c r="N85" i="2"/>
  <c r="L85" i="2"/>
  <c r="J85" i="2"/>
  <c r="H85" i="2"/>
  <c r="F85" i="2"/>
  <c r="B85" i="2"/>
  <c r="R84" i="2"/>
  <c r="P84" i="2"/>
  <c r="N84" i="2"/>
  <c r="L84" i="2"/>
  <c r="H84" i="2"/>
  <c r="B84" i="2"/>
  <c r="N83" i="2"/>
  <c r="L83" i="2"/>
  <c r="J83" i="2"/>
  <c r="H83" i="2"/>
  <c r="F83" i="2"/>
  <c r="D83" i="2"/>
  <c r="R82" i="2"/>
  <c r="P82" i="2"/>
  <c r="N82" i="2"/>
  <c r="L82" i="2"/>
  <c r="F82" i="2"/>
  <c r="D82" i="2"/>
  <c r="R81" i="2"/>
  <c r="P81" i="2"/>
  <c r="N81" i="2"/>
  <c r="L81" i="2"/>
  <c r="J81" i="2"/>
  <c r="H81" i="2"/>
  <c r="F81" i="2"/>
  <c r="D81" i="2"/>
  <c r="B81" i="2"/>
  <c r="R80" i="2"/>
  <c r="P80" i="2"/>
  <c r="H80" i="2"/>
  <c r="D80" i="2"/>
  <c r="B80" i="2"/>
  <c r="P79" i="2"/>
  <c r="N79" i="2"/>
  <c r="L79" i="2"/>
  <c r="J79" i="2"/>
  <c r="H79" i="2"/>
  <c r="F79" i="2"/>
  <c r="R78" i="2"/>
  <c r="N78" i="2"/>
  <c r="L78" i="2"/>
  <c r="J78" i="2"/>
  <c r="H78" i="2"/>
  <c r="F78" i="2"/>
  <c r="D78" i="2"/>
  <c r="B78" i="2"/>
  <c r="R77" i="2"/>
  <c r="L77" i="2"/>
  <c r="J77" i="2"/>
  <c r="H77" i="2"/>
  <c r="F77" i="2"/>
  <c r="D77" i="2"/>
  <c r="B77" i="2"/>
  <c r="P76" i="2"/>
  <c r="N76" i="2"/>
  <c r="J76" i="2"/>
  <c r="H76" i="2"/>
  <c r="B76" i="2"/>
  <c r="R75" i="2"/>
  <c r="P75" i="2"/>
  <c r="N75" i="2"/>
  <c r="J75" i="2"/>
  <c r="F75" i="2"/>
  <c r="D75" i="2"/>
  <c r="B75" i="2"/>
  <c r="P74" i="2"/>
  <c r="N74" i="2"/>
  <c r="L74" i="2"/>
  <c r="J74" i="2"/>
  <c r="F74" i="2"/>
  <c r="D74" i="2"/>
  <c r="R73" i="2"/>
  <c r="N73" i="2"/>
  <c r="L73" i="2"/>
  <c r="J73" i="2"/>
  <c r="F73" i="2"/>
  <c r="D73" i="2"/>
  <c r="B73" i="2"/>
  <c r="J72" i="2"/>
  <c r="D72" i="2"/>
  <c r="R71" i="2"/>
  <c r="P71" i="2"/>
  <c r="N71" i="2"/>
  <c r="L71" i="2"/>
  <c r="J71" i="2"/>
  <c r="B71" i="2"/>
  <c r="R70" i="2"/>
  <c r="P70" i="2"/>
  <c r="L70" i="2"/>
  <c r="J70" i="2"/>
  <c r="H70" i="2"/>
  <c r="B70" i="2"/>
  <c r="P69" i="2"/>
  <c r="N69" i="2"/>
  <c r="L69" i="2"/>
  <c r="J69" i="2"/>
  <c r="H69" i="2"/>
  <c r="F69" i="2"/>
  <c r="R68" i="2"/>
  <c r="P68" i="2"/>
  <c r="N68" i="2"/>
  <c r="L68" i="2"/>
  <c r="J68" i="2"/>
  <c r="H68" i="2"/>
  <c r="F68" i="2"/>
  <c r="D68" i="2"/>
  <c r="B68" i="2"/>
  <c r="R67" i="2"/>
  <c r="P67" i="2"/>
  <c r="N67" i="2"/>
  <c r="J67" i="2"/>
  <c r="H67" i="2"/>
  <c r="F67" i="2"/>
  <c r="D67" i="2"/>
  <c r="B67" i="2"/>
  <c r="R66" i="2"/>
  <c r="P66" i="2"/>
  <c r="N66" i="2"/>
  <c r="L66" i="2"/>
  <c r="J66" i="2"/>
  <c r="H66" i="2"/>
  <c r="F66" i="2"/>
  <c r="D66" i="2"/>
  <c r="B66" i="2"/>
  <c r="R65" i="2"/>
  <c r="P65" i="2"/>
  <c r="N65" i="2"/>
  <c r="J65" i="2"/>
  <c r="F65" i="2"/>
  <c r="B65" i="2"/>
  <c r="N64" i="2"/>
  <c r="L64" i="2"/>
  <c r="J64" i="2"/>
  <c r="H64" i="2"/>
  <c r="F64" i="2"/>
  <c r="D64" i="2"/>
  <c r="R63" i="2"/>
  <c r="L63" i="2"/>
  <c r="J63" i="2"/>
  <c r="F63" i="2"/>
  <c r="D63" i="2"/>
  <c r="B63" i="2"/>
  <c r="R62" i="2"/>
  <c r="P62" i="2"/>
  <c r="J62" i="2"/>
  <c r="H62" i="2"/>
  <c r="F62" i="2"/>
  <c r="D62" i="2"/>
  <c r="B62" i="2"/>
  <c r="R61" i="2"/>
  <c r="N61" i="2"/>
  <c r="L61" i="2"/>
  <c r="J61" i="2"/>
  <c r="H61" i="2"/>
  <c r="F61" i="2"/>
  <c r="B61" i="2"/>
  <c r="R60" i="2"/>
  <c r="P60" i="2"/>
  <c r="N60" i="2"/>
  <c r="L60" i="2"/>
  <c r="H60" i="2"/>
  <c r="D60" i="2"/>
  <c r="B60" i="2"/>
  <c r="R59" i="2"/>
  <c r="P59" i="2"/>
  <c r="N59" i="2"/>
  <c r="L59" i="2"/>
  <c r="J59" i="2"/>
  <c r="H59" i="2"/>
  <c r="F59" i="2"/>
  <c r="D59" i="2"/>
  <c r="B59" i="2"/>
  <c r="R58" i="2"/>
  <c r="P58" i="2"/>
  <c r="N58" i="2"/>
  <c r="L58" i="2"/>
  <c r="J58" i="2"/>
  <c r="H58" i="2"/>
  <c r="D58" i="2"/>
  <c r="B58" i="2"/>
  <c r="R57" i="2"/>
  <c r="P57" i="2"/>
  <c r="N57" i="2"/>
  <c r="L57" i="2"/>
  <c r="J57" i="2"/>
  <c r="H57" i="2"/>
  <c r="F57" i="2"/>
  <c r="D57" i="2"/>
  <c r="B57" i="2"/>
  <c r="P56" i="2"/>
  <c r="N56" i="2"/>
  <c r="L56" i="2"/>
  <c r="F56" i="2"/>
  <c r="D56" i="2"/>
  <c r="R55" i="2"/>
  <c r="P55" i="2"/>
  <c r="N55" i="2"/>
  <c r="L55" i="2"/>
  <c r="J55" i="2"/>
  <c r="F55" i="2"/>
  <c r="B55" i="2"/>
  <c r="R54" i="2"/>
  <c r="P54" i="2"/>
  <c r="L54" i="2"/>
  <c r="J54" i="2"/>
  <c r="H54" i="2"/>
  <c r="B54" i="2"/>
  <c r="R53" i="2"/>
  <c r="P53" i="2"/>
  <c r="N53" i="2"/>
  <c r="L53" i="2"/>
  <c r="J53" i="2"/>
  <c r="H53" i="2"/>
  <c r="F53" i="2"/>
  <c r="B53" i="2"/>
  <c r="Z26" i="2"/>
  <c r="R26" i="2"/>
  <c r="AJ24" i="2"/>
  <c r="R24" i="2"/>
  <c r="J24" i="2"/>
  <c r="F24" i="2"/>
  <c r="AL23" i="2"/>
  <c r="AJ23" i="2"/>
  <c r="AB23" i="2"/>
  <c r="AN22" i="2"/>
  <c r="AB22" i="2"/>
  <c r="Z22" i="2"/>
  <c r="AN21" i="2"/>
  <c r="AH21" i="2"/>
  <c r="AF21" i="2"/>
  <c r="Z21" i="2"/>
  <c r="X21" i="2"/>
  <c r="P21" i="2"/>
  <c r="D21" i="2"/>
  <c r="B21" i="2"/>
  <c r="Z19" i="2"/>
  <c r="R19" i="2"/>
  <c r="AH16" i="2"/>
  <c r="AD16" i="2"/>
  <c r="AB16" i="2"/>
  <c r="V16" i="2"/>
  <c r="T16" i="2"/>
  <c r="R16" i="2"/>
  <c r="L16" i="2"/>
  <c r="J16" i="2"/>
  <c r="D16" i="2"/>
  <c r="B16" i="2"/>
  <c r="J15" i="2"/>
  <c r="H15" i="2"/>
  <c r="D15" i="2"/>
  <c r="B15" i="2"/>
  <c r="L14" i="2"/>
  <c r="H14" i="2"/>
  <c r="D14" i="2"/>
  <c r="B14" i="2"/>
  <c r="AM13" i="2"/>
  <c r="AG13" i="2"/>
  <c r="AE13" i="2"/>
  <c r="AC13" i="2"/>
  <c r="AA13" i="2"/>
  <c r="Y13" i="2"/>
  <c r="W13" i="2"/>
  <c r="Q13" i="2"/>
  <c r="O13" i="2"/>
  <c r="M13" i="2"/>
  <c r="K13" i="2"/>
  <c r="I13" i="2"/>
  <c r="G13" i="2"/>
  <c r="R12" i="2"/>
  <c r="Q12" i="2"/>
  <c r="P12" i="2"/>
  <c r="O12" i="2"/>
  <c r="N12" i="2"/>
  <c r="M12" i="2"/>
  <c r="L12" i="2"/>
  <c r="J12" i="2"/>
  <c r="I12" i="2"/>
  <c r="H12" i="2"/>
  <c r="G12" i="2"/>
  <c r="F12" i="2"/>
  <c r="E12" i="2"/>
  <c r="D12" i="2"/>
  <c r="AN11" i="2"/>
  <c r="AM11" i="2"/>
  <c r="AL11" i="2"/>
  <c r="AK11" i="2"/>
  <c r="AJ11" i="2"/>
  <c r="AI11" i="2"/>
  <c r="AF11" i="2"/>
  <c r="AE11" i="2"/>
  <c r="AD11" i="2"/>
  <c r="AC11" i="2"/>
  <c r="AB11" i="2"/>
  <c r="AA11" i="2"/>
  <c r="X11" i="2"/>
  <c r="W11" i="2"/>
  <c r="V11" i="2"/>
  <c r="U11" i="2"/>
  <c r="T11" i="2"/>
  <c r="S11" i="2"/>
  <c r="P11" i="2"/>
  <c r="O11" i="2"/>
  <c r="N11" i="2"/>
  <c r="M11" i="2"/>
  <c r="L11" i="2"/>
  <c r="K11" i="2"/>
  <c r="H11" i="2"/>
  <c r="G11" i="2"/>
  <c r="F11" i="2"/>
  <c r="E11" i="2"/>
  <c r="D11" i="2"/>
  <c r="C11" i="2"/>
  <c r="T10" i="2"/>
  <c r="J10" i="2"/>
  <c r="F10" i="2"/>
  <c r="D10" i="2"/>
  <c r="B10" i="2"/>
  <c r="AK8" i="2"/>
  <c r="AE8" i="2"/>
  <c r="AC8" i="2"/>
  <c r="AA8" i="2"/>
  <c r="W8" i="2"/>
  <c r="U8" i="2"/>
  <c r="O8" i="2"/>
  <c r="M8" i="2"/>
  <c r="K8" i="2"/>
  <c r="G8" i="2"/>
  <c r="E8" i="2"/>
  <c r="S7" i="2"/>
  <c r="R7" i="2"/>
  <c r="Q7" i="2"/>
  <c r="P7" i="2"/>
  <c r="N7" i="2"/>
  <c r="M7" i="2"/>
  <c r="K7" i="2"/>
  <c r="J7" i="2"/>
  <c r="I7" i="2"/>
  <c r="H7" i="2"/>
  <c r="F7" i="2"/>
  <c r="E7" i="2"/>
  <c r="C7" i="2"/>
  <c r="B7" i="2"/>
  <c r="AM6" i="2"/>
  <c r="AK6" i="2"/>
  <c r="AI6" i="2"/>
  <c r="AG6" i="2"/>
  <c r="AE6" i="2"/>
  <c r="AC6" i="2"/>
  <c r="AA6" i="2"/>
  <c r="Y6" i="2"/>
  <c r="W6" i="2"/>
  <c r="U6" i="2"/>
  <c r="S6" i="2"/>
  <c r="Q6" i="2"/>
  <c r="O6" i="2"/>
  <c r="M6" i="2"/>
  <c r="K6" i="2"/>
  <c r="I6" i="2"/>
  <c r="G6" i="2"/>
  <c r="E6" i="2"/>
  <c r="C6" i="2"/>
  <c r="R4" i="2"/>
  <c r="P4" i="2"/>
  <c r="N4" i="2"/>
  <c r="L4" i="2"/>
  <c r="H4" i="2"/>
  <c r="F4" i="2"/>
  <c r="D4" i="2"/>
  <c r="B4" i="2"/>
  <c r="R3" i="2"/>
  <c r="P3" i="2"/>
  <c r="N3" i="2"/>
  <c r="J3" i="2"/>
  <c r="H3" i="2"/>
  <c r="F3" i="2"/>
  <c r="D3" i="2"/>
  <c r="I151" i="8" l="1"/>
  <c r="H71" i="2" s="1"/>
  <c r="G215" i="8"/>
  <c r="D79" i="2" s="1"/>
  <c r="N95" i="8"/>
  <c r="R64" i="2" s="1"/>
  <c r="D115" i="6"/>
  <c r="F22" i="2"/>
  <c r="F19" i="2"/>
  <c r="R306" i="6"/>
  <c r="X22" i="2" s="1"/>
  <c r="AB115" i="6"/>
  <c r="T22" i="2"/>
  <c r="T19" i="2"/>
  <c r="R53" i="6"/>
  <c r="L26" i="2" s="1"/>
  <c r="R54" i="6"/>
  <c r="N26" i="2" s="1"/>
  <c r="R55" i="6"/>
  <c r="P26" i="2" s="1"/>
  <c r="R58" i="6"/>
  <c r="V26" i="2" s="1"/>
  <c r="N115" i="6"/>
  <c r="N25" i="2" s="1"/>
  <c r="AD115" i="6"/>
  <c r="AL335" i="6"/>
  <c r="AB19" i="2" s="1"/>
  <c r="AL337" i="6"/>
  <c r="AF19" i="2" s="1"/>
  <c r="R343" i="6"/>
  <c r="V19" i="2" s="1"/>
  <c r="R43" i="6"/>
  <c r="T115" i="6"/>
  <c r="Z25" i="2" s="1"/>
  <c r="P22" i="2"/>
  <c r="G115" i="6"/>
  <c r="O115" i="6"/>
  <c r="P25" i="2" s="1"/>
  <c r="W115" i="6"/>
  <c r="AF25" i="2" s="1"/>
  <c r="AE115" i="6"/>
  <c r="R240" i="6"/>
  <c r="L23" i="2" s="1"/>
  <c r="R45" i="6"/>
  <c r="AJ115" i="6"/>
  <c r="N22" i="2"/>
  <c r="N19" i="2"/>
  <c r="R62" i="6"/>
  <c r="AD26" i="2" s="1"/>
  <c r="R63" i="6"/>
  <c r="AF26" i="2" s="1"/>
  <c r="R64" i="6"/>
  <c r="AH26" i="2" s="1"/>
  <c r="R65" i="6"/>
  <c r="AJ26" i="2" s="1"/>
  <c r="R66" i="6"/>
  <c r="AL26" i="2" s="1"/>
  <c r="R67" i="6"/>
  <c r="AN26" i="2" s="1"/>
  <c r="R68" i="6"/>
  <c r="R159" i="6"/>
  <c r="R162" i="6"/>
  <c r="R163" i="6"/>
  <c r="B24" i="2" s="1"/>
  <c r="I23" i="8"/>
  <c r="H55" i="2" s="1"/>
  <c r="L79" i="8"/>
  <c r="N62" i="2" s="1"/>
  <c r="F95" i="8"/>
  <c r="B64" i="2" s="1"/>
  <c r="L115" i="6"/>
  <c r="J25" i="2" s="1"/>
  <c r="R52" i="6"/>
  <c r="J26" i="2" s="1"/>
  <c r="E115" i="6"/>
  <c r="M115" i="6"/>
  <c r="L25" i="2" s="1"/>
  <c r="U115" i="6"/>
  <c r="AB25" i="2" s="1"/>
  <c r="AC115" i="6"/>
  <c r="R176" i="6"/>
  <c r="AB24" i="2" s="1"/>
  <c r="R177" i="6"/>
  <c r="AD24" i="2" s="1"/>
  <c r="R178" i="6"/>
  <c r="AF24" i="2" s="1"/>
  <c r="R244" i="6"/>
  <c r="T23" i="2" s="1"/>
  <c r="R245" i="6"/>
  <c r="V23" i="2" s="1"/>
  <c r="R246" i="6"/>
  <c r="X23" i="2" s="1"/>
  <c r="R310" i="6"/>
  <c r="AF22" i="2" s="1"/>
  <c r="R311" i="6"/>
  <c r="AH22" i="2" s="1"/>
  <c r="R312" i="6"/>
  <c r="AJ22" i="2" s="1"/>
  <c r="R377" i="6"/>
  <c r="J21" i="2" s="1"/>
  <c r="R378" i="6"/>
  <c r="L21" i="2" s="1"/>
  <c r="R379" i="6"/>
  <c r="N21" i="2" s="1"/>
  <c r="R381" i="6"/>
  <c r="R21" i="2" s="1"/>
  <c r="R382" i="6"/>
  <c r="T21" i="2" s="1"/>
  <c r="R383" i="6"/>
  <c r="V21" i="2" s="1"/>
  <c r="G7" i="8"/>
  <c r="D53" i="2" s="1"/>
  <c r="G135" i="8"/>
  <c r="D69" i="2" s="1"/>
  <c r="M199" i="8"/>
  <c r="P77" i="2" s="1"/>
  <c r="L303" i="8"/>
  <c r="N90" i="2" s="1"/>
  <c r="R44" i="6"/>
  <c r="R160" i="6"/>
  <c r="R161" i="6"/>
  <c r="R181" i="6"/>
  <c r="AL24" i="2" s="1"/>
  <c r="R182" i="6"/>
  <c r="AN24" i="2" s="1"/>
  <c r="R249" i="6"/>
  <c r="AD23" i="2" s="1"/>
  <c r="R250" i="6"/>
  <c r="AF23" i="2" s="1"/>
  <c r="R333" i="6"/>
  <c r="R386" i="6"/>
  <c r="AB21" i="2" s="1"/>
  <c r="R387" i="6"/>
  <c r="AD21" i="2" s="1"/>
  <c r="R390" i="6"/>
  <c r="AJ21" i="2" s="1"/>
  <c r="R391" i="6"/>
  <c r="AL21" i="2" s="1"/>
  <c r="H47" i="8"/>
  <c r="F58" i="2" s="1"/>
  <c r="J63" i="8"/>
  <c r="J60" i="2" s="1"/>
  <c r="K183" i="8"/>
  <c r="L75" i="2" s="1"/>
  <c r="M263" i="8"/>
  <c r="P85" i="2" s="1"/>
  <c r="R184" i="6"/>
  <c r="R186" i="6"/>
  <c r="R254" i="6"/>
  <c r="AN23" i="2" s="1"/>
  <c r="R335" i="6"/>
  <c r="R421" i="6"/>
  <c r="F16" i="2" s="1"/>
  <c r="R422" i="6"/>
  <c r="H16" i="2" s="1"/>
  <c r="R425" i="6"/>
  <c r="N16" i="2" s="1"/>
  <c r="K103" i="8"/>
  <c r="L65" i="2" s="1"/>
  <c r="I167" i="8"/>
  <c r="H73" i="2" s="1"/>
  <c r="L223" i="8"/>
  <c r="N80" i="2" s="1"/>
  <c r="F239" i="8"/>
  <c r="B82" i="2" s="1"/>
  <c r="I311" i="8"/>
  <c r="H91" i="2" s="1"/>
  <c r="H115" i="6"/>
  <c r="B25" i="2" s="1"/>
  <c r="P115" i="6"/>
  <c r="R25" i="2" s="1"/>
  <c r="X115" i="6"/>
  <c r="AH25" i="2" s="1"/>
  <c r="AF115" i="6"/>
  <c r="R164" i="6"/>
  <c r="D24" i="2" s="1"/>
  <c r="R188" i="6"/>
  <c r="R189" i="6"/>
  <c r="R290" i="6"/>
  <c r="R291" i="6"/>
  <c r="R336" i="6"/>
  <c r="AL336" i="6"/>
  <c r="AD19" i="2" s="1"/>
  <c r="R430" i="6"/>
  <c r="X16" i="2" s="1"/>
  <c r="R431" i="6"/>
  <c r="Z16" i="2" s="1"/>
  <c r="L15" i="8"/>
  <c r="N54" i="2" s="1"/>
  <c r="F31" i="8"/>
  <c r="B56" i="2" s="1"/>
  <c r="N31" i="8"/>
  <c r="R56" i="2" s="1"/>
  <c r="I87" i="8"/>
  <c r="H63" i="2" s="1"/>
  <c r="L143" i="8"/>
  <c r="N70" i="2" s="1"/>
  <c r="I115" i="6"/>
  <c r="D25" i="2" s="1"/>
  <c r="Q115" i="6"/>
  <c r="T25" i="2" s="1"/>
  <c r="Y115" i="6"/>
  <c r="AJ25" i="2" s="1"/>
  <c r="AG115" i="6"/>
  <c r="R229" i="6"/>
  <c r="R230" i="6"/>
  <c r="R294" i="6"/>
  <c r="R295" i="6"/>
  <c r="R296" i="6"/>
  <c r="R338" i="6"/>
  <c r="AL338" i="6"/>
  <c r="AH19" i="2" s="1"/>
  <c r="R339" i="6"/>
  <c r="R436" i="6"/>
  <c r="AJ16" i="2" s="1"/>
  <c r="R437" i="6"/>
  <c r="AL16" i="2" s="1"/>
  <c r="R438" i="6"/>
  <c r="AN16" i="2" s="1"/>
  <c r="G71" i="8"/>
  <c r="D61" i="2" s="1"/>
  <c r="H191" i="8"/>
  <c r="F76" i="2" s="1"/>
  <c r="R76" i="6"/>
  <c r="R168" i="6"/>
  <c r="L24" i="2" s="1"/>
  <c r="R169" i="6"/>
  <c r="N24" i="2" s="1"/>
  <c r="R170" i="6"/>
  <c r="P24" i="2" s="1"/>
  <c r="R232" i="6"/>
  <c r="R233" i="6"/>
  <c r="R234" i="6"/>
  <c r="R298" i="6"/>
  <c r="R299" i="6"/>
  <c r="R300" i="6"/>
  <c r="R340" i="6"/>
  <c r="AL340" i="6"/>
  <c r="AL19" i="2" s="1"/>
  <c r="R341" i="6"/>
  <c r="F319" i="8"/>
  <c r="B92" i="2" s="1"/>
  <c r="N319" i="8"/>
  <c r="R92" i="2" s="1"/>
  <c r="M247" i="8"/>
  <c r="P83" i="2" s="1"/>
  <c r="J255" i="8"/>
  <c r="J84" i="2" s="1"/>
  <c r="G263" i="8"/>
  <c r="D85" i="2" s="1"/>
  <c r="L271" i="8"/>
  <c r="N86" i="2" s="1"/>
  <c r="I279" i="8"/>
  <c r="H87" i="2" s="1"/>
  <c r="I295" i="8"/>
  <c r="H89" i="2" s="1"/>
  <c r="F303" i="8"/>
  <c r="B90" i="2" s="1"/>
  <c r="K311" i="8"/>
  <c r="L91" i="2" s="1"/>
  <c r="L19" i="2" l="1"/>
  <c r="L22" i="2"/>
  <c r="J19" i="2"/>
  <c r="J22" i="2"/>
  <c r="H22" i="2"/>
  <c r="H19" i="2"/>
  <c r="D19" i="2"/>
  <c r="D22" i="2"/>
  <c r="B19" i="2"/>
  <c r="B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00000000-0006-0000-0100-000001000000}">
      <text>
        <r>
          <rPr>
            <sz val="10"/>
            <color rgb="FF000000"/>
            <rFont val="Arial"/>
          </rPr>
          <t>Total GDP growth rates (not per capita)</t>
        </r>
      </text>
    </comment>
    <comment ref="A15" authorId="0" shapeId="0" xr:uid="{00000000-0006-0000-0100-000002000000}">
      <text>
        <r>
          <rPr>
            <sz val="10"/>
            <color rgb="FF000000"/>
            <rFont val="Arial"/>
          </rPr>
          <t>Total GDP growth rates (not per capita)</t>
        </r>
      </text>
    </comment>
    <comment ref="A27" authorId="0" shapeId="0" xr:uid="{00000000-0006-0000-0100-000003000000}">
      <text>
        <r>
          <rPr>
            <sz val="10"/>
            <color rgb="FF000000"/>
            <rFont val="Arial"/>
          </rPr>
          <t xml:space="preserve">See sheet "Calculations for SSPs" for the data related to these SSPs
</t>
        </r>
      </text>
    </comment>
    <comment ref="A53" authorId="0" shapeId="0" xr:uid="{00000000-0006-0000-0100-000004000000}">
      <text>
        <r>
          <rPr>
            <sz val="10"/>
            <color rgb="FF000000"/>
            <rFont val="Arial"/>
          </rPr>
          <t>GDP per capita growth rate</t>
        </r>
      </text>
    </comment>
    <comment ref="A54" authorId="0" shapeId="0" xr:uid="{00000000-0006-0000-0100-000005000000}">
      <text>
        <r>
          <rPr>
            <sz val="10"/>
            <color rgb="FF000000"/>
            <rFont val="Arial"/>
          </rPr>
          <t>GDP per capita growth rate</t>
        </r>
      </text>
    </comment>
    <comment ref="A55" authorId="0" shapeId="0" xr:uid="{00000000-0006-0000-0100-000006000000}">
      <text>
        <r>
          <rPr>
            <sz val="10"/>
            <color rgb="FF000000"/>
            <rFont val="Arial"/>
          </rPr>
          <t>GDP per capita growth rate</t>
        </r>
      </text>
    </comment>
    <comment ref="A56" authorId="0" shapeId="0" xr:uid="{00000000-0006-0000-0100-000007000000}">
      <text>
        <r>
          <rPr>
            <sz val="10"/>
            <color rgb="FF000000"/>
            <rFont val="Arial"/>
          </rPr>
          <t>GDP per capita growth rate</t>
        </r>
      </text>
    </comment>
    <comment ref="A57" authorId="0" shapeId="0" xr:uid="{00000000-0006-0000-0100-000008000000}">
      <text>
        <r>
          <rPr>
            <sz val="10"/>
            <color rgb="FF000000"/>
            <rFont val="Arial"/>
          </rPr>
          <t>GDP per capita growth rate</t>
        </r>
      </text>
    </comment>
    <comment ref="A58" authorId="0" shapeId="0" xr:uid="{00000000-0006-0000-0100-000009000000}">
      <text>
        <r>
          <rPr>
            <sz val="10"/>
            <color rgb="FF000000"/>
            <rFont val="Arial"/>
          </rPr>
          <t>GDP per capita growth rate</t>
        </r>
      </text>
    </comment>
    <comment ref="A59" authorId="0" shapeId="0" xr:uid="{00000000-0006-0000-0100-00000A000000}">
      <text>
        <r>
          <rPr>
            <sz val="10"/>
            <color rgb="FF000000"/>
            <rFont val="Arial"/>
          </rPr>
          <t>GDP per capita growth rate</t>
        </r>
      </text>
    </comment>
    <comment ref="A60" authorId="0" shapeId="0" xr:uid="{00000000-0006-0000-0100-00000B000000}">
      <text>
        <r>
          <rPr>
            <sz val="10"/>
            <color rgb="FF000000"/>
            <rFont val="Arial"/>
          </rPr>
          <t>GDP per capita growth rate</t>
        </r>
      </text>
    </comment>
    <comment ref="A61" authorId="0" shapeId="0" xr:uid="{00000000-0006-0000-0100-00000C000000}">
      <text>
        <r>
          <rPr>
            <sz val="10"/>
            <color rgb="FF000000"/>
            <rFont val="Arial"/>
          </rPr>
          <t>GDP per capita growth rate</t>
        </r>
      </text>
    </comment>
    <comment ref="A62" authorId="0" shapeId="0" xr:uid="{00000000-0006-0000-0100-00000D000000}">
      <text>
        <r>
          <rPr>
            <sz val="10"/>
            <color rgb="FF000000"/>
            <rFont val="Arial"/>
          </rPr>
          <t>GDP per capita growth rate</t>
        </r>
      </text>
    </comment>
    <comment ref="A63" authorId="0" shapeId="0" xr:uid="{00000000-0006-0000-0100-00000E000000}">
      <text>
        <r>
          <rPr>
            <sz val="10"/>
            <color rgb="FF000000"/>
            <rFont val="Arial"/>
          </rPr>
          <t>GDP per capita growth rate</t>
        </r>
      </text>
    </comment>
    <comment ref="A64" authorId="0" shapeId="0" xr:uid="{00000000-0006-0000-0100-00000F000000}">
      <text>
        <r>
          <rPr>
            <sz val="10"/>
            <color rgb="FF000000"/>
            <rFont val="Arial"/>
          </rPr>
          <t>GDP per capita growth rate</t>
        </r>
      </text>
    </comment>
    <comment ref="A65" authorId="0" shapeId="0" xr:uid="{00000000-0006-0000-0100-000010000000}">
      <text>
        <r>
          <rPr>
            <sz val="10"/>
            <color rgb="FF000000"/>
            <rFont val="Arial"/>
          </rPr>
          <t>GDP per capita growth rate</t>
        </r>
      </text>
    </comment>
    <comment ref="A66" authorId="0" shapeId="0" xr:uid="{00000000-0006-0000-0100-000011000000}">
      <text>
        <r>
          <rPr>
            <sz val="10"/>
            <color rgb="FF000000"/>
            <rFont val="Arial"/>
          </rPr>
          <t>GDP per capita growth rate</t>
        </r>
      </text>
    </comment>
    <comment ref="A67" authorId="0" shapeId="0" xr:uid="{00000000-0006-0000-0100-000012000000}">
      <text>
        <r>
          <rPr>
            <sz val="10"/>
            <color rgb="FF000000"/>
            <rFont val="Arial"/>
          </rPr>
          <t>GDP per capita growth rate</t>
        </r>
      </text>
    </comment>
    <comment ref="A68" authorId="0" shapeId="0" xr:uid="{00000000-0006-0000-0100-000013000000}">
      <text>
        <r>
          <rPr>
            <sz val="10"/>
            <color rgb="FF000000"/>
            <rFont val="Arial"/>
          </rPr>
          <t>GDP per capita growth rate</t>
        </r>
      </text>
    </comment>
    <comment ref="A69" authorId="0" shapeId="0" xr:uid="{00000000-0006-0000-0100-000014000000}">
      <text>
        <r>
          <rPr>
            <sz val="10"/>
            <color rgb="FF000000"/>
            <rFont val="Arial"/>
          </rPr>
          <t>GDP per capita growth rate</t>
        </r>
      </text>
    </comment>
    <comment ref="A70" authorId="0" shapeId="0" xr:uid="{00000000-0006-0000-0100-000015000000}">
      <text>
        <r>
          <rPr>
            <sz val="10"/>
            <color rgb="FF000000"/>
            <rFont val="Arial"/>
          </rPr>
          <t>GDP per capita growth rate</t>
        </r>
      </text>
    </comment>
    <comment ref="A71" authorId="0" shapeId="0" xr:uid="{00000000-0006-0000-0100-000016000000}">
      <text>
        <r>
          <rPr>
            <sz val="10"/>
            <color rgb="FF000000"/>
            <rFont val="Arial"/>
          </rPr>
          <t>GDP per capita growth rate</t>
        </r>
      </text>
    </comment>
    <comment ref="A72" authorId="0" shapeId="0" xr:uid="{00000000-0006-0000-0100-000017000000}">
      <text>
        <r>
          <rPr>
            <sz val="10"/>
            <color rgb="FF000000"/>
            <rFont val="Arial"/>
          </rPr>
          <t>GDP per capita growth rate</t>
        </r>
      </text>
    </comment>
    <comment ref="A73" authorId="0" shapeId="0" xr:uid="{00000000-0006-0000-0100-000018000000}">
      <text>
        <r>
          <rPr>
            <sz val="10"/>
            <color rgb="FF000000"/>
            <rFont val="Arial"/>
          </rPr>
          <t>GDP per capita growth rate</t>
        </r>
      </text>
    </comment>
    <comment ref="A74" authorId="0" shapeId="0" xr:uid="{00000000-0006-0000-0100-000019000000}">
      <text>
        <r>
          <rPr>
            <sz val="10"/>
            <color rgb="FF000000"/>
            <rFont val="Arial"/>
          </rPr>
          <t>GDP per capita growth rate</t>
        </r>
      </text>
    </comment>
    <comment ref="A75" authorId="0" shapeId="0" xr:uid="{00000000-0006-0000-0100-00001A000000}">
      <text>
        <r>
          <rPr>
            <sz val="10"/>
            <color rgb="FF000000"/>
            <rFont val="Arial"/>
          </rPr>
          <t>GDP per capita growth rate</t>
        </r>
      </text>
    </comment>
    <comment ref="A76" authorId="0" shapeId="0" xr:uid="{00000000-0006-0000-0100-00001B000000}">
      <text>
        <r>
          <rPr>
            <sz val="10"/>
            <color rgb="FF000000"/>
            <rFont val="Arial"/>
          </rPr>
          <t>GDP per capita growth rate</t>
        </r>
      </text>
    </comment>
    <comment ref="A77" authorId="0" shapeId="0" xr:uid="{00000000-0006-0000-0100-00001C000000}">
      <text>
        <r>
          <rPr>
            <sz val="10"/>
            <color rgb="FF000000"/>
            <rFont val="Arial"/>
          </rPr>
          <t>GDP per capita growth rate</t>
        </r>
      </text>
    </comment>
    <comment ref="A78" authorId="0" shapeId="0" xr:uid="{00000000-0006-0000-0100-00001D000000}">
      <text>
        <r>
          <rPr>
            <sz val="10"/>
            <color rgb="FF000000"/>
            <rFont val="Arial"/>
          </rPr>
          <t>GDP per capita growth rate</t>
        </r>
      </text>
    </comment>
    <comment ref="A79" authorId="0" shapeId="0" xr:uid="{00000000-0006-0000-0100-00001E000000}">
      <text>
        <r>
          <rPr>
            <sz val="10"/>
            <color rgb="FF000000"/>
            <rFont val="Arial"/>
          </rPr>
          <t>GDP per capita growth rate</t>
        </r>
      </text>
    </comment>
    <comment ref="A80" authorId="0" shapeId="0" xr:uid="{00000000-0006-0000-0100-00001F000000}">
      <text>
        <r>
          <rPr>
            <sz val="10"/>
            <color rgb="FF000000"/>
            <rFont val="Arial"/>
          </rPr>
          <t>GDP per capita growth rate</t>
        </r>
      </text>
    </comment>
    <comment ref="A81" authorId="0" shapeId="0" xr:uid="{00000000-0006-0000-0100-000020000000}">
      <text>
        <r>
          <rPr>
            <sz val="10"/>
            <color rgb="FF000000"/>
            <rFont val="Arial"/>
          </rPr>
          <t>GDP per capita growth rate</t>
        </r>
      </text>
    </comment>
    <comment ref="A82" authorId="0" shapeId="0" xr:uid="{00000000-0006-0000-0100-000021000000}">
      <text>
        <r>
          <rPr>
            <sz val="10"/>
            <color rgb="FF000000"/>
            <rFont val="Arial"/>
          </rPr>
          <t>GDP per capita growth rate</t>
        </r>
      </text>
    </comment>
    <comment ref="A83" authorId="0" shapeId="0" xr:uid="{00000000-0006-0000-0100-000022000000}">
      <text>
        <r>
          <rPr>
            <sz val="10"/>
            <color rgb="FF000000"/>
            <rFont val="Arial"/>
          </rPr>
          <t>GDP per capita growth rate</t>
        </r>
      </text>
    </comment>
    <comment ref="A84" authorId="0" shapeId="0" xr:uid="{00000000-0006-0000-0100-000023000000}">
      <text>
        <r>
          <rPr>
            <sz val="10"/>
            <color rgb="FF000000"/>
            <rFont val="Arial"/>
          </rPr>
          <t>GDP per capita growth rate</t>
        </r>
      </text>
    </comment>
    <comment ref="A85" authorId="0" shapeId="0" xr:uid="{00000000-0006-0000-0100-000024000000}">
      <text>
        <r>
          <rPr>
            <sz val="10"/>
            <color rgb="FF000000"/>
            <rFont val="Arial"/>
          </rPr>
          <t>GDP per capita growth rate</t>
        </r>
      </text>
    </comment>
    <comment ref="A86" authorId="0" shapeId="0" xr:uid="{00000000-0006-0000-0100-000025000000}">
      <text>
        <r>
          <rPr>
            <sz val="10"/>
            <color rgb="FF000000"/>
            <rFont val="Arial"/>
          </rPr>
          <t>GDP per capita growth rate</t>
        </r>
      </text>
    </comment>
    <comment ref="A87" authorId="0" shapeId="0" xr:uid="{00000000-0006-0000-0100-000026000000}">
      <text>
        <r>
          <rPr>
            <sz val="10"/>
            <color rgb="FF000000"/>
            <rFont val="Arial"/>
          </rPr>
          <t>GDP per capita growth rate</t>
        </r>
      </text>
    </comment>
    <comment ref="A88" authorId="0" shapeId="0" xr:uid="{00000000-0006-0000-0100-000027000000}">
      <text>
        <r>
          <rPr>
            <sz val="10"/>
            <color rgb="FF000000"/>
            <rFont val="Arial"/>
          </rPr>
          <t>GDP per capita growth rate</t>
        </r>
      </text>
    </comment>
    <comment ref="A89" authorId="0" shapeId="0" xr:uid="{00000000-0006-0000-0100-000028000000}">
      <text>
        <r>
          <rPr>
            <sz val="10"/>
            <color rgb="FF000000"/>
            <rFont val="Arial"/>
          </rPr>
          <t>GDP per capita growth rate</t>
        </r>
      </text>
    </comment>
    <comment ref="A90" authorId="0" shapeId="0" xr:uid="{00000000-0006-0000-0100-000029000000}">
      <text>
        <r>
          <rPr>
            <sz val="10"/>
            <color rgb="FF000000"/>
            <rFont val="Arial"/>
          </rPr>
          <t>GDP per capita growth rate</t>
        </r>
      </text>
    </comment>
    <comment ref="A91" authorId="0" shapeId="0" xr:uid="{00000000-0006-0000-0100-00002A000000}">
      <text>
        <r>
          <rPr>
            <sz val="10"/>
            <color rgb="FF000000"/>
            <rFont val="Arial"/>
          </rPr>
          <t>GDP per capita growth rate</t>
        </r>
      </text>
    </comment>
    <comment ref="A92" authorId="0" shapeId="0" xr:uid="{00000000-0006-0000-0100-00002B000000}">
      <text>
        <r>
          <rPr>
            <sz val="10"/>
            <color rgb="FF000000"/>
            <rFont val="Arial"/>
          </rPr>
          <t>GDP per capita growth rate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200-000001000000}">
      <text>
        <r>
          <rPr>
            <sz val="10"/>
            <color rgb="FF000000"/>
            <rFont val="Arial"/>
          </rPr>
          <t xml:space="preserve">There are 3 values for above 1800 levels, but I have not included them here. Please let me know if you would like them.
</t>
        </r>
      </text>
    </comment>
    <comment ref="A10" authorId="0" shapeId="0" xr:uid="{00000000-0006-0000-0200-000002000000}">
      <text>
        <r>
          <rPr>
            <sz val="10"/>
            <color rgb="FF000000"/>
            <rFont val="Arial"/>
          </rPr>
          <t>There are 2 sources available for this information; either page 32 of the PDF table "temperature increase" or page 40 of the PDF "temperature increase, reference case". I have used page 32, both sources match up but there are fewer early 21st century values and conversely more late 21st century / 22nd century values on page 32 compared with page 40, which is the source I used for these numbers. Please see the citation for the link to this document.</t>
        </r>
      </text>
    </comment>
    <comment ref="A11" authorId="0" shapeId="0" xr:uid="{00000000-0006-0000-0200-000003000000}">
      <text>
        <r>
          <rPr>
            <sz val="10"/>
            <color rgb="FF000000"/>
            <rFont val="Arial"/>
          </rPr>
          <t>Degrees Celsius above pre-industrial levels</t>
        </r>
      </text>
    </comment>
    <comment ref="A12" authorId="0" shapeId="0" xr:uid="{00000000-0006-0000-0200-000004000000}">
      <text>
        <r>
          <rPr>
            <sz val="10"/>
            <color rgb="FF000000"/>
            <rFont val="Arial"/>
          </rPr>
          <t>Assumed to be above 1900 levels (mentioned once); does not mention pre-industrial levels</t>
        </r>
      </text>
    </comment>
    <comment ref="A13" authorId="0" shapeId="0" xr:uid="{00000000-0006-0000-0200-000005000000}">
      <text>
        <r>
          <rPr>
            <sz val="10"/>
            <color rgb="FF000000"/>
            <rFont val="Arial"/>
          </rPr>
          <t>Degrees Celsius above pre-industrial levels</t>
        </r>
      </text>
    </comment>
    <comment ref="A32" authorId="0" shapeId="0" xr:uid="{00000000-0006-0000-0200-000006000000}">
      <text>
        <r>
          <rPr>
            <sz val="10"/>
            <color rgb="FF000000"/>
            <rFont val="Arial"/>
          </rPr>
          <t>The MiniCAM model  was renamed to and became GCAM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2" authorId="0" shapeId="0" xr:uid="{00000000-0006-0000-0600-000001000000}">
      <text>
        <r>
          <rPr>
            <sz val="10"/>
            <color rgb="FF000000"/>
            <rFont val="Arial"/>
          </rPr>
          <t>This model (GCAM4) does not have consumption growth rates available, only temperature trajectories are available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3000000}">
      <text>
        <r>
          <rPr>
            <sz val="10"/>
            <color rgb="FF000000"/>
            <rFont val="Arial"/>
          </rPr>
          <t>Discuss w/ Wagner
	-Alexandra Denholtz</t>
        </r>
      </text>
    </comment>
    <comment ref="A3" authorId="0" shapeId="0" xr:uid="{00000000-0006-0000-0800-000001000000}">
      <text>
        <r>
          <rPr>
            <sz val="10"/>
            <color rgb="FF000000"/>
            <rFont val="Arial"/>
          </rPr>
          <t>According to page 47 of this PDF (http://www.econ.yale.edu/~nordhaus/homepage/homepage/documents/DICE_Manual_100413r1.pdf ), Managing the Global Commons explains DICE-1994</t>
        </r>
      </text>
    </comment>
    <comment ref="A7" authorId="0" shapeId="0" xr:uid="{00000000-0006-0000-0800-000002000000}">
      <text>
        <r>
          <rPr>
            <sz val="10"/>
            <color rgb="FF000000"/>
            <rFont val="Arial"/>
          </rPr>
          <t xml:space="preserve">An Excel spreadsheet beta version of the DICE 2010 is available at this link: https://web.archive.org/web/20141019003749/http://www.econ.yale.edu/~nordhaus/homepage/RICEmodels.htm
</t>
        </r>
      </text>
    </comment>
  </commentList>
</comments>
</file>

<file path=xl/sharedStrings.xml><?xml version="1.0" encoding="utf-8"?>
<sst xmlns="http://schemas.openxmlformats.org/spreadsheetml/2006/main" count="1232" uniqueCount="328">
  <si>
    <t>Key:</t>
  </si>
  <si>
    <t>Early (2010-2030)</t>
  </si>
  <si>
    <t>Middle (2031-2070)</t>
  </si>
  <si>
    <t>End of century (2071-2100)</t>
  </si>
  <si>
    <t>Early 22nd Century (2101-2150)</t>
  </si>
  <si>
    <t>End 22nd century (2151-2200)</t>
  </si>
  <si>
    <t>N/A - No value</t>
  </si>
  <si>
    <t>Consumption growth rates per capita unless otherwise noted</t>
  </si>
  <si>
    <t>Year</t>
  </si>
  <si>
    <t>Model</t>
  </si>
  <si>
    <t>DICE 1992</t>
  </si>
  <si>
    <t>DICE1994</t>
  </si>
  <si>
    <t>DICE 1998</t>
  </si>
  <si>
    <t>DICE1999</t>
  </si>
  <si>
    <t>DICE2007</t>
  </si>
  <si>
    <t>DICE 2013</t>
  </si>
  <si>
    <t>DICE2013R</t>
  </si>
  <si>
    <t>DICE 2016R</t>
  </si>
  <si>
    <t>DICE 2016R2</t>
  </si>
  <si>
    <t>RICE2010</t>
  </si>
  <si>
    <t>PAGE2002</t>
  </si>
  <si>
    <t>PAGE2009</t>
  </si>
  <si>
    <t>FUND2.8</t>
  </si>
  <si>
    <t>FUND2.9</t>
  </si>
  <si>
    <t>FUND 3.2</t>
  </si>
  <si>
    <t>FUND 3.3</t>
  </si>
  <si>
    <t>FUND 3.4</t>
  </si>
  <si>
    <t>FUND 3.5</t>
  </si>
  <si>
    <t>FUND 3.6</t>
  </si>
  <si>
    <t>FUND 3.7</t>
  </si>
  <si>
    <t>FUND 3.8.1</t>
  </si>
  <si>
    <t>FUND3.9</t>
  </si>
  <si>
    <t>FUND3.10</t>
  </si>
  <si>
    <t>AIM/CGE SSP1-Baseline</t>
  </si>
  <si>
    <t>IAWG Scenario 1: IMAGE (BAU)</t>
  </si>
  <si>
    <t>IAWG Scenario 2: MESSAGE (BAU)</t>
  </si>
  <si>
    <t>IAWG Scenario: MiniCAM (base)</t>
  </si>
  <si>
    <t>IAWG Scenario: MERGE (optimistic)</t>
  </si>
  <si>
    <t>IAWG Scenario: 5th scenario (emissions pathway that achieves stabilization at 550 ppm CO2e)</t>
  </si>
  <si>
    <t xml:space="preserve"> </t>
  </si>
  <si>
    <t>IPCC SRES Scenario: A1 AIM</t>
  </si>
  <si>
    <t>IPCC SRES Scenario: A1 ASF</t>
  </si>
  <si>
    <t>IPCC SRES Scenario: A1 IMAGE</t>
  </si>
  <si>
    <t>IPCC SRES Scenario: A1 MESSAGE</t>
  </si>
  <si>
    <t>IPCC SRES Scenario: A1 MINICAM</t>
  </si>
  <si>
    <t>IPCC SRES Scenario: A1 MARIA</t>
  </si>
  <si>
    <t>IPCC SRES Scenario: A1C AIM</t>
  </si>
  <si>
    <t>IPCC SRES Scenario: A1C MESSAGE</t>
  </si>
  <si>
    <t>IPCC SRES Scenario: A1C MINICAM</t>
  </si>
  <si>
    <t>IPCC SRES Scenario: A1G AIM</t>
  </si>
  <si>
    <t>IPCC SRES Scenario: A1G MESSAGE</t>
  </si>
  <si>
    <t>IPCC SRES Scenario: A1G MINICAM</t>
  </si>
  <si>
    <t>IPCC SRES Scenario: A1V1 MINICAM</t>
  </si>
  <si>
    <t>IPCC SRES Scenario: A1V2 MINICAM</t>
  </si>
  <si>
    <t>IPCC SRES Scenario: A1T AIM</t>
  </si>
  <si>
    <t>IPCC SRES Scenario: A1T MESSAGE</t>
  </si>
  <si>
    <t>IPCC SRES Scenario: A1T MARIA</t>
  </si>
  <si>
    <t>IPCC SRES Scenario: A2 ASF</t>
  </si>
  <si>
    <t>IPCC SRES Scenario: A2 AIM</t>
  </si>
  <si>
    <t>IPCC SRES Scenario: A2G IMAGE</t>
  </si>
  <si>
    <t>IPCC SRES Scenario: A2 MESSAGE</t>
  </si>
  <si>
    <t>IPCC SRES Scenario: A2 MINICAM</t>
  </si>
  <si>
    <t>IPCC SRES Scenario: A2-A1 MINICAM</t>
  </si>
  <si>
    <t>IPCC SRES Scenario: B1 IMAGE</t>
  </si>
  <si>
    <t>IPCC SRES Scenario: B1 AIM</t>
  </si>
  <si>
    <t>IPCC SRES Scenario: B1 ASF</t>
  </si>
  <si>
    <t>IPCC SRES Scenario: B1 MESSAGE</t>
  </si>
  <si>
    <t>IPCC SRES Scenario: B1 MARIA</t>
  </si>
  <si>
    <t>IPCC SRES Scenario: B1 MINICAM</t>
  </si>
  <si>
    <t>IPCC SRES Scenario: B1T MESSAGE</t>
  </si>
  <si>
    <t>IPCC SRES Scenario: B1HIGH MESSAGE</t>
  </si>
  <si>
    <t>IPCC SRES Scenario: B1HIGH MINICAM</t>
  </si>
  <si>
    <t>IPCC SRES Scenario: B2 MESSAGE</t>
  </si>
  <si>
    <t>IPCC SRES Scenario: B2 AIM</t>
  </si>
  <si>
    <t>IPCC SRES Scenario: B2 ASF</t>
  </si>
  <si>
    <t>IPCC SRES Scenario: B2 IMAGE</t>
  </si>
  <si>
    <t>IPCC SRES Scenario: B2 MARIA</t>
  </si>
  <si>
    <t>IPCC SRES Scenario: B2 MINICAM</t>
  </si>
  <si>
    <t>IPCC SRES Scenario: B2HIGH MINICAM</t>
  </si>
  <si>
    <t>IPCC SRES Scenario: B2C MARIA</t>
  </si>
  <si>
    <t>(in Celsius) from 1900 levels unless otherwise noted in a note</t>
  </si>
  <si>
    <t>DICE2010</t>
  </si>
  <si>
    <t>AIM/CGE SSP2-Baseline</t>
  </si>
  <si>
    <t>AIM/CGE SSP3-Baseline</t>
  </si>
  <si>
    <t>AIM/CGE SSP4-Baseline</t>
  </si>
  <si>
    <t>AIM/CGE SSP5-Baseline</t>
  </si>
  <si>
    <t>GCAM4 SSP1-Baseline</t>
  </si>
  <si>
    <t>GCAM4 SSP2-Baseline</t>
  </si>
  <si>
    <t>GCAM4 SSP3-Baseline</t>
  </si>
  <si>
    <t>GCAM4 SSP4-Baseline</t>
  </si>
  <si>
    <t>GCAM4 SSP5-Baseline</t>
  </si>
  <si>
    <t>IMAGE SSP1-Baseline</t>
  </si>
  <si>
    <t>IMAGE SSP2-Baseline</t>
  </si>
  <si>
    <t>IMAGE SSP3-Baseline</t>
  </si>
  <si>
    <t>IMAGE SSP4-Baseline</t>
  </si>
  <si>
    <t>IMAGE SSP5-Baseline</t>
  </si>
  <si>
    <t>MESSAGE-GLOBIOM SSP1-Baseline</t>
  </si>
  <si>
    <t>MESSAGE-GLOBIOM SSP2-Baseline</t>
  </si>
  <si>
    <t>MESSAGE-GLOBIOM SSP3-Baseline</t>
  </si>
  <si>
    <t>REMIND-MAGPIE SSP1-Baseline</t>
  </si>
  <si>
    <t>REMIND-MAGPIE SSP2-Baseline</t>
  </si>
  <si>
    <t>REMIND-MAGPIE SSP5-Baseline</t>
  </si>
  <si>
    <t>WITCH-GLOBIOM SSP1-Baseline</t>
  </si>
  <si>
    <t>WITCH-GLOBIOM SSP2-Baseline</t>
  </si>
  <si>
    <t>WITCH-GLOBIOM SSP3-Baseline</t>
  </si>
  <si>
    <t>WITCH-GLOBIOM SSP4-Baseline</t>
  </si>
  <si>
    <t>Temperature increase (from 1900 lvls, degrees C)</t>
  </si>
  <si>
    <t>Uncontrolled</t>
  </si>
  <si>
    <t>Optimal</t>
  </si>
  <si>
    <t>1990 projected</t>
  </si>
  <si>
    <t>2010 projected</t>
  </si>
  <si>
    <t>2020 projected</t>
  </si>
  <si>
    <t>2070 projected</t>
  </si>
  <si>
    <t>2100 projected</t>
  </si>
  <si>
    <t>Consumption per capita (in 1000s)</t>
  </si>
  <si>
    <t>Consumption Growth Rate</t>
  </si>
  <si>
    <t>N/A</t>
  </si>
  <si>
    <t>DICE 1994</t>
  </si>
  <si>
    <t>Consumption per capita</t>
  </si>
  <si>
    <t>Consumpion growth rate</t>
  </si>
  <si>
    <t>DICE 2007</t>
  </si>
  <si>
    <t>Consumption growth rate</t>
  </si>
  <si>
    <t>Formula used to interpolate data: =FORECAST(X,OFFSET(KnownY,MATCH(X,KnownX,1)-1,0,2),OFFSET(KnownX,MATCH(X,KnownX,1)-1,0,2))</t>
  </si>
  <si>
    <t>DICE 2010</t>
  </si>
  <si>
    <t>RICE 2010</t>
  </si>
  <si>
    <t>World Per Capita Consumption (unit?)</t>
  </si>
  <si>
    <t>World Consumption Growth Rate</t>
  </si>
  <si>
    <t>Atmospheric temperature (degrees Celsius above preindustrial)</t>
  </si>
  <si>
    <t>DICE 2013R</t>
  </si>
  <si>
    <t>Consumption per capita units: (1000 2005 US$)</t>
  </si>
  <si>
    <t>Base</t>
  </si>
  <si>
    <t>Growth rates</t>
  </si>
  <si>
    <t>Formula used: e^ [ ln (X2020/ X2010) / (2020-2010) ] -1= GROWTHRATEofCONSUMPTION</t>
  </si>
  <si>
    <t>DICE 2016</t>
  </si>
  <si>
    <t>Consumption growth rates</t>
  </si>
  <si>
    <t>Consumption per capita ($thous per year)</t>
  </si>
  <si>
    <t>DICE 2016-R2</t>
  </si>
  <si>
    <t>DICE-1999</t>
  </si>
  <si>
    <t>Consumption Growth Rates</t>
  </si>
  <si>
    <t>Atmospheric temperature (degrees Celsius above 1900)</t>
  </si>
  <si>
    <t>PAGE 2002</t>
  </si>
  <si>
    <t>GDP growth rates</t>
  </si>
  <si>
    <t>start</t>
  </si>
  <si>
    <t>end</t>
  </si>
  <si>
    <t>EU</t>
  </si>
  <si>
    <t>% per year</t>
  </si>
  <si>
    <t>EE</t>
  </si>
  <si>
    <t>US</t>
  </si>
  <si>
    <t>CA</t>
  </si>
  <si>
    <t>IA</t>
  </si>
  <si>
    <t>AF</t>
  </si>
  <si>
    <t>LA</t>
  </si>
  <si>
    <t>OT</t>
  </si>
  <si>
    <t>AVERAGE</t>
  </si>
  <si>
    <t>PAGE 2009</t>
  </si>
  <si>
    <t>%/year</t>
  </si>
  <si>
    <t>FUND 3.10</t>
  </si>
  <si>
    <t>PER CAPITA INCOME</t>
  </si>
  <si>
    <t>USA</t>
  </si>
  <si>
    <t>CAN</t>
  </si>
  <si>
    <t>WEU</t>
  </si>
  <si>
    <t>JPK</t>
  </si>
  <si>
    <t>ANZ</t>
  </si>
  <si>
    <t>EEU</t>
  </si>
  <si>
    <t>FSU</t>
  </si>
  <si>
    <t>MDE</t>
  </si>
  <si>
    <t>CAM</t>
  </si>
  <si>
    <t>SAM</t>
  </si>
  <si>
    <t>SAS</t>
  </si>
  <si>
    <t>SEA</t>
  </si>
  <si>
    <t>CHI</t>
  </si>
  <si>
    <t>NAF</t>
  </si>
  <si>
    <t>SSA</t>
  </si>
  <si>
    <t>SIS</t>
  </si>
  <si>
    <t>CONSUMPTION GROWTH RATES</t>
  </si>
  <si>
    <t>FUND 3.9</t>
  </si>
  <si>
    <t>units: 2000 = 1.00 (per capita income)</t>
  </si>
  <si>
    <t>e^ [ ln (X2020/ X2010) / (2020-2010) ] -1</t>
  </si>
  <si>
    <t>Per capita income</t>
  </si>
  <si>
    <t>FUND 3.8</t>
  </si>
  <si>
    <t>AVERAGE PER DECADE</t>
  </si>
  <si>
    <t>AVERAGE CONSUMPTION GROWTH RATE PER YEAR</t>
  </si>
  <si>
    <t>Average Consumption Growth Rate Per Year</t>
  </si>
  <si>
    <t xml:space="preserve">CAN </t>
  </si>
  <si>
    <t xml:space="preserve">WEU </t>
  </si>
  <si>
    <t xml:space="preserve">JPK </t>
  </si>
  <si>
    <t xml:space="preserve">ANZ </t>
  </si>
  <si>
    <t xml:space="preserve">EEU </t>
  </si>
  <si>
    <t xml:space="preserve">FSU </t>
  </si>
  <si>
    <t xml:space="preserve">MDE </t>
  </si>
  <si>
    <t xml:space="preserve">CAM </t>
  </si>
  <si>
    <t xml:space="preserve">SAM </t>
  </si>
  <si>
    <t xml:space="preserve">SAS </t>
  </si>
  <si>
    <t xml:space="preserve">SEA </t>
  </si>
  <si>
    <t xml:space="preserve">CHI </t>
  </si>
  <si>
    <t xml:space="preserve">NAF </t>
  </si>
  <si>
    <t xml:space="preserve">SSA </t>
  </si>
  <si>
    <t>Average Consumption Growth Rate per Year</t>
  </si>
  <si>
    <t>average consumption growth rate per year</t>
  </si>
  <si>
    <t>FUND 2.8</t>
  </si>
  <si>
    <t>per capita income</t>
  </si>
  <si>
    <t xml:space="preserve">USA </t>
  </si>
  <si>
    <t>Scenario</t>
  </si>
  <si>
    <t>Model + Scenario</t>
  </si>
  <si>
    <t>Region</t>
  </si>
  <si>
    <t>Variable</t>
  </si>
  <si>
    <t>Unit</t>
  </si>
  <si>
    <t>AIM/CGE</t>
  </si>
  <si>
    <t>SSP1-Baseline</t>
  </si>
  <si>
    <t>World</t>
  </si>
  <si>
    <t>Annual Average Growth [%]</t>
  </si>
  <si>
    <t>SSP2-Baseline</t>
  </si>
  <si>
    <t>SSP3-Baseline</t>
  </si>
  <si>
    <t>SSP4-Baseline</t>
  </si>
  <si>
    <t>SSP5-Baseline</t>
  </si>
  <si>
    <t>IMAGE</t>
  </si>
  <si>
    <t>MESSAGE-GLOBIOM</t>
  </si>
  <si>
    <t>REMIND-MAGPIE</t>
  </si>
  <si>
    <t>WITCH-GLOBIOM</t>
  </si>
  <si>
    <t>WITCH-GLOBIOM SSP5-Baseline</t>
  </si>
  <si>
    <t>Temperature Trajectories</t>
  </si>
  <si>
    <t>Diagnostics|MAGICC6|Temperature|Global Mean</t>
  </si>
  <si>
    <t>°C</t>
  </si>
  <si>
    <t>GCAM4</t>
  </si>
  <si>
    <t>World - A1 AIM</t>
  </si>
  <si>
    <t>Population</t>
  </si>
  <si>
    <t>Million</t>
  </si>
  <si>
    <t>GNP/GDP (mex)</t>
  </si>
  <si>
    <t>Trillion US$</t>
  </si>
  <si>
    <t>GDP per capita (Trillion US$/Million)</t>
  </si>
  <si>
    <t>GDP per capita growth rate (Trillion US$/Million)</t>
  </si>
  <si>
    <t>World - A1 ASF</t>
  </si>
  <si>
    <t>World - A1 IMAGE</t>
  </si>
  <si>
    <t>World - A1 MESSAGE</t>
  </si>
  <si>
    <t>World - A1 MINICAM</t>
  </si>
  <si>
    <t>World - A1 MARIA</t>
  </si>
  <si>
    <t>World - A1C AIM</t>
  </si>
  <si>
    <t>World - A1C MESSAGE</t>
  </si>
  <si>
    <t>World - A1C MINICAM</t>
  </si>
  <si>
    <t>World - A1G AIM</t>
  </si>
  <si>
    <t>World - A1G MESSAGE</t>
  </si>
  <si>
    <t>World - A1G MINICAM</t>
  </si>
  <si>
    <t>World - A1V1 MINICAM</t>
  </si>
  <si>
    <t>World - A1V2 MINICAM</t>
  </si>
  <si>
    <t>World - A1T AIM</t>
  </si>
  <si>
    <t>World - A1T MESSAGE</t>
  </si>
  <si>
    <t>World - A1T MARIA</t>
  </si>
  <si>
    <t>World - A2 ASF</t>
  </si>
  <si>
    <t>World - A2 AIM</t>
  </si>
  <si>
    <t>World - A2G IMAGE</t>
  </si>
  <si>
    <t>World - A2 MESSAGE</t>
  </si>
  <si>
    <t>World - A2 MINICAM</t>
  </si>
  <si>
    <t>World - A2-A1 MINICAM</t>
  </si>
  <si>
    <t>World - B1 IMAGE</t>
  </si>
  <si>
    <t>World - B1 AIM</t>
  </si>
  <si>
    <t>World - B1 ASF</t>
  </si>
  <si>
    <t>World - B1 MESSAGE</t>
  </si>
  <si>
    <t>World - B1 MARIA</t>
  </si>
  <si>
    <t>World - B1 MINICAM</t>
  </si>
  <si>
    <t>World - B1T MESSAGE</t>
  </si>
  <si>
    <t>World - B1HIGH MESSAGE</t>
  </si>
  <si>
    <t>World - B1HIGH MINICAM</t>
  </si>
  <si>
    <t>World - B2 MESSAGE</t>
  </si>
  <si>
    <t>World - B2 AIM</t>
  </si>
  <si>
    <t>World - B2 ASF</t>
  </si>
  <si>
    <t>World - B2 IMAGE</t>
  </si>
  <si>
    <t>World - B2 MARIA</t>
  </si>
  <si>
    <t>World - B2 MINICAM</t>
  </si>
  <si>
    <t>World - B2HIGH MINICAM</t>
  </si>
  <si>
    <t>World - B2C MARIA</t>
  </si>
  <si>
    <t>Citation Notes - Consumption Growth Rates</t>
  </si>
  <si>
    <t>Citation Notes - Temperature Trajectories</t>
  </si>
  <si>
    <t>URL</t>
  </si>
  <si>
    <t>Page 92 of PDF, Table IV-1 Values of Output and Consumption in Uncontrolled and Optimal Runs of DICE Model</t>
  </si>
  <si>
    <t>Page 96 of PDF, Table IV-5 "Values of Global Mean Surface Temperature in Uncontrolled and Optimal Runs of DICE Model"</t>
  </si>
  <si>
    <t>https://cowles.yale.edu/sites/default/files/files/pub/d10/d1009.pdf</t>
  </si>
  <si>
    <t>Page 92 of book (1st link), "Figure 5.5 Consumption per capita"</t>
  </si>
  <si>
    <t>Page 89 of book (1st link), Table 5.5 "Values of global mean temperature in uncontrolled and optimal runs in DICE model (difference from 1865 levels, degrees celsius)</t>
  </si>
  <si>
    <r>
      <rPr>
        <u/>
        <sz val="10"/>
        <color rgb="FF000000"/>
        <rFont val="Arial"/>
        <family val="2"/>
      </rPr>
      <t>http://web.a.ebscohost.com.proxy.library.nyu.edu/ehost/ebookviewer/ebook?sid=6c579b48-094d-47c8-8b0f-6a1096f6f1f1%40sdc-v-sessmgr03&amp;vid=0&amp;format=EB</t>
    </r>
    <r>
      <rPr>
        <sz val="10"/>
        <color rgb="FF000000"/>
        <rFont val="Arial"/>
        <family val="2"/>
      </rPr>
      <t xml:space="preserve"> (Nordhaus, William D. Managing the global commons: the economics of climate change. Vol. 31. Cambridge, MA: MIT press, 1994. )  </t>
    </r>
    <r>
      <rPr>
        <u/>
        <sz val="10"/>
        <color rgb="FF000000"/>
        <rFont val="Arial"/>
        <family val="2"/>
      </rPr>
      <t>http://www.econ.yale.edu/~nordhaus/homepage/homepage/documents/DICE_Manual_100413r1.pdf</t>
    </r>
  </si>
  <si>
    <t>Download DICE 99 Excel spreadsheet &gt; Model &gt; Endogenous Variables &gt; Consumption per capita ($thous per year)</t>
  </si>
  <si>
    <t>Download DICE 99 Excel spreadsheet &gt; Model &gt; Endogenous Variables &gt; Temperture &gt; Atmospheric temperature (degrees Celsius above preindustrial)</t>
  </si>
  <si>
    <t>https://web.archive.org/web/20141008180232/http://www.econ.yale.edu/~nordhaus/homepage/dice_section_V.html</t>
  </si>
  <si>
    <t>Page 242 of 1st PDF, "Figure V-9. Per capita consumption, major runs", GraphGrabber used to interpolate data</t>
  </si>
  <si>
    <t>Page 40 of 2nd PDF, Table "Temperature increase, reference case (°C from 1900)", row 9 "DICE 2007"</t>
  </si>
  <si>
    <r>
      <rPr>
        <u/>
        <sz val="10"/>
        <color rgb="FF000000"/>
        <rFont val="Arial"/>
        <family val="2"/>
      </rPr>
      <t xml:space="preserve">http://www.econ.yale.edu/~nordhaus/homepage/OldWebFiles/DICEGAMS/dice_mss_072407_all.pdf
</t>
    </r>
    <r>
      <rPr>
        <u/>
        <sz val="10"/>
        <color rgb="FF000000"/>
        <rFont val="Arial"/>
        <family val="2"/>
      </rPr>
      <t xml:space="preserve">http://www.econ.yale.edu/~nordhaus/homepage/homepage/documents/DICE_Manual_100413r1.pdf </t>
    </r>
  </si>
  <si>
    <t>Click URl &gt; Standard &gt; Essential &gt; Consumption per capita (thousands USD / person / year)</t>
  </si>
  <si>
    <t>Click URl &gt; Standard &gt; Essential &gt; Atmospheric temperature increase (degrees C since 1900)</t>
  </si>
  <si>
    <t>http://webdice.rdcep.org/standard#graph:essential</t>
  </si>
  <si>
    <t>Page 40 of PDF, section "Temperature Increase, reference case (degrees celsius from 1900) row 1a "DICE 2013"</t>
  </si>
  <si>
    <t>http://www.econ.yale.edu/~nordhaus/homepage/homepage/documents/DICE_Manual_100413r1.pdf</t>
  </si>
  <si>
    <t>Page 28 of PDF, Table 1 "Major economic variables in different scenarios", Table titled "Per capita consumption" (1000 2005$ USD), row "Base" (row 1)</t>
  </si>
  <si>
    <t>Page 40 of PDF, section "Temperature Increase, reference case (degrees celsius from 1900) row 1 "DICE 2013R"</t>
  </si>
  <si>
    <t>Excel spreadsheet &gt; Base &gt; Welfare &gt; Consumption per capita</t>
  </si>
  <si>
    <t>Excel spreadsheet &gt; Base &gt; Climate Module &gt; Atmospheric temperature</t>
  </si>
  <si>
    <t>https://williamnordhaus.com/dicerice-models</t>
  </si>
  <si>
    <t>Page 47 of PDF, Table A-6. Detailed results for baseline run by time period, row 7 "Consumption per capita"</t>
  </si>
  <si>
    <t>Page 47 of PDF, Table A-6. Detailed results for baseline run by time period, row 4 "Atmospheric temperature"</t>
  </si>
  <si>
    <r>
      <rPr>
        <u/>
        <sz val="10"/>
        <color rgb="FF000000"/>
        <rFont val="Arial"/>
        <family val="2"/>
      </rPr>
      <t>https://www.nber.org/system/files/working_papers/w22933/w22933.pdf</t>
    </r>
    <r>
      <rPr>
        <sz val="10"/>
        <color rgb="FF000000"/>
        <rFont val="Arial"/>
        <family val="2"/>
      </rPr>
      <t xml:space="preserve"> </t>
    </r>
  </si>
  <si>
    <t>Excel spreadsheet from 1st URL, accessed through WayBack machine, Global &gt; Consumption &gt; World consumption per capita</t>
  </si>
  <si>
    <t>Excel spreadsheet from 1st URL, accessed through WayBack machine, Global &gt; Consumption &gt; Atmospheric temperature (degrees Celsius above preindustrial)</t>
  </si>
  <si>
    <t>https://web.archive.org/web/20141019003749/http://www.econ.yale.edu/~nordhaus/homepage/RICEmodels.htm</t>
  </si>
  <si>
    <t>Page 32 of PDF, Table "GDP growth rates"</t>
  </si>
  <si>
    <t>http://116.203.146.222:8080/index.php/iaj/article/viewFile/227/190</t>
  </si>
  <si>
    <t>https://www.jbs.cam.ac.uk/wp-content/uploads/2020/08/wp1104.pdf</t>
  </si>
  <si>
    <t>Page 7 of PDF (1st link), Table Y "FUND" per capita income; second link for general information  (page 1, section 2 "Population and Income")</t>
  </si>
  <si>
    <r>
      <rPr>
        <u/>
        <sz val="10"/>
        <color rgb="FF000000"/>
        <rFont val="Arial"/>
        <family val="2"/>
      </rPr>
      <t xml:space="preserve">http://www.fund-model.org/files/documentation/Fund-2-8-Scientific-Tables.pdf , </t>
    </r>
    <r>
      <rPr>
        <u/>
        <sz val="10"/>
        <color rgb="FF000000"/>
        <rFont val="Arial"/>
        <family val="2"/>
      </rPr>
      <t xml:space="preserve">  </t>
    </r>
    <r>
      <rPr>
        <u/>
        <sz val="10"/>
        <color rgb="FF000000"/>
        <rFont val="Arial"/>
        <family val="2"/>
      </rPr>
      <t>http://www.fund-model.org/files/documentation/Fund-2-8-Scientific-Documentation.pdf</t>
    </r>
    <r>
      <rPr>
        <u/>
        <sz val="10"/>
        <color rgb="FF000000"/>
        <rFont val="Arial"/>
        <family val="2"/>
      </rPr>
      <t xml:space="preserve"> </t>
    </r>
  </si>
  <si>
    <r>
      <rPr>
        <u/>
        <sz val="10"/>
        <color rgb="FF000000"/>
        <rFont val="Arial"/>
        <family val="2"/>
      </rPr>
      <t>http://www.fund-model.org/files/documentation/Fund-3-3-Scientific-Tables.pdf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http://www.fund-model.org/files/documentation/Fund-3-3-Scientific-Documentation.pdf</t>
    </r>
    <r>
      <rPr>
        <sz val="10"/>
        <color rgb="FF000000"/>
        <rFont val="Arial"/>
        <family val="2"/>
      </rPr>
      <t xml:space="preserve"> </t>
    </r>
  </si>
  <si>
    <t>Page 8 of PDF (1st link), Table Y "FUND" per capita income; second link for general information  (page 1, section 2 "Population and Income")</t>
  </si>
  <si>
    <r>
      <rPr>
        <u/>
        <sz val="10"/>
        <color rgb="FF000000"/>
        <rFont val="Arial"/>
        <family val="2"/>
      </rPr>
      <t>http://www.fund-model.org/files/documentation/Fund-3-5-Scientific-Tables.pdf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http://www.fund-model.org/files/documentation/Fund-3-5-Scientific-Tables.pdf</t>
    </r>
    <r>
      <rPr>
        <sz val="10"/>
        <color rgb="FF000000"/>
        <rFont val="Arial"/>
        <family val="2"/>
      </rPr>
      <t xml:space="preserve"> </t>
    </r>
  </si>
  <si>
    <t>Page 12 of PDF (1st link), Table Y "FUND" per capita income; second link for general information  (page 1, section 2 "Population and Income")</t>
  </si>
  <si>
    <r>
      <rPr>
        <u/>
        <sz val="10"/>
        <color rgb="FF000000"/>
        <rFont val="Arial"/>
        <family val="2"/>
      </rPr>
      <t>http://www.fund-model.org/files/documentation/Fund-3-6-Scientific-Tables.pdf . http://www.fund-model.org/files/documentation/Fund-3-6-Scientific-Documentation.pdf</t>
    </r>
    <r>
      <rPr>
        <sz val="10"/>
        <color rgb="FF000000"/>
        <rFont val="Arial"/>
        <family val="2"/>
      </rPr>
      <t xml:space="preserve"> </t>
    </r>
  </si>
  <si>
    <r>
      <rPr>
        <u/>
        <sz val="10"/>
        <color rgb="FF000000"/>
        <rFont val="Arial"/>
        <family val="2"/>
      </rPr>
      <t>http://www.fund-model.org/files/documentation/Fund-3-7-Scientific-Tables.pdf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http://www.fund-model.org/files/documentation/Fund-3-7-Scientific-Documentation.pdf.</t>
    </r>
  </si>
  <si>
    <r>
      <rPr>
        <u/>
        <sz val="10"/>
        <color rgb="FF000000"/>
        <rFont val="Arial"/>
        <family val="2"/>
      </rPr>
      <t>http://www.fund-model.org/files/documentation/Fund-3-8-Scientific-Tables.pdf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http://www.fund-model.org/files/documentation/Fund-3-8-Scientific-Documentation.pdf</t>
    </r>
    <r>
      <rPr>
        <sz val="10"/>
        <color rgb="FF000000"/>
        <rFont val="Arial"/>
        <family val="2"/>
      </rPr>
      <t xml:space="preserve"> </t>
    </r>
  </si>
  <si>
    <t>Page 8 of PDF, Table Y "FUND" per capita income; second link for general information (page 1, section 2 "Population and Income")</t>
  </si>
  <si>
    <r>
      <rPr>
        <u/>
        <sz val="10"/>
        <color rgb="FF000000"/>
        <rFont val="Arial"/>
        <family val="2"/>
      </rPr>
      <t>http://www.fund-model.org/files/documentation/Fund-3-9-Scientific-Tables.pdf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http://www.fund-model.org/files/documentation/Fund-3-9-Scientific-Documentation.pdf</t>
    </r>
    <r>
      <rPr>
        <sz val="10"/>
        <color rgb="FF000000"/>
        <rFont val="Arial"/>
        <family val="2"/>
      </rPr>
      <t xml:space="preserve"> </t>
    </r>
  </si>
  <si>
    <t>"Tables" Section, Table Y "FUND" per capita income; second link for general information (section 2 "Population and Income")</t>
  </si>
  <si>
    <r>
      <rPr>
        <u/>
        <sz val="10"/>
        <color rgb="FF000000"/>
        <rFont val="Arial"/>
        <family val="2"/>
      </rPr>
      <t>http://www.fund-model.org/MimiFUND.jl/latest/tables/#Table-Y.FUND:-Per-capita-income;-20001.00-1</t>
    </r>
    <r>
      <rPr>
        <sz val="10"/>
        <color rgb="FF000000"/>
        <rFont val="Arial"/>
        <family val="2"/>
      </rPr>
      <t xml:space="preserve"> , </t>
    </r>
    <r>
      <rPr>
        <u/>
        <sz val="10"/>
        <color rgb="FF000000"/>
        <rFont val="Arial"/>
        <family val="2"/>
      </rPr>
      <t>http://www.fund-model.org/MimiFUND.jl/latest/science/</t>
    </r>
    <r>
      <rPr>
        <sz val="10"/>
        <color rgb="FF000000"/>
        <rFont val="Arial"/>
        <family val="2"/>
      </rPr>
      <t xml:space="preserve"> </t>
    </r>
  </si>
  <si>
    <t>WITCH</t>
  </si>
  <si>
    <t>IAM Scenarios &gt; (1. Regions: World) &gt; (2. Model/Scenarios: WITCH-GLOBIOM, SSP1, SSP2, SSP3, SSP4, SSP5 Baseline &gt; (3. Variable growth per capita &gt; Economic Indicators &gt; Consumption)</t>
  </si>
  <si>
    <t>IAM Scenarios &gt; (1. Regions: World) &gt; (2. Model/Scenarios: WITCH-GLOBIOM, SSP1, SSP2, SSP3, SSP4, SSP5 Baseline &gt; (3. Variable growth data data &gt; Climate &gt; Temperature &gt; Global Mean)</t>
  </si>
  <si>
    <t>https://tntcat.iiasa.ac.at/SspDb</t>
  </si>
  <si>
    <t>All SSPs</t>
  </si>
  <si>
    <t>IAM Scenarios &gt; (1. Regions: World) &gt; (2. Model/Scenarios: AIM/CGE, IMAGE, GCAM4, REMIND-MAGPIE, SSP1, SSP2, SSP3, SSP4, SSP5 Baseline &gt; (3. Variable growth per capita &gt; Economic Indicators &gt; Consumption)</t>
  </si>
  <si>
    <t>IAM Scenarios &gt; (1. Regions: World) &gt; (2. Model/Scenarios: AIM/CGE, IMAGE, GCAM4, REMIND-MAGPIE, SSP1, SSP2, SSP3, SSP4, SSP5 Baseline &gt; (3. Variable growth data data &gt; Climate &gt; Temperature &gt; Global Mean)</t>
  </si>
  <si>
    <t>All SERs</t>
  </si>
  <si>
    <t>All scenarios, region world, MS Excel spreadsheet</t>
  </si>
  <si>
    <t>http://sres.ciesin.org/final_data.html</t>
  </si>
  <si>
    <t>All IAWG socio-economic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</si>
</sst>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u/>
      <sz val="10"/>
      <color theme="1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color rgb="FF0000FF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EC8E76"/>
        <bgColor rgb="FFEC8E76"/>
      </patternFill>
    </fill>
    <fill>
      <patternFill patternType="solid">
        <fgColor rgb="FFE6CA92"/>
        <bgColor rgb="FFE6CA92"/>
      </patternFill>
    </fill>
    <fill>
      <patternFill patternType="solid">
        <fgColor rgb="FFC3CC7E"/>
        <bgColor rgb="FFC3CC7E"/>
      </patternFill>
    </fill>
    <fill>
      <patternFill patternType="solid">
        <fgColor rgb="FFA7D6CD"/>
        <bgColor rgb="FFA7D6CD"/>
      </patternFill>
    </fill>
    <fill>
      <patternFill patternType="solid">
        <fgColor rgb="FF89B8FF"/>
        <bgColor rgb="FF89B8FF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BDBDB"/>
      </left>
      <right style="thin">
        <color rgb="FF000000"/>
      </right>
      <top style="thin">
        <color rgb="FFDBDBDB"/>
      </top>
      <bottom style="thin">
        <color rgb="FF000000"/>
      </bottom>
      <diagonal/>
    </border>
    <border>
      <left/>
      <right style="thin">
        <color rgb="FFDBDBDB"/>
      </right>
      <top style="thin">
        <color rgb="FFDBDBDB"/>
      </top>
      <bottom style="thin">
        <color rgb="FF000000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000000"/>
      </bottom>
      <diagonal/>
    </border>
    <border>
      <left style="thin">
        <color rgb="FFDBDBDB"/>
      </left>
      <right style="thin">
        <color rgb="FF000000"/>
      </right>
      <top/>
      <bottom style="thin">
        <color rgb="FFDBDBDB"/>
      </bottom>
      <diagonal/>
    </border>
    <border>
      <left/>
      <right style="thin">
        <color rgb="FFDBDBDB"/>
      </right>
      <top/>
      <bottom style="thin">
        <color rgb="FFDBDBDB"/>
      </bottom>
      <diagonal/>
    </border>
    <border>
      <left style="thin">
        <color rgb="FFDBDBDB"/>
      </left>
      <right style="thin">
        <color rgb="FFDBDBDB"/>
      </right>
      <top/>
      <bottom style="thin">
        <color rgb="FFDBDBDB"/>
      </bottom>
      <diagonal/>
    </border>
    <border>
      <left style="thin">
        <color rgb="FFDBDBDB"/>
      </left>
      <right style="thin">
        <color rgb="FF000000"/>
      </right>
      <top style="thin">
        <color rgb="FFDBDBDB"/>
      </top>
      <bottom style="thin">
        <color rgb="FFDBDBDB"/>
      </bottom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/>
      <right style="thin">
        <color rgb="FFDBDBDB"/>
      </right>
      <top style="thin">
        <color rgb="FFDBDBDB"/>
      </top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3" fillId="0" borderId="1" xfId="0" applyFont="1" applyBorder="1" applyAlignme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8" borderId="3" xfId="0" applyFont="1" applyFill="1" applyBorder="1" applyAlignment="1"/>
    <xf numFmtId="0" fontId="1" fillId="3" borderId="3" xfId="0" applyFont="1" applyFill="1" applyBorder="1" applyAlignment="1"/>
    <xf numFmtId="0" fontId="1" fillId="9" borderId="3" xfId="0" applyFont="1" applyFill="1" applyBorder="1" applyAlignment="1"/>
    <xf numFmtId="0" fontId="1" fillId="4" borderId="3" xfId="0" applyFont="1" applyFill="1" applyBorder="1" applyAlignment="1"/>
    <xf numFmtId="0" fontId="1" fillId="10" borderId="3" xfId="0" applyFont="1" applyFill="1" applyBorder="1" applyAlignment="1"/>
    <xf numFmtId="0" fontId="1" fillId="5" borderId="3" xfId="0" applyFont="1" applyFill="1" applyBorder="1" applyAlignment="1"/>
    <xf numFmtId="0" fontId="4" fillId="5" borderId="3" xfId="0" applyFont="1" applyFill="1" applyBorder="1" applyAlignment="1"/>
    <xf numFmtId="0" fontId="4" fillId="11" borderId="3" xfId="0" applyFont="1" applyFill="1" applyBorder="1" applyAlignment="1"/>
    <xf numFmtId="0" fontId="1" fillId="12" borderId="3" xfId="0" applyFont="1" applyFill="1" applyBorder="1" applyAlignment="1"/>
    <xf numFmtId="0" fontId="5" fillId="0" borderId="1" xfId="0" applyFont="1" applyBorder="1" applyAlignment="1"/>
    <xf numFmtId="10" fontId="2" fillId="0" borderId="0" xfId="0" applyNumberFormat="1" applyFont="1" applyAlignment="1"/>
    <xf numFmtId="10" fontId="2" fillId="7" borderId="0" xfId="0" applyNumberFormat="1" applyFont="1" applyFill="1"/>
    <xf numFmtId="10" fontId="2" fillId="0" borderId="0" xfId="0" applyNumberFormat="1" applyFont="1"/>
    <xf numFmtId="10" fontId="2" fillId="7" borderId="0" xfId="0" applyNumberFormat="1" applyFont="1" applyFill="1" applyAlignment="1"/>
    <xf numFmtId="10" fontId="0" fillId="0" borderId="0" xfId="0" applyNumberFormat="1" applyFont="1"/>
    <xf numFmtId="10" fontId="0" fillId="0" borderId="0" xfId="0" applyNumberFormat="1" applyFont="1" applyAlignment="1">
      <alignment horizontal="left"/>
    </xf>
    <xf numFmtId="10" fontId="6" fillId="7" borderId="0" xfId="0" applyNumberFormat="1" applyFont="1" applyFill="1" applyAlignment="1">
      <alignment horizontal="left"/>
    </xf>
    <xf numFmtId="10" fontId="0" fillId="7" borderId="0" xfId="0" applyNumberFormat="1" applyFont="1" applyFill="1" applyAlignment="1">
      <alignment horizontal="left"/>
    </xf>
    <xf numFmtId="10" fontId="2" fillId="7" borderId="0" xfId="0" applyNumberFormat="1" applyFont="1" applyFill="1" applyAlignment="1">
      <alignment horizontal="left"/>
    </xf>
    <xf numFmtId="10" fontId="0" fillId="0" borderId="0" xfId="0" applyNumberFormat="1" applyFont="1" applyAlignment="1">
      <alignment horizontal="left"/>
    </xf>
    <xf numFmtId="10" fontId="0" fillId="7" borderId="0" xfId="0" applyNumberFormat="1" applyFont="1" applyFill="1" applyAlignment="1"/>
    <xf numFmtId="0" fontId="4" fillId="0" borderId="1" xfId="0" applyFont="1" applyBorder="1" applyAlignment="1"/>
    <xf numFmtId="0" fontId="5" fillId="13" borderId="1" xfId="0" applyFont="1" applyFill="1" applyBorder="1" applyAlignment="1"/>
    <xf numFmtId="10" fontId="2" fillId="0" borderId="0" xfId="0" applyNumberFormat="1" applyFont="1" applyAlignment="1"/>
    <xf numFmtId="0" fontId="4" fillId="0" borderId="1" xfId="0" applyFont="1" applyBorder="1" applyAlignment="1">
      <alignment vertical="top"/>
    </xf>
    <xf numFmtId="10" fontId="0" fillId="0" borderId="0" xfId="0" applyNumberFormat="1" applyFont="1" applyAlignment="1">
      <alignment horizontal="right"/>
    </xf>
    <xf numFmtId="10" fontId="0" fillId="0" borderId="0" xfId="0" applyNumberFormat="1" applyFont="1" applyAlignment="1">
      <alignment horizontal="right"/>
    </xf>
    <xf numFmtId="0" fontId="7" fillId="0" borderId="0" xfId="0" applyFont="1"/>
    <xf numFmtId="0" fontId="8" fillId="0" borderId="1" xfId="0" applyFont="1" applyBorder="1" applyAlignment="1"/>
    <xf numFmtId="0" fontId="2" fillId="7" borderId="0" xfId="0" applyFont="1" applyFill="1"/>
    <xf numFmtId="0" fontId="9" fillId="7" borderId="0" xfId="0" applyFont="1" applyFill="1"/>
    <xf numFmtId="0" fontId="9" fillId="7" borderId="0" xfId="0" applyFont="1" applyFill="1" applyAlignment="1"/>
    <xf numFmtId="0" fontId="10" fillId="0" borderId="0" xfId="0" applyFont="1" applyAlignment="1">
      <alignment horizontal="left"/>
    </xf>
    <xf numFmtId="0" fontId="1" fillId="0" borderId="1" xfId="0" applyFont="1" applyBorder="1" applyAlignment="1"/>
    <xf numFmtId="0" fontId="3" fillId="0" borderId="0" xfId="0" applyFont="1"/>
    <xf numFmtId="0" fontId="2" fillId="0" borderId="1" xfId="0" applyFont="1" applyBorder="1" applyAlignment="1"/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2" fillId="13" borderId="0" xfId="0" applyFont="1" applyFill="1" applyAlignment="1"/>
    <xf numFmtId="0" fontId="4" fillId="13" borderId="1" xfId="0" applyFont="1" applyFill="1" applyBorder="1" applyAlignment="1"/>
    <xf numFmtId="0" fontId="0" fillId="0" borderId="0" xfId="0" applyFont="1" applyAlignment="1">
      <alignment horizontal="right"/>
    </xf>
    <xf numFmtId="0" fontId="4" fillId="0" borderId="1" xfId="0" applyFont="1" applyBorder="1" applyAlignment="1">
      <alignment horizontal="left" vertical="top"/>
    </xf>
    <xf numFmtId="0" fontId="8" fillId="0" borderId="0" xfId="0" applyFo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2" fillId="0" borderId="1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4" fontId="2" fillId="0" borderId="0" xfId="0" applyNumberFormat="1" applyFont="1"/>
    <xf numFmtId="4" fontId="2" fillId="0" borderId="0" xfId="0" applyNumberFormat="1" applyFont="1" applyAlignment="1"/>
    <xf numFmtId="0" fontId="1" fillId="13" borderId="0" xfId="0" applyFont="1" applyFill="1" applyAlignment="1">
      <alignment horizontal="right"/>
    </xf>
    <xf numFmtId="0" fontId="1" fillId="13" borderId="0" xfId="0" applyFont="1" applyFill="1" applyAlignment="1"/>
    <xf numFmtId="0" fontId="2" fillId="13" borderId="0" xfId="0" applyFont="1" applyFill="1" applyAlignment="1">
      <alignment horizontal="right"/>
    </xf>
    <xf numFmtId="10" fontId="9" fillId="0" borderId="0" xfId="0" applyNumberFormat="1" applyFont="1"/>
    <xf numFmtId="0" fontId="0" fillId="0" borderId="0" xfId="0" applyFont="1" applyAlignment="1"/>
    <xf numFmtId="0" fontId="2" fillId="0" borderId="1" xfId="0" applyFont="1" applyBorder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/>
    <xf numFmtId="0" fontId="11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12" fillId="13" borderId="4" xfId="0" applyFont="1" applyFill="1" applyBorder="1" applyAlignment="1">
      <alignment horizontal="right" vertical="top"/>
    </xf>
    <xf numFmtId="0" fontId="12" fillId="13" borderId="5" xfId="0" applyFont="1" applyFill="1" applyBorder="1" applyAlignment="1">
      <alignment horizontal="right" vertical="top"/>
    </xf>
    <xf numFmtId="0" fontId="12" fillId="13" borderId="6" xfId="0" applyFont="1" applyFill="1" applyBorder="1" applyAlignment="1">
      <alignment horizontal="right" vertical="top"/>
    </xf>
    <xf numFmtId="0" fontId="13" fillId="13" borderId="7" xfId="0" applyFont="1" applyFill="1" applyBorder="1" applyAlignment="1">
      <alignment horizontal="right" vertical="top"/>
    </xf>
    <xf numFmtId="0" fontId="13" fillId="13" borderId="8" xfId="0" applyFont="1" applyFill="1" applyBorder="1" applyAlignment="1">
      <alignment horizontal="right" vertical="top"/>
    </xf>
    <xf numFmtId="0" fontId="13" fillId="13" borderId="9" xfId="0" applyFont="1" applyFill="1" applyBorder="1" applyAlignment="1">
      <alignment horizontal="right" vertical="top"/>
    </xf>
    <xf numFmtId="0" fontId="13" fillId="13" borderId="10" xfId="0" applyFont="1" applyFill="1" applyBorder="1" applyAlignment="1">
      <alignment horizontal="right" vertical="top"/>
    </xf>
    <xf numFmtId="0" fontId="13" fillId="13" borderId="11" xfId="0" applyFont="1" applyFill="1" applyBorder="1" applyAlignment="1">
      <alignment horizontal="right" vertical="top"/>
    </xf>
    <xf numFmtId="0" fontId="13" fillId="13" borderId="12" xfId="0" applyFont="1" applyFill="1" applyBorder="1" applyAlignment="1">
      <alignment horizontal="right" vertical="top"/>
    </xf>
    <xf numFmtId="0" fontId="13" fillId="13" borderId="1" xfId="0" applyFont="1" applyFill="1" applyBorder="1" applyAlignment="1">
      <alignment horizontal="right" vertical="top"/>
    </xf>
    <xf numFmtId="0" fontId="13" fillId="13" borderId="0" xfId="0" applyFont="1" applyFill="1" applyAlignment="1">
      <alignment horizontal="right" vertical="top"/>
    </xf>
    <xf numFmtId="10" fontId="13" fillId="13" borderId="8" xfId="0" applyNumberFormat="1" applyFont="1" applyFill="1" applyBorder="1" applyAlignment="1">
      <alignment horizontal="right" vertical="top"/>
    </xf>
    <xf numFmtId="10" fontId="13" fillId="13" borderId="9" xfId="0" applyNumberFormat="1" applyFont="1" applyFill="1" applyBorder="1" applyAlignment="1">
      <alignment horizontal="right" vertical="top"/>
    </xf>
    <xf numFmtId="10" fontId="13" fillId="13" borderId="11" xfId="0" applyNumberFormat="1" applyFont="1" applyFill="1" applyBorder="1" applyAlignment="1">
      <alignment horizontal="right" vertical="top"/>
    </xf>
    <xf numFmtId="10" fontId="13" fillId="13" borderId="12" xfId="0" applyNumberFormat="1" applyFont="1" applyFill="1" applyBorder="1" applyAlignment="1">
      <alignment horizontal="right" vertical="top"/>
    </xf>
    <xf numFmtId="0" fontId="13" fillId="13" borderId="13" xfId="0" applyFont="1" applyFill="1" applyBorder="1" applyAlignment="1">
      <alignment horizontal="right" vertical="top"/>
    </xf>
    <xf numFmtId="10" fontId="13" fillId="13" borderId="14" xfId="0" applyNumberFormat="1" applyFont="1" applyFill="1" applyBorder="1" applyAlignment="1">
      <alignment horizontal="right" vertical="top"/>
    </xf>
    <xf numFmtId="10" fontId="13" fillId="13" borderId="15" xfId="0" applyNumberFormat="1" applyFont="1" applyFill="1" applyBorder="1" applyAlignment="1">
      <alignment horizontal="right" vertical="top"/>
    </xf>
    <xf numFmtId="0" fontId="0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/>
    <xf numFmtId="10" fontId="2" fillId="0" borderId="0" xfId="0" applyNumberFormat="1" applyFont="1" applyAlignment="1">
      <alignment vertical="top"/>
    </xf>
    <xf numFmtId="0" fontId="4" fillId="13" borderId="0" xfId="0" applyFont="1" applyFill="1" applyAlignment="1">
      <alignment horizontal="left"/>
    </xf>
    <xf numFmtId="0" fontId="0" fillId="13" borderId="0" xfId="0" applyFont="1" applyFill="1" applyAlignment="1">
      <alignment horizontal="left"/>
    </xf>
    <xf numFmtId="10" fontId="0" fillId="13" borderId="0" xfId="0" applyNumberFormat="1" applyFont="1" applyFill="1" applyAlignment="1">
      <alignment horizontal="left"/>
    </xf>
    <xf numFmtId="0" fontId="4" fillId="0" borderId="16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0" fillId="0" borderId="17" xfId="0" applyFont="1" applyBorder="1" applyAlignment="1">
      <alignment vertical="top"/>
    </xf>
    <xf numFmtId="164" fontId="2" fillId="7" borderId="0" xfId="0" applyNumberFormat="1" applyFont="1" applyFill="1" applyAlignment="1"/>
    <xf numFmtId="164" fontId="2" fillId="7" borderId="3" xfId="0" applyNumberFormat="1" applyFont="1" applyFill="1" applyBorder="1" applyAlignment="1"/>
    <xf numFmtId="0" fontId="4" fillId="0" borderId="17" xfId="0" applyFont="1" applyBorder="1" applyAlignment="1">
      <alignment horizontal="center" vertical="top"/>
    </xf>
    <xf numFmtId="0" fontId="0" fillId="0" borderId="17" xfId="0" applyFont="1" applyBorder="1" applyAlignment="1">
      <alignment horizontal="left" vertical="top"/>
    </xf>
    <xf numFmtId="0" fontId="0" fillId="7" borderId="0" xfId="0" applyFont="1" applyFill="1" applyAlignment="1"/>
    <xf numFmtId="16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16" fillId="0" borderId="0" xfId="0" applyFont="1" applyAlignment="1"/>
    <xf numFmtId="0" fontId="0" fillId="0" borderId="0" xfId="0" applyFont="1" applyAlignment="1">
      <alignment horizontal="center" vertical="top"/>
    </xf>
    <xf numFmtId="164" fontId="0" fillId="0" borderId="3" xfId="0" applyNumberFormat="1" applyFont="1" applyBorder="1" applyAlignment="1">
      <alignment horizontal="right"/>
    </xf>
    <xf numFmtId="0" fontId="0" fillId="0" borderId="0" xfId="0" applyFont="1" applyAlignment="1">
      <alignment horizontal="left" vertical="top"/>
    </xf>
    <xf numFmtId="0" fontId="4" fillId="13" borderId="17" xfId="0" applyFont="1" applyFill="1" applyBorder="1" applyAlignment="1"/>
    <xf numFmtId="0" fontId="4" fillId="13" borderId="18" xfId="0" applyFont="1" applyFill="1" applyBorder="1" applyAlignment="1"/>
    <xf numFmtId="0" fontId="4" fillId="13" borderId="18" xfId="0" applyFont="1" applyFill="1" applyBorder="1" applyAlignment="1">
      <alignment horizontal="right"/>
    </xf>
    <xf numFmtId="0" fontId="0" fillId="13" borderId="0" xfId="0" applyFont="1" applyFill="1"/>
    <xf numFmtId="0" fontId="4" fillId="13" borderId="19" xfId="0" applyFont="1" applyFill="1" applyBorder="1" applyAlignment="1"/>
    <xf numFmtId="0" fontId="4" fillId="13" borderId="2" xfId="0" applyFont="1" applyFill="1" applyBorder="1" applyAlignment="1"/>
    <xf numFmtId="0" fontId="0" fillId="13" borderId="2" xfId="0" applyFont="1" applyFill="1" applyBorder="1" applyAlignment="1"/>
    <xf numFmtId="0" fontId="4" fillId="13" borderId="19" xfId="0" applyFont="1" applyFill="1" applyBorder="1" applyAlignment="1"/>
    <xf numFmtId="0" fontId="4" fillId="13" borderId="2" xfId="0" applyFont="1" applyFill="1" applyBorder="1" applyAlignment="1"/>
    <xf numFmtId="0" fontId="0" fillId="13" borderId="2" xfId="0" applyFont="1" applyFill="1" applyBorder="1" applyAlignment="1">
      <alignment horizontal="right"/>
    </xf>
    <xf numFmtId="0" fontId="4" fillId="13" borderId="0" xfId="0" applyFont="1" applyFill="1" applyAlignment="1"/>
    <xf numFmtId="10" fontId="0" fillId="13" borderId="0" xfId="0" applyNumberFormat="1" applyFont="1" applyFill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/>
    <xf numFmtId="0" fontId="4" fillId="0" borderId="0" xfId="0" applyFont="1" applyAlignment="1"/>
    <xf numFmtId="0" fontId="0" fillId="0" borderId="0" xfId="0" applyFont="1" applyAlignment="1"/>
    <xf numFmtId="0" fontId="17" fillId="0" borderId="0" xfId="0" applyFont="1" applyAlignment="1"/>
    <xf numFmtId="0" fontId="0" fillId="7" borderId="0" xfId="0" applyFont="1" applyFill="1"/>
    <xf numFmtId="0" fontId="0" fillId="7" borderId="0" xfId="0" applyFont="1" applyFill="1" applyAlignment="1"/>
    <xf numFmtId="0" fontId="18" fillId="13" borderId="0" xfId="0" applyFont="1" applyFill="1" applyAlignment="1">
      <alignment horizontal="left"/>
    </xf>
    <xf numFmtId="0" fontId="4" fillId="0" borderId="1" xfId="0" applyFont="1" applyBorder="1" applyAlignment="1"/>
    <xf numFmtId="0" fontId="19" fillId="0" borderId="0" xfId="0" applyFont="1" applyAlignment="1"/>
    <xf numFmtId="0" fontId="20" fillId="13" borderId="0" xfId="0" applyFont="1" applyFill="1" applyAlignment="1"/>
    <xf numFmtId="0" fontId="0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0" fontId="23" fillId="13" borderId="1" xfId="0" applyFont="1" applyFill="1" applyBorder="1" applyAlignment="1"/>
    <xf numFmtId="0" fontId="23" fillId="13" borderId="0" xfId="0" applyFont="1" applyFill="1" applyAlignment="1"/>
    <xf numFmtId="0" fontId="22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illiamnordhaus.com/dicerice-models" TargetMode="External"/><Relationship Id="rId13" Type="http://schemas.openxmlformats.org/officeDocument/2006/relationships/hyperlink" Target="http://www.fund-model.org/files/documentation/Fund-2-8-Scientific-Documentation.pdf" TargetMode="External"/><Relationship Id="rId18" Type="http://schemas.openxmlformats.org/officeDocument/2006/relationships/hyperlink" Target="http://www.fund-model.org/files/documentation/Fund-3-8-Scientific-Tables.pdf" TargetMode="External"/><Relationship Id="rId3" Type="http://schemas.openxmlformats.org/officeDocument/2006/relationships/hyperlink" Target="https://web.archive.org/web/20141008180232/http:/www.econ.yale.edu/~nordhaus/homepage/dice_section_V.html" TargetMode="External"/><Relationship Id="rId21" Type="http://schemas.openxmlformats.org/officeDocument/2006/relationships/hyperlink" Target="https://tntcat.iiasa.ac.at/SspDb/dsd?Action=htmlpage&amp;page=citation" TargetMode="External"/><Relationship Id="rId7" Type="http://schemas.openxmlformats.org/officeDocument/2006/relationships/hyperlink" Target="http://www.econ.yale.edu/~nordhaus/homepage/homepage/documents/DICE_Manual_100413r1.pdf" TargetMode="External"/><Relationship Id="rId12" Type="http://schemas.openxmlformats.org/officeDocument/2006/relationships/hyperlink" Target="https://www.jbs.cam.ac.uk/wp-content/uploads/2020/08/wp1104.pdf" TargetMode="External"/><Relationship Id="rId17" Type="http://schemas.openxmlformats.org/officeDocument/2006/relationships/hyperlink" Target="http://www.fund-model.org/files/documentation/Fund-3-7-Scientific-Tables.pdf" TargetMode="External"/><Relationship Id="rId25" Type="http://schemas.openxmlformats.org/officeDocument/2006/relationships/comments" Target="../comments4.xml"/><Relationship Id="rId2" Type="http://schemas.openxmlformats.org/officeDocument/2006/relationships/hyperlink" Target="http://web.a.ebscohost.com.proxy.library.nyu.edu/ehost/ebookviewer/ebook?sid=6c579b48-094d-47c8-8b0f-6a1096f6f1f1%40sdc-v-sessmgr03&amp;vid=0&amp;format=EB" TargetMode="External"/><Relationship Id="rId16" Type="http://schemas.openxmlformats.org/officeDocument/2006/relationships/hyperlink" Target="http://www.fund-model.org/files/documentation/Fund-3-6-Scientific-Documentation.pdf" TargetMode="External"/><Relationship Id="rId20" Type="http://schemas.openxmlformats.org/officeDocument/2006/relationships/hyperlink" Target="http://www.fund-model.org/MimiFUND.jl/latest/tables/" TargetMode="External"/><Relationship Id="rId1" Type="http://schemas.openxmlformats.org/officeDocument/2006/relationships/hyperlink" Target="https://cowles.yale.edu/sites/default/files/files/pub/d10/d1009.pdf" TargetMode="External"/><Relationship Id="rId6" Type="http://schemas.openxmlformats.org/officeDocument/2006/relationships/hyperlink" Target="http://www.econ.yale.edu/~nordhaus/homepage/homepage/documents/DICE_Manual_100413r1.pdf" TargetMode="External"/><Relationship Id="rId11" Type="http://schemas.openxmlformats.org/officeDocument/2006/relationships/hyperlink" Target="http://116.203.146.222:8080/index.php/iaj/article/viewFile/227/190" TargetMode="External"/><Relationship Id="rId24" Type="http://schemas.openxmlformats.org/officeDocument/2006/relationships/vmlDrawing" Target="../drawings/vmlDrawing4.vml"/><Relationship Id="rId5" Type="http://schemas.openxmlformats.org/officeDocument/2006/relationships/hyperlink" Target="http://webdice.rdcep.org/standard" TargetMode="External"/><Relationship Id="rId15" Type="http://schemas.openxmlformats.org/officeDocument/2006/relationships/hyperlink" Target="http://www.fund-model.org/files/documentation/Fund-3-5-Scientific-Tables.pdf" TargetMode="External"/><Relationship Id="rId23" Type="http://schemas.openxmlformats.org/officeDocument/2006/relationships/hyperlink" Target="http://sres.ciesin.org/final_data.html" TargetMode="External"/><Relationship Id="rId10" Type="http://schemas.openxmlformats.org/officeDocument/2006/relationships/hyperlink" Target="https://web.archive.org/web/20141019003749/http:/www.econ.yale.edu/~nordhaus/homepage/RICEmodels.htm" TargetMode="External"/><Relationship Id="rId19" Type="http://schemas.openxmlformats.org/officeDocument/2006/relationships/hyperlink" Target="http://www.fund-model.org/files/documentation/Fund-3-9-Scientific-Tables.pdf" TargetMode="External"/><Relationship Id="rId4" Type="http://schemas.openxmlformats.org/officeDocument/2006/relationships/hyperlink" Target="http://www.econ.yale.edu/~nordhaus/homepage/homepage/documents/DICE_Manual_100413r1.pdf" TargetMode="External"/><Relationship Id="rId9" Type="http://schemas.openxmlformats.org/officeDocument/2006/relationships/hyperlink" Target="https://www.nber.org/system/files/working_papers/w22933/w22933.pdf" TargetMode="External"/><Relationship Id="rId14" Type="http://schemas.openxmlformats.org/officeDocument/2006/relationships/hyperlink" Target="http://www.fund-model.org/files/documentation/Fund-3-3-Scientific-Tables.pdf" TargetMode="External"/><Relationship Id="rId22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0625" defaultRowHeight="15.75" customHeight="1" x14ac:dyDescent="0.6"/>
  <cols>
    <col min="1" max="1" width="28.6796875" customWidth="1"/>
  </cols>
  <sheetData>
    <row r="1" spans="1:26" ht="15.75" customHeight="1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6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6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6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6">
      <c r="A5" s="6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6">
      <c r="A6" s="7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6">
      <c r="A7" s="8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x14ac:dyDescent="0.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x14ac:dyDescent="0.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x14ac:dyDescent="0.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x14ac:dyDescent="0.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x14ac:dyDescent="0.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x14ac:dyDescent="0.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x14ac:dyDescent="0.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2"/>
  <sheetViews>
    <sheetView workbookViewId="0"/>
  </sheetViews>
  <sheetFormatPr defaultColWidth="14.40625" defaultRowHeight="15.75" customHeight="1" x14ac:dyDescent="0.6"/>
  <cols>
    <col min="1" max="1" width="34.86328125" customWidth="1"/>
    <col min="2" max="2" width="10.26953125" customWidth="1"/>
    <col min="3" max="3" width="8.40625" customWidth="1"/>
    <col min="4" max="4" width="8.26953125" customWidth="1"/>
    <col min="5" max="5" width="7.86328125" customWidth="1"/>
    <col min="6" max="6" width="7.1328125" customWidth="1"/>
    <col min="7" max="7" width="10.86328125" customWidth="1"/>
    <col min="8" max="8" width="7.86328125" customWidth="1"/>
    <col min="9" max="9" width="9.40625" customWidth="1"/>
    <col min="10" max="10" width="6.6796875" customWidth="1"/>
    <col min="11" max="11" width="7.40625" customWidth="1"/>
    <col min="12" max="12" width="7.1328125" customWidth="1"/>
    <col min="13" max="14" width="6.86328125" customWidth="1"/>
    <col min="15" max="15" width="7.26953125" customWidth="1"/>
    <col min="16" max="16" width="8" customWidth="1"/>
    <col min="17" max="17" width="6.6796875" customWidth="1"/>
    <col min="18" max="18" width="6.1328125" customWidth="1"/>
    <col min="19" max="19" width="7" customWidth="1"/>
    <col min="20" max="20" width="8.26953125" customWidth="1"/>
    <col min="21" max="22" width="7.86328125" customWidth="1"/>
    <col min="23" max="24" width="9.6796875" customWidth="1"/>
    <col min="25" max="25" width="8" customWidth="1"/>
    <col min="26" max="26" width="8.40625" customWidth="1"/>
    <col min="27" max="28" width="8.1328125" customWidth="1"/>
    <col min="29" max="30" width="8.6796875" customWidth="1"/>
    <col min="31" max="32" width="8.54296875" customWidth="1"/>
    <col min="33" max="34" width="7.26953125" customWidth="1"/>
    <col min="35" max="35" width="8" customWidth="1"/>
    <col min="36" max="36" width="7.6796875" customWidth="1"/>
    <col min="37" max="38" width="7.1328125" customWidth="1"/>
    <col min="39" max="40" width="6.40625" customWidth="1"/>
  </cols>
  <sheetData>
    <row r="1" spans="1:40" ht="15.75" customHeight="1" x14ac:dyDescent="0.6">
      <c r="A1" s="9" t="s">
        <v>7</v>
      </c>
      <c r="B1" s="10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.75" customHeight="1" x14ac:dyDescent="0.6">
      <c r="A2" s="11" t="s">
        <v>9</v>
      </c>
      <c r="B2" s="12">
        <v>2010</v>
      </c>
      <c r="C2" s="12">
        <v>2015</v>
      </c>
      <c r="D2" s="12">
        <v>2020</v>
      </c>
      <c r="E2" s="12">
        <v>2025</v>
      </c>
      <c r="F2" s="13">
        <v>2030</v>
      </c>
      <c r="G2" s="14">
        <v>2035</v>
      </c>
      <c r="H2" s="14">
        <v>2040</v>
      </c>
      <c r="I2" s="14">
        <v>2045</v>
      </c>
      <c r="J2" s="14">
        <v>2050</v>
      </c>
      <c r="K2" s="14">
        <v>2055</v>
      </c>
      <c r="L2" s="14">
        <v>2060</v>
      </c>
      <c r="M2" s="14">
        <v>2065</v>
      </c>
      <c r="N2" s="15">
        <v>2070</v>
      </c>
      <c r="O2" s="16">
        <v>2075</v>
      </c>
      <c r="P2" s="16">
        <v>2080</v>
      </c>
      <c r="Q2" s="16">
        <v>2085</v>
      </c>
      <c r="R2" s="16">
        <v>2090</v>
      </c>
      <c r="S2" s="16">
        <v>2095</v>
      </c>
      <c r="T2" s="17">
        <v>2100</v>
      </c>
      <c r="U2" s="18">
        <v>2105</v>
      </c>
      <c r="V2" s="18">
        <v>2110</v>
      </c>
      <c r="W2" s="18">
        <v>2115</v>
      </c>
      <c r="X2" s="18">
        <v>2120</v>
      </c>
      <c r="Y2" s="19">
        <v>2125</v>
      </c>
      <c r="Z2" s="18">
        <v>2130</v>
      </c>
      <c r="AA2" s="18">
        <v>2135</v>
      </c>
      <c r="AB2" s="18">
        <v>2140</v>
      </c>
      <c r="AC2" s="19">
        <v>2145</v>
      </c>
      <c r="AD2" s="20">
        <v>2150</v>
      </c>
      <c r="AE2" s="21">
        <v>2155</v>
      </c>
      <c r="AF2" s="21">
        <v>2160</v>
      </c>
      <c r="AG2" s="21">
        <v>2165</v>
      </c>
      <c r="AH2" s="21">
        <v>2170</v>
      </c>
      <c r="AI2" s="21">
        <v>2175</v>
      </c>
      <c r="AJ2" s="21">
        <v>2180</v>
      </c>
      <c r="AK2" s="21">
        <v>2185</v>
      </c>
      <c r="AL2" s="21">
        <v>2190</v>
      </c>
      <c r="AM2" s="21">
        <v>2195</v>
      </c>
      <c r="AN2" s="21">
        <v>2200</v>
      </c>
    </row>
    <row r="3" spans="1:40" ht="15.75" customHeight="1" x14ac:dyDescent="0.6">
      <c r="A3" s="22" t="s">
        <v>10</v>
      </c>
      <c r="B3" s="23">
        <f>'Calculations for DICE &amp; RICE'!C11</f>
        <v>1.2375447209488133E-2</v>
      </c>
      <c r="C3" s="24"/>
      <c r="D3" s="25">
        <f>'Calculations for DICE &amp; RICE'!C12</f>
        <v>1.0973106267519128E-2</v>
      </c>
      <c r="E3" s="24"/>
      <c r="F3" s="25">
        <f>'Calculations for DICE &amp; RICE'!C13</f>
        <v>9.6055718033669635E-3</v>
      </c>
      <c r="G3" s="26"/>
      <c r="H3" s="23">
        <f>'Calculations for DICE &amp; RICE'!C14</f>
        <v>9.2227668838400501E-3</v>
      </c>
      <c r="I3" s="24"/>
      <c r="J3" s="25">
        <f>'Calculations for DICE &amp; RICE'!C15</f>
        <v>7.7324898183250834E-3</v>
      </c>
      <c r="K3" s="24"/>
      <c r="L3" s="25">
        <f>'Calculations for DICE &amp; RICE'!C16</f>
        <v>7.0958107146976701E-3</v>
      </c>
      <c r="M3" s="24"/>
      <c r="N3" s="25">
        <f>'Calculations for DICE &amp; RICE'!C17</f>
        <v>5.9484285312385587E-3</v>
      </c>
      <c r="O3" s="24"/>
      <c r="P3" s="25">
        <f>'Calculations for DICE &amp; RICE'!C18</f>
        <v>5.8942632361114189E-3</v>
      </c>
      <c r="Q3" s="24"/>
      <c r="R3" s="25">
        <f>'Calculations for DICE &amp; RICE'!C19</f>
        <v>4.6411379047710533E-3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1:40" ht="15.75" customHeight="1" x14ac:dyDescent="0.6">
      <c r="A4" s="22" t="s">
        <v>11</v>
      </c>
      <c r="B4" s="23">
        <f>'Calculations for DICE &amp; RICE'!C32</f>
        <v>1.2420726593899367E-2</v>
      </c>
      <c r="C4" s="24"/>
      <c r="D4" s="25">
        <f>'Calculations for DICE &amp; RICE'!C33</f>
        <v>1.0888696234190753E-2</v>
      </c>
      <c r="E4" s="24"/>
      <c r="F4" s="25">
        <f>'Calculations for DICE &amp; RICE'!C34</f>
        <v>1.0138906647510382E-2</v>
      </c>
      <c r="G4" s="26"/>
      <c r="H4" s="23">
        <f>'Calculations for DICE &amp; RICE'!C35</f>
        <v>9.6414046227450978E-3</v>
      </c>
      <c r="I4" s="24"/>
      <c r="J4" s="25">
        <f>'Calculations for DICE &amp; RICE'!C36</f>
        <v>7.6679571168645211E-3</v>
      </c>
      <c r="K4" s="24"/>
      <c r="L4" s="25">
        <f>'Calculations for DICE &amp; RICE'!C37</f>
        <v>7.4261438040861272E-3</v>
      </c>
      <c r="M4" s="24"/>
      <c r="N4" s="25">
        <f>'Calculations for DICE &amp; RICE'!C38</f>
        <v>6.4772055727257971E-3</v>
      </c>
      <c r="O4" s="24"/>
      <c r="P4" s="25">
        <f>'Calculations for DICE &amp; RICE'!C39</f>
        <v>5.9844503914590064E-3</v>
      </c>
      <c r="Q4" s="24"/>
      <c r="R4" s="25">
        <f>'Calculations for DICE &amp; RICE'!C40</f>
        <v>5.1355264751069551E-3</v>
      </c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</row>
    <row r="5" spans="1:40" ht="15.75" customHeight="1" x14ac:dyDescent="0.6">
      <c r="A5" s="22" t="s">
        <v>12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</row>
    <row r="6" spans="1:40" ht="15.75" customHeight="1" x14ac:dyDescent="0.6">
      <c r="A6" s="22" t="s">
        <v>13</v>
      </c>
      <c r="B6" s="24"/>
      <c r="C6" s="25">
        <f>'Calculations for DICE &amp; RICE'!B296</f>
        <v>7.8134655074244552E-3</v>
      </c>
      <c r="D6" s="24"/>
      <c r="E6" s="25">
        <f>'Calculations for DICE &amp; RICE'!C296</f>
        <v>6.7933504532495803E-3</v>
      </c>
      <c r="F6" s="24"/>
      <c r="G6" s="25">
        <f>'Calculations for DICE &amp; RICE'!D296</f>
        <v>6.361067756438743E-3</v>
      </c>
      <c r="H6" s="24"/>
      <c r="I6" s="25">
        <f>'Calculations for DICE &amp; RICE'!E296</f>
        <v>5.9805239001482491E-3</v>
      </c>
      <c r="J6" s="24"/>
      <c r="K6" s="25">
        <f>'Calculations for DICE &amp; RICE'!F296</f>
        <v>5.832535400300598E-3</v>
      </c>
      <c r="L6" s="24"/>
      <c r="M6" s="25">
        <f>'Calculations for DICE &amp; RICE'!G296</f>
        <v>5.8689156873497073E-3</v>
      </c>
      <c r="N6" s="24"/>
      <c r="O6" s="25">
        <f>'Calculations for DICE &amp; RICE'!H296</f>
        <v>5.5434863116599065E-3</v>
      </c>
      <c r="P6" s="24"/>
      <c r="Q6" s="25">
        <f>'Calculations for DICE &amp; RICE'!I296</f>
        <v>5.5724537970720522E-3</v>
      </c>
      <c r="R6" s="24"/>
      <c r="S6" s="25">
        <f>'Calculations for DICE &amp; RICE'!J296</f>
        <v>5.4297773740243915E-3</v>
      </c>
      <c r="T6" s="24"/>
      <c r="U6" s="25">
        <f>'Calculations for DICE &amp; RICE'!K296</f>
        <v>5.4373025194520697E-3</v>
      </c>
      <c r="V6" s="24"/>
      <c r="W6" s="25">
        <f>'Calculations for DICE &amp; RICE'!L296</f>
        <v>5.4289133470186712E-3</v>
      </c>
      <c r="X6" s="24"/>
      <c r="Y6" s="25">
        <f>'Calculations for DICE &amp; RICE'!M296</f>
        <v>5.4070620426855953E-3</v>
      </c>
      <c r="Z6" s="24"/>
      <c r="AA6" s="25">
        <f>'Calculations for DICE &amp; RICE'!N296</f>
        <v>5.3739260236924657E-3</v>
      </c>
      <c r="AB6" s="24"/>
      <c r="AC6" s="25">
        <f>'Calculations for DICE &amp; RICE'!O296</f>
        <v>5.4470496962826243E-3</v>
      </c>
      <c r="AD6" s="24"/>
      <c r="AE6" s="25">
        <f>'Calculations for DICE &amp; RICE'!P296</f>
        <v>5.2752916698397545E-3</v>
      </c>
      <c r="AF6" s="24"/>
      <c r="AG6" s="25">
        <f>'Calculations for DICE &amp; RICE'!Q296</f>
        <v>5.4271353336712291E-3</v>
      </c>
      <c r="AH6" s="24"/>
      <c r="AI6" s="25">
        <f>'Calculations for DICE &amp; RICE'!R296</f>
        <v>5.3448058719287594E-3</v>
      </c>
      <c r="AJ6" s="24"/>
      <c r="AK6" s="25">
        <f>'Calculations for DICE &amp; RICE'!S296</f>
        <v>5.2605807748111744E-3</v>
      </c>
      <c r="AL6" s="24"/>
      <c r="AM6" s="25">
        <f>'Calculations for DICE &amp; RICE'!T296</f>
        <v>5.3524925973629234E-3</v>
      </c>
      <c r="AN6" s="24"/>
    </row>
    <row r="7" spans="1:40" ht="15.75" customHeight="1" x14ac:dyDescent="0.6">
      <c r="A7" s="22" t="s">
        <v>14</v>
      </c>
      <c r="B7" s="25">
        <f>'Calculations for DICE &amp; RICE'!C45</f>
        <v>1.3938327561541231E-2</v>
      </c>
      <c r="C7" s="25">
        <f>'Calculations for DICE &amp; RICE'!C46</f>
        <v>1.4885552361190824E-2</v>
      </c>
      <c r="D7" s="25">
        <f>'Calculations for DICE &amp; RICE'!C47</f>
        <v>1.4924306799855014E-2</v>
      </c>
      <c r="E7" s="25">
        <f>'Calculations for DICE &amp; RICE'!C48</f>
        <v>1.4209925541248225E-2</v>
      </c>
      <c r="F7" s="25">
        <f>'Calculations for DICE &amp; RICE'!C49</f>
        <v>1.4626041926240063E-2</v>
      </c>
      <c r="G7" s="25">
        <f>'Calculations for DICE &amp; RICE'!C50</f>
        <v>1.3535590521401852E-2</v>
      </c>
      <c r="H7" s="25">
        <f>'Calculations for DICE &amp; RICE'!C51</f>
        <v>1.162135454590052E-2</v>
      </c>
      <c r="I7" s="25">
        <f>'Calculations for DICE &amp; RICE'!C52</f>
        <v>1.4810669992749936E-2</v>
      </c>
      <c r="J7" s="25">
        <f>'Calculations for DICE &amp; RICE'!C53</f>
        <v>1.32646443321498E-2</v>
      </c>
      <c r="K7" s="27">
        <f>'Calculations for DICE &amp; RICE'!C54</f>
        <v>1.3260862486326852E-2</v>
      </c>
      <c r="L7" s="28">
        <f>'Calculations for DICE &amp; RICE'!C55</f>
        <v>1.3919974086831433E-2</v>
      </c>
      <c r="M7" s="28">
        <f>'Calculations for DICE &amp; RICE'!C56</f>
        <v>1.23856966037863E-2</v>
      </c>
      <c r="N7" s="28">
        <f>'Calculations for DICE &amp; RICE'!C57</f>
        <v>1.3672756508039674E-2</v>
      </c>
      <c r="O7" s="28">
        <f>'Calculations for DICE &amp; RICE'!C58</f>
        <v>1.321939117224602E-2</v>
      </c>
      <c r="P7" s="28">
        <f>'Calculations for DICE &amp; RICE'!C59</f>
        <v>1.2399662982584214E-2</v>
      </c>
      <c r="Q7" s="28">
        <f>'Calculations for DICE &amp; RICE'!C60</f>
        <v>1.2525720914511984E-2</v>
      </c>
      <c r="R7" s="28">
        <f>'Calculations for DICE &amp; RICE'!C61</f>
        <v>1.2071566734320083E-2</v>
      </c>
      <c r="S7" s="28">
        <f>'Calculations for DICE &amp; RICE'!C62</f>
        <v>1.2884380608913393E-2</v>
      </c>
      <c r="T7" s="29"/>
      <c r="U7" s="24"/>
      <c r="V7" s="24"/>
      <c r="W7" s="24"/>
      <c r="X7" s="24"/>
      <c r="Y7" s="29"/>
      <c r="Z7" s="29"/>
      <c r="AA7" s="24"/>
      <c r="AB7" s="24"/>
      <c r="AC7" s="29"/>
      <c r="AD7" s="29"/>
      <c r="AE7" s="24"/>
      <c r="AF7" s="24"/>
      <c r="AG7" s="24"/>
      <c r="AH7" s="24"/>
      <c r="AI7" s="29"/>
      <c r="AJ7" s="24"/>
      <c r="AK7" s="29"/>
      <c r="AL7" s="29"/>
      <c r="AM7" s="29"/>
      <c r="AN7" s="29"/>
    </row>
    <row r="8" spans="1:40" ht="15.75" customHeight="1" x14ac:dyDescent="0.6">
      <c r="B8" s="24"/>
      <c r="C8" s="25">
        <f>'Calculations for DICE &amp; RICE'!C108</f>
        <v>2.4701341898157869E-2</v>
      </c>
      <c r="D8" s="24"/>
      <c r="E8" s="25">
        <f>'Calculations for DICE &amp; RICE'!C109</f>
        <v>2.41545565251573E-2</v>
      </c>
      <c r="F8" s="24"/>
      <c r="G8" s="25">
        <f>'Calculations for DICE &amp; RICE'!C110</f>
        <v>2.1155697764494441E-2</v>
      </c>
      <c r="H8" s="24"/>
      <c r="I8" s="25">
        <f>'Calculations for DICE &amp; RICE'!C111</f>
        <v>1.8869877957629289E-2</v>
      </c>
      <c r="J8" s="24"/>
      <c r="K8" s="25">
        <f>'Calculations for DICE &amp; RICE'!C112</f>
        <v>1.7061790799291154E-2</v>
      </c>
      <c r="L8" s="24"/>
      <c r="M8" s="25">
        <f>'Calculations for DICE &amp; RICE'!C113</f>
        <v>1.5590928831015427E-2</v>
      </c>
      <c r="N8" s="24"/>
      <c r="O8" s="25">
        <f>'Calculations for DICE &amp; RICE'!C114</f>
        <v>1.4074317838793204E-2</v>
      </c>
      <c r="P8" s="24"/>
      <c r="Q8" s="25">
        <f>'Calculations for DICE &amp; RICE'!C115</f>
        <v>1.3369228745407025E-2</v>
      </c>
      <c r="R8" s="24"/>
      <c r="S8" s="25">
        <f>'Calculations for DICE &amp; RICE'!C116</f>
        <v>1.2019020160269234E-2</v>
      </c>
      <c r="T8" s="24"/>
      <c r="U8" s="25">
        <f>'Calculations for DICE &amp; RICE'!C117</f>
        <v>1.1340366279223302E-2</v>
      </c>
      <c r="V8" s="24"/>
      <c r="W8" s="25">
        <f>'Calculations for DICE &amp; RICE'!C118</f>
        <v>1.0551076160941308E-2</v>
      </c>
      <c r="X8" s="24"/>
      <c r="Y8" s="25">
        <f>'Calculations for DICE &amp; RICE'!C119</f>
        <v>9.8754658812416629E-3</v>
      </c>
      <c r="Z8" s="24"/>
      <c r="AA8" s="25">
        <f>'Calculations for DICE &amp; RICE'!C120</f>
        <v>9.2898760854489559E-3</v>
      </c>
      <c r="AB8" s="24"/>
      <c r="AC8" s="25">
        <f>'Calculations for DICE &amp; RICE'!C121</f>
        <v>8.7768484858630202E-3</v>
      </c>
      <c r="AD8" s="24"/>
      <c r="AE8" s="25">
        <f>'Calculations for DICE &amp; RICE'!C122</f>
        <v>8.1958269776003512E-3</v>
      </c>
      <c r="AF8" s="24"/>
      <c r="AG8" s="25">
        <f>'Calculations for DICE &amp; RICE'!C123</f>
        <v>7.8106956895556134E-3</v>
      </c>
      <c r="AH8" s="24"/>
      <c r="AI8" s="25">
        <f>'Calculations for DICE &amp; RICE'!C124</f>
        <v>7.463571365951438E-3</v>
      </c>
      <c r="AJ8" s="24"/>
      <c r="AK8" s="25">
        <f>'Calculations for DICE &amp; RICE'!C125</f>
        <v>7.1488615126882316E-3</v>
      </c>
      <c r="AL8" s="24"/>
      <c r="AM8" s="24"/>
      <c r="AN8" s="24"/>
    </row>
    <row r="9" spans="1:40" ht="15.75" customHeight="1" x14ac:dyDescent="0.6">
      <c r="A9" s="22" t="s">
        <v>15</v>
      </c>
      <c r="B9" s="24"/>
      <c r="C9" s="24"/>
      <c r="D9" s="24"/>
      <c r="E9" s="24"/>
      <c r="F9" s="24"/>
      <c r="G9" s="24"/>
      <c r="H9" s="24"/>
      <c r="I9" s="24"/>
      <c r="J9" s="24"/>
      <c r="K9" s="30"/>
      <c r="L9" s="30"/>
      <c r="M9" s="30"/>
      <c r="N9" s="30"/>
      <c r="O9" s="30"/>
      <c r="P9" s="30"/>
      <c r="Q9" s="30"/>
      <c r="R9" s="30"/>
      <c r="S9" s="30"/>
      <c r="T9" s="31"/>
      <c r="U9" s="24"/>
      <c r="V9" s="24"/>
      <c r="W9" s="24"/>
      <c r="X9" s="24"/>
      <c r="Y9" s="30"/>
      <c r="Z9" s="31"/>
      <c r="AA9" s="24"/>
      <c r="AB9" s="24"/>
      <c r="AC9" s="30"/>
      <c r="AD9" s="30"/>
      <c r="AE9" s="24"/>
      <c r="AF9" s="24"/>
      <c r="AG9" s="24"/>
      <c r="AH9" s="24"/>
      <c r="AI9" s="31"/>
      <c r="AJ9" s="24"/>
      <c r="AK9" s="31"/>
      <c r="AL9" s="31"/>
      <c r="AM9" s="31"/>
      <c r="AN9" s="31"/>
    </row>
    <row r="10" spans="1:40" ht="15.75" customHeight="1" x14ac:dyDescent="0.6">
      <c r="A10" s="22" t="s">
        <v>16</v>
      </c>
      <c r="B10" s="23">
        <f>'Calculations for DICE &amp; RICE'!B223</f>
        <v>2.4456098894637623E-2</v>
      </c>
      <c r="C10" s="24"/>
      <c r="D10" s="25">
        <f>'Calculations for DICE &amp; RICE'!C223</f>
        <v>2.3040017804210722E-2</v>
      </c>
      <c r="E10" s="24"/>
      <c r="F10" s="25">
        <f>'Calculations for DICE &amp; RICE'!D223</f>
        <v>2.0737490677206427E-2</v>
      </c>
      <c r="G10" s="24"/>
      <c r="H10" s="24"/>
      <c r="I10" s="24"/>
      <c r="J10" s="25">
        <f>'Calculations for DICE &amp; RICE'!E223</f>
        <v>1.6059821059356327E-2</v>
      </c>
      <c r="K10" s="30"/>
      <c r="L10" s="30"/>
      <c r="M10" s="30"/>
      <c r="N10" s="30"/>
      <c r="O10" s="30"/>
      <c r="P10" s="30"/>
      <c r="Q10" s="30"/>
      <c r="R10" s="30"/>
      <c r="S10" s="30"/>
      <c r="T10" s="32">
        <f>'Calculations for DICE &amp; RICE'!F223</f>
        <v>1.1157568453034727E-2</v>
      </c>
      <c r="U10" s="24"/>
      <c r="V10" s="24"/>
      <c r="W10" s="24"/>
      <c r="X10" s="24"/>
      <c r="Y10" s="24"/>
      <c r="Z10" s="30"/>
      <c r="AA10" s="24"/>
      <c r="AB10" s="24"/>
      <c r="AC10" s="24"/>
      <c r="AD10" s="28">
        <f>'Calculations for DICE &amp; RICE'!G223</f>
        <v>8.0995682793403301E-3</v>
      </c>
      <c r="AE10" s="24"/>
      <c r="AF10" s="24"/>
      <c r="AG10" s="24"/>
      <c r="AH10" s="24"/>
      <c r="AI10" s="30"/>
      <c r="AJ10" s="24"/>
      <c r="AK10" s="30"/>
      <c r="AL10" s="30"/>
      <c r="AM10" s="30"/>
      <c r="AN10" s="30"/>
    </row>
    <row r="11" spans="1:40" ht="15.75" customHeight="1" x14ac:dyDescent="0.6">
      <c r="A11" s="22" t="s">
        <v>17</v>
      </c>
      <c r="B11" s="24"/>
      <c r="C11" s="25">
        <f>'Calculations for DICE &amp; RICE'!C231</f>
        <v>2.4308103595524377E-2</v>
      </c>
      <c r="D11" s="25">
        <f>'Calculations for DICE &amp; RICE'!C232</f>
        <v>2.3555593359545934E-2</v>
      </c>
      <c r="E11" s="25">
        <f>'Calculations for DICE &amp; RICE'!C233</f>
        <v>2.2808098960410472E-2</v>
      </c>
      <c r="F11" s="25">
        <f>'Calculations for DICE &amp; RICE'!C234</f>
        <v>2.2076307148322316E-2</v>
      </c>
      <c r="G11" s="25">
        <f>'Calculations for DICE &amp; RICE'!C235</f>
        <v>2.1355937551424065E-2</v>
      </c>
      <c r="H11" s="25">
        <f>'Calculations for DICE &amp; RICE'!C236</f>
        <v>2.0685312257940236E-2</v>
      </c>
      <c r="I11" s="25">
        <f>'Calculations for DICE &amp; RICE'!C237</f>
        <v>2.0013041230301676E-2</v>
      </c>
      <c r="J11" s="25">
        <f>'Calculations for DICE &amp; RICE'!C238</f>
        <v>1.9383533306316147E-2</v>
      </c>
      <c r="K11" s="25">
        <f>'Calculations for DICE &amp; RICE'!C239</f>
        <v>1.8762786675988963E-2</v>
      </c>
      <c r="L11" s="25">
        <f>'Calculations for DICE &amp; RICE'!C240</f>
        <v>1.8164395965677871E-2</v>
      </c>
      <c r="M11" s="25">
        <f>'Calculations for DICE &amp; RICE'!C241</f>
        <v>1.759037283121323E-2</v>
      </c>
      <c r="N11" s="25">
        <f>'Calculations for DICE &amp; RICE'!C242</f>
        <v>1.7035871225719035E-2</v>
      </c>
      <c r="O11" s="25">
        <f>'Calculations for DICE &amp; RICE'!C243</f>
        <v>1.6497545744650344E-2</v>
      </c>
      <c r="P11" s="25">
        <f>'Calculations for DICE &amp; RICE'!C244</f>
        <v>1.5977961452016354E-2</v>
      </c>
      <c r="Q11" s="25">
        <f>'Calculations for DICE &amp; RICE'!C245</f>
        <v>1.5483087159507747E-2</v>
      </c>
      <c r="R11" s="25">
        <f>'Calculations for DICE &amp; RICE'!C246</f>
        <v>1.499970428824593E-2</v>
      </c>
      <c r="S11" s="25">
        <f>'Calculations for DICE &amp; RICE'!C247</f>
        <v>1.4538254284433005E-2</v>
      </c>
      <c r="T11" s="25">
        <f>'Calculations for DICE &amp; RICE'!C248</f>
        <v>1.4101907419679982E-2</v>
      </c>
      <c r="U11" s="25">
        <f>'Calculations for DICE &amp; RICE'!C249</f>
        <v>1.3678842175586459E-2</v>
      </c>
      <c r="V11" s="25">
        <f>'Calculations for DICE &amp; RICE'!C250</f>
        <v>1.3279635979885684E-2</v>
      </c>
      <c r="W11" s="25">
        <f>'Calculations for DICE &amp; RICE'!C251</f>
        <v>1.2893538834042095E-2</v>
      </c>
      <c r="X11" s="25">
        <f>'Calculations for DICE &amp; RICE'!C252</f>
        <v>1.2523854752404251E-2</v>
      </c>
      <c r="Y11" s="25">
        <f>'Calculations for DICE &amp; RICE'!C253</f>
        <v>1.2172745387489359E-2</v>
      </c>
      <c r="Z11" s="25">
        <f>'Calculations for DICE &amp; RICE'!C254</f>
        <v>1.1829123485977977E-2</v>
      </c>
      <c r="AA11" s="25">
        <f>'Calculations for DICE &amp; RICE'!C255</f>
        <v>1.1503472814740512E-2</v>
      </c>
      <c r="AB11" s="25">
        <f>'Calculations for DICE &amp; RICE'!C256</f>
        <v>1.1187854005390019E-2</v>
      </c>
      <c r="AC11" s="25">
        <f>'Calculations for DICE &amp; RICE'!C257</f>
        <v>1.0888780528750752E-2</v>
      </c>
      <c r="AD11" s="25">
        <f>'Calculations for DICE &amp; RICE'!C258</f>
        <v>1.0595065380531565E-2</v>
      </c>
      <c r="AE11" s="25">
        <f>'Calculations for DICE &amp; RICE'!C259</f>
        <v>1.0318914867480045E-2</v>
      </c>
      <c r="AF11" s="25">
        <f>'Calculations for DICE &amp; RICE'!C260</f>
        <v>1.0049739165802096E-2</v>
      </c>
      <c r="AG11" s="25">
        <f>'Calculations for DICE &amp; RICE'!C261</f>
        <v>9.7912607236754212E-3</v>
      </c>
      <c r="AH11" s="25">
        <f>'Calculations for DICE &amp; RICE'!C262</f>
        <v>9.5462683116602776E-3</v>
      </c>
      <c r="AI11" s="25">
        <f>'Calculations for DICE &amp; RICE'!C263</f>
        <v>9.307476488600086E-3</v>
      </c>
      <c r="AJ11" s="25">
        <f>'Calculations for DICE &amp; RICE'!C264</f>
        <v>9.0809896440788851E-3</v>
      </c>
      <c r="AK11" s="25">
        <f>'Calculations for DICE &amp; RICE'!C265</f>
        <v>8.8615767536757151E-3</v>
      </c>
      <c r="AL11" s="25">
        <f>'Calculations for DICE &amp; RICE'!C266</f>
        <v>8.6504603659758317E-3</v>
      </c>
      <c r="AM11" s="25">
        <f>'Calculations for DICE &amp; RICE'!C267</f>
        <v>8.4498593668580479E-3</v>
      </c>
      <c r="AN11" s="25">
        <f>'Calculations for DICE &amp; RICE'!C268</f>
        <v>8.2564672266935979E-3</v>
      </c>
    </row>
    <row r="12" spans="1:40" ht="15.75" customHeight="1" x14ac:dyDescent="0.6">
      <c r="A12" s="22" t="s">
        <v>18</v>
      </c>
      <c r="B12" s="24"/>
      <c r="C12" s="25">
        <f>'Calculations for DICE &amp; RICE'!C273</f>
        <v>2.4312519069182859E-2</v>
      </c>
      <c r="D12" s="25">
        <f>'Calculations for DICE &amp; RICE'!C274</f>
        <v>2.3682480186390187E-2</v>
      </c>
      <c r="E12" s="25">
        <f>'Calculations for DICE &amp; RICE'!C275</f>
        <v>2.2688396540210265E-2</v>
      </c>
      <c r="F12" s="25">
        <f>'Calculations for DICE &amp; RICE'!C276</f>
        <v>2.2103762390716764E-2</v>
      </c>
      <c r="G12" s="25">
        <f>'Calculations for DICE &amp; RICE'!C277</f>
        <v>2.145550324591694E-2</v>
      </c>
      <c r="H12" s="25">
        <f>'Calculations for DICE &amp; RICE'!C278</f>
        <v>2.0675632951498768E-2</v>
      </c>
      <c r="I12" s="25">
        <f>'Calculations for DICE &amp; RICE'!C279</f>
        <v>2.0004576439275334E-2</v>
      </c>
      <c r="J12" s="25">
        <f>'Calculations for DICE &amp; RICE'!C280</f>
        <v>1.9417091957501631E-2</v>
      </c>
      <c r="K12" s="25">
        <f>'Calculations for DICE &amp; RICE'!C281</f>
        <v>1.8819790129500635E-2</v>
      </c>
      <c r="L12" s="25">
        <f>'Calculations for DICE &amp; RICE'!C282</f>
        <v>1.8156445920961994E-2</v>
      </c>
      <c r="M12" s="25">
        <f>'Calculations for DICE &amp; RICE'!C283</f>
        <v>1.7645403908311375E-2</v>
      </c>
      <c r="N12" s="25">
        <f>'Calculations for DICE &amp; RICE'!C284</f>
        <v>1.707552191599615E-2</v>
      </c>
      <c r="O12" s="25">
        <f>'Calculations for DICE &amp; RICE'!C285</f>
        <v>1.6524806959365312E-2</v>
      </c>
      <c r="P12" s="25">
        <f>'Calculations for DICE &amp; RICE'!C286</f>
        <v>1.5995244782525786E-2</v>
      </c>
      <c r="Q12" s="25">
        <f>'Calculations for DICE &amp; RICE'!C287</f>
        <v>1.5532929589655353E-2</v>
      </c>
      <c r="R12" s="25">
        <f>'Calculations for DICE &amp; RICE'!C288</f>
        <v>1.5041430566143488E-2</v>
      </c>
      <c r="S12" s="25">
        <f>'Calculations for DICE &amp; RICE'!C289</f>
        <v>1.4573134313900393E-2</v>
      </c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</row>
    <row r="13" spans="1:40" ht="15.75" customHeight="1" x14ac:dyDescent="0.6">
      <c r="A13" s="22" t="s">
        <v>19</v>
      </c>
      <c r="B13" s="24"/>
      <c r="C13" s="25">
        <f>'Calculations for DICE &amp; RICE'!D131</f>
        <v>2.3965907095305994E-2</v>
      </c>
      <c r="D13" s="33"/>
      <c r="E13" s="25">
        <f>'Calculations for DICE &amp; RICE'!D133</f>
        <v>2.1209636638408247E-2</v>
      </c>
      <c r="F13" s="24"/>
      <c r="G13" s="25">
        <f>'Calculations for DICE &amp; RICE'!D135</f>
        <v>1.936248552981934E-2</v>
      </c>
      <c r="H13" s="24"/>
      <c r="I13" s="25">
        <f>'Calculations for DICE &amp; RICE'!D137</f>
        <v>1.8425919376060973E-2</v>
      </c>
      <c r="J13" s="24"/>
      <c r="K13" s="25">
        <f>'Calculations for DICE &amp; RICE'!D139</f>
        <v>1.7237432433930611E-2</v>
      </c>
      <c r="L13" s="24"/>
      <c r="M13" s="25">
        <f>'Calculations for DICE &amp; RICE'!D141</f>
        <v>1.58301046340934E-2</v>
      </c>
      <c r="N13" s="24"/>
      <c r="O13" s="25">
        <f>'Calculations for DICE &amp; RICE'!D143</f>
        <v>1.4595685087124499E-2</v>
      </c>
      <c r="P13" s="24"/>
      <c r="Q13" s="25">
        <f>'Calculations for DICE &amp; RICE'!D145</f>
        <v>1.3475920569759881E-2</v>
      </c>
      <c r="R13" s="24"/>
      <c r="S13" s="25">
        <f>'Calculations for DICE &amp; RICE'!D147</f>
        <v>1.2983541304160795E-2</v>
      </c>
      <c r="T13" s="24"/>
      <c r="U13" s="25">
        <f>'Calculations for DICE &amp; RICE'!D149</f>
        <v>1.2163969506320038E-2</v>
      </c>
      <c r="V13" s="24"/>
      <c r="W13" s="25">
        <f>'Calculations for DICE &amp; RICE'!D151</f>
        <v>1.2028587312810313E-2</v>
      </c>
      <c r="X13" s="24"/>
      <c r="Y13" s="25">
        <f>'Calculations for DICE &amp; RICE'!D153</f>
        <v>1.0903853550953135E-2</v>
      </c>
      <c r="Z13" s="24"/>
      <c r="AA13" s="25">
        <f>'Calculations for DICE &amp; RICE'!D155</f>
        <v>9.9813292186090585E-3</v>
      </c>
      <c r="AB13" s="24"/>
      <c r="AC13" s="25">
        <f>'Calculations for DICE &amp; RICE'!D157</f>
        <v>9.1921720456791256E-3</v>
      </c>
      <c r="AD13" s="24"/>
      <c r="AE13" s="25">
        <f>'Calculations for DICE &amp; RICE'!D159</f>
        <v>8.4944508601330071E-3</v>
      </c>
      <c r="AF13" s="24"/>
      <c r="AG13" s="25">
        <f>'Calculations for DICE &amp; RICE'!D161</f>
        <v>7.868614129296736E-3</v>
      </c>
      <c r="AH13" s="24"/>
      <c r="AI13" s="25">
        <f>'Calculations for DICE &amp; RICE'!D163</f>
        <v>7.3010612764716765E-3</v>
      </c>
      <c r="AJ13" s="24"/>
      <c r="AK13" s="25">
        <f>'Calculations for DICE &amp; RICE'!D165</f>
        <v>6.7853610248225227E-3</v>
      </c>
      <c r="AL13" s="24"/>
      <c r="AM13" s="25">
        <f>'Calculations for DICE &amp; RICE'!D167</f>
        <v>6.0696215566484746E-3</v>
      </c>
      <c r="AN13" s="24"/>
    </row>
    <row r="14" spans="1:40" ht="15.75" customHeight="1" x14ac:dyDescent="0.6">
      <c r="A14" s="34" t="s">
        <v>20</v>
      </c>
      <c r="B14" s="25">
        <f>'Calculations for PAGE'!C13</f>
        <v>3.1125E-2</v>
      </c>
      <c r="C14" s="24"/>
      <c r="D14" s="25">
        <f>'Calculations for PAGE'!D13</f>
        <v>3.4375000000000003E-2</v>
      </c>
      <c r="E14" s="24"/>
      <c r="F14" s="24"/>
      <c r="G14" s="24"/>
      <c r="H14" s="25">
        <f>'Calculations for PAGE'!E13</f>
        <v>1.8375000000000002E-2</v>
      </c>
      <c r="I14" s="24"/>
      <c r="J14" s="24"/>
      <c r="K14" s="24"/>
      <c r="L14" s="25">
        <f>'Calculations for PAGE'!F13</f>
        <v>2.3500000000000007E-2</v>
      </c>
      <c r="M14" s="24"/>
      <c r="N14" s="24"/>
      <c r="O14" s="24"/>
      <c r="P14" s="25">
        <f>'Calculations for PAGE'!G13</f>
        <v>2.1625000000000002E-2</v>
      </c>
      <c r="Q14" s="24"/>
      <c r="R14" s="24"/>
      <c r="S14" s="24"/>
      <c r="T14" s="25">
        <f>'Calculations for PAGE'!H13</f>
        <v>2.1625000000000002E-2</v>
      </c>
      <c r="U14" s="24"/>
      <c r="V14" s="24"/>
      <c r="W14" s="24"/>
      <c r="X14" s="24"/>
      <c r="Y14" s="24"/>
      <c r="Z14" s="24"/>
      <c r="AA14" s="24"/>
      <c r="AB14" s="24"/>
      <c r="AC14" s="24"/>
      <c r="AD14" s="25">
        <f>'Calculations for PAGE'!I13</f>
        <v>2.1625000000000002E-2</v>
      </c>
      <c r="AE14" s="24"/>
      <c r="AF14" s="24"/>
      <c r="AG14" s="24"/>
      <c r="AH14" s="24"/>
      <c r="AI14" s="24"/>
      <c r="AJ14" s="24"/>
      <c r="AK14" s="24"/>
      <c r="AL14" s="24"/>
      <c r="AM14" s="24"/>
      <c r="AN14" s="24"/>
    </row>
    <row r="15" spans="1:40" ht="15.75" customHeight="1" x14ac:dyDescent="0.6">
      <c r="A15" s="34" t="s">
        <v>21</v>
      </c>
      <c r="B15" s="25">
        <f>'Calculations for PAGE'!C27</f>
        <v>3.4749999999999996E-2</v>
      </c>
      <c r="C15" s="24"/>
      <c r="D15" s="25">
        <f>'Calculations for PAGE'!D27</f>
        <v>3.4749999999999996E-2</v>
      </c>
      <c r="E15" s="24"/>
      <c r="F15" s="25">
        <f>'Calculations for PAGE'!E27</f>
        <v>3.4749999999999996E-2</v>
      </c>
      <c r="G15" s="24"/>
      <c r="H15" s="25">
        <f>'Calculations for PAGE'!F27</f>
        <v>2.4124999999999997E-2</v>
      </c>
      <c r="I15" s="24"/>
      <c r="J15" s="25">
        <f>'Calculations for PAGE'!G27</f>
        <v>2.4124999999999997E-2</v>
      </c>
      <c r="K15" s="24"/>
      <c r="L15" s="24"/>
      <c r="M15" s="24"/>
      <c r="N15" s="24"/>
      <c r="O15" s="25">
        <f>'Calculations for PAGE'!H27</f>
        <v>2.4124999999999997E-2</v>
      </c>
      <c r="P15" s="24"/>
      <c r="Q15" s="24"/>
      <c r="R15" s="24"/>
      <c r="S15" s="24"/>
      <c r="T15" s="25">
        <f>'Calculations for PAGE'!I27</f>
        <v>1.6999999999999998E-2</v>
      </c>
      <c r="U15" s="24"/>
      <c r="V15" s="24"/>
      <c r="W15" s="24"/>
      <c r="X15" s="24"/>
      <c r="Y15" s="24"/>
      <c r="Z15" s="24"/>
      <c r="AA15" s="24"/>
      <c r="AB15" s="24"/>
      <c r="AC15" s="24"/>
      <c r="AD15" s="25">
        <f>'Calculations for PAGE'!J27</f>
        <v>1.6999999999999998E-2</v>
      </c>
      <c r="AE15" s="24"/>
      <c r="AF15" s="24"/>
      <c r="AG15" s="24"/>
      <c r="AH15" s="24"/>
      <c r="AI15" s="24"/>
      <c r="AJ15" s="24"/>
      <c r="AK15" s="24"/>
      <c r="AL15" s="24"/>
      <c r="AM15" s="24"/>
      <c r="AN15" s="24"/>
    </row>
    <row r="16" spans="1:40" ht="15.75" customHeight="1" x14ac:dyDescent="0.6">
      <c r="A16" s="22" t="s">
        <v>22</v>
      </c>
      <c r="B16" s="25">
        <f>'Calculations for FUND'!R419</f>
        <v>2.4190260433641461E-2</v>
      </c>
      <c r="C16" s="24"/>
      <c r="D16" s="25">
        <f>'Calculations for FUND'!R420</f>
        <v>2.2992026238824834E-2</v>
      </c>
      <c r="E16" s="24"/>
      <c r="F16" s="25">
        <f>'Calculations for FUND'!R421</f>
        <v>2.1789646629965478E-2</v>
      </c>
      <c r="G16" s="24"/>
      <c r="H16" s="25">
        <f>'Calculations for FUND'!R422</f>
        <v>2.0422713658689709E-2</v>
      </c>
      <c r="I16" s="24"/>
      <c r="J16" s="25">
        <f>'Calculations for FUND'!R423</f>
        <v>1.9827645625435236E-2</v>
      </c>
      <c r="K16" s="24"/>
      <c r="L16" s="25">
        <f>'Calculations for FUND'!R424</f>
        <v>2.0229992705574906E-2</v>
      </c>
      <c r="M16" s="24"/>
      <c r="N16" s="25">
        <f>'Calculations for FUND'!R425</f>
        <v>2.041543120712809E-2</v>
      </c>
      <c r="O16" s="24"/>
      <c r="P16" s="25">
        <f>'Calculations for FUND'!R426</f>
        <v>1.8536716158675387E-2</v>
      </c>
      <c r="Q16" s="24"/>
      <c r="R16" s="25">
        <f>'Calculations for FUND'!R427</f>
        <v>1.6289542519112632E-2</v>
      </c>
      <c r="S16" s="24"/>
      <c r="T16" s="25">
        <f>'Calculations for FUND'!R428</f>
        <v>1.4376893175643835E-2</v>
      </c>
      <c r="U16" s="24"/>
      <c r="V16" s="25">
        <f>'Calculations for FUND'!R429</f>
        <v>1.3117920190750032E-2</v>
      </c>
      <c r="W16" s="24"/>
      <c r="X16" s="25">
        <f>'Calculations for FUND'!R430</f>
        <v>1.1826372674216046E-2</v>
      </c>
      <c r="Y16" s="24"/>
      <c r="Z16" s="25">
        <f>'Calculations for FUND'!R431</f>
        <v>1.0501178835031696E-2</v>
      </c>
      <c r="AA16" s="24"/>
      <c r="AB16" s="25">
        <f>'Calculations for FUND'!R432</f>
        <v>9.2122440419177831E-3</v>
      </c>
      <c r="AC16" s="24"/>
      <c r="AD16" s="25">
        <f>'Calculations for FUND'!R433</f>
        <v>8.5073961713953011E-3</v>
      </c>
      <c r="AE16" s="24"/>
      <c r="AF16" s="25">
        <f>'Calculations for FUND'!R434</f>
        <v>8.5034583083410109E-3</v>
      </c>
      <c r="AG16" s="24"/>
      <c r="AH16" s="25">
        <f>'Calculations for FUND'!R435</f>
        <v>8.501541980297303E-3</v>
      </c>
      <c r="AI16" s="24"/>
      <c r="AJ16" s="25">
        <f>'Calculations for FUND'!R436</f>
        <v>8.4893982170276133E-3</v>
      </c>
      <c r="AK16" s="24"/>
      <c r="AL16" s="25">
        <f>'Calculations for FUND'!R437</f>
        <v>8.5087366828459771E-3</v>
      </c>
      <c r="AM16" s="24"/>
      <c r="AN16" s="25">
        <f>'Calculations for FUND'!R438</f>
        <v>8.3802762785964713E-3</v>
      </c>
    </row>
    <row r="17" spans="1:40" ht="15.75" customHeight="1" x14ac:dyDescent="0.6">
      <c r="A17" s="22" t="s">
        <v>23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</row>
    <row r="18" spans="1:40" ht="15.75" customHeight="1" x14ac:dyDescent="0.6">
      <c r="A18" s="22" t="s">
        <v>24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 spans="1:40" ht="13" x14ac:dyDescent="0.6">
      <c r="A19" s="22" t="s">
        <v>25</v>
      </c>
      <c r="B19" s="25">
        <f>'Calculations for FUND'!R295</f>
        <v>2.4190260433641461E-2</v>
      </c>
      <c r="C19" s="24"/>
      <c r="D19" s="25">
        <f>'Calculations for FUND'!R296</f>
        <v>2.2992026238824834E-2</v>
      </c>
      <c r="E19" s="24"/>
      <c r="F19" s="25">
        <f>'Calculations for FUND'!R297</f>
        <v>2.1789646629965478E-2</v>
      </c>
      <c r="G19" s="24"/>
      <c r="H19" s="25">
        <f>'Calculations for FUND'!R298</f>
        <v>2.0422713658689709E-2</v>
      </c>
      <c r="I19" s="24"/>
      <c r="J19" s="25">
        <f>'Calculations for FUND'!R299</f>
        <v>1.9827645625435236E-2</v>
      </c>
      <c r="K19" s="24"/>
      <c r="L19" s="25">
        <f>'Calculations for FUND'!R300</f>
        <v>2.0229992705574906E-2</v>
      </c>
      <c r="M19" s="24"/>
      <c r="N19" s="25">
        <f>'Calculations for FUND'!R301</f>
        <v>2.041543120712809E-2</v>
      </c>
      <c r="O19" s="24"/>
      <c r="P19" s="25">
        <f>'Calculations for FUND'!R302</f>
        <v>1.8536716158675387E-2</v>
      </c>
      <c r="Q19" s="24"/>
      <c r="R19" s="25">
        <f>'Calculations for FUND'!R303</f>
        <v>1.6289542519112632E-2</v>
      </c>
      <c r="S19" s="24"/>
      <c r="T19" s="25">
        <f>'Calculations for FUND'!R304</f>
        <v>1.4376893175643835E-2</v>
      </c>
      <c r="U19" s="24"/>
      <c r="V19" s="25">
        <f>'Calculations for FUND'!R343</f>
        <v>1.3117920190750032E-2</v>
      </c>
      <c r="W19" s="24"/>
      <c r="X19" s="25">
        <f>'Calculations for FUND'!AL333</f>
        <v>1.1826372674216046E-2</v>
      </c>
      <c r="Y19" s="24"/>
      <c r="Z19" s="25">
        <f>'Calculations for FUND'!AL334</f>
        <v>1.0501178835031696E-2</v>
      </c>
      <c r="AA19" s="24"/>
      <c r="AB19" s="25">
        <f>'Calculations for FUND'!AL335</f>
        <v>9.2122440419177831E-3</v>
      </c>
      <c r="AC19" s="24"/>
      <c r="AD19" s="25">
        <f>'Calculations for FUND'!AL336</f>
        <v>8.5073961713953011E-3</v>
      </c>
      <c r="AE19" s="24"/>
      <c r="AF19" s="25">
        <f>'Calculations for FUND'!AL337</f>
        <v>8.5034583083410109E-3</v>
      </c>
      <c r="AG19" s="24"/>
      <c r="AH19" s="25">
        <f>'Calculations for FUND'!AL338</f>
        <v>8.501541980297303E-3</v>
      </c>
      <c r="AI19" s="24"/>
      <c r="AJ19" s="25">
        <f>'Calculations for FUND'!AL339</f>
        <v>8.4893982170276133E-3</v>
      </c>
      <c r="AK19" s="24"/>
      <c r="AL19" s="25">
        <f>'Calculations for FUND'!AL340</f>
        <v>8.5087366828459771E-3</v>
      </c>
      <c r="AM19" s="24"/>
      <c r="AN19" s="25">
        <f>'Calculations for FUND'!AL341</f>
        <v>8.3802762785964713E-3</v>
      </c>
    </row>
    <row r="20" spans="1:40" ht="13" x14ac:dyDescent="0.6">
      <c r="A20" s="22" t="s">
        <v>26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</row>
    <row r="21" spans="1:40" ht="13" x14ac:dyDescent="0.6">
      <c r="A21" s="35" t="s">
        <v>27</v>
      </c>
      <c r="B21" s="25">
        <f>'Calculations for FUND'!R373</f>
        <v>2.4190260433641461E-2</v>
      </c>
      <c r="C21" s="24"/>
      <c r="D21" s="25">
        <f>'Calculations for FUND'!R374</f>
        <v>2.2992026238824834E-2</v>
      </c>
      <c r="E21" s="24"/>
      <c r="F21" s="25">
        <f>'Calculations for FUND'!R375</f>
        <v>2.1789646629965478E-2</v>
      </c>
      <c r="G21" s="24"/>
      <c r="H21" s="25">
        <f>'Calculations for FUND'!R376</f>
        <v>2.0422713658689709E-2</v>
      </c>
      <c r="I21" s="24"/>
      <c r="J21" s="25">
        <f>'Calculations for FUND'!R377</f>
        <v>1.9827645625435236E-2</v>
      </c>
      <c r="K21" s="24"/>
      <c r="L21" s="25">
        <f>'Calculations for FUND'!R378</f>
        <v>2.0229992705574906E-2</v>
      </c>
      <c r="M21" s="24"/>
      <c r="N21" s="25">
        <f>'Calculations for FUND'!R379</f>
        <v>2.041543120712809E-2</v>
      </c>
      <c r="O21" s="24"/>
      <c r="P21" s="25">
        <f>'Calculations for FUND'!R380</f>
        <v>1.8536716158675387E-2</v>
      </c>
      <c r="Q21" s="24"/>
      <c r="R21" s="25">
        <f>'Calculations for FUND'!R381</f>
        <v>1.6289542519112632E-2</v>
      </c>
      <c r="S21" s="24"/>
      <c r="T21" s="25">
        <f>'Calculations for FUND'!R382</f>
        <v>1.4376893175643835E-2</v>
      </c>
      <c r="U21" s="24"/>
      <c r="V21" s="25">
        <f>'Calculations for FUND'!R383</f>
        <v>1.3117920190750032E-2</v>
      </c>
      <c r="W21" s="24"/>
      <c r="X21" s="25">
        <f>'Calculations for FUND'!R384</f>
        <v>1.1826372674216046E-2</v>
      </c>
      <c r="Y21" s="24"/>
      <c r="Z21" s="25">
        <f>'Calculations for FUND'!R385</f>
        <v>1.0501178835031696E-2</v>
      </c>
      <c r="AA21" s="24"/>
      <c r="AB21" s="25">
        <f>'Calculations for FUND'!R386</f>
        <v>9.2122440419177831E-3</v>
      </c>
      <c r="AC21" s="24"/>
      <c r="AD21" s="25">
        <f>'Calculations for FUND'!R387</f>
        <v>8.5073961713953011E-3</v>
      </c>
      <c r="AE21" s="24"/>
      <c r="AF21" s="25">
        <f>'Calculations for FUND'!R388</f>
        <v>8.5034583083410109E-3</v>
      </c>
      <c r="AG21" s="24"/>
      <c r="AH21" s="25">
        <f>'Calculations for FUND'!R389</f>
        <v>8.501541980297303E-3</v>
      </c>
      <c r="AI21" s="24"/>
      <c r="AJ21" s="25">
        <f>'Calculations for FUND'!R390</f>
        <v>8.4893982170276133E-3</v>
      </c>
      <c r="AK21" s="24"/>
      <c r="AL21" s="25">
        <f>'Calculations for FUND'!R391</f>
        <v>8.5087366828459771E-3</v>
      </c>
      <c r="AM21" s="24"/>
      <c r="AN21" s="25">
        <f>'Calculations for FUND'!R392</f>
        <v>8.3802762785964713E-3</v>
      </c>
    </row>
    <row r="22" spans="1:40" ht="13" x14ac:dyDescent="0.6">
      <c r="A22" s="35" t="s">
        <v>28</v>
      </c>
      <c r="B22" s="25">
        <f>'Calculations for FUND'!R295</f>
        <v>2.4190260433641461E-2</v>
      </c>
      <c r="C22" s="24"/>
      <c r="D22" s="25">
        <f>'Calculations for FUND'!R296</f>
        <v>2.2992026238824834E-2</v>
      </c>
      <c r="E22" s="24"/>
      <c r="F22" s="25">
        <f>'Calculations for FUND'!R297</f>
        <v>2.1789646629965478E-2</v>
      </c>
      <c r="G22" s="24"/>
      <c r="H22" s="25">
        <f>'Calculations for FUND'!R298</f>
        <v>2.0422713658689709E-2</v>
      </c>
      <c r="I22" s="24"/>
      <c r="J22" s="25">
        <f>'Calculations for FUND'!R299</f>
        <v>1.9827645625435236E-2</v>
      </c>
      <c r="K22" s="24"/>
      <c r="L22" s="25">
        <f>'Calculations for FUND'!R300</f>
        <v>2.0229992705574906E-2</v>
      </c>
      <c r="M22" s="24"/>
      <c r="N22" s="25">
        <f>'Calculations for FUND'!R301</f>
        <v>2.041543120712809E-2</v>
      </c>
      <c r="O22" s="24"/>
      <c r="P22" s="25">
        <f>'Calculations for FUND'!R302</f>
        <v>1.8536716158675387E-2</v>
      </c>
      <c r="Q22" s="24"/>
      <c r="R22" s="25">
        <f>'Calculations for FUND'!R303</f>
        <v>1.6289542519112632E-2</v>
      </c>
      <c r="S22" s="24"/>
      <c r="T22" s="25">
        <f>'Calculations for FUND'!R304</f>
        <v>1.4376893175643835E-2</v>
      </c>
      <c r="U22" s="24"/>
      <c r="V22" s="25">
        <f>'Calculations for FUND'!R305</f>
        <v>1.3117920190750032E-2</v>
      </c>
      <c r="W22" s="24"/>
      <c r="X22" s="25">
        <f>'Calculations for FUND'!R306</f>
        <v>1.1826372674216046E-2</v>
      </c>
      <c r="Y22" s="24"/>
      <c r="Z22" s="25">
        <f>'Calculations for FUND'!R307</f>
        <v>1.0501178835031696E-2</v>
      </c>
      <c r="AA22" s="24"/>
      <c r="AB22" s="25">
        <f>'Calculations for FUND'!R308</f>
        <v>9.2122440419177831E-3</v>
      </c>
      <c r="AC22" s="24"/>
      <c r="AD22" s="25">
        <f>'Calculations for FUND'!R309</f>
        <v>8.5073961713953011E-3</v>
      </c>
      <c r="AE22" s="24"/>
      <c r="AF22" s="25">
        <f>'Calculations for FUND'!R310</f>
        <v>8.5034583083410109E-3</v>
      </c>
      <c r="AG22" s="24"/>
      <c r="AH22" s="25">
        <f>'Calculations for FUND'!R311</f>
        <v>8.501541980297303E-3</v>
      </c>
      <c r="AI22" s="24"/>
      <c r="AJ22" s="25">
        <f>'Calculations for FUND'!R312</f>
        <v>8.4893982170276133E-3</v>
      </c>
      <c r="AK22" s="24"/>
      <c r="AL22" s="25">
        <f>'Calculations for FUND'!R313</f>
        <v>8.5087366828459771E-3</v>
      </c>
      <c r="AM22" s="24"/>
      <c r="AN22" s="25">
        <f>'Calculations for FUND'!R314</f>
        <v>8.3802762785964713E-3</v>
      </c>
    </row>
    <row r="23" spans="1:40" ht="13" x14ac:dyDescent="0.6">
      <c r="A23" s="35" t="s">
        <v>29</v>
      </c>
      <c r="B23" s="25">
        <f>'Calculations for FUND'!R235</f>
        <v>2.4190260433641461E-2</v>
      </c>
      <c r="C23" s="24"/>
      <c r="D23" s="25">
        <f>'Calculations for FUND'!R236</f>
        <v>2.2992026238824834E-2</v>
      </c>
      <c r="E23" s="24"/>
      <c r="F23" s="25">
        <f>'Calculations for FUND'!R237</f>
        <v>2.1789646629965478E-2</v>
      </c>
      <c r="G23" s="24"/>
      <c r="H23" s="25">
        <f>'Calculations for FUND'!R238</f>
        <v>2.0422713658689709E-2</v>
      </c>
      <c r="I23" s="24"/>
      <c r="J23" s="25">
        <f>'Calculations for FUND'!R239</f>
        <v>1.9827645625435236E-2</v>
      </c>
      <c r="K23" s="24"/>
      <c r="L23" s="25">
        <f>'Calculations for FUND'!R240</f>
        <v>2.0229992705574906E-2</v>
      </c>
      <c r="M23" s="24"/>
      <c r="N23" s="25">
        <f>'Calculations for FUND'!R241</f>
        <v>2.041543120712809E-2</v>
      </c>
      <c r="O23" s="24"/>
      <c r="P23" s="25">
        <f>'Calculations for FUND'!R242</f>
        <v>1.8536716158675387E-2</v>
      </c>
      <c r="Q23" s="24"/>
      <c r="R23" s="25">
        <f>'Calculations for FUND'!R243</f>
        <v>1.6289542519112632E-2</v>
      </c>
      <c r="S23" s="24"/>
      <c r="T23" s="25">
        <f>'Calculations for FUND'!R244</f>
        <v>1.4376893175643835E-2</v>
      </c>
      <c r="U23" s="24"/>
      <c r="V23" s="25">
        <f>'Calculations for FUND'!R245</f>
        <v>1.3117920190750032E-2</v>
      </c>
      <c r="W23" s="24"/>
      <c r="X23" s="25">
        <f>'Calculations for FUND'!R246</f>
        <v>1.1826372674216046E-2</v>
      </c>
      <c r="Y23" s="24"/>
      <c r="Z23" s="25">
        <f>'Calculations for FUND'!R247</f>
        <v>1.0501178835031696E-2</v>
      </c>
      <c r="AA23" s="24"/>
      <c r="AB23" s="25">
        <f>'Calculations for FUND'!R248</f>
        <v>9.2122440419177831E-3</v>
      </c>
      <c r="AC23" s="24"/>
      <c r="AD23" s="25">
        <f>'Calculations for FUND'!R249</f>
        <v>8.5073961713953011E-3</v>
      </c>
      <c r="AE23" s="24"/>
      <c r="AF23" s="25">
        <f>'Calculations for FUND'!R250</f>
        <v>8.5034583083410109E-3</v>
      </c>
      <c r="AG23" s="24"/>
      <c r="AH23" s="25">
        <f>'Calculations for FUND'!R251</f>
        <v>8.501541980297303E-3</v>
      </c>
      <c r="AI23" s="24"/>
      <c r="AJ23" s="25">
        <f>'Calculations for FUND'!R252</f>
        <v>8.4893982170276133E-3</v>
      </c>
      <c r="AK23" s="24"/>
      <c r="AL23" s="25">
        <f>'Calculations for FUND'!R253</f>
        <v>8.5087366828459771E-3</v>
      </c>
      <c r="AM23" s="24"/>
      <c r="AN23" s="25">
        <f>'Calculations for FUND'!R254</f>
        <v>8.3802762785964713E-3</v>
      </c>
    </row>
    <row r="24" spans="1:40" ht="13" x14ac:dyDescent="0.6">
      <c r="A24" s="35" t="s">
        <v>30</v>
      </c>
      <c r="B24" s="25">
        <f>'Calculations for FUND'!R163</f>
        <v>2.4190260433641461E-2</v>
      </c>
      <c r="C24" s="24"/>
      <c r="D24" s="25">
        <f>'Calculations for FUND'!R164</f>
        <v>2.2992026238824834E-2</v>
      </c>
      <c r="E24" s="24"/>
      <c r="F24" s="25">
        <f>'Calculations for FUND'!R165</f>
        <v>2.1789646629965478E-2</v>
      </c>
      <c r="G24" s="24"/>
      <c r="H24" s="25">
        <f>'Calculations for FUND'!R166</f>
        <v>2.0422713658689709E-2</v>
      </c>
      <c r="I24" s="24"/>
      <c r="J24" s="25">
        <f>'Calculations for FUND'!R167</f>
        <v>1.9827645625435236E-2</v>
      </c>
      <c r="K24" s="24"/>
      <c r="L24" s="25">
        <f>'Calculations for FUND'!R168</f>
        <v>2.0229992705574906E-2</v>
      </c>
      <c r="M24" s="24"/>
      <c r="N24" s="25">
        <f>'Calculations for FUND'!R169</f>
        <v>2.041543120712809E-2</v>
      </c>
      <c r="O24" s="24"/>
      <c r="P24" s="25">
        <f>'Calculations for FUND'!R170</f>
        <v>1.8536716158675387E-2</v>
      </c>
      <c r="Q24" s="24"/>
      <c r="R24" s="25">
        <f>'Calculations for FUND'!R171</f>
        <v>1.6289542519112632E-2</v>
      </c>
      <c r="S24" s="24"/>
      <c r="T24" s="25">
        <f>'Calculations for FUND'!R172</f>
        <v>1.4376893175643835E-2</v>
      </c>
      <c r="U24" s="24"/>
      <c r="V24" s="25">
        <f>'Calculations for FUND'!R173</f>
        <v>1.3117920190750032E-2</v>
      </c>
      <c r="W24" s="24"/>
      <c r="X24" s="25">
        <f>'Calculations for FUND'!R174</f>
        <v>1.1826372674216046E-2</v>
      </c>
      <c r="Y24" s="24"/>
      <c r="Z24" s="25">
        <f>'Calculations for FUND'!R175</f>
        <v>1.0501178835031696E-2</v>
      </c>
      <c r="AA24" s="24"/>
      <c r="AB24" s="25">
        <f>'Calculations for FUND'!R176</f>
        <v>9.2122440419177831E-3</v>
      </c>
      <c r="AC24" s="24"/>
      <c r="AD24" s="25">
        <f>'Calculations for FUND'!R177</f>
        <v>8.5073961713953011E-3</v>
      </c>
      <c r="AE24" s="24"/>
      <c r="AF24" s="25">
        <f>'Calculations for FUND'!R178</f>
        <v>8.5034583083410109E-3</v>
      </c>
      <c r="AG24" s="24"/>
      <c r="AH24" s="25">
        <f>'Calculations for FUND'!R179</f>
        <v>8.501541980297303E-3</v>
      </c>
      <c r="AI24" s="24"/>
      <c r="AJ24" s="25">
        <f>'Calculations for FUND'!R180</f>
        <v>8.4893982170276133E-3</v>
      </c>
      <c r="AK24" s="24"/>
      <c r="AL24" s="25">
        <f>'Calculations for FUND'!R181</f>
        <v>8.5087366828459771E-3</v>
      </c>
      <c r="AM24" s="24"/>
      <c r="AN24" s="25">
        <f>'Calculations for FUND'!R182</f>
        <v>8.3802762785964713E-3</v>
      </c>
    </row>
    <row r="25" spans="1:40" ht="13" x14ac:dyDescent="0.6">
      <c r="A25" s="35" t="s">
        <v>31</v>
      </c>
      <c r="B25" s="25">
        <f>'Calculations for FUND'!H115</f>
        <v>2.4190260433641461E-2</v>
      </c>
      <c r="C25" s="24"/>
      <c r="D25" s="25">
        <f>'Calculations for FUND'!I115</f>
        <v>2.2992026238824834E-2</v>
      </c>
      <c r="E25" s="24"/>
      <c r="F25" s="25">
        <f>'Calculations for FUND'!J115</f>
        <v>2.1789646629965478E-2</v>
      </c>
      <c r="G25" s="24"/>
      <c r="H25" s="25">
        <f>'Calculations for FUND'!K115</f>
        <v>2.0422713658689709E-2</v>
      </c>
      <c r="I25" s="24"/>
      <c r="J25" s="25">
        <f>'Calculations for FUND'!L115</f>
        <v>1.9827645625435236E-2</v>
      </c>
      <c r="K25" s="24"/>
      <c r="L25" s="25">
        <f>'Calculations for FUND'!M115</f>
        <v>2.0229992705574906E-2</v>
      </c>
      <c r="M25" s="24"/>
      <c r="N25" s="25">
        <f>'Calculations for FUND'!N115</f>
        <v>2.041543120712809E-2</v>
      </c>
      <c r="O25" s="24"/>
      <c r="P25" s="25">
        <f>'Calculations for FUND'!O115</f>
        <v>1.8536716158675387E-2</v>
      </c>
      <c r="Q25" s="24"/>
      <c r="R25" s="25">
        <f>'Calculations for FUND'!P115</f>
        <v>1.6289542519112632E-2</v>
      </c>
      <c r="S25" s="24"/>
      <c r="T25" s="25">
        <f>'Calculations for FUND'!Q115</f>
        <v>1.4376893175643835E-2</v>
      </c>
      <c r="U25" s="24"/>
      <c r="V25" s="25">
        <f>'Calculations for FUND'!R115</f>
        <v>1.3117920190750032E-2</v>
      </c>
      <c r="W25" s="24"/>
      <c r="X25" s="25">
        <f>'Calculations for FUND'!S115</f>
        <v>1.1826372674216046E-2</v>
      </c>
      <c r="Y25" s="24"/>
      <c r="Z25" s="25">
        <f>'Calculations for FUND'!T115</f>
        <v>1.0501178835031696E-2</v>
      </c>
      <c r="AA25" s="24"/>
      <c r="AB25" s="25">
        <f>'Calculations for FUND'!U115</f>
        <v>9.2122440419177831E-3</v>
      </c>
      <c r="AC25" s="24"/>
      <c r="AD25" s="25">
        <f>'Calculations for FUND'!V115</f>
        <v>8.5073961713953011E-3</v>
      </c>
      <c r="AE25" s="24"/>
      <c r="AF25" s="25">
        <f>'Calculations for FUND'!W115</f>
        <v>8.5034583083410109E-3</v>
      </c>
      <c r="AG25" s="24"/>
      <c r="AH25" s="25">
        <f>'Calculations for FUND'!X115</f>
        <v>8.501541980297303E-3</v>
      </c>
      <c r="AI25" s="24"/>
      <c r="AJ25" s="25">
        <f>'Calculations for FUND'!Y115</f>
        <v>8.4893982170276133E-3</v>
      </c>
      <c r="AK25" s="24"/>
      <c r="AL25" s="25">
        <f>'Calculations for FUND'!Z115</f>
        <v>8.5087366828459771E-3</v>
      </c>
      <c r="AM25" s="24"/>
      <c r="AN25" s="25">
        <f>'Calculations for FUND'!AA115</f>
        <v>8.3802762785964713E-3</v>
      </c>
    </row>
    <row r="26" spans="1:40" ht="13" x14ac:dyDescent="0.6">
      <c r="A26" s="35" t="s">
        <v>32</v>
      </c>
      <c r="B26" s="25">
        <f>'Calculations for FUND'!R48</f>
        <v>2.4190260433641461E-2</v>
      </c>
      <c r="C26" s="24"/>
      <c r="D26" s="36">
        <f>'Calculations for FUND'!R49</f>
        <v>2.2992026238824834E-2</v>
      </c>
      <c r="E26" s="24"/>
      <c r="F26" s="25">
        <f>'Calculations for FUND'!R50</f>
        <v>2.1789646629965478E-2</v>
      </c>
      <c r="G26" s="26"/>
      <c r="H26" s="25">
        <f>'Calculations for FUND'!R51</f>
        <v>2.0422713658689709E-2</v>
      </c>
      <c r="I26" s="24"/>
      <c r="J26" s="25">
        <f>'Calculations for FUND'!R52</f>
        <v>1.9827645625435236E-2</v>
      </c>
      <c r="K26" s="24"/>
      <c r="L26" s="25">
        <f>'Calculations for FUND'!R53</f>
        <v>2.0229992705574906E-2</v>
      </c>
      <c r="M26" s="24"/>
      <c r="N26" s="25">
        <f>'Calculations for FUND'!R54</f>
        <v>2.041543120712809E-2</v>
      </c>
      <c r="O26" s="24"/>
      <c r="P26" s="25">
        <f>'Calculations for FUND'!R55</f>
        <v>1.8536716158675387E-2</v>
      </c>
      <c r="Q26" s="24"/>
      <c r="R26" s="25">
        <f>'Calculations for FUND'!R56</f>
        <v>1.6289542519112632E-2</v>
      </c>
      <c r="S26" s="24"/>
      <c r="T26" s="25">
        <f>'Calculations for FUND'!R57</f>
        <v>1.4376893175643835E-2</v>
      </c>
      <c r="U26" s="24"/>
      <c r="V26" s="25">
        <f>'Calculations for FUND'!R58</f>
        <v>1.3117920190750032E-2</v>
      </c>
      <c r="W26" s="24"/>
      <c r="X26" s="25">
        <f>'Calculations for FUND'!R59</f>
        <v>1.1826372674216046E-2</v>
      </c>
      <c r="Y26" s="24"/>
      <c r="Z26" s="25">
        <f>'Calculations for FUND'!R60</f>
        <v>1.0501178835031696E-2</v>
      </c>
      <c r="AA26" s="24"/>
      <c r="AB26" s="25">
        <f>'Calculations for FUND'!R61</f>
        <v>9.2122440419177831E-3</v>
      </c>
      <c r="AC26" s="24"/>
      <c r="AD26" s="25">
        <f>'Calculations for FUND'!R62</f>
        <v>8.5073961713953011E-3</v>
      </c>
      <c r="AE26" s="24"/>
      <c r="AF26" s="25">
        <f>'Calculations for FUND'!R63</f>
        <v>8.5034583083410109E-3</v>
      </c>
      <c r="AG26" s="24"/>
      <c r="AH26" s="25">
        <f>'Calculations for FUND'!R64</f>
        <v>8.501541980297303E-3</v>
      </c>
      <c r="AI26" s="24"/>
      <c r="AJ26" s="25">
        <f>'Calculations for FUND'!R65</f>
        <v>8.4893982170276133E-3</v>
      </c>
      <c r="AK26" s="24"/>
      <c r="AL26" s="25">
        <f>'Calculations for FUND'!R66</f>
        <v>8.5087366828459771E-3</v>
      </c>
      <c r="AM26" s="24"/>
      <c r="AN26" s="25">
        <f>'Calculations for FUND'!R67</f>
        <v>8.3802762785964713E-3</v>
      </c>
    </row>
    <row r="27" spans="1:40" ht="13" x14ac:dyDescent="0.6">
      <c r="A27" s="37" t="s">
        <v>33</v>
      </c>
      <c r="B27" s="38">
        <v>2.3602398963446625E-2</v>
      </c>
      <c r="C27" s="24"/>
      <c r="D27" s="39">
        <v>2.7277624531365285E-2</v>
      </c>
      <c r="E27" s="24"/>
      <c r="F27" s="39">
        <v>2.6010649019379217E-2</v>
      </c>
      <c r="G27" s="24"/>
      <c r="H27" s="39">
        <v>2.1763787229798659E-2</v>
      </c>
      <c r="I27" s="24"/>
      <c r="J27" s="39">
        <v>1.9243901905229288E-2</v>
      </c>
      <c r="K27" s="24"/>
      <c r="L27" s="39">
        <v>1.8242152031997749E-2</v>
      </c>
      <c r="M27" s="24"/>
      <c r="N27" s="39">
        <v>1.6830120939502313E-2</v>
      </c>
      <c r="O27" s="24"/>
      <c r="P27" s="39">
        <v>1.6830120939502313E-2</v>
      </c>
      <c r="Q27" s="24"/>
      <c r="R27" s="39">
        <v>1.5807933411390751E-2</v>
      </c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</row>
    <row r="28" spans="1:40" ht="13" x14ac:dyDescent="0.6">
      <c r="A28" s="40"/>
      <c r="B28" s="39">
        <v>2.1947206725930313E-2</v>
      </c>
      <c r="C28" s="24"/>
      <c r="D28" s="39">
        <v>1.9758813257819918E-2</v>
      </c>
      <c r="E28" s="24"/>
      <c r="F28" s="39">
        <v>1.5955135729341263E-2</v>
      </c>
      <c r="G28" s="24"/>
      <c r="H28" s="39">
        <v>1.4689333842959229E-2</v>
      </c>
      <c r="I28" s="24"/>
      <c r="J28" s="39">
        <v>1.4933166610646031E-2</v>
      </c>
      <c r="K28" s="24"/>
      <c r="L28" s="39">
        <v>1.58818251770938E-2</v>
      </c>
      <c r="M28" s="24"/>
      <c r="N28" s="39">
        <v>1.5903168244728372E-2</v>
      </c>
      <c r="O28" s="24"/>
      <c r="P28" s="39">
        <v>1.5903168244728372E-2</v>
      </c>
      <c r="Q28" s="24"/>
      <c r="R28" s="39">
        <v>1.5905077775809406E-2</v>
      </c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 spans="1:40" ht="13" x14ac:dyDescent="0.6">
      <c r="A29" s="40"/>
      <c r="B29" s="39">
        <v>1.9657773333058071E-2</v>
      </c>
      <c r="C29" s="24"/>
      <c r="D29" s="39">
        <v>1.2140592040278175E-2</v>
      </c>
      <c r="E29" s="24"/>
      <c r="F29" s="39">
        <v>5.1193492450698486E-3</v>
      </c>
      <c r="G29" s="24"/>
      <c r="H29" s="39">
        <v>1.7819469079503047E-3</v>
      </c>
      <c r="I29" s="24"/>
      <c r="J29" s="39">
        <v>8.0752553703300478E-4</v>
      </c>
      <c r="K29" s="24"/>
      <c r="L29" s="39">
        <v>1.5503133046455009E-3</v>
      </c>
      <c r="M29" s="24"/>
      <c r="N29" s="39">
        <v>1.4019554702382475E-3</v>
      </c>
      <c r="O29" s="24"/>
      <c r="P29" s="39">
        <v>1.4019554702382475E-3</v>
      </c>
      <c r="Q29" s="24"/>
      <c r="R29" s="39">
        <v>2.3021012760968684E-3</v>
      </c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</row>
    <row r="30" spans="1:40" ht="13" x14ac:dyDescent="0.6">
      <c r="A30" s="40"/>
      <c r="B30" s="39">
        <v>2.1678517781265283E-2</v>
      </c>
      <c r="C30" s="24"/>
      <c r="D30" s="39">
        <v>2.0991255323229208E-2</v>
      </c>
      <c r="E30" s="24"/>
      <c r="F30" s="39">
        <v>1.6805014611623426E-2</v>
      </c>
      <c r="G30" s="24"/>
      <c r="H30" s="39">
        <v>1.2477678279930071E-2</v>
      </c>
      <c r="I30" s="24"/>
      <c r="J30" s="39">
        <v>1.065965057507845E-2</v>
      </c>
      <c r="K30" s="24"/>
      <c r="L30" s="39">
        <v>1.0100540976214711E-2</v>
      </c>
      <c r="M30" s="24"/>
      <c r="N30" s="39">
        <v>8.6907616329305881E-3</v>
      </c>
      <c r="O30" s="24"/>
      <c r="P30" s="39">
        <v>8.6907616329305881E-3</v>
      </c>
      <c r="Q30" s="24"/>
      <c r="R30" s="39">
        <v>7.5125817043739662E-3</v>
      </c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</row>
    <row r="31" spans="1:40" ht="13" x14ac:dyDescent="0.6">
      <c r="A31" s="40"/>
      <c r="B31" s="39">
        <v>2.4869111500651186E-2</v>
      </c>
      <c r="C31" s="24"/>
      <c r="D31" s="39">
        <v>3.4339155857012749E-2</v>
      </c>
      <c r="E31" s="24"/>
      <c r="F31" s="39">
        <v>3.4509253377180027E-2</v>
      </c>
      <c r="G31" s="24"/>
      <c r="H31" s="39">
        <v>2.9050748677481142E-2</v>
      </c>
      <c r="I31" s="24"/>
      <c r="J31" s="39">
        <v>2.6305243335569939E-2</v>
      </c>
      <c r="K31" s="24"/>
      <c r="L31" s="39">
        <v>2.5422700192612835E-2</v>
      </c>
      <c r="M31" s="24"/>
      <c r="N31" s="39">
        <v>2.4293750598349151E-2</v>
      </c>
      <c r="O31" s="24"/>
      <c r="P31" s="39">
        <v>2.4293750598349151E-2</v>
      </c>
      <c r="Q31" s="24"/>
      <c r="R31" s="39">
        <v>2.34025079975273E-2</v>
      </c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</row>
    <row r="32" spans="1:40" ht="13" x14ac:dyDescent="0.6">
      <c r="A32" s="40"/>
      <c r="B32" s="39">
        <v>3.214114465158513E-2</v>
      </c>
      <c r="C32" s="24"/>
      <c r="D32" s="39">
        <v>3.8400804969437097E-2</v>
      </c>
      <c r="E32" s="24"/>
      <c r="F32" s="39">
        <v>3.3951712882958063E-2</v>
      </c>
      <c r="G32" s="24"/>
      <c r="H32" s="39">
        <v>2.6624359373363271E-2</v>
      </c>
      <c r="I32" s="24"/>
      <c r="J32" s="39">
        <v>2.0542739923631315E-2</v>
      </c>
      <c r="K32" s="24"/>
      <c r="L32" s="39">
        <v>1.8704629506038462E-2</v>
      </c>
      <c r="M32" s="24"/>
      <c r="N32" s="39">
        <v>1.6872215536575474E-2</v>
      </c>
      <c r="O32" s="24"/>
      <c r="P32" s="39">
        <v>1.6872215536575474E-2</v>
      </c>
      <c r="Q32" s="24"/>
      <c r="R32" s="39">
        <v>1.5429754636162141E-2</v>
      </c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 spans="1:40" ht="13" x14ac:dyDescent="0.6">
      <c r="A33" s="40"/>
      <c r="B33" s="39">
        <v>3.0689860300521898E-2</v>
      </c>
      <c r="C33" s="24"/>
      <c r="D33" s="39">
        <v>2.9226287622041713E-2</v>
      </c>
      <c r="E33" s="24"/>
      <c r="F33" s="39">
        <v>2.1859466763369806E-2</v>
      </c>
      <c r="G33" s="24"/>
      <c r="H33" s="39">
        <v>1.8904484874719074E-2</v>
      </c>
      <c r="I33" s="24"/>
      <c r="J33" s="39">
        <v>1.6625162361885826E-2</v>
      </c>
      <c r="K33" s="24"/>
      <c r="L33" s="39">
        <v>1.7273151399047171E-2</v>
      </c>
      <c r="M33" s="24"/>
      <c r="N33" s="39">
        <v>1.7214397987189045E-2</v>
      </c>
      <c r="O33" s="24"/>
      <c r="P33" s="39">
        <v>1.7214397987189045E-2</v>
      </c>
      <c r="Q33" s="24"/>
      <c r="R33" s="39">
        <v>1.7143398874430282E-2</v>
      </c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 spans="1:40" ht="13" x14ac:dyDescent="0.6">
      <c r="A34" s="40"/>
      <c r="B34" s="39">
        <v>2.893801875875246E-2</v>
      </c>
      <c r="C34" s="24"/>
      <c r="D34" s="39">
        <v>2.1468866975737466E-2</v>
      </c>
      <c r="E34" s="24"/>
      <c r="F34" s="39">
        <v>1.0184957394667737E-2</v>
      </c>
      <c r="G34" s="24"/>
      <c r="H34" s="39">
        <v>5.5241871586553248E-3</v>
      </c>
      <c r="I34" s="24"/>
      <c r="J34" s="39">
        <v>2.6842417975312394E-3</v>
      </c>
      <c r="K34" s="24"/>
      <c r="L34" s="39">
        <v>3.7220651041294239E-3</v>
      </c>
      <c r="M34" s="24"/>
      <c r="N34" s="39">
        <v>3.9872649657297643E-3</v>
      </c>
      <c r="O34" s="24"/>
      <c r="P34" s="39">
        <v>3.9872649657297643E-3</v>
      </c>
      <c r="Q34" s="24"/>
      <c r="R34" s="39">
        <v>5.0135747888861992E-3</v>
      </c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 spans="1:40" ht="13" x14ac:dyDescent="0.6">
      <c r="A35" s="40"/>
      <c r="B35" s="39">
        <v>3.2887274696028257E-2</v>
      </c>
      <c r="C35" s="24"/>
      <c r="D35" s="39">
        <v>2.9526569426914451E-2</v>
      </c>
      <c r="E35" s="24"/>
      <c r="F35" s="39">
        <v>2.1326140512913039E-2</v>
      </c>
      <c r="G35" s="24"/>
      <c r="H35" s="39">
        <v>1.5415853335304597E-2</v>
      </c>
      <c r="I35" s="24"/>
      <c r="J35" s="39">
        <v>1.0699403285789666E-2</v>
      </c>
      <c r="K35" s="24"/>
      <c r="L35" s="39">
        <v>9.6421353648663555E-3</v>
      </c>
      <c r="M35" s="24"/>
      <c r="N35" s="39">
        <v>8.0595554484990117E-3</v>
      </c>
      <c r="O35" s="24"/>
      <c r="P35" s="39">
        <v>8.0595554484990117E-3</v>
      </c>
      <c r="Q35" s="24"/>
      <c r="R35" s="39">
        <v>7.0493002865130716E-3</v>
      </c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1:40" ht="13" x14ac:dyDescent="0.6">
      <c r="A36" s="40"/>
      <c r="B36" s="39">
        <v>3.5837618468824717E-2</v>
      </c>
      <c r="C36" s="24"/>
      <c r="D36" s="39">
        <v>4.6062955469037936E-2</v>
      </c>
      <c r="E36" s="24"/>
      <c r="F36" s="39">
        <v>4.2402565362381406E-2</v>
      </c>
      <c r="G36" s="24"/>
      <c r="H36" s="39">
        <v>3.2809656947728083E-2</v>
      </c>
      <c r="I36" s="24"/>
      <c r="J36" s="39">
        <v>2.6208859258922246E-2</v>
      </c>
      <c r="K36" s="24"/>
      <c r="L36" s="39">
        <v>2.4446468703340329E-2</v>
      </c>
      <c r="M36" s="24"/>
      <c r="N36" s="39">
        <v>2.2781331427636387E-2</v>
      </c>
      <c r="O36" s="24"/>
      <c r="P36" s="39">
        <v>2.2781331427636387E-2</v>
      </c>
      <c r="Q36" s="24"/>
      <c r="R36" s="39">
        <v>2.1432038218855309E-2</v>
      </c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spans="1:40" ht="13" x14ac:dyDescent="0.6">
      <c r="A37" s="40"/>
      <c r="B37" s="39">
        <v>2.6098146448259918E-2</v>
      </c>
      <c r="C37" s="24"/>
      <c r="D37" s="39">
        <v>4.9442042775059258E-2</v>
      </c>
      <c r="E37" s="24"/>
      <c r="F37" s="39">
        <v>4.3459796467572698E-2</v>
      </c>
      <c r="G37" s="24"/>
      <c r="H37" s="39">
        <v>3.6225422130458318E-2</v>
      </c>
      <c r="I37" s="24"/>
      <c r="J37" s="39">
        <v>2.8741871928116947E-2</v>
      </c>
      <c r="K37" s="24"/>
      <c r="L37" s="39">
        <v>2.5983917500437048E-2</v>
      </c>
      <c r="M37" s="24"/>
      <c r="N37" s="39">
        <v>2.2716663721267683E-2</v>
      </c>
      <c r="O37" s="24"/>
      <c r="P37" s="39">
        <v>2.2716663721267683E-2</v>
      </c>
      <c r="Q37" s="24"/>
      <c r="R37" s="39">
        <v>1.9150667647883202E-2</v>
      </c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 spans="1:40" ht="13" x14ac:dyDescent="0.6">
      <c r="A38" s="40"/>
      <c r="B38" s="39">
        <v>2.5192504739459221E-2</v>
      </c>
      <c r="C38" s="24"/>
      <c r="D38" s="39">
        <v>4.0769205085461779E-2</v>
      </c>
      <c r="E38" s="24"/>
      <c r="F38" s="39">
        <v>2.8092366960255521E-2</v>
      </c>
      <c r="G38" s="24"/>
      <c r="H38" s="39">
        <v>2.3945767155486353E-2</v>
      </c>
      <c r="I38" s="24"/>
      <c r="J38" s="39">
        <v>2.2326156734336244E-2</v>
      </c>
      <c r="K38" s="24"/>
      <c r="L38" s="39">
        <v>2.2932968033011703E-2</v>
      </c>
      <c r="M38" s="24"/>
      <c r="N38" s="39">
        <v>2.2462033700977324E-2</v>
      </c>
      <c r="O38" s="24"/>
      <c r="P38" s="39">
        <v>2.2462033700977324E-2</v>
      </c>
      <c r="Q38" s="24"/>
      <c r="R38" s="39">
        <v>2.0115097412432892E-2</v>
      </c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</row>
    <row r="39" spans="1:40" ht="13" x14ac:dyDescent="0.6">
      <c r="A39" s="40"/>
      <c r="B39" s="39">
        <v>2.3988330203963848E-2</v>
      </c>
      <c r="C39" s="24"/>
      <c r="D39" s="39">
        <v>3.3357505557022549E-2</v>
      </c>
      <c r="E39" s="24"/>
      <c r="F39" s="39">
        <v>1.4991081571059883E-2</v>
      </c>
      <c r="G39" s="24"/>
      <c r="H39" s="39">
        <v>7.4698076515629097E-3</v>
      </c>
      <c r="I39" s="24"/>
      <c r="J39" s="39">
        <v>4.2525807672979532E-3</v>
      </c>
      <c r="K39" s="24"/>
      <c r="L39" s="39">
        <v>4.5120425177798129E-3</v>
      </c>
      <c r="M39" s="24"/>
      <c r="N39" s="39">
        <v>4.5628981932459567E-3</v>
      </c>
      <c r="O39" s="24"/>
      <c r="P39" s="39">
        <v>4.5628981932459567E-3</v>
      </c>
      <c r="Q39" s="24"/>
      <c r="R39" s="39">
        <v>4.4565697761218548E-3</v>
      </c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</row>
    <row r="40" spans="1:40" ht="13" x14ac:dyDescent="0.6">
      <c r="A40" s="40"/>
      <c r="B40" s="39">
        <v>2.6886062296422875E-2</v>
      </c>
      <c r="C40" s="24"/>
      <c r="D40" s="39">
        <v>2.9661647445951012E-2</v>
      </c>
      <c r="E40" s="24"/>
      <c r="F40" s="39">
        <v>3.0915254839323669E-2</v>
      </c>
      <c r="G40" s="24"/>
      <c r="H40" s="39">
        <v>2.6891058234271181E-2</v>
      </c>
      <c r="I40" s="24"/>
      <c r="J40" s="39">
        <v>2.1992507687979446E-2</v>
      </c>
      <c r="K40" s="24"/>
      <c r="L40" s="39">
        <v>1.5556852189414272E-2</v>
      </c>
      <c r="M40" s="24"/>
      <c r="N40" s="39">
        <v>2.0154980570910253E-2</v>
      </c>
      <c r="O40" s="24"/>
      <c r="P40" s="39">
        <v>2.0154980570910253E-2</v>
      </c>
      <c r="Q40" s="24"/>
      <c r="R40" s="39">
        <v>1.5579710977868366E-2</v>
      </c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</row>
    <row r="41" spans="1:40" ht="13" x14ac:dyDescent="0.6">
      <c r="A41" s="40"/>
      <c r="B41" s="39">
        <v>2.5531048670514256E-2</v>
      </c>
      <c r="C41" s="24"/>
      <c r="D41" s="39">
        <v>2.3040437105080303E-2</v>
      </c>
      <c r="E41" s="24"/>
      <c r="F41" s="39">
        <v>2.0481178009574608E-2</v>
      </c>
      <c r="G41" s="24"/>
      <c r="H41" s="39">
        <v>1.8155633594347131E-2</v>
      </c>
      <c r="I41" s="24"/>
      <c r="J41" s="39">
        <v>1.7073142570547706E-2</v>
      </c>
      <c r="K41" s="24"/>
      <c r="L41" s="39">
        <v>1.3393329207118665E-2</v>
      </c>
      <c r="M41" s="24"/>
      <c r="N41" s="39">
        <v>1.9119227249917214E-2</v>
      </c>
      <c r="O41" s="24"/>
      <c r="P41" s="39">
        <v>1.9119227249917214E-2</v>
      </c>
      <c r="Q41" s="24"/>
      <c r="R41" s="39">
        <v>1.5074840115385957E-2</v>
      </c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</row>
    <row r="42" spans="1:40" ht="13" x14ac:dyDescent="0.6">
      <c r="A42" s="40"/>
      <c r="B42" s="39">
        <v>2.6969341412364622E-2</v>
      </c>
      <c r="C42" s="24"/>
      <c r="D42" s="39">
        <v>3.4626064387211608E-2</v>
      </c>
      <c r="E42" s="24"/>
      <c r="F42" s="39">
        <v>3.8720795463089042E-2</v>
      </c>
      <c r="G42" s="24"/>
      <c r="H42" s="39">
        <v>3.3790209161510987E-2</v>
      </c>
      <c r="I42" s="24"/>
      <c r="J42" s="39">
        <v>2.9317571913908935E-2</v>
      </c>
      <c r="K42" s="24"/>
      <c r="L42" s="39">
        <v>2.1018451369685609E-2</v>
      </c>
      <c r="M42" s="24"/>
      <c r="N42" s="39">
        <v>2.7333044519292526E-2</v>
      </c>
      <c r="O42" s="24"/>
      <c r="P42" s="39">
        <v>2.7333044519292526E-2</v>
      </c>
      <c r="Q42" s="24"/>
      <c r="R42" s="39">
        <v>2.1688023240182375E-2</v>
      </c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</row>
    <row r="43" spans="1:40" ht="13" x14ac:dyDescent="0.6">
      <c r="A43" s="40"/>
      <c r="B43" s="39">
        <v>2.4871808863502487E-2</v>
      </c>
      <c r="C43" s="24"/>
      <c r="D43" s="39">
        <v>2.8829880926762863E-2</v>
      </c>
      <c r="E43" s="24"/>
      <c r="F43" s="39">
        <v>2.6937399178057708E-2</v>
      </c>
      <c r="G43" s="24"/>
      <c r="H43" s="39">
        <v>2.2654724199954401E-2</v>
      </c>
      <c r="I43" s="24"/>
      <c r="J43" s="39">
        <v>1.9798419485093754E-2</v>
      </c>
      <c r="K43" s="24"/>
      <c r="L43" s="39">
        <v>1.8403066370730858E-2</v>
      </c>
      <c r="M43" s="24"/>
      <c r="N43" s="39">
        <v>1.7160137494055983E-2</v>
      </c>
      <c r="O43" s="24"/>
      <c r="P43" s="39">
        <v>1.7160137494055983E-2</v>
      </c>
      <c r="Q43" s="24"/>
      <c r="R43" s="39">
        <v>1.5014297290196099E-2</v>
      </c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</row>
    <row r="44" spans="1:40" ht="13" x14ac:dyDescent="0.6">
      <c r="A44" s="40"/>
      <c r="B44" s="39">
        <v>2.2142586944936538E-2</v>
      </c>
      <c r="C44" s="24"/>
      <c r="D44" s="39">
        <v>2.1229634434092981E-2</v>
      </c>
      <c r="E44" s="24"/>
      <c r="F44" s="39">
        <v>1.7247733724906622E-2</v>
      </c>
      <c r="G44" s="24"/>
      <c r="H44" s="39">
        <v>1.5442200013030538E-2</v>
      </c>
      <c r="I44" s="24"/>
      <c r="J44" s="39">
        <v>1.525243138048582E-2</v>
      </c>
      <c r="K44" s="24"/>
      <c r="L44" s="39">
        <v>1.5799187857526542E-2</v>
      </c>
      <c r="M44" s="24"/>
      <c r="N44" s="39">
        <v>1.5960095749440129E-2</v>
      </c>
      <c r="O44" s="24"/>
      <c r="P44" s="39">
        <v>1.5960095749440129E-2</v>
      </c>
      <c r="Q44" s="24"/>
      <c r="R44" s="39">
        <v>1.537760568707669E-2</v>
      </c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</row>
    <row r="45" spans="1:40" ht="13" x14ac:dyDescent="0.6">
      <c r="A45" s="40"/>
      <c r="B45" s="39">
        <v>1.9472333403281361E-2</v>
      </c>
      <c r="C45" s="24"/>
      <c r="D45" s="39">
        <v>1.3586700100645333E-2</v>
      </c>
      <c r="E45" s="24"/>
      <c r="F45" s="39">
        <v>6.4293574514082685E-3</v>
      </c>
      <c r="G45" s="24"/>
      <c r="H45" s="39">
        <v>2.5955462493523207E-3</v>
      </c>
      <c r="I45" s="24"/>
      <c r="J45" s="39">
        <v>1.0752386000469905E-3</v>
      </c>
      <c r="K45" s="24"/>
      <c r="L45" s="39">
        <v>1.2566104914273346E-3</v>
      </c>
      <c r="M45" s="24"/>
      <c r="N45" s="39">
        <v>1.2515952704681421E-3</v>
      </c>
      <c r="O45" s="24"/>
      <c r="P45" s="39">
        <v>1.2515952704681421E-3</v>
      </c>
      <c r="Q45" s="24"/>
      <c r="R45" s="39">
        <v>1.9237160402405529E-3</v>
      </c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</row>
    <row r="46" spans="1:40" ht="13" x14ac:dyDescent="0.6">
      <c r="A46" s="40"/>
      <c r="B46" s="39">
        <v>2.2256275597573261E-2</v>
      </c>
      <c r="C46" s="24"/>
      <c r="D46" s="39">
        <v>2.2056622222408784E-2</v>
      </c>
      <c r="E46" s="24"/>
      <c r="F46" s="39">
        <v>1.7724250398765351E-2</v>
      </c>
      <c r="G46" s="24"/>
      <c r="H46" s="39">
        <v>1.3442410786344672E-2</v>
      </c>
      <c r="I46" s="24"/>
      <c r="J46" s="39">
        <v>1.1114960291004561E-2</v>
      </c>
      <c r="K46" s="24"/>
      <c r="L46" s="39">
        <v>1.0084257922953199E-2</v>
      </c>
      <c r="M46" s="24"/>
      <c r="N46" s="39">
        <v>8.7341514120526931E-3</v>
      </c>
      <c r="O46" s="24"/>
      <c r="P46" s="39">
        <v>8.7341514120526931E-3</v>
      </c>
      <c r="Q46" s="24"/>
      <c r="R46" s="39">
        <v>6.4193643835503966E-3</v>
      </c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</row>
    <row r="47" spans="1:40" ht="13" x14ac:dyDescent="0.6">
      <c r="A47" s="40"/>
      <c r="B47" s="25">
        <v>2.6416285953588803E-2</v>
      </c>
      <c r="C47" s="24"/>
      <c r="D47" s="39">
        <v>3.5452977621079906E-2</v>
      </c>
      <c r="E47" s="24"/>
      <c r="F47" s="39">
        <v>3.5386802256774041E-2</v>
      </c>
      <c r="G47" s="24"/>
      <c r="H47" s="39">
        <v>2.9972185602828771E-2</v>
      </c>
      <c r="I47" s="24"/>
      <c r="J47" s="39">
        <v>2.6861927820082565E-2</v>
      </c>
      <c r="K47" s="24"/>
      <c r="L47" s="39">
        <v>2.5507739763700688E-2</v>
      </c>
      <c r="M47" s="24"/>
      <c r="N47" s="39">
        <v>2.4386516360974664E-2</v>
      </c>
      <c r="O47" s="24"/>
      <c r="P47" s="39">
        <v>2.4386516360974664E-2</v>
      </c>
      <c r="Q47" s="24"/>
      <c r="R47" s="39">
        <v>2.2284385820787067E-2</v>
      </c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</row>
    <row r="48" spans="1:40" ht="13" x14ac:dyDescent="0.6">
      <c r="A48" s="41" t="s">
        <v>34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</row>
    <row r="49" spans="1:40" ht="13" x14ac:dyDescent="0.6">
      <c r="A49" s="41" t="s">
        <v>35</v>
      </c>
      <c r="B49" s="42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</row>
    <row r="50" spans="1:40" ht="13" x14ac:dyDescent="0.6">
      <c r="A50" s="41" t="s">
        <v>36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</row>
    <row r="51" spans="1:40" ht="13" x14ac:dyDescent="0.6">
      <c r="A51" s="41" t="s">
        <v>37</v>
      </c>
      <c r="B51" s="43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</row>
    <row r="52" spans="1:40" ht="13" x14ac:dyDescent="0.6">
      <c r="A52" s="41" t="s">
        <v>38</v>
      </c>
      <c r="B52" s="44" t="s">
        <v>39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</row>
    <row r="53" spans="1:40" ht="13" x14ac:dyDescent="0.6">
      <c r="A53" s="45" t="s">
        <v>40</v>
      </c>
      <c r="B53" s="23">
        <f>'Calculations for SRES'!F7</f>
        <v>3.076143981520163E-2</v>
      </c>
      <c r="C53" s="43"/>
      <c r="D53" s="25">
        <f>'Calculations for SRES'!G7</f>
        <v>3.7438954981834138E-2</v>
      </c>
      <c r="E53" s="43"/>
      <c r="F53" s="25">
        <f>'Calculations for SRES'!H7</f>
        <v>3.296030708424591E-2</v>
      </c>
      <c r="G53" s="43"/>
      <c r="H53" s="25">
        <f>'Calculations for SRES'!I7</f>
        <v>3.2957458449904387E-2</v>
      </c>
      <c r="I53" s="43"/>
      <c r="J53" s="25">
        <f>'Calculations for SRES'!J7</f>
        <v>2.8304545819246796E-2</v>
      </c>
      <c r="K53" s="43"/>
      <c r="L53" s="25">
        <f>'Calculations for SRES'!K7</f>
        <v>2.8250941855459288E-2</v>
      </c>
      <c r="M53" s="43"/>
      <c r="N53" s="25">
        <f>'Calculations for SRES'!L7</f>
        <v>2.5935059252192971E-2</v>
      </c>
      <c r="O53" s="43"/>
      <c r="P53" s="25">
        <f>'Calculations for SRES'!M7</f>
        <v>2.3564643328578327E-2</v>
      </c>
      <c r="Q53" s="43"/>
      <c r="R53" s="25">
        <f>'Calculations for SRES'!N7</f>
        <v>2.3586928347867575E-2</v>
      </c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</row>
    <row r="54" spans="1:40" ht="13" x14ac:dyDescent="0.6">
      <c r="A54" s="46" t="s">
        <v>41</v>
      </c>
      <c r="B54" s="23">
        <f>'Calculations for SRES'!F15</f>
        <v>2.9027551139391816E-2</v>
      </c>
      <c r="C54" s="42"/>
      <c r="D54" s="25">
        <f>'Calculations for SRES'!G15</f>
        <v>3.1049858694587096E-2</v>
      </c>
      <c r="E54" s="42"/>
      <c r="F54" s="25">
        <f>'Calculations for SRES'!H15</f>
        <v>4.5880505467414956E-2</v>
      </c>
      <c r="G54" s="42"/>
      <c r="H54" s="25">
        <f>'Calculations for SRES'!I15</f>
        <v>1.5774012633135825E-2</v>
      </c>
      <c r="I54" s="42"/>
      <c r="J54" s="25">
        <f>'Calculations for SRES'!J15</f>
        <v>2.8290158097422635E-2</v>
      </c>
      <c r="K54" s="42"/>
      <c r="L54" s="25">
        <f>'Calculations for SRES'!K15</f>
        <v>1.4181365407477609E-2</v>
      </c>
      <c r="M54" s="42"/>
      <c r="N54" s="25">
        <f>'Calculations for SRES'!L15</f>
        <v>4.1702605861443587E-2</v>
      </c>
      <c r="O54" s="42"/>
      <c r="P54" s="25">
        <f>'Calculations for SRES'!M15</f>
        <v>3.8023639899037898E-2</v>
      </c>
      <c r="Q54" s="42"/>
      <c r="R54" s="25">
        <f>'Calculations for SRES'!N15</f>
        <v>1.2481253604436304E-2</v>
      </c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</row>
    <row r="55" spans="1:40" ht="13" x14ac:dyDescent="0.6">
      <c r="A55" s="46" t="s">
        <v>42</v>
      </c>
      <c r="B55" s="23">
        <f>'Calculations for SRES'!F23</f>
        <v>2.9266149265368968E-2</v>
      </c>
      <c r="C55" s="42"/>
      <c r="D55" s="25">
        <f>'Calculations for SRES'!G23</f>
        <v>3.0477050113983051E-2</v>
      </c>
      <c r="E55" s="42"/>
      <c r="F55" s="25">
        <f>'Calculations for SRES'!H23</f>
        <v>3.215241834043292E-2</v>
      </c>
      <c r="G55" s="42"/>
      <c r="H55" s="25">
        <f>'Calculations for SRES'!I23</f>
        <v>3.2810611168550441E-2</v>
      </c>
      <c r="I55" s="42"/>
      <c r="J55" s="25">
        <f>'Calculations for SRES'!J23</f>
        <v>3.0283655119955677E-2</v>
      </c>
      <c r="K55" s="42"/>
      <c r="L55" s="25">
        <f>'Calculations for SRES'!K23</f>
        <v>2.8093267612585571E-2</v>
      </c>
      <c r="M55" s="42"/>
      <c r="N55" s="25">
        <f>'Calculations for SRES'!L23</f>
        <v>2.9984545080017799E-2</v>
      </c>
      <c r="O55" s="42"/>
      <c r="P55" s="25">
        <f>'Calculations for SRES'!M23</f>
        <v>2.648490908998502E-2</v>
      </c>
      <c r="Q55" s="42"/>
      <c r="R55" s="25">
        <f>'Calculations for SRES'!N23</f>
        <v>2.368663564101614E-2</v>
      </c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</row>
    <row r="56" spans="1:40" ht="13" x14ac:dyDescent="0.6">
      <c r="A56" s="46" t="s">
        <v>43</v>
      </c>
      <c r="B56" s="23">
        <f>'Calculations for SRES'!F31</f>
        <v>3.0319316462861234E-2</v>
      </c>
      <c r="C56" s="42"/>
      <c r="D56" s="25">
        <f>'Calculations for SRES'!G31</f>
        <v>3.9143136995805738E-2</v>
      </c>
      <c r="E56" s="42"/>
      <c r="F56" s="25">
        <f>'Calculations for SRES'!H31</f>
        <v>3.8235446476803547E-2</v>
      </c>
      <c r="G56" s="42"/>
      <c r="H56" s="25">
        <f>'Calculations for SRES'!I31</f>
        <v>2.7709135828676068E-2</v>
      </c>
      <c r="I56" s="42"/>
      <c r="J56" s="25">
        <f>'Calculations for SRES'!J31</f>
        <v>3.2096468894025731E-2</v>
      </c>
      <c r="K56" s="42"/>
      <c r="L56" s="25">
        <f>'Calculations for SRES'!K31</f>
        <v>2.6418983008330121E-2</v>
      </c>
      <c r="M56" s="42"/>
      <c r="N56" s="25">
        <f>'Calculations for SRES'!L31</f>
        <v>2.4374325900027083E-2</v>
      </c>
      <c r="O56" s="42"/>
      <c r="P56" s="25">
        <f>'Calculations for SRES'!M31</f>
        <v>2.353778103013382E-2</v>
      </c>
      <c r="Q56" s="42"/>
      <c r="R56" s="25">
        <f>'Calculations for SRES'!N31</f>
        <v>2.3229892162197618E-2</v>
      </c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</row>
    <row r="57" spans="1:40" ht="13" x14ac:dyDescent="0.6">
      <c r="A57" s="46" t="s">
        <v>44</v>
      </c>
      <c r="B57" s="23">
        <f>'Calculations for SRES'!F39</f>
        <v>2.2604620353782856E-2</v>
      </c>
      <c r="C57" s="42"/>
      <c r="D57" s="25">
        <f>'Calculations for SRES'!G39</f>
        <v>3.6028834827721568E-2</v>
      </c>
      <c r="E57" s="42"/>
      <c r="F57" s="25">
        <f>'Calculations for SRES'!H39</f>
        <v>3.4233490373661635E-2</v>
      </c>
      <c r="G57" s="42"/>
      <c r="H57" s="25">
        <f>'Calculations for SRES'!I39</f>
        <v>3.1700278416227246E-2</v>
      </c>
      <c r="I57" s="42"/>
      <c r="J57" s="25">
        <f>'Calculations for SRES'!J39</f>
        <v>3.365398536689912E-2</v>
      </c>
      <c r="K57" s="42"/>
      <c r="L57" s="25">
        <f>'Calculations for SRES'!K39</f>
        <v>2.8791354637158983E-2</v>
      </c>
      <c r="M57" s="42"/>
      <c r="N57" s="25">
        <f>'Calculations for SRES'!L39</f>
        <v>2.6097521491478259E-2</v>
      </c>
      <c r="O57" s="42"/>
      <c r="P57" s="25">
        <f>'Calculations for SRES'!M39</f>
        <v>2.5959346436972064E-2</v>
      </c>
      <c r="Q57" s="42"/>
      <c r="R57" s="25">
        <f>'Calculations for SRES'!N39</f>
        <v>2.4445303562792287E-2</v>
      </c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</row>
    <row r="58" spans="1:40" ht="13" x14ac:dyDescent="0.6">
      <c r="A58" s="46" t="s">
        <v>45</v>
      </c>
      <c r="B58" s="23">
        <f>'Calculations for SRES'!F47</f>
        <v>2.7734255932270635E-2</v>
      </c>
      <c r="C58" s="42"/>
      <c r="D58" s="25">
        <f>'Calculations for SRES'!G47</f>
        <v>3.2357215572343279E-2</v>
      </c>
      <c r="E58" s="42"/>
      <c r="F58" s="25">
        <f>'Calculations for SRES'!H47</f>
        <v>4.0532911548611716E-2</v>
      </c>
      <c r="G58" s="42"/>
      <c r="H58" s="25">
        <f>'Calculations for SRES'!I47</f>
        <v>4.0060877333564227E-2</v>
      </c>
      <c r="I58" s="42"/>
      <c r="J58" s="25">
        <f>'Calculations for SRES'!J47</f>
        <v>2.7030406829032794E-2</v>
      </c>
      <c r="K58" s="42"/>
      <c r="L58" s="25">
        <f>'Calculations for SRES'!K47</f>
        <v>2.4648770559495548E-2</v>
      </c>
      <c r="M58" s="42"/>
      <c r="N58" s="25">
        <f>'Calculations for SRES'!L47</f>
        <v>2.5724709947631208E-2</v>
      </c>
      <c r="O58" s="42"/>
      <c r="P58" s="25">
        <f>'Calculations for SRES'!M47</f>
        <v>2.5872328416766788E-2</v>
      </c>
      <c r="Q58" s="42"/>
      <c r="R58" s="25">
        <f>'Calculations for SRES'!N47</f>
        <v>2.8638610490397953E-2</v>
      </c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 spans="1:40" ht="13" x14ac:dyDescent="0.6">
      <c r="A59" s="46" t="s">
        <v>46</v>
      </c>
      <c r="B59" s="23">
        <f>'Calculations for SRES'!F55</f>
        <v>3.0578858696318933E-2</v>
      </c>
      <c r="C59" s="42"/>
      <c r="D59" s="25">
        <f>'Calculations for SRES'!G55</f>
        <v>3.762275146045857E-2</v>
      </c>
      <c r="E59" s="42"/>
      <c r="F59" s="25">
        <f>'Calculations for SRES'!H55</f>
        <v>3.3041549788229263E-2</v>
      </c>
      <c r="G59" s="42"/>
      <c r="H59" s="25">
        <f>'Calculations for SRES'!I55</f>
        <v>3.2990106953288523E-2</v>
      </c>
      <c r="I59" s="42"/>
      <c r="J59" s="25">
        <f>'Calculations for SRES'!J55</f>
        <v>2.8234903633610253E-2</v>
      </c>
      <c r="K59" s="42"/>
      <c r="L59" s="25">
        <f>'Calculations for SRES'!K55</f>
        <v>2.8207215336474079E-2</v>
      </c>
      <c r="M59" s="42"/>
      <c r="N59" s="25">
        <f>'Calculations for SRES'!L55</f>
        <v>2.601658296093734E-2</v>
      </c>
      <c r="O59" s="42"/>
      <c r="P59" s="25">
        <f>'Calculations for SRES'!M55</f>
        <v>2.3757989199106655E-2</v>
      </c>
      <c r="Q59" s="42"/>
      <c r="R59" s="25">
        <f>'Calculations for SRES'!N55</f>
        <v>2.3795336626439179E-2</v>
      </c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</row>
    <row r="60" spans="1:40" ht="13" x14ac:dyDescent="0.6">
      <c r="A60" s="46" t="s">
        <v>47</v>
      </c>
      <c r="B60" s="23">
        <f>'Calculations for SRES'!F63</f>
        <v>3.4269271856302908E-2</v>
      </c>
      <c r="C60" s="42"/>
      <c r="D60" s="25">
        <f>'Calculations for SRES'!G63</f>
        <v>4.0763469548630971E-2</v>
      </c>
      <c r="E60" s="42"/>
      <c r="F60" s="25">
        <f>'Calculations for SRES'!H63</f>
        <v>3.5859234370476889E-2</v>
      </c>
      <c r="G60" s="42"/>
      <c r="H60" s="25">
        <f>'Calculations for SRES'!I63</f>
        <v>3.0798121126897948E-2</v>
      </c>
      <c r="I60" s="42"/>
      <c r="J60" s="25">
        <f>'Calculations for SRES'!J63</f>
        <v>3.1521053306830638E-2</v>
      </c>
      <c r="K60" s="42"/>
      <c r="L60" s="25">
        <f>'Calculations for SRES'!K63</f>
        <v>2.6693431571675141E-2</v>
      </c>
      <c r="M60" s="42"/>
      <c r="N60" s="25">
        <f>'Calculations for SRES'!L63</f>
        <v>2.4058209583525558E-2</v>
      </c>
      <c r="O60" s="42"/>
      <c r="P60" s="25">
        <f>'Calculations for SRES'!M63</f>
        <v>2.3958271747230864E-2</v>
      </c>
      <c r="Q60" s="42"/>
      <c r="R60" s="25">
        <f>'Calculations for SRES'!N63</f>
        <v>2.4281052618504884E-2</v>
      </c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</row>
    <row r="61" spans="1:40" ht="13" x14ac:dyDescent="0.6">
      <c r="A61" s="46" t="s">
        <v>48</v>
      </c>
      <c r="B61" s="23">
        <f>'Calculations for SRES'!F71</f>
        <v>2.2410779974005424E-2</v>
      </c>
      <c r="C61" s="42"/>
      <c r="D61" s="25">
        <f>'Calculations for SRES'!G71</f>
        <v>3.5577411748334509E-2</v>
      </c>
      <c r="E61" s="42"/>
      <c r="F61" s="25">
        <f>'Calculations for SRES'!H71</f>
        <v>3.4083714084749861E-2</v>
      </c>
      <c r="G61" s="42"/>
      <c r="H61" s="25">
        <f>'Calculations for SRES'!I71</f>
        <v>3.1485933104869579E-2</v>
      </c>
      <c r="I61" s="42"/>
      <c r="J61" s="25">
        <f>'Calculations for SRES'!J71</f>
        <v>3.338087932284961E-2</v>
      </c>
      <c r="K61" s="42"/>
      <c r="L61" s="25">
        <f>'Calculations for SRES'!K71</f>
        <v>2.8556185141075829E-2</v>
      </c>
      <c r="M61" s="42"/>
      <c r="N61" s="25">
        <f>'Calculations for SRES'!L71</f>
        <v>2.597355089312714E-2</v>
      </c>
      <c r="O61" s="42"/>
      <c r="P61" s="25">
        <f>'Calculations for SRES'!M71</f>
        <v>2.589575127023136E-2</v>
      </c>
      <c r="Q61" s="42"/>
      <c r="R61" s="25">
        <f>'Calculations for SRES'!N71</f>
        <v>2.440681319197413E-2</v>
      </c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</row>
    <row r="62" spans="1:40" ht="13" x14ac:dyDescent="0.6">
      <c r="A62" s="46" t="s">
        <v>49</v>
      </c>
      <c r="B62" s="23">
        <f>'Calculations for SRES'!F79</f>
        <v>3.0943730328201413E-2</v>
      </c>
      <c r="C62" s="42"/>
      <c r="D62" s="25">
        <f>'Calculations for SRES'!G79</f>
        <v>3.7951896903510418E-2</v>
      </c>
      <c r="E62" s="42"/>
      <c r="F62" s="25">
        <f>'Calculations for SRES'!H79</f>
        <v>3.3157201026709382E-2</v>
      </c>
      <c r="G62" s="42"/>
      <c r="H62" s="25">
        <f>'Calculations for SRES'!I79</f>
        <v>3.3256964056243454E-2</v>
      </c>
      <c r="I62" s="42"/>
      <c r="J62" s="25">
        <f>'Calculations for SRES'!J79</f>
        <v>2.8294528808880726E-2</v>
      </c>
      <c r="K62" s="42"/>
      <c r="L62" s="25">
        <f>'Calculations for SRES'!K79</f>
        <v>2.8317875662617897E-2</v>
      </c>
      <c r="M62" s="42"/>
      <c r="N62" s="25">
        <f>'Calculations for SRES'!L79</f>
        <v>2.6020220738570909E-2</v>
      </c>
      <c r="O62" s="42"/>
      <c r="P62" s="25">
        <f>'Calculations for SRES'!M79</f>
        <v>2.3768435965396462E-2</v>
      </c>
      <c r="Q62" s="42"/>
      <c r="R62" s="25">
        <f>'Calculations for SRES'!N79</f>
        <v>2.3753067314707499E-2</v>
      </c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</row>
    <row r="63" spans="1:40" ht="13" x14ac:dyDescent="0.6">
      <c r="A63" s="46" t="s">
        <v>50</v>
      </c>
      <c r="B63" s="23">
        <f>'Calculations for SRES'!F87</f>
        <v>3.4269271856302908E-2</v>
      </c>
      <c r="C63" s="42"/>
      <c r="D63" s="25">
        <f>'Calculations for SRES'!G87</f>
        <v>4.0763469548630971E-2</v>
      </c>
      <c r="E63" s="42"/>
      <c r="F63" s="25">
        <f>'Calculations for SRES'!H87</f>
        <v>3.5859234370476889E-2</v>
      </c>
      <c r="G63" s="42"/>
      <c r="H63" s="25">
        <f>'Calculations for SRES'!I87</f>
        <v>3.0798121126897948E-2</v>
      </c>
      <c r="I63" s="42"/>
      <c r="J63" s="25">
        <f>'Calculations for SRES'!J87</f>
        <v>3.1521053306830638E-2</v>
      </c>
      <c r="K63" s="42"/>
      <c r="L63" s="25">
        <f>'Calculations for SRES'!K87</f>
        <v>2.6693431571675141E-2</v>
      </c>
      <c r="M63" s="42"/>
      <c r="N63" s="25">
        <f>'Calculations for SRES'!L87</f>
        <v>2.4058209583525558E-2</v>
      </c>
      <c r="O63" s="42"/>
      <c r="P63" s="25">
        <f>'Calculations for SRES'!M87</f>
        <v>2.3958271747230864E-2</v>
      </c>
      <c r="Q63" s="42"/>
      <c r="R63" s="25">
        <f>'Calculations for SRES'!N87</f>
        <v>2.4281052618504884E-2</v>
      </c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</row>
    <row r="64" spans="1:40" ht="13" x14ac:dyDescent="0.6">
      <c r="A64" s="46" t="s">
        <v>51</v>
      </c>
      <c r="B64" s="23">
        <f>'Calculations for SRES'!F95</f>
        <v>2.2604620353782856E-2</v>
      </c>
      <c r="C64" s="42"/>
      <c r="D64" s="25">
        <f>'Calculations for SRES'!G95</f>
        <v>3.5770183131895505E-2</v>
      </c>
      <c r="E64" s="42"/>
      <c r="F64" s="25">
        <f>'Calculations for SRES'!H95</f>
        <v>3.4315238917035806E-2</v>
      </c>
      <c r="G64" s="42"/>
      <c r="H64" s="25">
        <f>'Calculations for SRES'!I95</f>
        <v>3.1625011431279271E-2</v>
      </c>
      <c r="I64" s="42"/>
      <c r="J64" s="25">
        <f>'Calculations for SRES'!J95</f>
        <v>3.3586269008222924E-2</v>
      </c>
      <c r="K64" s="42"/>
      <c r="L64" s="25">
        <f>'Calculations for SRES'!K95</f>
        <v>2.8689320617435454E-2</v>
      </c>
      <c r="M64" s="42"/>
      <c r="N64" s="25">
        <f>'Calculations for SRES'!L95</f>
        <v>2.6068524327581555E-2</v>
      </c>
      <c r="O64" s="42"/>
      <c r="P64" s="25">
        <f>'Calculations for SRES'!M95</f>
        <v>2.559736429819548E-2</v>
      </c>
      <c r="Q64" s="42"/>
      <c r="R64" s="25">
        <f>'Calculations for SRES'!N95</f>
        <v>2.4147832867967622E-2</v>
      </c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</row>
    <row r="65" spans="1:40" ht="13" x14ac:dyDescent="0.6">
      <c r="A65" s="46" t="s">
        <v>52</v>
      </c>
      <c r="B65" s="23">
        <f>'Calculations for SRES'!F103</f>
        <v>2.2604620353782856E-2</v>
      </c>
      <c r="C65" s="42"/>
      <c r="D65" s="25">
        <f>'Calculations for SRES'!G103</f>
        <v>3.6028834827721568E-2</v>
      </c>
      <c r="E65" s="42"/>
      <c r="F65" s="25">
        <f>'Calculations for SRES'!H103</f>
        <v>3.4233490373661635E-2</v>
      </c>
      <c r="G65" s="42"/>
      <c r="H65" s="25">
        <f>'Calculations for SRES'!I103</f>
        <v>3.1574698670072898E-2</v>
      </c>
      <c r="I65" s="42"/>
      <c r="J65" s="25">
        <f>'Calculations for SRES'!J103</f>
        <v>3.3688619799858932E-2</v>
      </c>
      <c r="K65" s="42"/>
      <c r="L65" s="25">
        <f>'Calculations for SRES'!K103</f>
        <v>2.8742289221640904E-2</v>
      </c>
      <c r="M65" s="42"/>
      <c r="N65" s="25">
        <f>'Calculations for SRES'!L103</f>
        <v>2.6125178893271483E-2</v>
      </c>
      <c r="O65" s="42"/>
      <c r="P65" s="25">
        <f>'Calculations for SRES'!M103</f>
        <v>2.6071143260218754E-2</v>
      </c>
      <c r="Q65" s="42"/>
      <c r="R65" s="25">
        <f>'Calculations for SRES'!N103</f>
        <v>2.4541780972832994E-2</v>
      </c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</row>
    <row r="66" spans="1:40" ht="13" x14ac:dyDescent="0.6">
      <c r="A66" s="46" t="s">
        <v>53</v>
      </c>
      <c r="B66" s="23">
        <f>'Calculations for SRES'!F111</f>
        <v>1.8710455993921293E-2</v>
      </c>
      <c r="C66" s="42"/>
      <c r="D66" s="25">
        <f>'Calculations for SRES'!G111</f>
        <v>2.7122159652062106E-2</v>
      </c>
      <c r="E66" s="42"/>
      <c r="F66" s="25">
        <f>'Calculations for SRES'!H111</f>
        <v>2.5697131663824591E-2</v>
      </c>
      <c r="G66" s="42"/>
      <c r="H66" s="25">
        <f>'Calculations for SRES'!I111</f>
        <v>2.4176396320021443E-2</v>
      </c>
      <c r="I66" s="42"/>
      <c r="J66" s="25">
        <f>'Calculations for SRES'!J111</f>
        <v>2.6889717442114991E-2</v>
      </c>
      <c r="K66" s="42"/>
      <c r="L66" s="25">
        <f>'Calculations for SRES'!K111</f>
        <v>2.3652918388761268E-2</v>
      </c>
      <c r="M66" s="42"/>
      <c r="N66" s="25">
        <f>'Calculations for SRES'!L111</f>
        <v>2.1775966955420056E-2</v>
      </c>
      <c r="O66" s="42"/>
      <c r="P66" s="25">
        <f>'Calculations for SRES'!M111</f>
        <v>2.0854176486938547E-2</v>
      </c>
      <c r="Q66" s="42"/>
      <c r="R66" s="25">
        <f>'Calculations for SRES'!N111</f>
        <v>1.9569753116662536E-2</v>
      </c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</row>
    <row r="67" spans="1:40" ht="13" x14ac:dyDescent="0.6">
      <c r="A67" s="46" t="s">
        <v>54</v>
      </c>
      <c r="B67" s="23">
        <f>'Calculations for SRES'!F119</f>
        <v>3.0941314579447265E-2</v>
      </c>
      <c r="C67" s="42"/>
      <c r="D67" s="25">
        <f>'Calculations for SRES'!G119</f>
        <v>3.7923324617652021E-2</v>
      </c>
      <c r="E67" s="42"/>
      <c r="F67" s="25">
        <f>'Calculations for SRES'!H119</f>
        <v>3.3087974388335883E-2</v>
      </c>
      <c r="G67" s="42"/>
      <c r="H67" s="25">
        <f>'Calculations for SRES'!I119</f>
        <v>3.3112000896956095E-2</v>
      </c>
      <c r="I67" s="42"/>
      <c r="J67" s="25">
        <f>'Calculations for SRES'!J119</f>
        <v>2.8214003810405952E-2</v>
      </c>
      <c r="K67" s="42"/>
      <c r="L67" s="25">
        <f>'Calculations for SRES'!K119</f>
        <v>2.8214857056540588E-2</v>
      </c>
      <c r="M67" s="42"/>
      <c r="N67" s="25">
        <f>'Calculations for SRES'!L119</f>
        <v>2.5883295021580821E-2</v>
      </c>
      <c r="O67" s="42"/>
      <c r="P67" s="25">
        <f>'Calculations for SRES'!M119</f>
        <v>2.3508210416668174E-2</v>
      </c>
      <c r="Q67" s="42"/>
      <c r="R67" s="25">
        <f>'Calculations for SRES'!N119</f>
        <v>2.3523412196314153E-2</v>
      </c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</row>
    <row r="68" spans="1:40" ht="13" x14ac:dyDescent="0.6">
      <c r="A68" s="46" t="s">
        <v>55</v>
      </c>
      <c r="B68" s="23">
        <f>'Calculations for SRES'!F127</f>
        <v>3.4269271856302908E-2</v>
      </c>
      <c r="C68" s="42"/>
      <c r="D68" s="25">
        <f>'Calculations for SRES'!G127</f>
        <v>4.0763469548630971E-2</v>
      </c>
      <c r="E68" s="42"/>
      <c r="F68" s="25">
        <f>'Calculations for SRES'!H127</f>
        <v>3.5859234370476889E-2</v>
      </c>
      <c r="G68" s="42"/>
      <c r="H68" s="25">
        <f>'Calculations for SRES'!I127</f>
        <v>3.0798121126897948E-2</v>
      </c>
      <c r="I68" s="42"/>
      <c r="J68" s="25">
        <f>'Calculations for SRES'!J127</f>
        <v>3.1521053306830638E-2</v>
      </c>
      <c r="K68" s="42"/>
      <c r="L68" s="25">
        <f>'Calculations for SRES'!K127</f>
        <v>2.6693431571675141E-2</v>
      </c>
      <c r="M68" s="42"/>
      <c r="N68" s="25">
        <f>'Calculations for SRES'!L127</f>
        <v>2.4058209583525558E-2</v>
      </c>
      <c r="O68" s="42"/>
      <c r="P68" s="25">
        <f>'Calculations for SRES'!M127</f>
        <v>2.3958271747230864E-2</v>
      </c>
      <c r="Q68" s="42"/>
      <c r="R68" s="25">
        <f>'Calculations for SRES'!N127</f>
        <v>2.4281052618504884E-2</v>
      </c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</row>
    <row r="69" spans="1:40" ht="13" x14ac:dyDescent="0.6">
      <c r="A69" s="46" t="s">
        <v>56</v>
      </c>
      <c r="B69" s="23">
        <f>'Calculations for SRES'!F135</f>
        <v>2.7358001600376491E-2</v>
      </c>
      <c r="C69" s="42"/>
      <c r="D69" s="25">
        <f>'Calculations for SRES'!G135</f>
        <v>3.1747103027155443E-2</v>
      </c>
      <c r="E69" s="42"/>
      <c r="F69" s="25">
        <f>'Calculations for SRES'!H135</f>
        <v>4.0125984008288595E-2</v>
      </c>
      <c r="G69" s="42"/>
      <c r="H69" s="25">
        <f>'Calculations for SRES'!I135</f>
        <v>3.9542694007502099E-2</v>
      </c>
      <c r="I69" s="42"/>
      <c r="J69" s="25">
        <f>'Calculations for SRES'!J135</f>
        <v>2.659783987983122E-2</v>
      </c>
      <c r="K69" s="42"/>
      <c r="L69" s="25">
        <f>'Calculations for SRES'!K135</f>
        <v>2.4315081815948103E-2</v>
      </c>
      <c r="M69" s="42"/>
      <c r="N69" s="25">
        <f>'Calculations for SRES'!L135</f>
        <v>2.5362329236285452E-2</v>
      </c>
      <c r="O69" s="42"/>
      <c r="P69" s="25">
        <f>'Calculations for SRES'!M135</f>
        <v>2.5228550917989256E-2</v>
      </c>
      <c r="Q69" s="42"/>
      <c r="R69" s="25">
        <f>'Calculations for SRES'!N135</f>
        <v>2.8403585872174064E-2</v>
      </c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</row>
    <row r="70" spans="1:40" ht="13" x14ac:dyDescent="0.6">
      <c r="A70" s="46" t="s">
        <v>57</v>
      </c>
      <c r="B70" s="23">
        <f>'Calculations for SRES'!F143</f>
        <v>1.0680972562843838E-2</v>
      </c>
      <c r="C70" s="42"/>
      <c r="D70" s="25">
        <f>'Calculations for SRES'!G143</f>
        <v>1.2412996140349186E-2</v>
      </c>
      <c r="E70" s="42"/>
      <c r="F70" s="25">
        <f>'Calculations for SRES'!H143</f>
        <v>1.9118181511221799E-2</v>
      </c>
      <c r="G70" s="42"/>
      <c r="H70" s="25">
        <f>'Calculations for SRES'!I143</f>
        <v>6.8434179971130771E-3</v>
      </c>
      <c r="I70" s="42"/>
      <c r="J70" s="25">
        <f>'Calculations for SRES'!J143</f>
        <v>1.5132143753077587E-2</v>
      </c>
      <c r="K70" s="42"/>
      <c r="L70" s="25">
        <f>'Calculations for SRES'!K143</f>
        <v>7.713818503807035E-3</v>
      </c>
      <c r="M70" s="42"/>
      <c r="N70" s="25">
        <f>'Calculations for SRES'!L143</f>
        <v>2.4257845667211342E-2</v>
      </c>
      <c r="O70" s="42"/>
      <c r="P70" s="25">
        <f>'Calculations for SRES'!M143</f>
        <v>2.5465458649178485E-2</v>
      </c>
      <c r="Q70" s="42"/>
      <c r="R70" s="25">
        <f>'Calculations for SRES'!N143</f>
        <v>8.4459594859984666E-3</v>
      </c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</row>
    <row r="71" spans="1:40" ht="13" x14ac:dyDescent="0.6">
      <c r="A71" s="46" t="s">
        <v>58</v>
      </c>
      <c r="B71" s="23">
        <f>'Calculations for SRES'!F151</f>
        <v>1.0021739120972262E-2</v>
      </c>
      <c r="C71" s="42"/>
      <c r="D71" s="25">
        <f>'Calculations for SRES'!G151</f>
        <v>1.1402695931642892E-2</v>
      </c>
      <c r="E71" s="42"/>
      <c r="F71" s="25">
        <f>'Calculations for SRES'!H151</f>
        <v>1.3164813972202039E-2</v>
      </c>
      <c r="G71" s="42"/>
      <c r="H71" s="25">
        <f>'Calculations for SRES'!I151</f>
        <v>1.3382689140075898E-2</v>
      </c>
      <c r="I71" s="42"/>
      <c r="J71" s="25">
        <f>'Calculations for SRES'!J151</f>
        <v>1.6579815395235231E-2</v>
      </c>
      <c r="K71" s="42"/>
      <c r="L71" s="25">
        <f>'Calculations for SRES'!K151</f>
        <v>1.6566253606026482E-2</v>
      </c>
      <c r="M71" s="42"/>
      <c r="N71" s="25">
        <f>'Calculations for SRES'!L151</f>
        <v>1.6078970219518762E-2</v>
      </c>
      <c r="O71" s="42"/>
      <c r="P71" s="25">
        <f>'Calculations for SRES'!M151</f>
        <v>1.5634122125510519E-2</v>
      </c>
      <c r="Q71" s="42"/>
      <c r="R71" s="25">
        <f>'Calculations for SRES'!N151</f>
        <v>1.5629800263560867E-2</v>
      </c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</row>
    <row r="72" spans="1:40" ht="13" x14ac:dyDescent="0.6">
      <c r="A72" s="46" t="s">
        <v>59</v>
      </c>
      <c r="B72" s="8"/>
      <c r="C72" s="42"/>
      <c r="D72" s="25">
        <f>'Calculations for SRES'!G159</f>
        <v>1.9571553487029103E-2</v>
      </c>
      <c r="E72" s="42"/>
      <c r="F72" s="42"/>
      <c r="G72" s="42"/>
      <c r="H72" s="42"/>
      <c r="I72" s="42"/>
      <c r="J72" s="25">
        <f>'Calculations for SRES'!J159</f>
        <v>1.083225116707931E-2</v>
      </c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</row>
    <row r="73" spans="1:40" ht="13" x14ac:dyDescent="0.6">
      <c r="A73" s="46" t="s">
        <v>60</v>
      </c>
      <c r="B73" s="23">
        <f>'Calculations for SRES'!F167</f>
        <v>1.0680972562843838E-2</v>
      </c>
      <c r="C73" s="24"/>
      <c r="D73" s="25">
        <f>'Calculations for SRES'!G167</f>
        <v>1.2412996140349186E-2</v>
      </c>
      <c r="E73" s="24"/>
      <c r="F73" s="25">
        <f>'Calculations for SRES'!H167</f>
        <v>1.9118181511221799E-2</v>
      </c>
      <c r="G73" s="24"/>
      <c r="H73" s="25">
        <f>'Calculations for SRES'!I167</f>
        <v>6.8434179971130771E-3</v>
      </c>
      <c r="I73" s="24"/>
      <c r="J73" s="25">
        <f>'Calculations for SRES'!J167</f>
        <v>1.5132143753077587E-2</v>
      </c>
      <c r="K73" s="24"/>
      <c r="L73" s="25">
        <f>'Calculations for SRES'!K167</f>
        <v>7.713818503807035E-3</v>
      </c>
      <c r="M73" s="24"/>
      <c r="N73" s="25">
        <f>'Calculations for SRES'!L167</f>
        <v>2.4257845667211342E-2</v>
      </c>
      <c r="O73" s="24"/>
      <c r="P73" s="25">
        <f>'Calculations for SRES'!M167</f>
        <v>2.5465458649178485E-2</v>
      </c>
      <c r="Q73" s="24"/>
      <c r="R73" s="25">
        <f>'Calculations for SRES'!N167</f>
        <v>8.4459594859984666E-3</v>
      </c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</row>
    <row r="74" spans="1:40" ht="13" x14ac:dyDescent="0.6">
      <c r="A74" s="46" t="s">
        <v>61</v>
      </c>
      <c r="B74" s="23">
        <f>'Calculations for SRES'!F175</f>
        <v>1.0107437773755779E-2</v>
      </c>
      <c r="C74" s="24"/>
      <c r="D74" s="25">
        <f>'Calculations for SRES'!G175</f>
        <v>9.7213701357339311E-3</v>
      </c>
      <c r="E74" s="24"/>
      <c r="F74" s="25">
        <f>'Calculations for SRES'!H175</f>
        <v>1.1786703485079819E-2</v>
      </c>
      <c r="G74" s="24"/>
      <c r="H74" s="25">
        <f>'Calculations for SRES'!I175</f>
        <v>1.2457104514206785E-2</v>
      </c>
      <c r="I74" s="24"/>
      <c r="J74" s="25">
        <f>'Calculations for SRES'!J175</f>
        <v>1.5063014078619208E-2</v>
      </c>
      <c r="K74" s="24"/>
      <c r="L74" s="25">
        <f>'Calculations for SRES'!K175</f>
        <v>1.5060940272263235E-2</v>
      </c>
      <c r="M74" s="24"/>
      <c r="N74" s="25">
        <f>'Calculations for SRES'!L175</f>
        <v>1.4666947062216273E-2</v>
      </c>
      <c r="O74" s="24"/>
      <c r="P74" s="25">
        <f>'Calculations for SRES'!M175</f>
        <v>1.6613813510089503E-2</v>
      </c>
      <c r="Q74" s="24"/>
      <c r="R74" s="25">
        <f>'Calculations for SRES'!N175</f>
        <v>1.486691495964676E-2</v>
      </c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</row>
    <row r="75" spans="1:40" ht="13" x14ac:dyDescent="0.6">
      <c r="A75" s="46" t="s">
        <v>62</v>
      </c>
      <c r="B75" s="23">
        <f>'Calculations for SRES'!F183</f>
        <v>1.922704859895763E-3</v>
      </c>
      <c r="C75" s="24"/>
      <c r="D75" s="25">
        <f>'Calculations for SRES'!G183</f>
        <v>8.3988957622760374E-4</v>
      </c>
      <c r="E75" s="24"/>
      <c r="F75" s="25">
        <f>'Calculations for SRES'!H183</f>
        <v>7.1988729673331253E-3</v>
      </c>
      <c r="G75" s="24"/>
      <c r="H75" s="25">
        <f>'Calculations for SRES'!I183</f>
        <v>1.123431826379373E-2</v>
      </c>
      <c r="I75" s="24"/>
      <c r="J75" s="25">
        <f>'Calculations for SRES'!J183</f>
        <v>2.1803211896645136E-2</v>
      </c>
      <c r="K75" s="24"/>
      <c r="L75" s="25">
        <f>'Calculations for SRES'!K183</f>
        <v>2.0732664425574976E-2</v>
      </c>
      <c r="M75" s="24"/>
      <c r="N75" s="25">
        <f>'Calculations for SRES'!L183</f>
        <v>1.9090479356583145E-2</v>
      </c>
      <c r="O75" s="24"/>
      <c r="P75" s="25">
        <f>'Calculations for SRES'!M183</f>
        <v>2.0635853770657686E-2</v>
      </c>
      <c r="Q75" s="24"/>
      <c r="R75" s="25">
        <f>'Calculations for SRES'!N183</f>
        <v>1.8351023571994141E-2</v>
      </c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</row>
    <row r="76" spans="1:40" ht="13" x14ac:dyDescent="0.6">
      <c r="A76" s="46" t="s">
        <v>63</v>
      </c>
      <c r="B76" s="23">
        <f>'Calculations for SRES'!F191</f>
        <v>2.4656079785457585E-2</v>
      </c>
      <c r="C76" s="24"/>
      <c r="D76" s="25">
        <f>'Calculations for SRES'!G191</f>
        <v>2.5928430501652278E-2</v>
      </c>
      <c r="E76" s="24"/>
      <c r="F76" s="25">
        <f>'Calculations for SRES'!H191</f>
        <v>2.8229439100334153E-2</v>
      </c>
      <c r="G76" s="24"/>
      <c r="H76" s="25">
        <f>'Calculations for SRES'!I191</f>
        <v>2.8282749801718632E-2</v>
      </c>
      <c r="I76" s="24"/>
      <c r="J76" s="25">
        <f>'Calculations for SRES'!J191</f>
        <v>2.4320781902760658E-2</v>
      </c>
      <c r="K76" s="24"/>
      <c r="L76" s="25">
        <f>'Calculations for SRES'!K191</f>
        <v>2.1834188148678102E-2</v>
      </c>
      <c r="M76" s="24"/>
      <c r="N76" s="25">
        <f>'Calculations for SRES'!L191</f>
        <v>2.2393793668172179E-2</v>
      </c>
      <c r="O76" s="24"/>
      <c r="P76" s="25">
        <f>'Calculations for SRES'!M191</f>
        <v>2.1283101292804529E-2</v>
      </c>
      <c r="Q76" s="24"/>
      <c r="R76" s="25">
        <f>'Calculations for SRES'!N191</f>
        <v>2.0998249218167064E-2</v>
      </c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</row>
    <row r="77" spans="1:40" ht="13" x14ac:dyDescent="0.6">
      <c r="A77" s="46" t="s">
        <v>64</v>
      </c>
      <c r="B77" s="23">
        <f>'Calculations for SRES'!F199</f>
        <v>2.3629494087650471E-2</v>
      </c>
      <c r="C77" s="24"/>
      <c r="D77" s="25">
        <f>'Calculations for SRES'!G199</f>
        <v>2.6858041155078727E-2</v>
      </c>
      <c r="E77" s="24"/>
      <c r="F77" s="25">
        <f>'Calculations for SRES'!H199</f>
        <v>2.7201628011011891E-2</v>
      </c>
      <c r="G77" s="24"/>
      <c r="H77" s="25">
        <f>'Calculations for SRES'!I199</f>
        <v>2.7208887026014983E-2</v>
      </c>
      <c r="I77" s="24"/>
      <c r="J77" s="25">
        <f>'Calculations for SRES'!J199</f>
        <v>2.3188912969982933E-2</v>
      </c>
      <c r="K77" s="24"/>
      <c r="L77" s="25">
        <f>'Calculations for SRES'!K199</f>
        <v>2.3288306917523371E-2</v>
      </c>
      <c r="M77" s="24"/>
      <c r="N77" s="25">
        <f>'Calculations for SRES'!L199</f>
        <v>2.2693806868779864E-2</v>
      </c>
      <c r="O77" s="24"/>
      <c r="P77" s="25">
        <f>'Calculations for SRES'!M199</f>
        <v>2.2183641950394462E-2</v>
      </c>
      <c r="Q77" s="24"/>
      <c r="R77" s="25">
        <f>'Calculations for SRES'!N199</f>
        <v>2.2165330807201844E-2</v>
      </c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</row>
    <row r="78" spans="1:40" ht="13" x14ac:dyDescent="0.6">
      <c r="A78" s="46" t="s">
        <v>65</v>
      </c>
      <c r="B78" s="23">
        <f>'Calculations for SRES'!F207</f>
        <v>2.4613697202628293E-2</v>
      </c>
      <c r="C78" s="24"/>
      <c r="D78" s="25">
        <f>'Calculations for SRES'!G207</f>
        <v>2.6053264914108087E-2</v>
      </c>
      <c r="E78" s="24"/>
      <c r="F78" s="25">
        <f>'Calculations for SRES'!H207</f>
        <v>3.9135152670769502E-2</v>
      </c>
      <c r="G78" s="24"/>
      <c r="H78" s="25">
        <f>'Calculations for SRES'!I207</f>
        <v>1.3627169573185327E-2</v>
      </c>
      <c r="I78" s="24"/>
      <c r="J78" s="25">
        <f>'Calculations for SRES'!J207</f>
        <v>2.4255460601310563E-2</v>
      </c>
      <c r="K78" s="24"/>
      <c r="L78" s="25">
        <f>'Calculations for SRES'!K207</f>
        <v>1.2190149885002555E-2</v>
      </c>
      <c r="M78" s="24"/>
      <c r="N78" s="25">
        <f>'Calculations for SRES'!L207</f>
        <v>3.571468690811197E-2</v>
      </c>
      <c r="O78" s="24"/>
      <c r="P78" s="25">
        <f>'Calculations for SRES'!M207</f>
        <v>3.2395151194836824E-2</v>
      </c>
      <c r="Q78" s="24"/>
      <c r="R78" s="25">
        <f>'Calculations for SRES'!N207</f>
        <v>1.0672223692310023E-2</v>
      </c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</row>
    <row r="79" spans="1:40" ht="13" x14ac:dyDescent="0.6">
      <c r="A79" s="46" t="s">
        <v>66</v>
      </c>
      <c r="B79" s="23">
        <f>'Calculations for SRES'!F215</f>
        <v>2.6700641937656311E-2</v>
      </c>
      <c r="C79" s="24"/>
      <c r="D79" s="25">
        <f>'Calculations for SRES'!G215</f>
        <v>2.707087370408634E-2</v>
      </c>
      <c r="E79" s="24"/>
      <c r="F79" s="25">
        <f>'Calculations for SRES'!H215</f>
        <v>2.8246317150867339E-2</v>
      </c>
      <c r="G79" s="24"/>
      <c r="H79" s="25">
        <f>'Calculations for SRES'!I215</f>
        <v>2.8137329747715656E-2</v>
      </c>
      <c r="I79" s="24"/>
      <c r="J79" s="25">
        <f>'Calculations for SRES'!J215</f>
        <v>2.4261309529860942E-2</v>
      </c>
      <c r="K79" s="24"/>
      <c r="L79" s="25">
        <f>'Calculations for SRES'!K215</f>
        <v>2.2099846697307246E-2</v>
      </c>
      <c r="M79" s="24"/>
      <c r="N79" s="25">
        <f>'Calculations for SRES'!L215</f>
        <v>2.2395041628999079E-2</v>
      </c>
      <c r="O79" s="24"/>
      <c r="P79" s="25">
        <f>'Calculations for SRES'!M215</f>
        <v>2.1060221236489651E-2</v>
      </c>
      <c r="Q79" s="24"/>
      <c r="R79" s="25">
        <f>'Calculations for SRES'!N215</f>
        <v>2.0836509857295127E-2</v>
      </c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</row>
    <row r="80" spans="1:40" ht="13" x14ac:dyDescent="0.6">
      <c r="A80" s="46" t="s">
        <v>67</v>
      </c>
      <c r="B80" s="23">
        <f>'Calculations for SRES'!F223</f>
        <v>1.9774365789692716E-2</v>
      </c>
      <c r="C80" s="24"/>
      <c r="D80" s="25">
        <f>'Calculations for SRES'!G223</f>
        <v>2.1289673457819625E-2</v>
      </c>
      <c r="E80" s="24"/>
      <c r="F80" s="25">
        <f>'Calculations for SRES'!H223</f>
        <v>2.8069752930570013E-2</v>
      </c>
      <c r="G80" s="24"/>
      <c r="H80" s="25">
        <f>'Calculations for SRES'!I223</f>
        <v>2.559846243539754E-2</v>
      </c>
      <c r="I80" s="24"/>
      <c r="J80" s="25">
        <f>'Calculations for SRES'!J223</f>
        <v>2.3100425148510073E-2</v>
      </c>
      <c r="K80" s="24"/>
      <c r="L80" s="25">
        <f>'Calculations for SRES'!K223</f>
        <v>2.4581028983130748E-2</v>
      </c>
      <c r="M80" s="24"/>
      <c r="N80" s="25">
        <f>'Calculations for SRES'!L223</f>
        <v>2.794800176607537E-2</v>
      </c>
      <c r="O80" s="24"/>
      <c r="P80" s="25">
        <f>'Calculations for SRES'!M223</f>
        <v>3.1972146129626955E-2</v>
      </c>
      <c r="Q80" s="24"/>
      <c r="R80" s="25">
        <f>'Calculations for SRES'!N223</f>
        <v>3.0420409878572308E-2</v>
      </c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</row>
    <row r="81" spans="1:40" ht="13" x14ac:dyDescent="0.6">
      <c r="A81" s="46" t="s">
        <v>68</v>
      </c>
      <c r="B81" s="23">
        <f>'Calculations for SRES'!F231</f>
        <v>2.0682683547395442E-2</v>
      </c>
      <c r="C81" s="24"/>
      <c r="D81" s="25">
        <f>'Calculations for SRES'!G231</f>
        <v>2.989527747854881E-2</v>
      </c>
      <c r="E81" s="24"/>
      <c r="F81" s="25">
        <f>'Calculations for SRES'!H231</f>
        <v>2.8198328636052095E-2</v>
      </c>
      <c r="G81" s="24"/>
      <c r="H81" s="25">
        <f>'Calculations for SRES'!I231</f>
        <v>2.6438890033576357E-2</v>
      </c>
      <c r="I81" s="24"/>
      <c r="J81" s="25">
        <f>'Calculations for SRES'!J231</f>
        <v>2.656727510694501E-2</v>
      </c>
      <c r="K81" s="24"/>
      <c r="L81" s="25">
        <f>'Calculations for SRES'!K231</f>
        <v>2.2979528991019071E-2</v>
      </c>
      <c r="M81" s="24"/>
      <c r="N81" s="25">
        <f>'Calculations for SRES'!L231</f>
        <v>2.1145323038932684E-2</v>
      </c>
      <c r="O81" s="24"/>
      <c r="P81" s="25">
        <f>'Calculations for SRES'!M231</f>
        <v>2.0717908637237992E-2</v>
      </c>
      <c r="Q81" s="24"/>
      <c r="R81" s="25">
        <f>'Calculations for SRES'!N231</f>
        <v>1.9955807310805929E-2</v>
      </c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</row>
    <row r="82" spans="1:40" ht="13" x14ac:dyDescent="0.6">
      <c r="A82" s="46" t="s">
        <v>69</v>
      </c>
      <c r="B82" s="23">
        <f>'Calculations for SRES'!F239</f>
        <v>2.6700641937656311E-2</v>
      </c>
      <c r="C82" s="24"/>
      <c r="D82" s="25">
        <f>'Calculations for SRES'!G239</f>
        <v>2.707087370408634E-2</v>
      </c>
      <c r="E82" s="24"/>
      <c r="F82" s="25">
        <f>'Calculations for SRES'!H239</f>
        <v>2.8246317150867339E-2</v>
      </c>
      <c r="G82" s="24"/>
      <c r="H82" s="25">
        <f>'Calculations for SRES'!I239</f>
        <v>2.8137329747715656E-2</v>
      </c>
      <c r="I82" s="24"/>
      <c r="J82" s="25">
        <f>'Calculations for SRES'!J239</f>
        <v>2.4261309529860942E-2</v>
      </c>
      <c r="K82" s="24"/>
      <c r="L82" s="25">
        <f>'Calculations for SRES'!K239</f>
        <v>2.2099846697307246E-2</v>
      </c>
      <c r="M82" s="24"/>
      <c r="N82" s="25">
        <f>'Calculations for SRES'!L239</f>
        <v>2.2395041628999079E-2</v>
      </c>
      <c r="O82" s="24"/>
      <c r="P82" s="25">
        <f>'Calculations for SRES'!M239</f>
        <v>2.1060221236489651E-2</v>
      </c>
      <c r="Q82" s="24"/>
      <c r="R82" s="25">
        <f>'Calculations for SRES'!N239</f>
        <v>2.0836509857295127E-2</v>
      </c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</row>
    <row r="83" spans="1:40" ht="13" x14ac:dyDescent="0.6">
      <c r="A83" s="46" t="s">
        <v>70</v>
      </c>
      <c r="B83" s="23">
        <f>'Calculations for SRES'!F247</f>
        <v>3.3639641218321747E-2</v>
      </c>
      <c r="C83" s="24"/>
      <c r="D83" s="25">
        <f>'Calculations for SRES'!G247</f>
        <v>3.844124773571389E-2</v>
      </c>
      <c r="E83" s="24"/>
      <c r="F83" s="25">
        <f>'Calculations for SRES'!H247</f>
        <v>3.1641206668344024E-2</v>
      </c>
      <c r="G83" s="24"/>
      <c r="H83" s="25">
        <f>'Calculations for SRES'!I247</f>
        <v>2.5892512814481128E-2</v>
      </c>
      <c r="I83" s="24"/>
      <c r="J83" s="25">
        <f>'Calculations for SRES'!J247</f>
        <v>2.5343066926405866E-2</v>
      </c>
      <c r="K83" s="24"/>
      <c r="L83" s="25">
        <f>'Calculations for SRES'!K247</f>
        <v>2.0442664140394085E-2</v>
      </c>
      <c r="M83" s="24"/>
      <c r="N83" s="25">
        <f>'Calculations for SRES'!L247</f>
        <v>1.7596742899832263E-2</v>
      </c>
      <c r="O83" s="24"/>
      <c r="P83" s="25">
        <f>'Calculations for SRES'!M247</f>
        <v>1.6707259274232333E-2</v>
      </c>
      <c r="Q83" s="24"/>
      <c r="R83" s="25">
        <f>'Calculations for SRES'!N247</f>
        <v>1.6529054489217154E-2</v>
      </c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</row>
    <row r="84" spans="1:40" ht="13" x14ac:dyDescent="0.6">
      <c r="A84" s="46" t="s">
        <v>71</v>
      </c>
      <c r="B84" s="23">
        <f>'Calculations for SRES'!F255</f>
        <v>2.0682683547395442E-2</v>
      </c>
      <c r="C84" s="24"/>
      <c r="D84" s="25">
        <f>'Calculations for SRES'!G255</f>
        <v>2.989527747854881E-2</v>
      </c>
      <c r="E84" s="24"/>
      <c r="F84" s="25">
        <f>'Calculations for SRES'!H255</f>
        <v>2.8198328636052095E-2</v>
      </c>
      <c r="G84" s="24"/>
      <c r="H84" s="25">
        <f>'Calculations for SRES'!I255</f>
        <v>2.6362321540259748E-2</v>
      </c>
      <c r="I84" s="24"/>
      <c r="J84" s="25">
        <f>'Calculations for SRES'!J255</f>
        <v>2.6584396732265425E-2</v>
      </c>
      <c r="K84" s="24"/>
      <c r="L84" s="25">
        <f>'Calculations for SRES'!K255</f>
        <v>2.3038782346592956E-2</v>
      </c>
      <c r="M84" s="24"/>
      <c r="N84" s="25">
        <f>'Calculations for SRES'!L255</f>
        <v>2.110476196422395E-2</v>
      </c>
      <c r="O84" s="24"/>
      <c r="P84" s="25">
        <f>'Calculations for SRES'!M255</f>
        <v>2.0688011055025601E-2</v>
      </c>
      <c r="Q84" s="24"/>
      <c r="R84" s="25">
        <f>'Calculations for SRES'!N255</f>
        <v>1.9964513016508034E-2</v>
      </c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</row>
    <row r="85" spans="1:40" ht="13" x14ac:dyDescent="0.6">
      <c r="A85" s="46" t="s">
        <v>72</v>
      </c>
      <c r="B85" s="23">
        <f>'Calculations for SRES'!F263</f>
        <v>1.6668648091762606E-2</v>
      </c>
      <c r="C85" s="24"/>
      <c r="D85" s="25">
        <f>'Calculations for SRES'!G263</f>
        <v>1.7797863914920775E-2</v>
      </c>
      <c r="E85" s="24"/>
      <c r="F85" s="25">
        <f>'Calculations for SRES'!H263</f>
        <v>1.9623869973237396E-2</v>
      </c>
      <c r="G85" s="24"/>
      <c r="H85" s="25">
        <f>'Calculations for SRES'!I263</f>
        <v>2.0163766088697077E-2</v>
      </c>
      <c r="I85" s="24"/>
      <c r="J85" s="25">
        <f>'Calculations for SRES'!J263</f>
        <v>1.7401914518833772E-2</v>
      </c>
      <c r="K85" s="24"/>
      <c r="L85" s="25">
        <f>'Calculations for SRES'!K263</f>
        <v>1.5587643853517186E-2</v>
      </c>
      <c r="M85" s="24"/>
      <c r="N85" s="25">
        <f>'Calculations for SRES'!L263</f>
        <v>1.2393028361620706E-2</v>
      </c>
      <c r="O85" s="24"/>
      <c r="P85" s="25">
        <f>'Calculations for SRES'!M263</f>
        <v>1.0728353220073705E-2</v>
      </c>
      <c r="Q85" s="24"/>
      <c r="R85" s="25">
        <f>'Calculations for SRES'!N263</f>
        <v>1.007036870582545E-2</v>
      </c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</row>
    <row r="86" spans="1:40" ht="13" x14ac:dyDescent="0.6">
      <c r="A86" s="46" t="s">
        <v>73</v>
      </c>
      <c r="B86" s="23">
        <f>'Calculations for SRES'!F271</f>
        <v>1.8122221838469565E-2</v>
      </c>
      <c r="C86" s="24"/>
      <c r="D86" s="25">
        <f>'Calculations for SRES'!G271</f>
        <v>2.3116365560139185E-2</v>
      </c>
      <c r="E86" s="24"/>
      <c r="F86" s="25">
        <f>'Calculations for SRES'!H271</f>
        <v>2.0052520269020491E-2</v>
      </c>
      <c r="G86" s="24"/>
      <c r="H86" s="25">
        <f>'Calculations for SRES'!I271</f>
        <v>1.9924921356130998E-2</v>
      </c>
      <c r="I86" s="24"/>
      <c r="J86" s="25">
        <f>'Calculations for SRES'!J271</f>
        <v>1.5696654154326639E-2</v>
      </c>
      <c r="K86" s="24"/>
      <c r="L86" s="25">
        <f>'Calculations for SRES'!K271</f>
        <v>1.5661774953052099E-2</v>
      </c>
      <c r="M86" s="24"/>
      <c r="N86" s="25">
        <f>'Calculations for SRES'!L271</f>
        <v>1.3072943544422122E-2</v>
      </c>
      <c r="O86" s="24"/>
      <c r="P86" s="25">
        <f>'Calculations for SRES'!M271</f>
        <v>1.0554322561634022E-2</v>
      </c>
      <c r="Q86" s="24"/>
      <c r="R86" s="25">
        <f>'Calculations for SRES'!N271</f>
        <v>1.0572465227463024E-2</v>
      </c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</row>
    <row r="87" spans="1:40" ht="13" x14ac:dyDescent="0.6">
      <c r="A87" s="46" t="s">
        <v>74</v>
      </c>
      <c r="B87" s="23">
        <f>'Calculations for SRES'!F279</f>
        <v>1.4113700031580301E-2</v>
      </c>
      <c r="C87" s="24"/>
      <c r="D87" s="25">
        <f>'Calculations for SRES'!G279</f>
        <v>1.5799779472955855E-2</v>
      </c>
      <c r="E87" s="24"/>
      <c r="F87" s="25">
        <f>'Calculations for SRES'!H279</f>
        <v>2.4215606959541836E-2</v>
      </c>
      <c r="G87" s="24"/>
      <c r="H87" s="25">
        <f>'Calculations for SRES'!I279</f>
        <v>8.4535067963336097E-3</v>
      </c>
      <c r="I87" s="24"/>
      <c r="J87" s="25">
        <f>'Calculations for SRES'!J279</f>
        <v>1.7481333991022252E-2</v>
      </c>
      <c r="K87" s="24"/>
      <c r="L87" s="25">
        <f>'Calculations for SRES'!K279</f>
        <v>9.0195694952683869E-3</v>
      </c>
      <c r="M87" s="24"/>
      <c r="N87" s="25">
        <f>'Calculations for SRES'!L279</f>
        <v>2.7966120403634553E-2</v>
      </c>
      <c r="O87" s="24"/>
      <c r="P87" s="25">
        <f>'Calculations for SRES'!M279</f>
        <v>2.8404211151801029E-2</v>
      </c>
      <c r="Q87" s="24"/>
      <c r="R87" s="25">
        <f>'Calculations for SRES'!N279</f>
        <v>9.6502773657851648E-3</v>
      </c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</row>
    <row r="88" spans="1:40" ht="13" x14ac:dyDescent="0.6">
      <c r="A88" s="46" t="s">
        <v>75</v>
      </c>
      <c r="B88" s="8"/>
      <c r="C88" s="24"/>
      <c r="D88" s="25">
        <f>'Calculations for SRES'!G287</f>
        <v>1.2789919672707484E-2</v>
      </c>
      <c r="E88" s="24"/>
      <c r="F88" s="8"/>
      <c r="G88" s="24"/>
      <c r="H88" s="8"/>
      <c r="I88" s="24"/>
      <c r="J88" s="25">
        <f>'Calculations for SRES'!J287</f>
        <v>1.8510678597329688E-2</v>
      </c>
      <c r="K88" s="24"/>
      <c r="L88" s="8"/>
      <c r="M88" s="24"/>
      <c r="N88" s="8"/>
      <c r="O88" s="24"/>
      <c r="P88" s="8"/>
      <c r="Q88" s="24"/>
      <c r="R88" s="8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</row>
    <row r="89" spans="1:40" ht="13" x14ac:dyDescent="0.6">
      <c r="A89" s="46" t="s">
        <v>76</v>
      </c>
      <c r="B89" s="23">
        <f>'Calculations for SRES'!F295</f>
        <v>1.8949902386577122E-2</v>
      </c>
      <c r="C89" s="24"/>
      <c r="D89" s="25">
        <f>'Calculations for SRES'!G295</f>
        <v>1.6694082850129854E-2</v>
      </c>
      <c r="E89" s="24"/>
      <c r="F89" s="25">
        <f>'Calculations for SRES'!H295</f>
        <v>1.9858408862383659E-2</v>
      </c>
      <c r="G89" s="24"/>
      <c r="H89" s="25">
        <f>'Calculations for SRES'!I295</f>
        <v>2.1662297898933369E-2</v>
      </c>
      <c r="I89" s="24"/>
      <c r="J89" s="25">
        <f>'Calculations for SRES'!J295</f>
        <v>1.5508701028204008E-2</v>
      </c>
      <c r="K89" s="24"/>
      <c r="L89" s="25">
        <f>'Calculations for SRES'!K295</f>
        <v>1.5556269431599823E-2</v>
      </c>
      <c r="M89" s="24"/>
      <c r="N89" s="25">
        <f>'Calculations for SRES'!L295</f>
        <v>1.3332749819308765E-2</v>
      </c>
      <c r="O89" s="24"/>
      <c r="P89" s="25">
        <f>'Calculations for SRES'!M295</f>
        <v>1.1108612137273211E-2</v>
      </c>
      <c r="Q89" s="24"/>
      <c r="R89" s="25">
        <f>'Calculations for SRES'!N295</f>
        <v>1.1195991243898584E-2</v>
      </c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</row>
    <row r="90" spans="1:40" ht="13" x14ac:dyDescent="0.6">
      <c r="A90" s="46" t="s">
        <v>77</v>
      </c>
      <c r="B90" s="23">
        <f>'Calculations for SRES'!F303</f>
        <v>1.5079730989701945E-2</v>
      </c>
      <c r="C90" s="24"/>
      <c r="D90" s="25">
        <f>'Calculations for SRES'!G303</f>
        <v>1.7964360444781668E-2</v>
      </c>
      <c r="E90" s="24"/>
      <c r="F90" s="25">
        <f>'Calculations for SRES'!H303</f>
        <v>1.8466617454269585E-2</v>
      </c>
      <c r="G90" s="24"/>
      <c r="H90" s="25">
        <f>'Calculations for SRES'!I303</f>
        <v>1.8136765924632758E-2</v>
      </c>
      <c r="I90" s="24"/>
      <c r="J90" s="25">
        <f>'Calculations for SRES'!J303</f>
        <v>1.9408524989245279E-2</v>
      </c>
      <c r="K90" s="24"/>
      <c r="L90" s="25">
        <f>'Calculations for SRES'!K303</f>
        <v>1.7722553162423438E-2</v>
      </c>
      <c r="M90" s="24"/>
      <c r="N90" s="25">
        <f>'Calculations for SRES'!L303</f>
        <v>1.6632137675346659E-2</v>
      </c>
      <c r="O90" s="24"/>
      <c r="P90" s="25">
        <f>'Calculations for SRES'!M303</f>
        <v>1.7205711153688519E-2</v>
      </c>
      <c r="Q90" s="24"/>
      <c r="R90" s="25">
        <f>'Calculations for SRES'!N303</f>
        <v>1.608869964668358E-2</v>
      </c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</row>
    <row r="91" spans="1:40" ht="13" x14ac:dyDescent="0.6">
      <c r="A91" s="46" t="s">
        <v>78</v>
      </c>
      <c r="B91" s="23">
        <f>'Calculations for SRES'!F311</f>
        <v>1.4865375566943895E-2</v>
      </c>
      <c r="C91" s="24"/>
      <c r="D91" s="25">
        <f>'Calculations for SRES'!G311</f>
        <v>1.7686423754980529E-2</v>
      </c>
      <c r="E91" s="24"/>
      <c r="F91" s="25">
        <f>'Calculations for SRES'!H311</f>
        <v>1.8323686507484505E-2</v>
      </c>
      <c r="G91" s="24"/>
      <c r="H91" s="25">
        <f>'Calculations for SRES'!I311</f>
        <v>1.7870398085436667E-2</v>
      </c>
      <c r="I91" s="24"/>
      <c r="J91" s="25">
        <f>'Calculations for SRES'!J311</f>
        <v>1.9190016464082138E-2</v>
      </c>
      <c r="K91" s="24"/>
      <c r="L91" s="25">
        <f>'Calculations for SRES'!K311</f>
        <v>1.7529509055244086E-2</v>
      </c>
      <c r="M91" s="24"/>
      <c r="N91" s="25">
        <f>'Calculations for SRES'!L311</f>
        <v>1.6459793023228864E-2</v>
      </c>
      <c r="O91" s="24"/>
      <c r="P91" s="25">
        <f>'Calculations for SRES'!M311</f>
        <v>1.7053426285317252E-2</v>
      </c>
      <c r="Q91" s="24"/>
      <c r="R91" s="25">
        <f>'Calculations for SRES'!N311</f>
        <v>1.5956350692936327E-2</v>
      </c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</row>
    <row r="92" spans="1:40" ht="13" x14ac:dyDescent="0.6">
      <c r="A92" s="46" t="s">
        <v>79</v>
      </c>
      <c r="B92" s="23">
        <f>'Calculations for SRES'!F319</f>
        <v>1.9154737091987339E-2</v>
      </c>
      <c r="C92" s="24"/>
      <c r="D92" s="25">
        <f>'Calculations for SRES'!G319</f>
        <v>1.6648457656833315E-2</v>
      </c>
      <c r="E92" s="24"/>
      <c r="F92" s="25">
        <f>'Calculations for SRES'!H319</f>
        <v>1.9821833866866978E-2</v>
      </c>
      <c r="G92" s="24"/>
      <c r="H92" s="25">
        <f>'Calculations for SRES'!I319</f>
        <v>2.16339830796064E-2</v>
      </c>
      <c r="I92" s="24"/>
      <c r="J92" s="25">
        <f>'Calculations for SRES'!J319</f>
        <v>1.5414720298688067E-2</v>
      </c>
      <c r="K92" s="24"/>
      <c r="L92" s="25">
        <f>'Calculations for SRES'!K319</f>
        <v>1.5491275907952851E-2</v>
      </c>
      <c r="M92" s="24"/>
      <c r="N92" s="25">
        <f>'Calculations for SRES'!L319</f>
        <v>1.3118854474157393E-2</v>
      </c>
      <c r="O92" s="24"/>
      <c r="P92" s="25">
        <f>'Calculations for SRES'!M319</f>
        <v>1.0993732386556765E-2</v>
      </c>
      <c r="Q92" s="24"/>
      <c r="R92" s="25">
        <f>'Calculations for SRES'!N319</f>
        <v>1.1066720995714707E-2</v>
      </c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</row>
    <row r="93" spans="1:40" ht="13" x14ac:dyDescent="0.6">
      <c r="A93" s="47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"/>
      <c r="R93" s="25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ht="13" x14ac:dyDescent="0.6">
      <c r="A94" s="4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ht="13" x14ac:dyDescent="0.6">
      <c r="A95" s="4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ht="13" x14ac:dyDescent="0.6">
      <c r="A96" s="4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ht="13" x14ac:dyDescent="0.6">
      <c r="A97" s="4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ht="13" x14ac:dyDescent="0.6">
      <c r="A98" s="4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3" x14ac:dyDescent="0.6">
      <c r="A99" s="4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ht="13" x14ac:dyDescent="0.6">
      <c r="A100" s="4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ht="13" x14ac:dyDescent="0.6">
      <c r="A101" s="4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3" x14ac:dyDescent="0.6">
      <c r="A102" s="4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ht="13" x14ac:dyDescent="0.6">
      <c r="A103" s="4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ht="13" x14ac:dyDescent="0.6">
      <c r="A104" s="4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ht="13" x14ac:dyDescent="0.6">
      <c r="A105" s="4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ht="13" x14ac:dyDescent="0.6">
      <c r="A106" s="4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ht="13" x14ac:dyDescent="0.6">
      <c r="A107" s="4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ht="13" x14ac:dyDescent="0.6">
      <c r="A108" s="4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ht="13" x14ac:dyDescent="0.6">
      <c r="A109" s="4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ht="13" x14ac:dyDescent="0.6">
      <c r="A110" s="4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ht="13" x14ac:dyDescent="0.6">
      <c r="A111" s="4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ht="13" x14ac:dyDescent="0.6">
      <c r="A112" s="4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ht="13" x14ac:dyDescent="0.6">
      <c r="A113" s="4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ht="13" x14ac:dyDescent="0.6">
      <c r="A114" s="4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3" x14ac:dyDescent="0.6">
      <c r="A115" s="4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ht="13" x14ac:dyDescent="0.6">
      <c r="A116" s="4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3" x14ac:dyDescent="0.6">
      <c r="A117" s="4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ht="13" x14ac:dyDescent="0.6">
      <c r="A118" s="4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ht="13" x14ac:dyDescent="0.6">
      <c r="A119" s="4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3" x14ac:dyDescent="0.6">
      <c r="A120" s="4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ht="13" x14ac:dyDescent="0.6">
      <c r="A121" s="4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ht="13" x14ac:dyDescent="0.6">
      <c r="A122" s="4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ht="13" x14ac:dyDescent="0.6">
      <c r="A123" s="4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ht="13" x14ac:dyDescent="0.6">
      <c r="A124" s="4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ht="13" x14ac:dyDescent="0.6">
      <c r="A125" s="4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ht="13" x14ac:dyDescent="0.6">
      <c r="A126" s="4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ht="13" x14ac:dyDescent="0.6">
      <c r="A127" s="4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ht="13" x14ac:dyDescent="0.6">
      <c r="A128" s="4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ht="13" x14ac:dyDescent="0.6">
      <c r="A129" s="4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ht="13" x14ac:dyDescent="0.6">
      <c r="A130" s="4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ht="13" x14ac:dyDescent="0.6">
      <c r="A131" s="4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ht="13" x14ac:dyDescent="0.6">
      <c r="A132" s="4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ht="13" x14ac:dyDescent="0.6">
      <c r="A133" s="4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ht="13" x14ac:dyDescent="0.6">
      <c r="A134" s="4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ht="13" x14ac:dyDescent="0.6">
      <c r="A135" s="4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ht="13" x14ac:dyDescent="0.6">
      <c r="A136" s="4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ht="13" x14ac:dyDescent="0.6">
      <c r="A137" s="4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ht="13" x14ac:dyDescent="0.6">
      <c r="A138" s="4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13" x14ac:dyDescent="0.6">
      <c r="A139" s="4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13" x14ac:dyDescent="0.6">
      <c r="A140" s="4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13" x14ac:dyDescent="0.6">
      <c r="A141" s="4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13" x14ac:dyDescent="0.6">
      <c r="A142" s="4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13" x14ac:dyDescent="0.6">
      <c r="A143" s="4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ht="13" x14ac:dyDescent="0.6">
      <c r="A144" s="4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ht="13" x14ac:dyDescent="0.6">
      <c r="A145" s="4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ht="13" x14ac:dyDescent="0.6">
      <c r="A146" s="4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ht="13" x14ac:dyDescent="0.6">
      <c r="A147" s="4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ht="13" x14ac:dyDescent="0.6">
      <c r="A148" s="4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ht="13" x14ac:dyDescent="0.6">
      <c r="A149" s="4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ht="13" x14ac:dyDescent="0.6">
      <c r="A150" s="4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3" x14ac:dyDescent="0.6">
      <c r="A151" s="4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3" x14ac:dyDescent="0.6">
      <c r="A152" s="4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ht="13" x14ac:dyDescent="0.6">
      <c r="A153" s="4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ht="13" x14ac:dyDescent="0.6">
      <c r="A154" s="4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ht="13" x14ac:dyDescent="0.6">
      <c r="A155" s="4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ht="13" x14ac:dyDescent="0.6">
      <c r="A156" s="4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ht="13" x14ac:dyDescent="0.6">
      <c r="A157" s="4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ht="13" x14ac:dyDescent="0.6">
      <c r="A158" s="4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ht="13" x14ac:dyDescent="0.6">
      <c r="A159" s="4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3" x14ac:dyDescent="0.6">
      <c r="A160" s="4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3" x14ac:dyDescent="0.6">
      <c r="A161" s="4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ht="13" x14ac:dyDescent="0.6">
      <c r="A162" s="4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ht="13" x14ac:dyDescent="0.6">
      <c r="A163" s="4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ht="13" x14ac:dyDescent="0.6">
      <c r="A164" s="4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ht="13" x14ac:dyDescent="0.6">
      <c r="A165" s="4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ht="13" x14ac:dyDescent="0.6">
      <c r="A166" s="4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ht="13" x14ac:dyDescent="0.6">
      <c r="A167" s="4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ht="13" x14ac:dyDescent="0.6">
      <c r="A168" s="4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3" x14ac:dyDescent="0.6">
      <c r="A169" s="4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ht="13" x14ac:dyDescent="0.6">
      <c r="A170" s="4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ht="13" x14ac:dyDescent="0.6">
      <c r="A171" s="4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ht="13" x14ac:dyDescent="0.6">
      <c r="A172" s="4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ht="13" x14ac:dyDescent="0.6">
      <c r="A173" s="4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3" x14ac:dyDescent="0.6">
      <c r="A174" s="4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ht="13" x14ac:dyDescent="0.6">
      <c r="A175" s="4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13" x14ac:dyDescent="0.6">
      <c r="A176" s="4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ht="13" x14ac:dyDescent="0.6">
      <c r="A177" s="4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ht="13" x14ac:dyDescent="0.6">
      <c r="A178" s="4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ht="13" x14ac:dyDescent="0.6">
      <c r="A179" s="4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ht="13" x14ac:dyDescent="0.6">
      <c r="A180" s="4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ht="13" x14ac:dyDescent="0.6">
      <c r="A181" s="4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ht="13" x14ac:dyDescent="0.6">
      <c r="A182" s="4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ht="13" x14ac:dyDescent="0.6">
      <c r="A183" s="4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ht="13" x14ac:dyDescent="0.6">
      <c r="A184" s="4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ht="13" x14ac:dyDescent="0.6">
      <c r="A185" s="4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ht="13" x14ac:dyDescent="0.6">
      <c r="A186" s="4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ht="13" x14ac:dyDescent="0.6">
      <c r="A187" s="4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ht="13" x14ac:dyDescent="0.6">
      <c r="A188" s="4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ht="13" x14ac:dyDescent="0.6">
      <c r="A189" s="4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ht="13" x14ac:dyDescent="0.6">
      <c r="A190" s="4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ht="13" x14ac:dyDescent="0.6">
      <c r="A191" s="4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ht="13" x14ac:dyDescent="0.6">
      <c r="A192" s="4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ht="13" x14ac:dyDescent="0.6">
      <c r="A193" s="4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ht="13" x14ac:dyDescent="0.6">
      <c r="A194" s="4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ht="13" x14ac:dyDescent="0.6">
      <c r="A195" s="4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3" x14ac:dyDescent="0.6">
      <c r="A196" s="4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ht="13" x14ac:dyDescent="0.6">
      <c r="A197" s="4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ht="13" x14ac:dyDescent="0.6">
      <c r="A198" s="4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ht="13" x14ac:dyDescent="0.6">
      <c r="A199" s="4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ht="13" x14ac:dyDescent="0.6">
      <c r="A200" s="4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ht="13" x14ac:dyDescent="0.6">
      <c r="A201" s="4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ht="13" x14ac:dyDescent="0.6">
      <c r="A202" s="4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ht="13" x14ac:dyDescent="0.6">
      <c r="A203" s="4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ht="13" x14ac:dyDescent="0.6">
      <c r="A204" s="4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ht="13" x14ac:dyDescent="0.6">
      <c r="A205" s="4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ht="13" x14ac:dyDescent="0.6">
      <c r="A206" s="4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ht="13" x14ac:dyDescent="0.6">
      <c r="A207" s="4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ht="13" x14ac:dyDescent="0.6">
      <c r="A208" s="4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ht="13" x14ac:dyDescent="0.6">
      <c r="A209" s="4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ht="13" x14ac:dyDescent="0.6">
      <c r="A210" s="4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ht="13" x14ac:dyDescent="0.6">
      <c r="A211" s="4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ht="13" x14ac:dyDescent="0.6">
      <c r="A212" s="4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ht="13" x14ac:dyDescent="0.6">
      <c r="A213" s="4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ht="13" x14ac:dyDescent="0.6">
      <c r="A214" s="4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ht="13" x14ac:dyDescent="0.6">
      <c r="A215" s="4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ht="13" x14ac:dyDescent="0.6">
      <c r="A216" s="4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ht="13" x14ac:dyDescent="0.6">
      <c r="A217" s="4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ht="13" x14ac:dyDescent="0.6">
      <c r="A218" s="4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ht="13" x14ac:dyDescent="0.6">
      <c r="A219" s="4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ht="13" x14ac:dyDescent="0.6">
      <c r="A220" s="4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ht="13" x14ac:dyDescent="0.6">
      <c r="A221" s="4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ht="13" x14ac:dyDescent="0.6">
      <c r="A222" s="4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ht="13" x14ac:dyDescent="0.6">
      <c r="A223" s="4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ht="13" x14ac:dyDescent="0.6">
      <c r="A224" s="4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ht="13" x14ac:dyDescent="0.6">
      <c r="A225" s="4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ht="13" x14ac:dyDescent="0.6">
      <c r="A226" s="4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ht="13" x14ac:dyDescent="0.6">
      <c r="A227" s="4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ht="13" x14ac:dyDescent="0.6">
      <c r="A228" s="4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ht="13" x14ac:dyDescent="0.6">
      <c r="A229" s="4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ht="13" x14ac:dyDescent="0.6">
      <c r="A230" s="4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ht="13" x14ac:dyDescent="0.6">
      <c r="A231" s="4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ht="13" x14ac:dyDescent="0.6">
      <c r="A232" s="4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ht="13" x14ac:dyDescent="0.6">
      <c r="A233" s="4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ht="13" x14ac:dyDescent="0.6">
      <c r="A234" s="4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ht="13" x14ac:dyDescent="0.6">
      <c r="A235" s="4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ht="13" x14ac:dyDescent="0.6">
      <c r="A236" s="4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ht="13" x14ac:dyDescent="0.6">
      <c r="A237" s="4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ht="13" x14ac:dyDescent="0.6">
      <c r="A238" s="4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ht="13" x14ac:dyDescent="0.6">
      <c r="A239" s="4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ht="13" x14ac:dyDescent="0.6">
      <c r="A240" s="4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ht="13" x14ac:dyDescent="0.6">
      <c r="A241" s="4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ht="13" x14ac:dyDescent="0.6">
      <c r="A242" s="4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ht="13" x14ac:dyDescent="0.6">
      <c r="A243" s="4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ht="13" x14ac:dyDescent="0.6">
      <c r="A244" s="4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ht="13" x14ac:dyDescent="0.6">
      <c r="A245" s="4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ht="13" x14ac:dyDescent="0.6">
      <c r="A246" s="4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ht="13" x14ac:dyDescent="0.6">
      <c r="A247" s="4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ht="13" x14ac:dyDescent="0.6">
      <c r="A248" s="4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ht="13" x14ac:dyDescent="0.6">
      <c r="A249" s="4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ht="13" x14ac:dyDescent="0.6">
      <c r="A250" s="4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ht="13" x14ac:dyDescent="0.6">
      <c r="A251" s="4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ht="13" x14ac:dyDescent="0.6">
      <c r="A252" s="4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ht="13" x14ac:dyDescent="0.6">
      <c r="A253" s="4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ht="13" x14ac:dyDescent="0.6">
      <c r="A254" s="4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ht="13" x14ac:dyDescent="0.6">
      <c r="A255" s="4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ht="13" x14ac:dyDescent="0.6">
      <c r="A256" s="4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ht="13" x14ac:dyDescent="0.6">
      <c r="A257" s="4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ht="13" x14ac:dyDescent="0.6">
      <c r="A258" s="4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ht="13" x14ac:dyDescent="0.6">
      <c r="A259" s="4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ht="13" x14ac:dyDescent="0.6">
      <c r="A260" s="4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ht="13" x14ac:dyDescent="0.6">
      <c r="A261" s="4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ht="13" x14ac:dyDescent="0.6">
      <c r="A262" s="4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ht="13" x14ac:dyDescent="0.6">
      <c r="A263" s="4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ht="13" x14ac:dyDescent="0.6">
      <c r="A264" s="4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ht="13" x14ac:dyDescent="0.6">
      <c r="A265" s="4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ht="13" x14ac:dyDescent="0.6">
      <c r="A266" s="4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ht="13" x14ac:dyDescent="0.6">
      <c r="A267" s="4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ht="13" x14ac:dyDescent="0.6">
      <c r="A268" s="4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ht="13" x14ac:dyDescent="0.6">
      <c r="A269" s="4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ht="13" x14ac:dyDescent="0.6">
      <c r="A270" s="4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ht="13" x14ac:dyDescent="0.6">
      <c r="A271" s="4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ht="13" x14ac:dyDescent="0.6">
      <c r="A272" s="4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ht="13" x14ac:dyDescent="0.6">
      <c r="A273" s="4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ht="13" x14ac:dyDescent="0.6">
      <c r="A274" s="4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ht="13" x14ac:dyDescent="0.6">
      <c r="A275" s="4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ht="13" x14ac:dyDescent="0.6">
      <c r="A276" s="4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ht="13" x14ac:dyDescent="0.6">
      <c r="A277" s="4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ht="13" x14ac:dyDescent="0.6">
      <c r="A278" s="4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ht="13" x14ac:dyDescent="0.6">
      <c r="A279" s="4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ht="13" x14ac:dyDescent="0.6">
      <c r="A280" s="4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ht="13" x14ac:dyDescent="0.6">
      <c r="A281" s="4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ht="13" x14ac:dyDescent="0.6">
      <c r="A282" s="4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ht="13" x14ac:dyDescent="0.6">
      <c r="A283" s="4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ht="13" x14ac:dyDescent="0.6">
      <c r="A284" s="4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ht="13" x14ac:dyDescent="0.6">
      <c r="A285" s="4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ht="13" x14ac:dyDescent="0.6">
      <c r="A286" s="4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ht="13" x14ac:dyDescent="0.6">
      <c r="A287" s="4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ht="13" x14ac:dyDescent="0.6">
      <c r="A288" s="4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ht="13" x14ac:dyDescent="0.6">
      <c r="A289" s="4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ht="13" x14ac:dyDescent="0.6">
      <c r="A290" s="4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ht="13" x14ac:dyDescent="0.6">
      <c r="A291" s="4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ht="13" x14ac:dyDescent="0.6">
      <c r="A292" s="4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ht="13" x14ac:dyDescent="0.6">
      <c r="A293" s="4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ht="13" x14ac:dyDescent="0.6">
      <c r="A294" s="4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ht="13" x14ac:dyDescent="0.6">
      <c r="A295" s="4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ht="13" x14ac:dyDescent="0.6">
      <c r="A296" s="4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ht="13" x14ac:dyDescent="0.6">
      <c r="A297" s="4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ht="13" x14ac:dyDescent="0.6">
      <c r="A298" s="4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ht="13" x14ac:dyDescent="0.6">
      <c r="A299" s="4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ht="13" x14ac:dyDescent="0.6">
      <c r="A300" s="4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ht="13" x14ac:dyDescent="0.6">
      <c r="A301" s="4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ht="13" x14ac:dyDescent="0.6">
      <c r="A302" s="4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ht="13" x14ac:dyDescent="0.6">
      <c r="A303" s="4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ht="13" x14ac:dyDescent="0.6">
      <c r="A304" s="4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ht="13" x14ac:dyDescent="0.6">
      <c r="A305" s="4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ht="13" x14ac:dyDescent="0.6">
      <c r="A306" s="4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ht="13" x14ac:dyDescent="0.6">
      <c r="A307" s="4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ht="13" x14ac:dyDescent="0.6">
      <c r="A308" s="4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ht="13" x14ac:dyDescent="0.6">
      <c r="A309" s="4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ht="13" x14ac:dyDescent="0.6">
      <c r="A310" s="4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ht="13" x14ac:dyDescent="0.6">
      <c r="A311" s="4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ht="13" x14ac:dyDescent="0.6">
      <c r="A312" s="4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ht="13" x14ac:dyDescent="0.6">
      <c r="A313" s="4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ht="13" x14ac:dyDescent="0.6">
      <c r="A314" s="4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ht="13" x14ac:dyDescent="0.6">
      <c r="A315" s="4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ht="13" x14ac:dyDescent="0.6">
      <c r="A316" s="4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ht="13" x14ac:dyDescent="0.6">
      <c r="A317" s="4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ht="13" x14ac:dyDescent="0.6">
      <c r="A318" s="4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ht="13" x14ac:dyDescent="0.6">
      <c r="A319" s="4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ht="13" x14ac:dyDescent="0.6">
      <c r="A320" s="4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ht="13" x14ac:dyDescent="0.6">
      <c r="A321" s="4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ht="13" x14ac:dyDescent="0.6">
      <c r="A322" s="4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ht="13" x14ac:dyDescent="0.6">
      <c r="A323" s="4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ht="13" x14ac:dyDescent="0.6">
      <c r="A324" s="4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ht="13" x14ac:dyDescent="0.6">
      <c r="A325" s="4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ht="13" x14ac:dyDescent="0.6">
      <c r="A326" s="4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ht="13" x14ac:dyDescent="0.6">
      <c r="A327" s="4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ht="13" x14ac:dyDescent="0.6">
      <c r="A328" s="4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ht="13" x14ac:dyDescent="0.6">
      <c r="A329" s="4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ht="13" x14ac:dyDescent="0.6">
      <c r="A330" s="4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ht="13" x14ac:dyDescent="0.6">
      <c r="A331" s="4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ht="13" x14ac:dyDescent="0.6">
      <c r="A332" s="4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ht="13" x14ac:dyDescent="0.6">
      <c r="A333" s="4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ht="13" x14ac:dyDescent="0.6">
      <c r="A334" s="4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ht="13" x14ac:dyDescent="0.6">
      <c r="A335" s="4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ht="13" x14ac:dyDescent="0.6">
      <c r="A336" s="4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ht="13" x14ac:dyDescent="0.6">
      <c r="A337" s="4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ht="13" x14ac:dyDescent="0.6">
      <c r="A338" s="4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ht="13" x14ac:dyDescent="0.6">
      <c r="A339" s="4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ht="13" x14ac:dyDescent="0.6">
      <c r="A340" s="4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ht="13" x14ac:dyDescent="0.6">
      <c r="A341" s="4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ht="13" x14ac:dyDescent="0.6">
      <c r="A342" s="4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ht="13" x14ac:dyDescent="0.6">
      <c r="A343" s="4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ht="13" x14ac:dyDescent="0.6">
      <c r="A344" s="4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ht="13" x14ac:dyDescent="0.6">
      <c r="A345" s="4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ht="13" x14ac:dyDescent="0.6">
      <c r="A346" s="4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ht="13" x14ac:dyDescent="0.6">
      <c r="A347" s="4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ht="13" x14ac:dyDescent="0.6">
      <c r="A348" s="4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ht="13" x14ac:dyDescent="0.6">
      <c r="A349" s="4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ht="13" x14ac:dyDescent="0.6">
      <c r="A350" s="4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ht="13" x14ac:dyDescent="0.6">
      <c r="A351" s="4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ht="13" x14ac:dyDescent="0.6">
      <c r="A352" s="4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ht="13" x14ac:dyDescent="0.6">
      <c r="A353" s="4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ht="13" x14ac:dyDescent="0.6">
      <c r="A354" s="4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ht="13" x14ac:dyDescent="0.6">
      <c r="A355" s="4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ht="13" x14ac:dyDescent="0.6">
      <c r="A356" s="4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ht="13" x14ac:dyDescent="0.6">
      <c r="A357" s="4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ht="13" x14ac:dyDescent="0.6">
      <c r="A358" s="4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ht="13" x14ac:dyDescent="0.6">
      <c r="A359" s="4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ht="13" x14ac:dyDescent="0.6">
      <c r="A360" s="4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ht="13" x14ac:dyDescent="0.6">
      <c r="A361" s="4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ht="13" x14ac:dyDescent="0.6">
      <c r="A362" s="4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ht="13" x14ac:dyDescent="0.6">
      <c r="A363" s="4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ht="13" x14ac:dyDescent="0.6">
      <c r="A364" s="4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ht="13" x14ac:dyDescent="0.6">
      <c r="A365" s="4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ht="13" x14ac:dyDescent="0.6">
      <c r="A366" s="4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ht="13" x14ac:dyDescent="0.6">
      <c r="A367" s="4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ht="13" x14ac:dyDescent="0.6">
      <c r="A368" s="4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ht="13" x14ac:dyDescent="0.6">
      <c r="A369" s="4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ht="13" x14ac:dyDescent="0.6">
      <c r="A370" s="4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ht="13" x14ac:dyDescent="0.6">
      <c r="A371" s="4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ht="13" x14ac:dyDescent="0.6">
      <c r="A372" s="4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ht="13" x14ac:dyDescent="0.6">
      <c r="A373" s="4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ht="13" x14ac:dyDescent="0.6">
      <c r="A374" s="4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ht="13" x14ac:dyDescent="0.6">
      <c r="A375" s="4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ht="13" x14ac:dyDescent="0.6">
      <c r="A376" s="4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ht="13" x14ac:dyDescent="0.6">
      <c r="A377" s="4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ht="13" x14ac:dyDescent="0.6">
      <c r="A378" s="4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ht="13" x14ac:dyDescent="0.6">
      <c r="A379" s="4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ht="13" x14ac:dyDescent="0.6">
      <c r="A380" s="4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ht="13" x14ac:dyDescent="0.6">
      <c r="A381" s="4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ht="13" x14ac:dyDescent="0.6">
      <c r="A382" s="4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ht="13" x14ac:dyDescent="0.6">
      <c r="A383" s="4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ht="13" x14ac:dyDescent="0.6">
      <c r="A384" s="4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ht="13" x14ac:dyDescent="0.6">
      <c r="A385" s="4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ht="13" x14ac:dyDescent="0.6">
      <c r="A386" s="4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ht="13" x14ac:dyDescent="0.6">
      <c r="A387" s="4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ht="13" x14ac:dyDescent="0.6">
      <c r="A388" s="4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ht="13" x14ac:dyDescent="0.6">
      <c r="A389" s="4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ht="13" x14ac:dyDescent="0.6">
      <c r="A390" s="4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ht="13" x14ac:dyDescent="0.6">
      <c r="A391" s="4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ht="13" x14ac:dyDescent="0.6">
      <c r="A392" s="4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ht="13" x14ac:dyDescent="0.6">
      <c r="A393" s="4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ht="13" x14ac:dyDescent="0.6">
      <c r="A394" s="4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ht="13" x14ac:dyDescent="0.6">
      <c r="A395" s="4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ht="13" x14ac:dyDescent="0.6">
      <c r="A396" s="4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ht="13" x14ac:dyDescent="0.6">
      <c r="A397" s="4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ht="13" x14ac:dyDescent="0.6">
      <c r="A398" s="4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ht="13" x14ac:dyDescent="0.6">
      <c r="A399" s="4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ht="13" x14ac:dyDescent="0.6">
      <c r="A400" s="4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ht="13" x14ac:dyDescent="0.6">
      <c r="A401" s="4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ht="13" x14ac:dyDescent="0.6">
      <c r="A402" s="4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ht="13" x14ac:dyDescent="0.6">
      <c r="A403" s="4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ht="13" x14ac:dyDescent="0.6">
      <c r="A404" s="4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ht="13" x14ac:dyDescent="0.6">
      <c r="A405" s="4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ht="13" x14ac:dyDescent="0.6">
      <c r="A406" s="4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ht="13" x14ac:dyDescent="0.6">
      <c r="A407" s="4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ht="13" x14ac:dyDescent="0.6">
      <c r="A408" s="4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ht="13" x14ac:dyDescent="0.6">
      <c r="A409" s="4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ht="13" x14ac:dyDescent="0.6">
      <c r="A410" s="4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ht="13" x14ac:dyDescent="0.6">
      <c r="A411" s="4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ht="13" x14ac:dyDescent="0.6">
      <c r="A412" s="4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ht="13" x14ac:dyDescent="0.6">
      <c r="A413" s="4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ht="13" x14ac:dyDescent="0.6">
      <c r="A414" s="4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ht="13" x14ac:dyDescent="0.6">
      <c r="A415" s="4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ht="13" x14ac:dyDescent="0.6">
      <c r="A416" s="4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ht="13" x14ac:dyDescent="0.6">
      <c r="A417" s="4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ht="13" x14ac:dyDescent="0.6">
      <c r="A418" s="4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ht="13" x14ac:dyDescent="0.6">
      <c r="A419" s="4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ht="13" x14ac:dyDescent="0.6">
      <c r="A420" s="4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ht="13" x14ac:dyDescent="0.6">
      <c r="A421" s="4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ht="13" x14ac:dyDescent="0.6">
      <c r="A422" s="4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ht="13" x14ac:dyDescent="0.6">
      <c r="A423" s="4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ht="13" x14ac:dyDescent="0.6">
      <c r="A424" s="4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ht="13" x14ac:dyDescent="0.6">
      <c r="A425" s="4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ht="13" x14ac:dyDescent="0.6">
      <c r="A426" s="4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ht="13" x14ac:dyDescent="0.6">
      <c r="A427" s="4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ht="13" x14ac:dyDescent="0.6">
      <c r="A428" s="4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ht="13" x14ac:dyDescent="0.6">
      <c r="A429" s="4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ht="13" x14ac:dyDescent="0.6">
      <c r="A430" s="4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ht="13" x14ac:dyDescent="0.6">
      <c r="A431" s="4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ht="13" x14ac:dyDescent="0.6">
      <c r="A432" s="4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ht="13" x14ac:dyDescent="0.6">
      <c r="A433" s="4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ht="13" x14ac:dyDescent="0.6">
      <c r="A434" s="4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ht="13" x14ac:dyDescent="0.6">
      <c r="A435" s="4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ht="13" x14ac:dyDescent="0.6">
      <c r="A436" s="4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ht="13" x14ac:dyDescent="0.6">
      <c r="A437" s="4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ht="13" x14ac:dyDescent="0.6">
      <c r="A438" s="4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ht="13" x14ac:dyDescent="0.6">
      <c r="A439" s="4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ht="13" x14ac:dyDescent="0.6">
      <c r="A440" s="4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ht="13" x14ac:dyDescent="0.6">
      <c r="A441" s="4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ht="13" x14ac:dyDescent="0.6">
      <c r="A442" s="4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ht="13" x14ac:dyDescent="0.6">
      <c r="A443" s="4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ht="13" x14ac:dyDescent="0.6">
      <c r="A444" s="4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ht="13" x14ac:dyDescent="0.6">
      <c r="A445" s="4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ht="13" x14ac:dyDescent="0.6">
      <c r="A446" s="4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ht="13" x14ac:dyDescent="0.6">
      <c r="A447" s="4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ht="13" x14ac:dyDescent="0.6">
      <c r="A448" s="4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ht="13" x14ac:dyDescent="0.6">
      <c r="A449" s="4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ht="13" x14ac:dyDescent="0.6">
      <c r="A450" s="4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ht="13" x14ac:dyDescent="0.6">
      <c r="A451" s="4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ht="13" x14ac:dyDescent="0.6">
      <c r="A452" s="4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ht="13" x14ac:dyDescent="0.6">
      <c r="A453" s="4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ht="13" x14ac:dyDescent="0.6">
      <c r="A454" s="4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ht="13" x14ac:dyDescent="0.6">
      <c r="A455" s="4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ht="13" x14ac:dyDescent="0.6">
      <c r="A456" s="4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ht="13" x14ac:dyDescent="0.6">
      <c r="A457" s="4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ht="13" x14ac:dyDescent="0.6">
      <c r="A458" s="4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ht="13" x14ac:dyDescent="0.6">
      <c r="A459" s="4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ht="13" x14ac:dyDescent="0.6">
      <c r="A460" s="4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ht="13" x14ac:dyDescent="0.6">
      <c r="A461" s="4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ht="13" x14ac:dyDescent="0.6">
      <c r="A462" s="4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ht="13" x14ac:dyDescent="0.6">
      <c r="A463" s="4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ht="13" x14ac:dyDescent="0.6">
      <c r="A464" s="4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ht="13" x14ac:dyDescent="0.6">
      <c r="A465" s="4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ht="13" x14ac:dyDescent="0.6">
      <c r="A466" s="4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ht="13" x14ac:dyDescent="0.6">
      <c r="A467" s="4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ht="13" x14ac:dyDescent="0.6">
      <c r="A468" s="4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ht="13" x14ac:dyDescent="0.6">
      <c r="A469" s="4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ht="13" x14ac:dyDescent="0.6">
      <c r="A470" s="4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ht="13" x14ac:dyDescent="0.6">
      <c r="A471" s="4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ht="13" x14ac:dyDescent="0.6">
      <c r="A472" s="4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ht="13" x14ac:dyDescent="0.6">
      <c r="A473" s="4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ht="13" x14ac:dyDescent="0.6">
      <c r="A474" s="4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ht="13" x14ac:dyDescent="0.6">
      <c r="A475" s="4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ht="13" x14ac:dyDescent="0.6">
      <c r="A476" s="4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ht="13" x14ac:dyDescent="0.6">
      <c r="A477" s="4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ht="13" x14ac:dyDescent="0.6">
      <c r="A478" s="4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ht="13" x14ac:dyDescent="0.6">
      <c r="A479" s="4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ht="13" x14ac:dyDescent="0.6">
      <c r="A480" s="4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ht="13" x14ac:dyDescent="0.6">
      <c r="A481" s="4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ht="13" x14ac:dyDescent="0.6">
      <c r="A482" s="4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ht="13" x14ac:dyDescent="0.6">
      <c r="A483" s="4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ht="13" x14ac:dyDescent="0.6">
      <c r="A484" s="4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ht="13" x14ac:dyDescent="0.6">
      <c r="A485" s="4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ht="13" x14ac:dyDescent="0.6">
      <c r="A486" s="4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ht="13" x14ac:dyDescent="0.6">
      <c r="A487" s="4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ht="13" x14ac:dyDescent="0.6">
      <c r="A488" s="4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ht="13" x14ac:dyDescent="0.6">
      <c r="A489" s="4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ht="13" x14ac:dyDescent="0.6">
      <c r="A490" s="4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ht="13" x14ac:dyDescent="0.6">
      <c r="A491" s="4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ht="13" x14ac:dyDescent="0.6">
      <c r="A492" s="4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ht="13" x14ac:dyDescent="0.6">
      <c r="A493" s="4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ht="13" x14ac:dyDescent="0.6">
      <c r="A494" s="4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ht="13" x14ac:dyDescent="0.6">
      <c r="A495" s="4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ht="13" x14ac:dyDescent="0.6">
      <c r="A496" s="4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ht="13" x14ac:dyDescent="0.6">
      <c r="A497" s="4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ht="13" x14ac:dyDescent="0.6">
      <c r="A498" s="4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ht="13" x14ac:dyDescent="0.6">
      <c r="A499" s="4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ht="13" x14ac:dyDescent="0.6">
      <c r="A500" s="4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ht="13" x14ac:dyDescent="0.6">
      <c r="A501" s="4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ht="13" x14ac:dyDescent="0.6">
      <c r="A502" s="4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ht="13" x14ac:dyDescent="0.6">
      <c r="A503" s="4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ht="13" x14ac:dyDescent="0.6">
      <c r="A504" s="4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ht="13" x14ac:dyDescent="0.6">
      <c r="A505" s="4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ht="13" x14ac:dyDescent="0.6">
      <c r="A506" s="4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ht="13" x14ac:dyDescent="0.6">
      <c r="A507" s="4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ht="13" x14ac:dyDescent="0.6">
      <c r="A508" s="4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ht="13" x14ac:dyDescent="0.6">
      <c r="A509" s="4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ht="13" x14ac:dyDescent="0.6">
      <c r="A510" s="4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ht="13" x14ac:dyDescent="0.6">
      <c r="A511" s="4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ht="13" x14ac:dyDescent="0.6">
      <c r="A512" s="4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ht="13" x14ac:dyDescent="0.6">
      <c r="A513" s="4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ht="13" x14ac:dyDescent="0.6">
      <c r="A514" s="4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ht="13" x14ac:dyDescent="0.6">
      <c r="A515" s="4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ht="13" x14ac:dyDescent="0.6">
      <c r="A516" s="4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ht="13" x14ac:dyDescent="0.6">
      <c r="A517" s="4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ht="13" x14ac:dyDescent="0.6">
      <c r="A518" s="4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ht="13" x14ac:dyDescent="0.6">
      <c r="A519" s="4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ht="13" x14ac:dyDescent="0.6">
      <c r="A520" s="4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ht="13" x14ac:dyDescent="0.6">
      <c r="A521" s="4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ht="13" x14ac:dyDescent="0.6">
      <c r="A522" s="4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ht="13" x14ac:dyDescent="0.6">
      <c r="A523" s="4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ht="13" x14ac:dyDescent="0.6">
      <c r="A524" s="4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ht="13" x14ac:dyDescent="0.6">
      <c r="A525" s="4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ht="13" x14ac:dyDescent="0.6">
      <c r="A526" s="4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ht="13" x14ac:dyDescent="0.6">
      <c r="A527" s="4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ht="13" x14ac:dyDescent="0.6">
      <c r="A528" s="4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ht="13" x14ac:dyDescent="0.6">
      <c r="A529" s="4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ht="13" x14ac:dyDescent="0.6">
      <c r="A530" s="4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ht="13" x14ac:dyDescent="0.6">
      <c r="A531" s="4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ht="13" x14ac:dyDescent="0.6">
      <c r="A532" s="4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ht="13" x14ac:dyDescent="0.6">
      <c r="A533" s="4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ht="13" x14ac:dyDescent="0.6">
      <c r="A534" s="4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ht="13" x14ac:dyDescent="0.6">
      <c r="A535" s="4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ht="13" x14ac:dyDescent="0.6">
      <c r="A536" s="4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ht="13" x14ac:dyDescent="0.6">
      <c r="A537" s="4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ht="13" x14ac:dyDescent="0.6">
      <c r="A538" s="4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ht="13" x14ac:dyDescent="0.6">
      <c r="A539" s="4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ht="13" x14ac:dyDescent="0.6">
      <c r="A540" s="4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ht="13" x14ac:dyDescent="0.6">
      <c r="A541" s="4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ht="13" x14ac:dyDescent="0.6">
      <c r="A542" s="4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ht="13" x14ac:dyDescent="0.6">
      <c r="A543" s="4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ht="13" x14ac:dyDescent="0.6">
      <c r="A544" s="4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ht="13" x14ac:dyDescent="0.6">
      <c r="A545" s="4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ht="13" x14ac:dyDescent="0.6">
      <c r="A546" s="4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ht="13" x14ac:dyDescent="0.6">
      <c r="A547" s="4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ht="13" x14ac:dyDescent="0.6">
      <c r="A548" s="4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ht="13" x14ac:dyDescent="0.6">
      <c r="A549" s="4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ht="13" x14ac:dyDescent="0.6">
      <c r="A550" s="4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ht="13" x14ac:dyDescent="0.6">
      <c r="A551" s="4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ht="13" x14ac:dyDescent="0.6">
      <c r="A552" s="4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ht="13" x14ac:dyDescent="0.6">
      <c r="A553" s="4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ht="13" x14ac:dyDescent="0.6">
      <c r="A554" s="4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ht="13" x14ac:dyDescent="0.6">
      <c r="A555" s="4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ht="13" x14ac:dyDescent="0.6">
      <c r="A556" s="4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ht="13" x14ac:dyDescent="0.6">
      <c r="A557" s="4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ht="13" x14ac:dyDescent="0.6">
      <c r="A558" s="4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ht="13" x14ac:dyDescent="0.6">
      <c r="A559" s="4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ht="13" x14ac:dyDescent="0.6">
      <c r="A560" s="4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ht="13" x14ac:dyDescent="0.6">
      <c r="A561" s="4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ht="13" x14ac:dyDescent="0.6">
      <c r="A562" s="4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ht="13" x14ac:dyDescent="0.6">
      <c r="A563" s="4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ht="13" x14ac:dyDescent="0.6">
      <c r="A564" s="4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ht="13" x14ac:dyDescent="0.6">
      <c r="A565" s="4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ht="13" x14ac:dyDescent="0.6">
      <c r="A566" s="4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ht="13" x14ac:dyDescent="0.6">
      <c r="A567" s="4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ht="13" x14ac:dyDescent="0.6">
      <c r="A568" s="4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ht="13" x14ac:dyDescent="0.6">
      <c r="A569" s="4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ht="13" x14ac:dyDescent="0.6">
      <c r="A570" s="4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ht="13" x14ac:dyDescent="0.6">
      <c r="A571" s="4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ht="13" x14ac:dyDescent="0.6">
      <c r="A572" s="4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ht="13" x14ac:dyDescent="0.6">
      <c r="A573" s="4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ht="13" x14ac:dyDescent="0.6">
      <c r="A574" s="4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ht="13" x14ac:dyDescent="0.6">
      <c r="A575" s="4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ht="13" x14ac:dyDescent="0.6">
      <c r="A576" s="4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ht="13" x14ac:dyDescent="0.6">
      <c r="A577" s="4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ht="13" x14ac:dyDescent="0.6">
      <c r="A578" s="4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ht="13" x14ac:dyDescent="0.6">
      <c r="A579" s="4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ht="13" x14ac:dyDescent="0.6">
      <c r="A580" s="4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ht="13" x14ac:dyDescent="0.6">
      <c r="A581" s="4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ht="13" x14ac:dyDescent="0.6">
      <c r="A582" s="4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ht="13" x14ac:dyDescent="0.6">
      <c r="A583" s="4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ht="13" x14ac:dyDescent="0.6">
      <c r="A584" s="4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ht="13" x14ac:dyDescent="0.6">
      <c r="A585" s="4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ht="13" x14ac:dyDescent="0.6">
      <c r="A586" s="4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ht="13" x14ac:dyDescent="0.6">
      <c r="A587" s="4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ht="13" x14ac:dyDescent="0.6">
      <c r="A588" s="4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ht="13" x14ac:dyDescent="0.6">
      <c r="A589" s="4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ht="13" x14ac:dyDescent="0.6">
      <c r="A590" s="4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ht="13" x14ac:dyDescent="0.6">
      <c r="A591" s="4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ht="13" x14ac:dyDescent="0.6">
      <c r="A592" s="4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ht="13" x14ac:dyDescent="0.6">
      <c r="A593" s="4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ht="13" x14ac:dyDescent="0.6">
      <c r="A594" s="4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ht="13" x14ac:dyDescent="0.6">
      <c r="A595" s="4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ht="13" x14ac:dyDescent="0.6">
      <c r="A596" s="4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ht="13" x14ac:dyDescent="0.6">
      <c r="A597" s="4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ht="13" x14ac:dyDescent="0.6">
      <c r="A598" s="4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ht="13" x14ac:dyDescent="0.6">
      <c r="A599" s="4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ht="13" x14ac:dyDescent="0.6">
      <c r="A600" s="4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ht="13" x14ac:dyDescent="0.6">
      <c r="A601" s="4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ht="13" x14ac:dyDescent="0.6">
      <c r="A602" s="4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ht="13" x14ac:dyDescent="0.6">
      <c r="A603" s="4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ht="13" x14ac:dyDescent="0.6">
      <c r="A604" s="4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ht="13" x14ac:dyDescent="0.6">
      <c r="A605" s="4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ht="13" x14ac:dyDescent="0.6">
      <c r="A606" s="4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ht="13" x14ac:dyDescent="0.6">
      <c r="A607" s="4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ht="13" x14ac:dyDescent="0.6">
      <c r="A608" s="4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ht="13" x14ac:dyDescent="0.6">
      <c r="A609" s="4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ht="13" x14ac:dyDescent="0.6">
      <c r="A610" s="4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ht="13" x14ac:dyDescent="0.6">
      <c r="A611" s="4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ht="13" x14ac:dyDescent="0.6">
      <c r="A612" s="4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ht="13" x14ac:dyDescent="0.6">
      <c r="A613" s="4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ht="13" x14ac:dyDescent="0.6">
      <c r="A614" s="4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ht="13" x14ac:dyDescent="0.6">
      <c r="A615" s="4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ht="13" x14ac:dyDescent="0.6">
      <c r="A616" s="4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ht="13" x14ac:dyDescent="0.6">
      <c r="A617" s="4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ht="13" x14ac:dyDescent="0.6">
      <c r="A618" s="4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ht="13" x14ac:dyDescent="0.6">
      <c r="A619" s="4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ht="13" x14ac:dyDescent="0.6">
      <c r="A620" s="4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ht="13" x14ac:dyDescent="0.6">
      <c r="A621" s="4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ht="13" x14ac:dyDescent="0.6">
      <c r="A622" s="4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ht="13" x14ac:dyDescent="0.6">
      <c r="A623" s="4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ht="13" x14ac:dyDescent="0.6">
      <c r="A624" s="4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ht="13" x14ac:dyDescent="0.6">
      <c r="A625" s="4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ht="13" x14ac:dyDescent="0.6">
      <c r="A626" s="4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ht="13" x14ac:dyDescent="0.6">
      <c r="A627" s="4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ht="13" x14ac:dyDescent="0.6">
      <c r="A628" s="4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ht="13" x14ac:dyDescent="0.6">
      <c r="A629" s="4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ht="13" x14ac:dyDescent="0.6">
      <c r="A630" s="4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ht="13" x14ac:dyDescent="0.6">
      <c r="A631" s="4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ht="13" x14ac:dyDescent="0.6">
      <c r="A632" s="4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ht="13" x14ac:dyDescent="0.6">
      <c r="A633" s="4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ht="13" x14ac:dyDescent="0.6">
      <c r="A634" s="4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ht="13" x14ac:dyDescent="0.6">
      <c r="A635" s="4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ht="13" x14ac:dyDescent="0.6">
      <c r="A636" s="4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ht="13" x14ac:dyDescent="0.6">
      <c r="A637" s="4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ht="13" x14ac:dyDescent="0.6">
      <c r="A638" s="4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ht="13" x14ac:dyDescent="0.6">
      <c r="A639" s="4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ht="13" x14ac:dyDescent="0.6">
      <c r="A640" s="4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ht="13" x14ac:dyDescent="0.6">
      <c r="A641" s="4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ht="13" x14ac:dyDescent="0.6">
      <c r="A642" s="4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ht="13" x14ac:dyDescent="0.6">
      <c r="A643" s="4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ht="13" x14ac:dyDescent="0.6">
      <c r="A644" s="4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ht="13" x14ac:dyDescent="0.6">
      <c r="A645" s="4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ht="13" x14ac:dyDescent="0.6">
      <c r="A646" s="4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ht="13" x14ac:dyDescent="0.6">
      <c r="A647" s="4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ht="13" x14ac:dyDescent="0.6">
      <c r="A648" s="4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ht="13" x14ac:dyDescent="0.6">
      <c r="A649" s="4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ht="13" x14ac:dyDescent="0.6">
      <c r="A650" s="4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ht="13" x14ac:dyDescent="0.6">
      <c r="A651" s="4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ht="13" x14ac:dyDescent="0.6">
      <c r="A652" s="4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ht="13" x14ac:dyDescent="0.6">
      <c r="A653" s="4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ht="13" x14ac:dyDescent="0.6">
      <c r="A654" s="4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ht="13" x14ac:dyDescent="0.6">
      <c r="A655" s="4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ht="13" x14ac:dyDescent="0.6">
      <c r="A656" s="4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ht="13" x14ac:dyDescent="0.6">
      <c r="A657" s="4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ht="13" x14ac:dyDescent="0.6">
      <c r="A658" s="4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ht="13" x14ac:dyDescent="0.6">
      <c r="A659" s="4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ht="13" x14ac:dyDescent="0.6">
      <c r="A660" s="4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ht="13" x14ac:dyDescent="0.6">
      <c r="A661" s="4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ht="13" x14ac:dyDescent="0.6">
      <c r="A662" s="4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ht="13" x14ac:dyDescent="0.6">
      <c r="A663" s="4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ht="13" x14ac:dyDescent="0.6">
      <c r="A664" s="4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ht="13" x14ac:dyDescent="0.6">
      <c r="A665" s="4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ht="13" x14ac:dyDescent="0.6">
      <c r="A666" s="4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ht="13" x14ac:dyDescent="0.6">
      <c r="A667" s="4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ht="13" x14ac:dyDescent="0.6">
      <c r="A668" s="4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ht="13" x14ac:dyDescent="0.6">
      <c r="A669" s="4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ht="13" x14ac:dyDescent="0.6">
      <c r="A670" s="4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ht="13" x14ac:dyDescent="0.6">
      <c r="A671" s="4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ht="13" x14ac:dyDescent="0.6">
      <c r="A672" s="4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ht="13" x14ac:dyDescent="0.6">
      <c r="A673" s="4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ht="13" x14ac:dyDescent="0.6">
      <c r="A674" s="4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ht="13" x14ac:dyDescent="0.6">
      <c r="A675" s="4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ht="13" x14ac:dyDescent="0.6">
      <c r="A676" s="4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ht="13" x14ac:dyDescent="0.6">
      <c r="A677" s="4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ht="13" x14ac:dyDescent="0.6">
      <c r="A678" s="4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ht="13" x14ac:dyDescent="0.6">
      <c r="A679" s="4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ht="13" x14ac:dyDescent="0.6">
      <c r="A680" s="4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ht="13" x14ac:dyDescent="0.6">
      <c r="A681" s="4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ht="13" x14ac:dyDescent="0.6">
      <c r="A682" s="4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ht="13" x14ac:dyDescent="0.6">
      <c r="A683" s="4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ht="13" x14ac:dyDescent="0.6">
      <c r="A684" s="4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ht="13" x14ac:dyDescent="0.6">
      <c r="A685" s="4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ht="13" x14ac:dyDescent="0.6">
      <c r="A686" s="4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ht="13" x14ac:dyDescent="0.6">
      <c r="A687" s="4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ht="13" x14ac:dyDescent="0.6">
      <c r="A688" s="4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ht="13" x14ac:dyDescent="0.6">
      <c r="A689" s="4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ht="13" x14ac:dyDescent="0.6">
      <c r="A690" s="4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ht="13" x14ac:dyDescent="0.6">
      <c r="A691" s="4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ht="13" x14ac:dyDescent="0.6">
      <c r="A692" s="4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ht="13" x14ac:dyDescent="0.6">
      <c r="A693" s="4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ht="13" x14ac:dyDescent="0.6">
      <c r="A694" s="4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ht="13" x14ac:dyDescent="0.6">
      <c r="A695" s="4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ht="13" x14ac:dyDescent="0.6">
      <c r="A696" s="4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ht="13" x14ac:dyDescent="0.6">
      <c r="A697" s="4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ht="13" x14ac:dyDescent="0.6">
      <c r="A698" s="4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ht="13" x14ac:dyDescent="0.6">
      <c r="A699" s="4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ht="13" x14ac:dyDescent="0.6">
      <c r="A700" s="4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ht="13" x14ac:dyDescent="0.6">
      <c r="A701" s="4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ht="13" x14ac:dyDescent="0.6">
      <c r="A702" s="4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ht="13" x14ac:dyDescent="0.6">
      <c r="A703" s="4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ht="13" x14ac:dyDescent="0.6">
      <c r="A704" s="4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ht="13" x14ac:dyDescent="0.6">
      <c r="A705" s="4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ht="13" x14ac:dyDescent="0.6">
      <c r="A706" s="4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ht="13" x14ac:dyDescent="0.6">
      <c r="A707" s="4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ht="13" x14ac:dyDescent="0.6">
      <c r="A708" s="4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ht="13" x14ac:dyDescent="0.6">
      <c r="A709" s="4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ht="13" x14ac:dyDescent="0.6">
      <c r="A710" s="4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ht="13" x14ac:dyDescent="0.6">
      <c r="A711" s="4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ht="13" x14ac:dyDescent="0.6">
      <c r="A712" s="4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ht="13" x14ac:dyDescent="0.6">
      <c r="A713" s="4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ht="13" x14ac:dyDescent="0.6">
      <c r="A714" s="4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ht="13" x14ac:dyDescent="0.6">
      <c r="A715" s="4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ht="13" x14ac:dyDescent="0.6">
      <c r="A716" s="4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ht="13" x14ac:dyDescent="0.6">
      <c r="A717" s="4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ht="13" x14ac:dyDescent="0.6">
      <c r="A718" s="4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ht="13" x14ac:dyDescent="0.6">
      <c r="A719" s="4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ht="13" x14ac:dyDescent="0.6">
      <c r="A720" s="4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ht="13" x14ac:dyDescent="0.6">
      <c r="A721" s="4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ht="13" x14ac:dyDescent="0.6">
      <c r="A722" s="4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ht="13" x14ac:dyDescent="0.6">
      <c r="A723" s="4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ht="13" x14ac:dyDescent="0.6">
      <c r="A724" s="4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ht="13" x14ac:dyDescent="0.6">
      <c r="A725" s="4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ht="13" x14ac:dyDescent="0.6">
      <c r="A726" s="4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ht="13" x14ac:dyDescent="0.6">
      <c r="A727" s="4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ht="13" x14ac:dyDescent="0.6">
      <c r="A728" s="4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ht="13" x14ac:dyDescent="0.6">
      <c r="A729" s="4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ht="13" x14ac:dyDescent="0.6">
      <c r="A730" s="4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ht="13" x14ac:dyDescent="0.6">
      <c r="A731" s="4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ht="13" x14ac:dyDescent="0.6">
      <c r="A732" s="4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ht="13" x14ac:dyDescent="0.6">
      <c r="A733" s="4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ht="13" x14ac:dyDescent="0.6">
      <c r="A734" s="4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ht="13" x14ac:dyDescent="0.6">
      <c r="A735" s="4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ht="13" x14ac:dyDescent="0.6">
      <c r="A736" s="4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ht="13" x14ac:dyDescent="0.6">
      <c r="A737" s="4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ht="13" x14ac:dyDescent="0.6">
      <c r="A738" s="4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ht="13" x14ac:dyDescent="0.6">
      <c r="A739" s="4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ht="13" x14ac:dyDescent="0.6">
      <c r="A740" s="4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ht="13" x14ac:dyDescent="0.6">
      <c r="A741" s="4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ht="13" x14ac:dyDescent="0.6">
      <c r="A742" s="4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ht="13" x14ac:dyDescent="0.6">
      <c r="A743" s="4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ht="13" x14ac:dyDescent="0.6">
      <c r="A744" s="4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ht="13" x14ac:dyDescent="0.6">
      <c r="A745" s="4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ht="13" x14ac:dyDescent="0.6">
      <c r="A746" s="4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ht="13" x14ac:dyDescent="0.6">
      <c r="A747" s="4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ht="13" x14ac:dyDescent="0.6">
      <c r="A748" s="4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ht="13" x14ac:dyDescent="0.6">
      <c r="A749" s="4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ht="13" x14ac:dyDescent="0.6">
      <c r="A750" s="4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ht="13" x14ac:dyDescent="0.6">
      <c r="A751" s="4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ht="13" x14ac:dyDescent="0.6">
      <c r="A752" s="4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ht="13" x14ac:dyDescent="0.6">
      <c r="A753" s="4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ht="13" x14ac:dyDescent="0.6">
      <c r="A754" s="4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ht="13" x14ac:dyDescent="0.6">
      <c r="A755" s="4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ht="13" x14ac:dyDescent="0.6">
      <c r="A756" s="4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ht="13" x14ac:dyDescent="0.6">
      <c r="A757" s="4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ht="13" x14ac:dyDescent="0.6">
      <c r="A758" s="4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ht="13" x14ac:dyDescent="0.6">
      <c r="A759" s="4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ht="13" x14ac:dyDescent="0.6">
      <c r="A760" s="4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ht="13" x14ac:dyDescent="0.6">
      <c r="A761" s="4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ht="13" x14ac:dyDescent="0.6">
      <c r="A762" s="4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ht="13" x14ac:dyDescent="0.6">
      <c r="A763" s="4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ht="13" x14ac:dyDescent="0.6">
      <c r="A764" s="4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ht="13" x14ac:dyDescent="0.6">
      <c r="A765" s="4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ht="13" x14ac:dyDescent="0.6">
      <c r="A766" s="4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ht="13" x14ac:dyDescent="0.6">
      <c r="A767" s="4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ht="13" x14ac:dyDescent="0.6">
      <c r="A768" s="4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ht="13" x14ac:dyDescent="0.6">
      <c r="A769" s="4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ht="13" x14ac:dyDescent="0.6">
      <c r="A770" s="4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ht="13" x14ac:dyDescent="0.6">
      <c r="A771" s="4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ht="13" x14ac:dyDescent="0.6">
      <c r="A772" s="4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ht="13" x14ac:dyDescent="0.6">
      <c r="A773" s="4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ht="13" x14ac:dyDescent="0.6">
      <c r="A774" s="4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ht="13" x14ac:dyDescent="0.6">
      <c r="A775" s="4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ht="13" x14ac:dyDescent="0.6">
      <c r="A776" s="4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ht="13" x14ac:dyDescent="0.6">
      <c r="A777" s="4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ht="13" x14ac:dyDescent="0.6">
      <c r="A778" s="4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ht="13" x14ac:dyDescent="0.6">
      <c r="A779" s="4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ht="13" x14ac:dyDescent="0.6">
      <c r="A780" s="4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ht="13" x14ac:dyDescent="0.6">
      <c r="A781" s="4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ht="13" x14ac:dyDescent="0.6">
      <c r="A782" s="4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ht="13" x14ac:dyDescent="0.6">
      <c r="A783" s="4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ht="13" x14ac:dyDescent="0.6">
      <c r="A784" s="4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ht="13" x14ac:dyDescent="0.6">
      <c r="A785" s="4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ht="13" x14ac:dyDescent="0.6">
      <c r="A786" s="4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ht="13" x14ac:dyDescent="0.6">
      <c r="A787" s="4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ht="13" x14ac:dyDescent="0.6">
      <c r="A788" s="4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ht="13" x14ac:dyDescent="0.6">
      <c r="A789" s="4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ht="13" x14ac:dyDescent="0.6">
      <c r="A790" s="4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ht="13" x14ac:dyDescent="0.6">
      <c r="A791" s="4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ht="13" x14ac:dyDescent="0.6">
      <c r="A792" s="4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ht="13" x14ac:dyDescent="0.6">
      <c r="A793" s="4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ht="13" x14ac:dyDescent="0.6">
      <c r="A794" s="4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ht="13" x14ac:dyDescent="0.6">
      <c r="A795" s="4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ht="13" x14ac:dyDescent="0.6">
      <c r="A796" s="4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ht="13" x14ac:dyDescent="0.6">
      <c r="A797" s="4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ht="13" x14ac:dyDescent="0.6">
      <c r="A798" s="4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ht="13" x14ac:dyDescent="0.6">
      <c r="A799" s="4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ht="13" x14ac:dyDescent="0.6">
      <c r="A800" s="4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ht="13" x14ac:dyDescent="0.6">
      <c r="A801" s="4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ht="13" x14ac:dyDescent="0.6">
      <c r="A802" s="4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ht="13" x14ac:dyDescent="0.6">
      <c r="A803" s="4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ht="13" x14ac:dyDescent="0.6">
      <c r="A804" s="4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ht="13" x14ac:dyDescent="0.6">
      <c r="A805" s="4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ht="13" x14ac:dyDescent="0.6">
      <c r="A806" s="4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ht="13" x14ac:dyDescent="0.6">
      <c r="A807" s="4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ht="13" x14ac:dyDescent="0.6">
      <c r="A808" s="4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ht="13" x14ac:dyDescent="0.6">
      <c r="A809" s="4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ht="13" x14ac:dyDescent="0.6">
      <c r="A810" s="4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ht="13" x14ac:dyDescent="0.6">
      <c r="A811" s="4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ht="13" x14ac:dyDescent="0.6">
      <c r="A812" s="4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ht="13" x14ac:dyDescent="0.6">
      <c r="A813" s="4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ht="13" x14ac:dyDescent="0.6">
      <c r="A814" s="4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ht="13" x14ac:dyDescent="0.6">
      <c r="A815" s="4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ht="13" x14ac:dyDescent="0.6">
      <c r="A816" s="4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ht="13" x14ac:dyDescent="0.6">
      <c r="A817" s="4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ht="13" x14ac:dyDescent="0.6">
      <c r="A818" s="4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ht="13" x14ac:dyDescent="0.6">
      <c r="A819" s="4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ht="13" x14ac:dyDescent="0.6">
      <c r="A820" s="4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ht="13" x14ac:dyDescent="0.6">
      <c r="A821" s="4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ht="13" x14ac:dyDescent="0.6">
      <c r="A822" s="4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ht="13" x14ac:dyDescent="0.6">
      <c r="A823" s="4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ht="13" x14ac:dyDescent="0.6">
      <c r="A824" s="4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ht="13" x14ac:dyDescent="0.6">
      <c r="A825" s="4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ht="13" x14ac:dyDescent="0.6">
      <c r="A826" s="4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ht="13" x14ac:dyDescent="0.6">
      <c r="A827" s="4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ht="13" x14ac:dyDescent="0.6">
      <c r="A828" s="4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ht="13" x14ac:dyDescent="0.6">
      <c r="A829" s="4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ht="13" x14ac:dyDescent="0.6">
      <c r="A830" s="4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ht="13" x14ac:dyDescent="0.6">
      <c r="A831" s="4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ht="13" x14ac:dyDescent="0.6">
      <c r="A832" s="4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ht="13" x14ac:dyDescent="0.6">
      <c r="A833" s="4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ht="13" x14ac:dyDescent="0.6">
      <c r="A834" s="4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ht="13" x14ac:dyDescent="0.6">
      <c r="A835" s="4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ht="13" x14ac:dyDescent="0.6">
      <c r="A836" s="4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ht="13" x14ac:dyDescent="0.6">
      <c r="A837" s="4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ht="13" x14ac:dyDescent="0.6">
      <c r="A838" s="4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ht="13" x14ac:dyDescent="0.6">
      <c r="A839" s="4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ht="13" x14ac:dyDescent="0.6">
      <c r="A840" s="4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ht="13" x14ac:dyDescent="0.6">
      <c r="A841" s="4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ht="13" x14ac:dyDescent="0.6">
      <c r="A842" s="4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ht="13" x14ac:dyDescent="0.6">
      <c r="A843" s="4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ht="13" x14ac:dyDescent="0.6">
      <c r="A844" s="4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ht="13" x14ac:dyDescent="0.6">
      <c r="A845" s="4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ht="13" x14ac:dyDescent="0.6">
      <c r="A846" s="4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ht="13" x14ac:dyDescent="0.6">
      <c r="A847" s="4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ht="13" x14ac:dyDescent="0.6">
      <c r="A848" s="4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ht="13" x14ac:dyDescent="0.6">
      <c r="A849" s="4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ht="13" x14ac:dyDescent="0.6">
      <c r="A850" s="4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ht="13" x14ac:dyDescent="0.6">
      <c r="A851" s="4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ht="13" x14ac:dyDescent="0.6">
      <c r="A852" s="4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ht="13" x14ac:dyDescent="0.6">
      <c r="A853" s="4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ht="13" x14ac:dyDescent="0.6">
      <c r="A854" s="4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ht="13" x14ac:dyDescent="0.6">
      <c r="A855" s="4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ht="13" x14ac:dyDescent="0.6">
      <c r="A856" s="4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ht="13" x14ac:dyDescent="0.6">
      <c r="A857" s="4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ht="13" x14ac:dyDescent="0.6">
      <c r="A858" s="4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ht="13" x14ac:dyDescent="0.6">
      <c r="A859" s="4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ht="13" x14ac:dyDescent="0.6">
      <c r="A860" s="4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ht="13" x14ac:dyDescent="0.6">
      <c r="A861" s="4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ht="13" x14ac:dyDescent="0.6">
      <c r="A862" s="4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ht="13" x14ac:dyDescent="0.6">
      <c r="A863" s="4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ht="13" x14ac:dyDescent="0.6">
      <c r="A864" s="4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ht="13" x14ac:dyDescent="0.6">
      <c r="A865" s="4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ht="13" x14ac:dyDescent="0.6">
      <c r="A866" s="4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ht="13" x14ac:dyDescent="0.6">
      <c r="A867" s="4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ht="13" x14ac:dyDescent="0.6">
      <c r="A868" s="4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ht="13" x14ac:dyDescent="0.6">
      <c r="A869" s="4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ht="13" x14ac:dyDescent="0.6">
      <c r="A870" s="4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ht="13" x14ac:dyDescent="0.6">
      <c r="A871" s="4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ht="13" x14ac:dyDescent="0.6">
      <c r="A872" s="4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ht="13" x14ac:dyDescent="0.6">
      <c r="A873" s="4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ht="13" x14ac:dyDescent="0.6">
      <c r="A874" s="4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ht="13" x14ac:dyDescent="0.6">
      <c r="A875" s="4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ht="13" x14ac:dyDescent="0.6">
      <c r="A876" s="4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ht="13" x14ac:dyDescent="0.6">
      <c r="A877" s="4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ht="13" x14ac:dyDescent="0.6">
      <c r="A878" s="4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ht="13" x14ac:dyDescent="0.6">
      <c r="A879" s="4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ht="13" x14ac:dyDescent="0.6">
      <c r="A880" s="4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ht="13" x14ac:dyDescent="0.6">
      <c r="A881" s="4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ht="13" x14ac:dyDescent="0.6">
      <c r="A882" s="4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ht="13" x14ac:dyDescent="0.6">
      <c r="A883" s="4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ht="13" x14ac:dyDescent="0.6">
      <c r="A884" s="4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ht="13" x14ac:dyDescent="0.6">
      <c r="A885" s="4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ht="13" x14ac:dyDescent="0.6">
      <c r="A886" s="4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ht="13" x14ac:dyDescent="0.6">
      <c r="A887" s="4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ht="13" x14ac:dyDescent="0.6">
      <c r="A888" s="4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ht="13" x14ac:dyDescent="0.6">
      <c r="A889" s="4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ht="13" x14ac:dyDescent="0.6">
      <c r="A890" s="4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ht="13" x14ac:dyDescent="0.6">
      <c r="A891" s="4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ht="13" x14ac:dyDescent="0.6">
      <c r="A892" s="4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ht="13" x14ac:dyDescent="0.6">
      <c r="A893" s="4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ht="13" x14ac:dyDescent="0.6">
      <c r="A894" s="4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ht="13" x14ac:dyDescent="0.6">
      <c r="A895" s="4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ht="13" x14ac:dyDescent="0.6">
      <c r="A896" s="4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ht="13" x14ac:dyDescent="0.6">
      <c r="A897" s="4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ht="13" x14ac:dyDescent="0.6">
      <c r="A898" s="4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ht="13" x14ac:dyDescent="0.6">
      <c r="A899" s="4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ht="13" x14ac:dyDescent="0.6">
      <c r="A900" s="4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ht="13" x14ac:dyDescent="0.6">
      <c r="A901" s="4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ht="13" x14ac:dyDescent="0.6">
      <c r="A902" s="4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ht="13" x14ac:dyDescent="0.6">
      <c r="A903" s="4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ht="13" x14ac:dyDescent="0.6">
      <c r="A904" s="4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ht="13" x14ac:dyDescent="0.6">
      <c r="A905" s="4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ht="13" x14ac:dyDescent="0.6">
      <c r="A906" s="4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ht="13" x14ac:dyDescent="0.6">
      <c r="A907" s="4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ht="13" x14ac:dyDescent="0.6">
      <c r="A908" s="4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ht="13" x14ac:dyDescent="0.6">
      <c r="A909" s="4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ht="13" x14ac:dyDescent="0.6">
      <c r="A910" s="4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ht="13" x14ac:dyDescent="0.6">
      <c r="A911" s="4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ht="13" x14ac:dyDescent="0.6">
      <c r="A912" s="4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ht="13" x14ac:dyDescent="0.6">
      <c r="A913" s="4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ht="13" x14ac:dyDescent="0.6">
      <c r="A914" s="4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ht="13" x14ac:dyDescent="0.6">
      <c r="A915" s="4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ht="13" x14ac:dyDescent="0.6">
      <c r="A916" s="4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ht="13" x14ac:dyDescent="0.6">
      <c r="A917" s="4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ht="13" x14ac:dyDescent="0.6">
      <c r="A918" s="4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ht="13" x14ac:dyDescent="0.6">
      <c r="A919" s="4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ht="13" x14ac:dyDescent="0.6">
      <c r="A920" s="4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ht="13" x14ac:dyDescent="0.6">
      <c r="A921" s="4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ht="13" x14ac:dyDescent="0.6">
      <c r="A922" s="4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ht="13" x14ac:dyDescent="0.6">
      <c r="A923" s="4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ht="13" x14ac:dyDescent="0.6">
      <c r="A924" s="4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ht="13" x14ac:dyDescent="0.6">
      <c r="A925" s="4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ht="13" x14ac:dyDescent="0.6">
      <c r="A926" s="4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ht="13" x14ac:dyDescent="0.6">
      <c r="A927" s="4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ht="13" x14ac:dyDescent="0.6">
      <c r="A928" s="4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ht="13" x14ac:dyDescent="0.6">
      <c r="A929" s="4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ht="13" x14ac:dyDescent="0.6">
      <c r="A930" s="4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ht="13" x14ac:dyDescent="0.6">
      <c r="A931" s="4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ht="13" x14ac:dyDescent="0.6">
      <c r="A932" s="4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ht="13" x14ac:dyDescent="0.6">
      <c r="A933" s="4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ht="13" x14ac:dyDescent="0.6">
      <c r="A934" s="4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ht="13" x14ac:dyDescent="0.6">
      <c r="A935" s="4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ht="13" x14ac:dyDescent="0.6">
      <c r="A936" s="4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ht="13" x14ac:dyDescent="0.6">
      <c r="A937" s="4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ht="13" x14ac:dyDescent="0.6">
      <c r="A938" s="4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ht="13" x14ac:dyDescent="0.6">
      <c r="A939" s="4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ht="13" x14ac:dyDescent="0.6">
      <c r="A940" s="4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ht="13" x14ac:dyDescent="0.6">
      <c r="A941" s="4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ht="13" x14ac:dyDescent="0.6">
      <c r="A942" s="4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ht="13" x14ac:dyDescent="0.6">
      <c r="A943" s="4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ht="13" x14ac:dyDescent="0.6">
      <c r="A944" s="4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ht="13" x14ac:dyDescent="0.6">
      <c r="A945" s="4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ht="13" x14ac:dyDescent="0.6">
      <c r="A946" s="4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ht="13" x14ac:dyDescent="0.6">
      <c r="A947" s="4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ht="13" x14ac:dyDescent="0.6">
      <c r="A948" s="4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ht="13" x14ac:dyDescent="0.6">
      <c r="A949" s="4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ht="13" x14ac:dyDescent="0.6">
      <c r="A950" s="4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ht="13" x14ac:dyDescent="0.6">
      <c r="A951" s="4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ht="13" x14ac:dyDescent="0.6">
      <c r="A952" s="4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ht="13" x14ac:dyDescent="0.6">
      <c r="A953" s="4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ht="13" x14ac:dyDescent="0.6">
      <c r="A954" s="4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ht="13" x14ac:dyDescent="0.6">
      <c r="A955" s="4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ht="13" x14ac:dyDescent="0.6">
      <c r="A956" s="4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ht="13" x14ac:dyDescent="0.6">
      <c r="A957" s="4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ht="13" x14ac:dyDescent="0.6">
      <c r="A958" s="4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ht="13" x14ac:dyDescent="0.6">
      <c r="A959" s="4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ht="13" x14ac:dyDescent="0.6">
      <c r="A960" s="4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ht="13" x14ac:dyDescent="0.6">
      <c r="A961" s="4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ht="13" x14ac:dyDescent="0.6">
      <c r="A962" s="4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ht="13" x14ac:dyDescent="0.6">
      <c r="A963" s="4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ht="13" x14ac:dyDescent="0.6">
      <c r="A964" s="4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ht="13" x14ac:dyDescent="0.6">
      <c r="A965" s="4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ht="13" x14ac:dyDescent="0.6">
      <c r="A966" s="4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ht="13" x14ac:dyDescent="0.6">
      <c r="A967" s="4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ht="13" x14ac:dyDescent="0.6">
      <c r="A968" s="4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ht="13" x14ac:dyDescent="0.6">
      <c r="A969" s="4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ht="13" x14ac:dyDescent="0.6">
      <c r="A970" s="4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ht="13" x14ac:dyDescent="0.6">
      <c r="A971" s="4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ht="13" x14ac:dyDescent="0.6">
      <c r="A972" s="4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ht="13" x14ac:dyDescent="0.6">
      <c r="A973" s="4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ht="13" x14ac:dyDescent="0.6">
      <c r="A974" s="4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ht="13" x14ac:dyDescent="0.6">
      <c r="A975" s="4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ht="13" x14ac:dyDescent="0.6">
      <c r="A976" s="4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ht="13" x14ac:dyDescent="0.6">
      <c r="A977" s="4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ht="13" x14ac:dyDescent="0.6">
      <c r="A978" s="4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ht="13" x14ac:dyDescent="0.6">
      <c r="A979" s="4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ht="13" x14ac:dyDescent="0.6">
      <c r="A980" s="4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ht="13" x14ac:dyDescent="0.6">
      <c r="A981" s="4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ht="13" x14ac:dyDescent="0.6">
      <c r="A982" s="4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ht="13" x14ac:dyDescent="0.6">
      <c r="A983" s="4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ht="13" x14ac:dyDescent="0.6">
      <c r="A984" s="4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ht="13" x14ac:dyDescent="0.6">
      <c r="A985" s="4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ht="13" x14ac:dyDescent="0.6">
      <c r="A986" s="4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ht="13" x14ac:dyDescent="0.6">
      <c r="A987" s="4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ht="13" x14ac:dyDescent="0.6">
      <c r="A988" s="4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ht="13" x14ac:dyDescent="0.6">
      <c r="A989" s="4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ht="13" x14ac:dyDescent="0.6">
      <c r="A990" s="4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ht="13" x14ac:dyDescent="0.6">
      <c r="A991" s="4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ht="13" x14ac:dyDescent="0.6">
      <c r="A992" s="4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ht="13" x14ac:dyDescent="0.6">
      <c r="A993" s="4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ht="13" x14ac:dyDescent="0.6">
      <c r="A994" s="4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ht="13" x14ac:dyDescent="0.6">
      <c r="A995" s="4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ht="13" x14ac:dyDescent="0.6">
      <c r="A996" s="4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ht="13" x14ac:dyDescent="0.6">
      <c r="A997" s="4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ht="13" x14ac:dyDescent="0.6">
      <c r="A998" s="4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ht="13" x14ac:dyDescent="0.6">
      <c r="A999" s="4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ht="13" x14ac:dyDescent="0.6">
      <c r="A1000" s="4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ht="13" x14ac:dyDescent="0.6">
      <c r="A1001" s="47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spans="1:40" ht="13" x14ac:dyDescent="0.6">
      <c r="A1002" s="47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3"/>
  <sheetViews>
    <sheetView workbookViewId="0"/>
  </sheetViews>
  <sheetFormatPr defaultColWidth="14.40625" defaultRowHeight="15.75" customHeight="1" x14ac:dyDescent="0.6"/>
  <cols>
    <col min="1" max="1" width="34.86328125" customWidth="1"/>
    <col min="2" max="2" width="10.26953125" customWidth="1"/>
    <col min="3" max="3" width="8.40625" customWidth="1"/>
    <col min="4" max="4" width="8.26953125" customWidth="1"/>
    <col min="5" max="5" width="7.86328125" customWidth="1"/>
    <col min="6" max="6" width="7.1328125" customWidth="1"/>
    <col min="7" max="7" width="10.86328125" customWidth="1"/>
    <col min="8" max="8" width="7.86328125" customWidth="1"/>
    <col min="9" max="9" width="9.40625" customWidth="1"/>
    <col min="10" max="10" width="6.6796875" customWidth="1"/>
    <col min="11" max="11" width="7.40625" customWidth="1"/>
    <col min="12" max="12" width="7.1328125" customWidth="1"/>
    <col min="13" max="14" width="6.86328125" customWidth="1"/>
    <col min="15" max="15" width="7.26953125" customWidth="1"/>
    <col min="16" max="16" width="8" customWidth="1"/>
    <col min="17" max="17" width="6.6796875" customWidth="1"/>
    <col min="18" max="18" width="6.1328125" customWidth="1"/>
    <col min="19" max="19" width="7" customWidth="1"/>
    <col min="20" max="20" width="8.26953125" customWidth="1"/>
    <col min="21" max="21" width="7.86328125" customWidth="1"/>
    <col min="22" max="22" width="9.6796875" customWidth="1"/>
    <col min="23" max="23" width="8" customWidth="1"/>
    <col min="24" max="24" width="7.1328125" customWidth="1"/>
    <col min="25" max="25" width="7.40625" customWidth="1"/>
    <col min="26" max="26" width="7.54296875" customWidth="1"/>
    <col min="27" max="29" width="8.26953125" customWidth="1"/>
    <col min="30" max="30" width="8.40625" customWidth="1"/>
    <col min="31" max="31" width="6.6796875" customWidth="1"/>
    <col min="32" max="32" width="7.40625" customWidth="1"/>
    <col min="33" max="33" width="8.54296875" customWidth="1"/>
    <col min="34" max="34" width="7.26953125" customWidth="1"/>
    <col min="35" max="35" width="7.86328125" customWidth="1"/>
    <col min="36" max="36" width="7.6796875" customWidth="1"/>
    <col min="37" max="39" width="8.6796875" customWidth="1"/>
    <col min="40" max="40" width="7.40625" customWidth="1"/>
  </cols>
  <sheetData>
    <row r="1" spans="1:40" ht="15.75" customHeight="1" x14ac:dyDescent="0.6">
      <c r="A1" s="48" t="s">
        <v>80</v>
      </c>
      <c r="B1" s="2"/>
      <c r="C1" s="2"/>
      <c r="D1" s="10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.75" customHeight="1" x14ac:dyDescent="0.6">
      <c r="A2" s="49" t="s">
        <v>9</v>
      </c>
      <c r="B2" s="12">
        <v>2010</v>
      </c>
      <c r="C2" s="12">
        <v>2015</v>
      </c>
      <c r="D2" s="12">
        <v>2020</v>
      </c>
      <c r="E2" s="12">
        <v>2025</v>
      </c>
      <c r="F2" s="13">
        <v>2030</v>
      </c>
      <c r="G2" s="14">
        <v>2035</v>
      </c>
      <c r="H2" s="14">
        <v>2040</v>
      </c>
      <c r="I2" s="14">
        <v>2045</v>
      </c>
      <c r="J2" s="14">
        <v>2050</v>
      </c>
      <c r="K2" s="14">
        <v>2055</v>
      </c>
      <c r="L2" s="14">
        <v>2060</v>
      </c>
      <c r="M2" s="14">
        <v>2065</v>
      </c>
      <c r="N2" s="15">
        <v>2070</v>
      </c>
      <c r="O2" s="16">
        <v>2075</v>
      </c>
      <c r="P2" s="16">
        <v>2080</v>
      </c>
      <c r="Q2" s="16">
        <v>2085</v>
      </c>
      <c r="R2" s="16">
        <v>2090</v>
      </c>
      <c r="S2" s="16">
        <v>2095</v>
      </c>
      <c r="T2" s="17">
        <v>2100</v>
      </c>
      <c r="U2" s="18">
        <v>2105</v>
      </c>
      <c r="V2" s="18">
        <v>2110</v>
      </c>
      <c r="W2" s="18">
        <v>2115</v>
      </c>
      <c r="X2" s="18">
        <v>2120</v>
      </c>
      <c r="Y2" s="19">
        <v>2125</v>
      </c>
      <c r="Z2" s="18">
        <v>2130</v>
      </c>
      <c r="AA2" s="18">
        <v>2135</v>
      </c>
      <c r="AB2" s="18">
        <v>2140</v>
      </c>
      <c r="AC2" s="19">
        <v>2145</v>
      </c>
      <c r="AD2" s="20">
        <v>2150</v>
      </c>
      <c r="AE2" s="21">
        <v>2155</v>
      </c>
      <c r="AF2" s="21">
        <v>2160</v>
      </c>
      <c r="AG2" s="21">
        <v>2165</v>
      </c>
      <c r="AH2" s="21">
        <v>2170</v>
      </c>
      <c r="AI2" s="21">
        <v>2175</v>
      </c>
      <c r="AJ2" s="21">
        <v>2180</v>
      </c>
      <c r="AK2" s="21">
        <v>2185</v>
      </c>
      <c r="AL2" s="21">
        <v>2190</v>
      </c>
      <c r="AM2" s="21">
        <v>2195</v>
      </c>
      <c r="AN2" s="21">
        <v>2200</v>
      </c>
    </row>
    <row r="3" spans="1:40" ht="15.75" customHeight="1" x14ac:dyDescent="0.6">
      <c r="A3" s="34" t="s">
        <v>10</v>
      </c>
      <c r="B3" s="2">
        <f>'Calculations for DICE &amp; RICE'!C5</f>
        <v>0.96</v>
      </c>
      <c r="C3" s="42"/>
      <c r="D3" s="2">
        <f>'Calculations for DICE &amp; RICE'!C6</f>
        <v>1.38</v>
      </c>
      <c r="E3" s="42"/>
      <c r="F3" s="42"/>
      <c r="G3" s="42"/>
      <c r="H3" s="42"/>
      <c r="I3" s="42"/>
      <c r="J3" s="42"/>
      <c r="K3" s="42"/>
      <c r="L3" s="42"/>
      <c r="M3" s="42"/>
      <c r="N3" s="2">
        <f>'Calculations for DICE &amp; RICE'!C7</f>
        <v>2.5499999999999998</v>
      </c>
      <c r="O3" s="42"/>
      <c r="P3" s="42"/>
      <c r="Q3" s="42"/>
      <c r="R3" s="42"/>
      <c r="S3" s="42"/>
      <c r="T3" s="2">
        <f>'Calculations for DICE &amp; RICE'!C8</f>
        <v>3.2</v>
      </c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ht="15.75" customHeight="1" x14ac:dyDescent="0.6">
      <c r="A4" s="34" t="s">
        <v>11</v>
      </c>
      <c r="B4" s="2">
        <f>'Calculations for DICE &amp; RICE'!C26</f>
        <v>0.96</v>
      </c>
      <c r="C4" s="42"/>
      <c r="D4" s="2">
        <f>'Calculations for DICE &amp; RICE'!C27</f>
        <v>1.38</v>
      </c>
      <c r="E4" s="42"/>
      <c r="F4" s="42"/>
      <c r="G4" s="42"/>
      <c r="H4" s="42"/>
      <c r="I4" s="42"/>
      <c r="J4" s="42"/>
      <c r="K4" s="42"/>
      <c r="L4" s="42"/>
      <c r="M4" s="42"/>
      <c r="N4" s="2">
        <f>'Calculations for DICE &amp; RICE'!C28</f>
        <v>2.5499999999999998</v>
      </c>
      <c r="O4" s="42"/>
      <c r="P4" s="42"/>
      <c r="Q4" s="42"/>
      <c r="R4" s="42"/>
      <c r="S4" s="42"/>
      <c r="T4" s="2">
        <f>'Calculations for DICE &amp; RICE'!C29</f>
        <v>3.2</v>
      </c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ht="15.75" customHeight="1" x14ac:dyDescent="0.6">
      <c r="A5" s="34" t="s">
        <v>12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ht="15.75" customHeight="1" x14ac:dyDescent="0.6">
      <c r="A6" s="34" t="s">
        <v>13</v>
      </c>
      <c r="B6" s="42"/>
      <c r="C6" s="50">
        <f>'Calculations for DICE &amp; RICE'!B297</f>
        <v>0.63500000000000001</v>
      </c>
      <c r="D6" s="42"/>
      <c r="E6" s="50">
        <f>'Calculations for DICE &amp; RICE'!C297</f>
        <v>0.82199999999999995</v>
      </c>
      <c r="F6" s="42"/>
      <c r="G6" s="50">
        <f>'Calculations for DICE &amp; RICE'!D297</f>
        <v>1.032</v>
      </c>
      <c r="H6" s="42"/>
      <c r="I6" s="50">
        <f>'Calculations for DICE &amp; RICE'!E297</f>
        <v>1.252</v>
      </c>
      <c r="J6" s="42"/>
      <c r="K6" s="50">
        <f>'Calculations for DICE &amp; RICE'!F297</f>
        <v>1.474</v>
      </c>
      <c r="L6" s="42"/>
      <c r="M6" s="50">
        <f>'Calculations for DICE &amp; RICE'!G297</f>
        <v>1.696</v>
      </c>
      <c r="N6" s="42"/>
      <c r="O6" s="50">
        <f>'Calculations for DICE &amp; RICE'!H297</f>
        <v>1.9159999999999999</v>
      </c>
      <c r="P6" s="42"/>
      <c r="Q6" s="50">
        <f>'Calculations for DICE &amp; RICE'!I297</f>
        <v>2.1339999999999999</v>
      </c>
      <c r="R6" s="42"/>
      <c r="S6" s="50">
        <f>'Calculations for DICE &amp; RICE'!J297</f>
        <v>2.3479999999999999</v>
      </c>
      <c r="T6" s="42"/>
      <c r="U6" s="50">
        <f>'Calculations for DICE &amp; RICE'!K297</f>
        <v>2.5590000000000002</v>
      </c>
      <c r="V6" s="42"/>
      <c r="W6" s="2">
        <f>'Calculations for DICE &amp; RICE'!L297</f>
        <v>2.7370000000000001</v>
      </c>
      <c r="X6" s="42"/>
      <c r="Y6" s="2">
        <f>'Calculations for DICE &amp; RICE'!M297</f>
        <v>2.8929999999999998</v>
      </c>
      <c r="Z6" s="42"/>
      <c r="AA6" s="2">
        <f>'Calculations for DICE &amp; RICE'!N297</f>
        <v>3.0369999999999999</v>
      </c>
      <c r="AB6" s="42"/>
      <c r="AC6" s="2">
        <f>'Calculations for DICE &amp; RICE'!O297</f>
        <v>3.1720000000000002</v>
      </c>
      <c r="AD6" s="42"/>
      <c r="AE6" s="2">
        <f>'Calculations for DICE &amp; RICE'!P297</f>
        <v>3.3</v>
      </c>
      <c r="AF6" s="42"/>
      <c r="AG6" s="2">
        <f>'Calculations for DICE &amp; RICE'!Q297</f>
        <v>3.423</v>
      </c>
      <c r="AH6" s="42"/>
      <c r="AI6" s="2">
        <f>'Calculations for DICE &amp; RICE'!R297</f>
        <v>3.5430000000000001</v>
      </c>
      <c r="AJ6" s="42"/>
      <c r="AK6" s="2">
        <f>'Calculations for DICE &amp; RICE'!S297</f>
        <v>3.6579999999999999</v>
      </c>
      <c r="AL6" s="42"/>
      <c r="AM6" s="2">
        <f>'Calculations for DICE &amp; RICE'!T297</f>
        <v>3.7709999999999999</v>
      </c>
      <c r="AN6" s="2"/>
    </row>
    <row r="7" spans="1:40" ht="15.75" customHeight="1" x14ac:dyDescent="0.6">
      <c r="A7" s="34" t="s">
        <v>14</v>
      </c>
      <c r="B7" s="50">
        <v>0.85</v>
      </c>
      <c r="C7" s="50">
        <v>0.96</v>
      </c>
      <c r="D7" s="50">
        <v>1.08</v>
      </c>
      <c r="E7" s="50">
        <v>1.2</v>
      </c>
      <c r="F7" s="50">
        <v>1.33</v>
      </c>
      <c r="G7" s="50">
        <v>1.46</v>
      </c>
      <c r="H7" s="50">
        <v>1.58</v>
      </c>
      <c r="I7" s="50">
        <v>1.71</v>
      </c>
      <c r="J7" s="50">
        <v>1.84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ht="15.75" customHeight="1" x14ac:dyDescent="0.6">
      <c r="A8" s="34" t="s">
        <v>81</v>
      </c>
      <c r="B8" s="42"/>
      <c r="C8" s="50">
        <v>1.1599999999999999</v>
      </c>
      <c r="D8" s="50">
        <v>1.48</v>
      </c>
      <c r="E8" s="50">
        <v>1.81</v>
      </c>
      <c r="F8" s="50">
        <v>2.14</v>
      </c>
      <c r="G8" s="50">
        <v>2.4500000000000002</v>
      </c>
      <c r="H8" s="50">
        <v>2.75</v>
      </c>
      <c r="I8" s="50">
        <v>3.04</v>
      </c>
      <c r="J8" s="50">
        <v>3.31</v>
      </c>
      <c r="K8" s="50">
        <v>3.57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ht="15.75" customHeight="1" x14ac:dyDescent="0.6">
      <c r="A9" s="34" t="s">
        <v>15</v>
      </c>
      <c r="B9" s="50">
        <v>0.83</v>
      </c>
      <c r="C9" s="50">
        <v>0.93</v>
      </c>
      <c r="D9" s="50">
        <v>1.05</v>
      </c>
      <c r="E9" s="50">
        <v>1.18</v>
      </c>
      <c r="F9" s="50">
        <v>1.32</v>
      </c>
      <c r="G9" s="50">
        <v>1.47</v>
      </c>
      <c r="H9" s="50">
        <v>1.63</v>
      </c>
      <c r="I9" s="50">
        <v>1.8</v>
      </c>
      <c r="J9" s="50">
        <v>1.98</v>
      </c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ht="15.75" customHeight="1" x14ac:dyDescent="0.6">
      <c r="A10" s="34" t="s">
        <v>16</v>
      </c>
      <c r="B10" s="50">
        <v>0.8</v>
      </c>
      <c r="C10" s="50">
        <v>0.93</v>
      </c>
      <c r="D10" s="50">
        <v>1.06</v>
      </c>
      <c r="E10" s="50">
        <v>1.2</v>
      </c>
      <c r="F10" s="50">
        <v>1.35</v>
      </c>
      <c r="G10" s="50">
        <v>1.51</v>
      </c>
      <c r="H10" s="50">
        <v>1.67</v>
      </c>
      <c r="I10" s="50">
        <v>1.84</v>
      </c>
      <c r="J10" s="50">
        <v>2.0099999999999998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</row>
    <row r="11" spans="1:40" ht="15.75" customHeight="1" x14ac:dyDescent="0.6">
      <c r="A11" s="34" t="s">
        <v>17</v>
      </c>
      <c r="B11" s="43"/>
      <c r="C11" s="51">
        <v>0.85</v>
      </c>
      <c r="D11" s="51">
        <v>1.0163</v>
      </c>
      <c r="E11" s="51">
        <v>1.1892</v>
      </c>
      <c r="F11" s="51">
        <v>1.3678999999999999</v>
      </c>
      <c r="G11" s="51">
        <v>1.5517000000000001</v>
      </c>
      <c r="H11" s="51">
        <v>1.74</v>
      </c>
      <c r="I11" s="51">
        <v>1.9320999999999999</v>
      </c>
      <c r="J11" s="51">
        <v>2.1272000000000002</v>
      </c>
      <c r="K11" s="51">
        <v>2.3248000000000002</v>
      </c>
      <c r="L11" s="51">
        <v>2.524</v>
      </c>
      <c r="M11" s="51">
        <v>2.7242999999999999</v>
      </c>
      <c r="N11" s="51">
        <v>2.9249000000000001</v>
      </c>
      <c r="O11" s="51">
        <v>3.1253000000000002</v>
      </c>
      <c r="P11" s="51">
        <v>3.3248000000000002</v>
      </c>
      <c r="Q11" s="51">
        <v>3.5228999999999999</v>
      </c>
      <c r="R11" s="51">
        <v>3.7191000000000001</v>
      </c>
      <c r="S11" s="51">
        <v>3.9129999999999998</v>
      </c>
      <c r="T11" s="51">
        <v>4.1040999999999999</v>
      </c>
      <c r="U11" s="51">
        <v>4.2891000000000004</v>
      </c>
      <c r="V11" s="51">
        <v>4.4680999999999997</v>
      </c>
      <c r="W11" s="51">
        <v>4.6412000000000004</v>
      </c>
      <c r="X11" s="51">
        <v>4.8082000000000003</v>
      </c>
      <c r="Y11" s="51">
        <v>4.9694000000000003</v>
      </c>
      <c r="Z11" s="51">
        <v>5.1247999999999996</v>
      </c>
      <c r="AA11" s="51">
        <v>5.2743000000000002</v>
      </c>
      <c r="AB11" s="51">
        <v>5.4180999999999999</v>
      </c>
      <c r="AC11" s="51">
        <v>5.5560999999999998</v>
      </c>
      <c r="AD11" s="51">
        <v>5.6885000000000003</v>
      </c>
      <c r="AE11" s="51">
        <v>5.8151999999999999</v>
      </c>
      <c r="AF11" s="51">
        <v>5.9363000000000001</v>
      </c>
      <c r="AG11" s="51">
        <v>6.0518000000000001</v>
      </c>
      <c r="AH11" s="51">
        <v>6.1619000000000002</v>
      </c>
      <c r="AI11" s="51">
        <v>6.2664</v>
      </c>
      <c r="AJ11" s="51">
        <v>6.3654999999999999</v>
      </c>
      <c r="AK11" s="51">
        <v>6.4591000000000003</v>
      </c>
      <c r="AL11" s="51">
        <v>6.5473999999999997</v>
      </c>
      <c r="AM11" s="51">
        <v>6.6303000000000001</v>
      </c>
      <c r="AN11" s="51">
        <v>6.7077999999999998</v>
      </c>
    </row>
    <row r="12" spans="1:40" ht="15.75" customHeight="1" x14ac:dyDescent="0.6">
      <c r="A12" s="34" t="s">
        <v>18</v>
      </c>
      <c r="B12" s="42"/>
      <c r="C12" s="50">
        <v>0.85</v>
      </c>
      <c r="D12" s="50">
        <v>1.02</v>
      </c>
      <c r="E12" s="50">
        <v>1.19</v>
      </c>
      <c r="F12" s="50">
        <v>1.37</v>
      </c>
      <c r="G12" s="50">
        <v>1.55</v>
      </c>
      <c r="H12" s="50">
        <v>1.74</v>
      </c>
      <c r="I12" s="50">
        <v>1.93</v>
      </c>
      <c r="J12" s="50">
        <v>2.13</v>
      </c>
      <c r="K12" s="50">
        <v>2.3199999999999998</v>
      </c>
      <c r="L12" s="50">
        <v>2.52</v>
      </c>
      <c r="M12" s="50">
        <v>2.72</v>
      </c>
      <c r="N12" s="50">
        <v>2.93</v>
      </c>
      <c r="O12" s="50">
        <v>3.13</v>
      </c>
      <c r="P12" s="50">
        <v>3.33</v>
      </c>
      <c r="Q12" s="50">
        <v>3.52</v>
      </c>
      <c r="R12" s="50">
        <v>3.72</v>
      </c>
      <c r="S12" s="50">
        <v>3.91</v>
      </c>
      <c r="T12" s="50">
        <v>4.0999999999999996</v>
      </c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ht="15.75" customHeight="1" x14ac:dyDescent="0.6">
      <c r="A13" s="34" t="s">
        <v>19</v>
      </c>
      <c r="B13" s="42"/>
      <c r="C13" s="2">
        <f>'Calculations for DICE &amp; RICE'!G130</f>
        <v>0.98</v>
      </c>
      <c r="D13" s="42"/>
      <c r="E13" s="2">
        <f>'Calculations for DICE &amp; RICE'!H130</f>
        <v>1.23</v>
      </c>
      <c r="F13" s="42"/>
      <c r="G13" s="2">
        <f>'Calculations for DICE &amp; RICE'!I130</f>
        <v>1.52</v>
      </c>
      <c r="H13" s="42"/>
      <c r="I13" s="2">
        <f>'Calculations for DICE &amp; RICE'!J130</f>
        <v>1.8320000000000001</v>
      </c>
      <c r="J13" s="42"/>
      <c r="K13" s="2">
        <f>'Calculations for DICE &amp; RICE'!K130</f>
        <v>2.1509999999999998</v>
      </c>
      <c r="L13" s="42"/>
      <c r="M13" s="2">
        <f>'Calculations for DICE &amp; RICE'!L130</f>
        <v>2.468</v>
      </c>
      <c r="N13" s="42"/>
      <c r="O13" s="2">
        <f>'Calculations for DICE &amp; RICE'!M130</f>
        <v>2.778</v>
      </c>
      <c r="P13" s="42"/>
      <c r="Q13" s="2">
        <f>'Calculations for DICE &amp; RICE'!N130</f>
        <v>3.0779999999999998</v>
      </c>
      <c r="R13" s="42"/>
      <c r="S13" s="2">
        <f>'Calculations for DICE &amp; RICE'!O130</f>
        <v>3.3679999999999999</v>
      </c>
      <c r="T13" s="42"/>
      <c r="U13" s="2">
        <f>'Calculations for DICE &amp; RICE'!P130</f>
        <v>3.6480000000000001</v>
      </c>
      <c r="V13" s="42"/>
      <c r="W13" s="2">
        <f>'Calculations for DICE &amp; RICE'!Q130</f>
        <v>3.9106200000000002</v>
      </c>
      <c r="X13" s="42"/>
      <c r="Y13" s="2">
        <f>'Calculations for DICE &amp; RICE'!R130</f>
        <v>4.16</v>
      </c>
      <c r="Z13" s="42"/>
      <c r="AA13" s="2">
        <f>'Calculations for DICE &amp; RICE'!S130</f>
        <v>4.3970000000000002</v>
      </c>
      <c r="AB13" s="42"/>
      <c r="AC13" s="2">
        <f>'Calculations for DICE &amp; RICE'!T130</f>
        <v>4.625</v>
      </c>
      <c r="AD13" s="42"/>
      <c r="AE13" s="2">
        <f>'Calculations for DICE &amp; RICE'!U130</f>
        <v>4.843</v>
      </c>
      <c r="AF13" s="42"/>
      <c r="AG13" s="2">
        <f>'Calculations for DICE &amp; RICE'!V130</f>
        <v>5.0529999999999999</v>
      </c>
      <c r="AH13" s="42"/>
      <c r="AI13" s="2">
        <f>'Calculations for DICE &amp; RICE'!W130</f>
        <v>5.2539999999999996</v>
      </c>
      <c r="AJ13" s="42"/>
      <c r="AK13" s="2">
        <f>'Calculations for DICE &amp; RICE'!X130</f>
        <v>5.4480000000000004</v>
      </c>
      <c r="AL13" s="42"/>
      <c r="AM13" s="2">
        <f>'Calculations for DICE &amp; RICE'!Y130</f>
        <v>5.6349999999999998</v>
      </c>
      <c r="AN13" s="2"/>
    </row>
    <row r="14" spans="1:40" ht="15.75" customHeight="1" x14ac:dyDescent="0.6">
      <c r="A14" s="34" t="s">
        <v>20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</row>
    <row r="15" spans="1:40" ht="15.75" customHeight="1" x14ac:dyDescent="0.6">
      <c r="A15" s="34" t="s">
        <v>21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</row>
    <row r="16" spans="1:40" ht="15.75" customHeight="1" x14ac:dyDescent="0.6">
      <c r="A16" s="34" t="s">
        <v>22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</row>
    <row r="17" spans="1:40" ht="15.75" customHeight="1" x14ac:dyDescent="0.6">
      <c r="A17" s="52" t="s">
        <v>23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</row>
    <row r="18" spans="1:40" ht="15.75" customHeight="1" x14ac:dyDescent="0.6">
      <c r="A18" s="52" t="s">
        <v>24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</row>
    <row r="19" spans="1:40" ht="13" x14ac:dyDescent="0.6">
      <c r="A19" s="34" t="s">
        <v>25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</row>
    <row r="20" spans="1:40" ht="13" x14ac:dyDescent="0.6">
      <c r="A20" s="34" t="s">
        <v>26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</row>
    <row r="21" spans="1:40" ht="13" x14ac:dyDescent="0.6">
      <c r="A21" s="34" t="s">
        <v>27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ht="13" x14ac:dyDescent="0.6">
      <c r="A22" s="34" t="s">
        <v>28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ht="13" x14ac:dyDescent="0.6">
      <c r="A23" s="34" t="s">
        <v>29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ht="13" x14ac:dyDescent="0.6">
      <c r="A24" s="34" t="s">
        <v>30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ht="13" x14ac:dyDescent="0.6">
      <c r="A25" s="34" t="s">
        <v>31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ht="13" x14ac:dyDescent="0.6">
      <c r="A26" s="34" t="s">
        <v>32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</row>
    <row r="27" spans="1:40" ht="13" x14ac:dyDescent="0.6">
      <c r="A27" s="37" t="s">
        <v>33</v>
      </c>
      <c r="B27" s="53">
        <v>0.98899999999999999</v>
      </c>
      <c r="C27" s="42"/>
      <c r="D27" s="53">
        <v>1.252</v>
      </c>
      <c r="E27" s="42"/>
      <c r="F27" s="53">
        <v>1.569</v>
      </c>
      <c r="G27" s="42"/>
      <c r="H27" s="53">
        <v>1.9</v>
      </c>
      <c r="I27" s="42"/>
      <c r="J27" s="53">
        <v>2.2240000000000002</v>
      </c>
      <c r="K27" s="42"/>
      <c r="L27" s="53">
        <v>2.5059999999999998</v>
      </c>
      <c r="M27" s="42"/>
      <c r="N27" s="53">
        <v>2.7679999999999998</v>
      </c>
      <c r="O27" s="42"/>
      <c r="P27" s="53">
        <v>3.012</v>
      </c>
      <c r="Q27" s="42"/>
      <c r="R27" s="53">
        <v>3.2320000000000002</v>
      </c>
      <c r="S27" s="42"/>
      <c r="T27" s="53">
        <v>3.4220000000000002</v>
      </c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</row>
    <row r="28" spans="1:40" ht="13" x14ac:dyDescent="0.6">
      <c r="A28" s="37" t="s">
        <v>82</v>
      </c>
      <c r="B28" s="53">
        <v>0.98899999999999999</v>
      </c>
      <c r="C28" s="42"/>
      <c r="D28" s="53">
        <v>1.252</v>
      </c>
      <c r="E28" s="42"/>
      <c r="F28" s="53">
        <v>1.5529999999999999</v>
      </c>
      <c r="G28" s="42"/>
      <c r="H28" s="53">
        <v>1.907</v>
      </c>
      <c r="I28" s="42"/>
      <c r="J28" s="53">
        <v>2.286</v>
      </c>
      <c r="K28" s="42"/>
      <c r="L28" s="53">
        <v>2.6509999999999998</v>
      </c>
      <c r="M28" s="42"/>
      <c r="N28" s="53">
        <v>3.016</v>
      </c>
      <c r="O28" s="42"/>
      <c r="P28" s="53">
        <v>3.3849999999999998</v>
      </c>
      <c r="Q28" s="42"/>
      <c r="R28" s="53">
        <v>3.7570000000000001</v>
      </c>
      <c r="S28" s="42"/>
      <c r="T28" s="53">
        <v>4.125</v>
      </c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ht="13" x14ac:dyDescent="0.6">
      <c r="A29" s="37" t="s">
        <v>83</v>
      </c>
      <c r="B29" s="53">
        <v>0.98799999999999999</v>
      </c>
      <c r="C29" s="42"/>
      <c r="D29" s="53">
        <v>1.226</v>
      </c>
      <c r="E29" s="42"/>
      <c r="F29" s="53">
        <v>1.524</v>
      </c>
      <c r="G29" s="42"/>
      <c r="H29" s="53">
        <v>1.8640000000000001</v>
      </c>
      <c r="I29" s="42"/>
      <c r="J29" s="53">
        <v>2.2029999999999998</v>
      </c>
      <c r="K29" s="42"/>
      <c r="L29" s="53">
        <v>2.5510000000000002</v>
      </c>
      <c r="M29" s="42"/>
      <c r="N29" s="53">
        <v>2.9119999999999999</v>
      </c>
      <c r="O29" s="42"/>
      <c r="P29" s="53">
        <v>3.2839999999999998</v>
      </c>
      <c r="Q29" s="42"/>
      <c r="R29" s="53">
        <v>3.6720000000000002</v>
      </c>
      <c r="S29" s="42"/>
      <c r="T29" s="53">
        <v>4.0709999999999997</v>
      </c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ht="13" x14ac:dyDescent="0.6">
      <c r="A30" s="37" t="s">
        <v>84</v>
      </c>
      <c r="B30" s="53">
        <v>0.98799999999999999</v>
      </c>
      <c r="C30" s="42"/>
      <c r="D30" s="53">
        <v>1.22</v>
      </c>
      <c r="E30" s="42"/>
      <c r="F30" s="53">
        <v>1.5089999999999999</v>
      </c>
      <c r="G30" s="42"/>
      <c r="H30" s="53">
        <v>1.8340000000000001</v>
      </c>
      <c r="I30" s="42"/>
      <c r="J30" s="53">
        <v>2.1459999999999999</v>
      </c>
      <c r="K30" s="42"/>
      <c r="L30" s="53">
        <v>2.4409999999999998</v>
      </c>
      <c r="M30" s="42"/>
      <c r="N30" s="53">
        <v>2.72</v>
      </c>
      <c r="O30" s="42"/>
      <c r="P30" s="53">
        <v>2.9820000000000002</v>
      </c>
      <c r="Q30" s="42"/>
      <c r="R30" s="53">
        <v>3.2280000000000002</v>
      </c>
      <c r="S30" s="42"/>
      <c r="T30" s="53">
        <v>3.4550000000000001</v>
      </c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ht="13" x14ac:dyDescent="0.6">
      <c r="A31" s="37" t="s">
        <v>85</v>
      </c>
      <c r="B31" s="53">
        <v>0.98899999999999999</v>
      </c>
      <c r="C31" s="42"/>
      <c r="D31" s="53">
        <v>1.2470000000000001</v>
      </c>
      <c r="E31" s="42"/>
      <c r="F31" s="53">
        <v>1.5780000000000001</v>
      </c>
      <c r="G31" s="42"/>
      <c r="H31" s="53">
        <v>1.964</v>
      </c>
      <c r="I31" s="42"/>
      <c r="J31" s="53">
        <v>2.4039999999999999</v>
      </c>
      <c r="K31" s="42"/>
      <c r="L31" s="53">
        <v>2.8490000000000002</v>
      </c>
      <c r="M31" s="42"/>
      <c r="N31" s="53">
        <v>3.3109999999999999</v>
      </c>
      <c r="O31" s="42"/>
      <c r="P31" s="53">
        <v>3.7869999999999999</v>
      </c>
      <c r="Q31" s="42"/>
      <c r="R31" s="53">
        <v>4.2679999999999998</v>
      </c>
      <c r="S31" s="42"/>
      <c r="T31" s="53">
        <v>4.7439999999999998</v>
      </c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ht="13" x14ac:dyDescent="0.6">
      <c r="A32" s="54" t="s">
        <v>86</v>
      </c>
      <c r="B32" s="53">
        <v>0.98899999999999999</v>
      </c>
      <c r="C32" s="42"/>
      <c r="D32" s="53">
        <v>1.228</v>
      </c>
      <c r="E32" s="42"/>
      <c r="F32" s="53">
        <v>1.472</v>
      </c>
      <c r="G32" s="42"/>
      <c r="H32" s="53">
        <v>1.7330000000000001</v>
      </c>
      <c r="I32" s="42"/>
      <c r="J32" s="53">
        <v>2</v>
      </c>
      <c r="K32" s="42"/>
      <c r="L32" s="53">
        <v>2.246</v>
      </c>
      <c r="M32" s="42"/>
      <c r="N32" s="53">
        <v>2.4870000000000001</v>
      </c>
      <c r="O32" s="42"/>
      <c r="P32" s="53">
        <v>2.7170000000000001</v>
      </c>
      <c r="Q32" s="42"/>
      <c r="R32" s="53">
        <v>2.919</v>
      </c>
      <c r="S32" s="42"/>
      <c r="T32" s="53">
        <v>3.0859999999999999</v>
      </c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ht="13" x14ac:dyDescent="0.6">
      <c r="A33" s="54" t="s">
        <v>87</v>
      </c>
      <c r="B33" s="53">
        <v>0.98899999999999999</v>
      </c>
      <c r="C33" s="42"/>
      <c r="D33" s="53">
        <v>1.228</v>
      </c>
      <c r="E33" s="42"/>
      <c r="F33" s="53">
        <v>1.498</v>
      </c>
      <c r="G33" s="42"/>
      <c r="H33" s="53">
        <v>1.8140000000000001</v>
      </c>
      <c r="I33" s="42"/>
      <c r="J33" s="53">
        <v>2.1549999999999998</v>
      </c>
      <c r="K33" s="42"/>
      <c r="L33" s="53">
        <v>2.4910000000000001</v>
      </c>
      <c r="M33" s="42"/>
      <c r="N33" s="53">
        <v>2.843</v>
      </c>
      <c r="O33" s="42"/>
      <c r="P33" s="53">
        <v>3.2130000000000001</v>
      </c>
      <c r="Q33" s="42"/>
      <c r="R33" s="53">
        <v>3.577</v>
      </c>
      <c r="S33" s="42"/>
      <c r="T33" s="53">
        <v>3.9239999999999999</v>
      </c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</row>
    <row r="34" spans="1:40" ht="13" x14ac:dyDescent="0.6">
      <c r="A34" s="54" t="s">
        <v>88</v>
      </c>
      <c r="B34" s="53">
        <v>0.98799999999999999</v>
      </c>
      <c r="C34" s="42"/>
      <c r="D34" s="53">
        <v>1.228</v>
      </c>
      <c r="E34" s="42"/>
      <c r="F34" s="53">
        <v>1.51</v>
      </c>
      <c r="G34" s="42"/>
      <c r="H34" s="53">
        <v>1.839</v>
      </c>
      <c r="I34" s="42"/>
      <c r="J34" s="53">
        <v>2.1779999999999999</v>
      </c>
      <c r="K34" s="42"/>
      <c r="L34" s="53">
        <v>2.5219999999999998</v>
      </c>
      <c r="M34" s="42"/>
      <c r="N34" s="53">
        <v>2.8849999999999998</v>
      </c>
      <c r="O34" s="42"/>
      <c r="P34" s="53">
        <v>3.278</v>
      </c>
      <c r="Q34" s="42"/>
      <c r="R34" s="53">
        <v>3.681</v>
      </c>
      <c r="S34" s="42"/>
      <c r="T34" s="53">
        <v>4.0839999999999996</v>
      </c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</row>
    <row r="35" spans="1:40" ht="13" x14ac:dyDescent="0.6">
      <c r="A35" s="54" t="s">
        <v>89</v>
      </c>
      <c r="B35" s="53">
        <v>0.98899999999999999</v>
      </c>
      <c r="C35" s="42"/>
      <c r="D35" s="53">
        <v>1.2370000000000001</v>
      </c>
      <c r="E35" s="42"/>
      <c r="F35" s="53">
        <v>1.5329999999999999</v>
      </c>
      <c r="G35" s="42"/>
      <c r="H35" s="53">
        <v>1.8740000000000001</v>
      </c>
      <c r="I35" s="42"/>
      <c r="J35" s="53">
        <v>2.2160000000000002</v>
      </c>
      <c r="K35" s="42"/>
      <c r="L35" s="53">
        <v>2.5459999999999998</v>
      </c>
      <c r="M35" s="42"/>
      <c r="N35" s="53">
        <v>2.875</v>
      </c>
      <c r="O35" s="42"/>
      <c r="P35" s="53">
        <v>3.2010000000000001</v>
      </c>
      <c r="Q35" s="42"/>
      <c r="R35" s="53">
        <v>3.4940000000000002</v>
      </c>
      <c r="S35" s="42"/>
      <c r="T35" s="53">
        <v>3.758</v>
      </c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</row>
    <row r="36" spans="1:40" ht="13" x14ac:dyDescent="0.6">
      <c r="A36" s="54" t="s">
        <v>90</v>
      </c>
      <c r="B36" s="53">
        <v>0.98899999999999999</v>
      </c>
      <c r="C36" s="42"/>
      <c r="D36" s="53">
        <v>1.228</v>
      </c>
      <c r="E36" s="42"/>
      <c r="F36" s="53">
        <v>1.5029999999999999</v>
      </c>
      <c r="G36" s="42"/>
      <c r="H36" s="53">
        <v>1.85</v>
      </c>
      <c r="I36" s="42"/>
      <c r="J36" s="53">
        <v>2.2669999999999999</v>
      </c>
      <c r="K36" s="42"/>
      <c r="L36" s="53">
        <v>2.7010000000000001</v>
      </c>
      <c r="M36" s="42"/>
      <c r="N36" s="53">
        <v>3.1579999999999999</v>
      </c>
      <c r="O36" s="42"/>
      <c r="P36" s="53">
        <v>3.625</v>
      </c>
      <c r="Q36" s="42"/>
      <c r="R36" s="53">
        <v>4.08</v>
      </c>
      <c r="S36" s="42"/>
      <c r="T36" s="53">
        <v>4.51</v>
      </c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</row>
    <row r="37" spans="1:40" ht="13" x14ac:dyDescent="0.6">
      <c r="A37" s="37" t="s">
        <v>91</v>
      </c>
      <c r="B37" s="53">
        <v>0.98799999999999999</v>
      </c>
      <c r="C37" s="42"/>
      <c r="D37" s="53">
        <v>1.2230000000000001</v>
      </c>
      <c r="E37" s="42"/>
      <c r="F37" s="53">
        <v>1.506</v>
      </c>
      <c r="G37" s="42"/>
      <c r="H37" s="53">
        <v>1.7709999999999999</v>
      </c>
      <c r="I37" s="42"/>
      <c r="J37" s="53">
        <v>2.0219999999999998</v>
      </c>
      <c r="K37" s="42"/>
      <c r="L37" s="53">
        <v>2.246</v>
      </c>
      <c r="M37" s="42"/>
      <c r="N37" s="53">
        <v>2.46</v>
      </c>
      <c r="O37" s="42"/>
      <c r="P37" s="53">
        <v>2.669</v>
      </c>
      <c r="Q37" s="42"/>
      <c r="R37" s="53">
        <v>2.8559999999999999</v>
      </c>
      <c r="S37" s="42"/>
      <c r="T37" s="53">
        <v>3.0179999999999998</v>
      </c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ht="13" x14ac:dyDescent="0.6">
      <c r="A38" s="37" t="s">
        <v>92</v>
      </c>
      <c r="B38" s="53">
        <v>0.98899999999999999</v>
      </c>
      <c r="C38" s="42"/>
      <c r="D38" s="53">
        <v>1.248</v>
      </c>
      <c r="E38" s="42"/>
      <c r="F38" s="53">
        <v>1.5649999999999999</v>
      </c>
      <c r="G38" s="42"/>
      <c r="H38" s="53">
        <v>1.873</v>
      </c>
      <c r="I38" s="42"/>
      <c r="J38" s="53">
        <v>2.169</v>
      </c>
      <c r="K38" s="42"/>
      <c r="L38" s="53">
        <v>2.468</v>
      </c>
      <c r="M38" s="42"/>
      <c r="N38" s="53">
        <v>2.7639999999999998</v>
      </c>
      <c r="O38" s="42"/>
      <c r="P38" s="53">
        <v>3.0760000000000001</v>
      </c>
      <c r="Q38" s="42"/>
      <c r="R38" s="53">
        <v>3.419</v>
      </c>
      <c r="S38" s="42"/>
      <c r="T38" s="53">
        <v>3.79</v>
      </c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ht="13" x14ac:dyDescent="0.6">
      <c r="A39" s="37" t="s">
        <v>93</v>
      </c>
      <c r="B39" s="53">
        <v>0.98799999999999999</v>
      </c>
      <c r="C39" s="42"/>
      <c r="D39" s="53">
        <v>1.25</v>
      </c>
      <c r="E39" s="42"/>
      <c r="F39" s="53">
        <v>1.587</v>
      </c>
      <c r="G39" s="42"/>
      <c r="H39" s="53">
        <v>1.927</v>
      </c>
      <c r="I39" s="42"/>
      <c r="J39" s="53">
        <v>2.2509999999999999</v>
      </c>
      <c r="K39" s="42"/>
      <c r="L39" s="53">
        <v>2.5830000000000002</v>
      </c>
      <c r="M39" s="42"/>
      <c r="N39" s="53">
        <v>2.9089999999999998</v>
      </c>
      <c r="O39" s="42"/>
      <c r="P39" s="53">
        <v>3.2469999999999999</v>
      </c>
      <c r="Q39" s="42"/>
      <c r="R39" s="53">
        <v>3.6030000000000002</v>
      </c>
      <c r="S39" s="42"/>
      <c r="T39" s="53">
        <v>3.9740000000000002</v>
      </c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</row>
    <row r="40" spans="1:40" ht="13" x14ac:dyDescent="0.6">
      <c r="A40" s="37" t="s">
        <v>94</v>
      </c>
      <c r="B40" s="53">
        <v>0.98899999999999999</v>
      </c>
      <c r="C40" s="42"/>
      <c r="D40" s="53">
        <v>1.2569999999999999</v>
      </c>
      <c r="E40" s="42"/>
      <c r="F40" s="53">
        <v>1.569</v>
      </c>
      <c r="G40" s="42"/>
      <c r="H40" s="53">
        <v>1.8779999999999999</v>
      </c>
      <c r="I40" s="42"/>
      <c r="J40" s="53">
        <v>2.1720000000000002</v>
      </c>
      <c r="K40" s="42"/>
      <c r="L40" s="53">
        <v>2.4449999999999998</v>
      </c>
      <c r="M40" s="42"/>
      <c r="N40" s="53">
        <v>2.6890000000000001</v>
      </c>
      <c r="O40" s="42"/>
      <c r="P40" s="53">
        <v>2.923</v>
      </c>
      <c r="Q40" s="42"/>
      <c r="R40" s="53">
        <v>3.1669999999999998</v>
      </c>
      <c r="S40" s="42"/>
      <c r="T40" s="53">
        <v>3.3879999999999999</v>
      </c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</row>
    <row r="41" spans="1:40" ht="13" x14ac:dyDescent="0.6">
      <c r="A41" s="37" t="s">
        <v>95</v>
      </c>
      <c r="B41" s="53">
        <v>0.98899999999999999</v>
      </c>
      <c r="C41" s="42"/>
      <c r="D41" s="53">
        <v>1.25</v>
      </c>
      <c r="E41" s="42"/>
      <c r="F41" s="53">
        <v>1.5880000000000001</v>
      </c>
      <c r="G41" s="42"/>
      <c r="H41" s="53">
        <v>1.958</v>
      </c>
      <c r="I41" s="42"/>
      <c r="J41" s="53">
        <v>2.379</v>
      </c>
      <c r="K41" s="42"/>
      <c r="L41" s="53">
        <v>2.8919999999999999</v>
      </c>
      <c r="M41" s="42"/>
      <c r="N41" s="53">
        <v>3.3759999999999999</v>
      </c>
      <c r="O41" s="42"/>
      <c r="P41" s="53">
        <v>3.8730000000000002</v>
      </c>
      <c r="Q41" s="42"/>
      <c r="R41" s="53">
        <v>4.3730000000000002</v>
      </c>
      <c r="S41" s="42"/>
      <c r="T41" s="53">
        <v>4.8630000000000004</v>
      </c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</row>
    <row r="42" spans="1:40" ht="13" x14ac:dyDescent="0.6">
      <c r="A42" s="37" t="s">
        <v>96</v>
      </c>
      <c r="B42" s="53">
        <v>0.99</v>
      </c>
      <c r="C42" s="42"/>
      <c r="D42" s="53">
        <v>1.28</v>
      </c>
      <c r="E42" s="42"/>
      <c r="F42" s="53">
        <v>1.5209999999999999</v>
      </c>
      <c r="G42" s="42"/>
      <c r="H42" s="53">
        <v>1.774</v>
      </c>
      <c r="I42" s="42"/>
      <c r="J42" s="53">
        <v>2.028</v>
      </c>
      <c r="K42" s="42"/>
      <c r="L42" s="53">
        <v>2.2759999999999998</v>
      </c>
      <c r="M42" s="42"/>
      <c r="N42" s="53">
        <v>2.536</v>
      </c>
      <c r="O42" s="42"/>
      <c r="P42" s="53">
        <v>2.7970000000000002</v>
      </c>
      <c r="Q42" s="42"/>
      <c r="R42" s="53">
        <v>3.0489999999999999</v>
      </c>
      <c r="S42" s="42"/>
      <c r="T42" s="53">
        <v>3.294</v>
      </c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</row>
    <row r="43" spans="1:40" ht="13" x14ac:dyDescent="0.6">
      <c r="A43" s="37" t="s">
        <v>97</v>
      </c>
      <c r="B43" s="53">
        <v>0.98899999999999999</v>
      </c>
      <c r="C43" s="42"/>
      <c r="D43" s="53">
        <v>1.2410000000000001</v>
      </c>
      <c r="E43" s="42"/>
      <c r="F43" s="53">
        <v>1.4830000000000001</v>
      </c>
      <c r="G43" s="42"/>
      <c r="H43" s="53">
        <v>1.762</v>
      </c>
      <c r="I43" s="42"/>
      <c r="J43" s="53">
        <v>2.0529999999999999</v>
      </c>
      <c r="K43" s="42"/>
      <c r="L43" s="53">
        <v>2.3559999999999999</v>
      </c>
      <c r="M43" s="42"/>
      <c r="N43" s="53">
        <v>2.681</v>
      </c>
      <c r="O43" s="42"/>
      <c r="P43" s="53">
        <v>3.0230000000000001</v>
      </c>
      <c r="Q43" s="42"/>
      <c r="R43" s="53">
        <v>3.3879999999999999</v>
      </c>
      <c r="S43" s="42"/>
      <c r="T43" s="53">
        <v>3.7629999999999999</v>
      </c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</row>
    <row r="44" spans="1:40" ht="13" x14ac:dyDescent="0.6">
      <c r="A44" s="37" t="s">
        <v>98</v>
      </c>
      <c r="B44" s="53">
        <v>0.98799999999999999</v>
      </c>
      <c r="C44" s="42"/>
      <c r="D44" s="53">
        <v>1.226</v>
      </c>
      <c r="E44" s="42"/>
      <c r="F44" s="53">
        <v>1.51</v>
      </c>
      <c r="G44" s="42"/>
      <c r="H44" s="53">
        <v>1.8660000000000001</v>
      </c>
      <c r="I44" s="42"/>
      <c r="J44" s="53">
        <v>2.2469999999999999</v>
      </c>
      <c r="K44" s="42"/>
      <c r="L44" s="53">
        <v>2.6539999999999999</v>
      </c>
      <c r="M44" s="42"/>
      <c r="N44" s="53">
        <v>3.089</v>
      </c>
      <c r="O44" s="42"/>
      <c r="P44" s="53">
        <v>3.5529999999999999</v>
      </c>
      <c r="Q44" s="42"/>
      <c r="R44" s="53">
        <v>4.0449999999999999</v>
      </c>
      <c r="S44" s="42"/>
      <c r="T44" s="53">
        <v>4.5709999999999997</v>
      </c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</row>
    <row r="45" spans="1:40" ht="13" x14ac:dyDescent="0.6">
      <c r="A45" s="37" t="s">
        <v>99</v>
      </c>
      <c r="B45" s="53">
        <v>0.98899999999999999</v>
      </c>
      <c r="C45" s="42"/>
      <c r="D45" s="53">
        <v>1.2549999999999999</v>
      </c>
      <c r="E45" s="42"/>
      <c r="F45" s="53">
        <v>1.528</v>
      </c>
      <c r="G45" s="42"/>
      <c r="H45" s="53">
        <v>1.825</v>
      </c>
      <c r="I45" s="42"/>
      <c r="J45" s="53">
        <v>2.1389999999999998</v>
      </c>
      <c r="K45" s="42"/>
      <c r="L45" s="53">
        <v>2.4209999999999998</v>
      </c>
      <c r="M45" s="42"/>
      <c r="N45" s="53">
        <v>2.6680000000000001</v>
      </c>
      <c r="O45" s="42"/>
      <c r="P45" s="53">
        <v>2.8740000000000001</v>
      </c>
      <c r="Q45" s="42"/>
      <c r="R45" s="53">
        <v>3.0329999999999999</v>
      </c>
      <c r="S45" s="42"/>
      <c r="T45" s="53">
        <v>3.1440000000000001</v>
      </c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</row>
    <row r="46" spans="1:40" ht="13" x14ac:dyDescent="0.6">
      <c r="A46" s="37" t="s">
        <v>100</v>
      </c>
      <c r="B46" s="53">
        <v>0.98899999999999999</v>
      </c>
      <c r="C46" s="42"/>
      <c r="D46" s="53">
        <v>1.2370000000000001</v>
      </c>
      <c r="E46" s="42"/>
      <c r="F46" s="53">
        <v>1.5189999999999999</v>
      </c>
      <c r="G46" s="42"/>
      <c r="H46" s="53">
        <v>1.859</v>
      </c>
      <c r="I46" s="42"/>
      <c r="J46" s="53">
        <v>2.2389999999999999</v>
      </c>
      <c r="K46" s="42"/>
      <c r="L46" s="53">
        <v>2.6219999999999999</v>
      </c>
      <c r="M46" s="42"/>
      <c r="N46" s="53">
        <v>3.0169999999999999</v>
      </c>
      <c r="O46" s="42"/>
      <c r="P46" s="53">
        <v>3.4009999999999998</v>
      </c>
      <c r="Q46" s="42"/>
      <c r="R46" s="53">
        <v>3.762</v>
      </c>
      <c r="S46" s="42"/>
      <c r="T46" s="53">
        <v>4.0759999999999996</v>
      </c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</row>
    <row r="47" spans="1:40" ht="13" x14ac:dyDescent="0.6">
      <c r="A47" s="37" t="s">
        <v>101</v>
      </c>
      <c r="B47" s="53">
        <v>0.98899999999999999</v>
      </c>
      <c r="C47" s="42"/>
      <c r="D47" s="53">
        <v>1.266</v>
      </c>
      <c r="E47" s="42"/>
      <c r="F47" s="53">
        <v>1.603</v>
      </c>
      <c r="G47" s="42"/>
      <c r="H47" s="53">
        <v>2.0129999999999999</v>
      </c>
      <c r="I47" s="42"/>
      <c r="J47" s="53">
        <v>2.48</v>
      </c>
      <c r="K47" s="42"/>
      <c r="L47" s="53">
        <v>2.976</v>
      </c>
      <c r="M47" s="42"/>
      <c r="N47" s="53">
        <v>3.504</v>
      </c>
      <c r="O47" s="42"/>
      <c r="P47" s="53">
        <v>4.05</v>
      </c>
      <c r="Q47" s="42"/>
      <c r="R47" s="53">
        <v>4.5759999999999996</v>
      </c>
      <c r="S47" s="42"/>
      <c r="T47" s="53">
        <v>5.0519999999999996</v>
      </c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</row>
    <row r="48" spans="1:40" ht="13" x14ac:dyDescent="0.6">
      <c r="A48" s="37" t="s">
        <v>102</v>
      </c>
      <c r="B48" s="53">
        <v>0.98899999999999999</v>
      </c>
      <c r="C48" s="42"/>
      <c r="D48" s="53">
        <v>1.262</v>
      </c>
      <c r="E48" s="42"/>
      <c r="F48" s="53">
        <v>1.583</v>
      </c>
      <c r="G48" s="42"/>
      <c r="H48" s="53">
        <v>1.925</v>
      </c>
      <c r="I48" s="42"/>
      <c r="J48" s="53">
        <v>2.2549999999999999</v>
      </c>
      <c r="K48" s="42"/>
      <c r="L48" s="53">
        <v>2.5470000000000002</v>
      </c>
      <c r="M48" s="42"/>
      <c r="N48" s="53">
        <v>2.8180000000000001</v>
      </c>
      <c r="O48" s="42"/>
      <c r="P48" s="53">
        <v>3.0739999999999998</v>
      </c>
      <c r="Q48" s="42"/>
      <c r="R48" s="53">
        <v>3.3010000000000002</v>
      </c>
      <c r="S48" s="42"/>
      <c r="T48" s="53">
        <v>3.49</v>
      </c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</row>
    <row r="49" spans="1:40" ht="13" x14ac:dyDescent="0.6">
      <c r="A49" s="37" t="s">
        <v>103</v>
      </c>
      <c r="B49" s="53">
        <v>0.98899999999999999</v>
      </c>
      <c r="C49" s="42"/>
      <c r="D49" s="53">
        <v>1.252</v>
      </c>
      <c r="E49" s="42"/>
      <c r="F49" s="53">
        <v>1.5649999999999999</v>
      </c>
      <c r="G49" s="42"/>
      <c r="H49" s="53">
        <v>1.9359999999999999</v>
      </c>
      <c r="I49" s="42"/>
      <c r="J49" s="53">
        <v>2.33</v>
      </c>
      <c r="K49" s="42"/>
      <c r="L49" s="53">
        <v>2.7109999999999999</v>
      </c>
      <c r="M49" s="42"/>
      <c r="N49" s="53">
        <v>3.0870000000000002</v>
      </c>
      <c r="O49" s="42"/>
      <c r="P49" s="53">
        <v>3.4649999999999999</v>
      </c>
      <c r="Q49" s="42"/>
      <c r="R49" s="53">
        <v>3.8450000000000002</v>
      </c>
      <c r="S49" s="42"/>
      <c r="T49" s="53">
        <v>4.2160000000000002</v>
      </c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</row>
    <row r="50" spans="1:40" ht="13" x14ac:dyDescent="0.6">
      <c r="A50" s="37" t="s">
        <v>104</v>
      </c>
      <c r="B50" s="53">
        <v>0.98799999999999999</v>
      </c>
      <c r="C50" s="42"/>
      <c r="D50" s="53">
        <v>1.24</v>
      </c>
      <c r="E50" s="42"/>
      <c r="F50" s="53">
        <v>1.5580000000000001</v>
      </c>
      <c r="G50" s="42"/>
      <c r="H50" s="53">
        <v>1.93</v>
      </c>
      <c r="I50" s="42"/>
      <c r="J50" s="53">
        <v>2.2989999999999999</v>
      </c>
      <c r="K50" s="42"/>
      <c r="L50" s="53">
        <v>2.6709999999999998</v>
      </c>
      <c r="M50" s="42"/>
      <c r="N50" s="53">
        <v>3.0270000000000001</v>
      </c>
      <c r="O50" s="42"/>
      <c r="P50" s="53">
        <v>3.4009999999999998</v>
      </c>
      <c r="Q50" s="42"/>
      <c r="R50" s="53">
        <v>3.802</v>
      </c>
      <c r="S50" s="42"/>
      <c r="T50" s="53">
        <v>4.2270000000000003</v>
      </c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</row>
    <row r="51" spans="1:40" ht="13" x14ac:dyDescent="0.6">
      <c r="A51" s="37" t="s">
        <v>105</v>
      </c>
      <c r="B51" s="53">
        <v>0.98899999999999999</v>
      </c>
      <c r="C51" s="42"/>
      <c r="D51" s="53">
        <v>1.2410000000000001</v>
      </c>
      <c r="E51" s="42"/>
      <c r="F51" s="53">
        <v>1.5309999999999999</v>
      </c>
      <c r="G51" s="42"/>
      <c r="H51" s="53">
        <v>1.843</v>
      </c>
      <c r="I51" s="42"/>
      <c r="J51" s="53">
        <v>2.157</v>
      </c>
      <c r="K51" s="42"/>
      <c r="L51" s="53">
        <v>2.4590000000000001</v>
      </c>
      <c r="M51" s="42"/>
      <c r="N51" s="53">
        <v>2.7370000000000001</v>
      </c>
      <c r="O51" s="42"/>
      <c r="P51" s="53">
        <v>3.008</v>
      </c>
      <c r="Q51" s="42"/>
      <c r="R51" s="53">
        <v>3.2629999999999999</v>
      </c>
      <c r="S51" s="42"/>
      <c r="T51" s="53">
        <v>3.4860000000000002</v>
      </c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</row>
    <row r="52" spans="1:40" ht="13" x14ac:dyDescent="0.6">
      <c r="B52" s="53">
        <v>0.98899999999999999</v>
      </c>
      <c r="C52" s="42"/>
      <c r="D52" s="53">
        <v>1.2669999999999999</v>
      </c>
      <c r="E52" s="42"/>
      <c r="F52" s="53">
        <v>1.615</v>
      </c>
      <c r="G52" s="42"/>
      <c r="H52" s="53">
        <v>2.0419999999999998</v>
      </c>
      <c r="I52" s="42"/>
      <c r="J52" s="53">
        <v>2.5270000000000001</v>
      </c>
      <c r="K52" s="42"/>
      <c r="L52" s="53">
        <v>3.0209999999999999</v>
      </c>
      <c r="M52" s="42"/>
      <c r="N52" s="53">
        <v>3.5249999999999999</v>
      </c>
      <c r="O52" s="42"/>
      <c r="P52" s="53">
        <v>4.0540000000000003</v>
      </c>
      <c r="Q52" s="42"/>
      <c r="R52" s="53">
        <v>4.5949999999999998</v>
      </c>
      <c r="S52" s="42"/>
      <c r="T52" s="53">
        <v>5.12</v>
      </c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</row>
    <row r="53" spans="1:40" ht="13" x14ac:dyDescent="0.6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</row>
    <row r="54" spans="1:40" ht="13" x14ac:dyDescent="0.6"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</row>
    <row r="55" spans="1:40" ht="13" x14ac:dyDescent="0.6"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</row>
    <row r="56" spans="1:40" ht="13" x14ac:dyDescent="0.6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</row>
    <row r="57" spans="1:40" ht="13" x14ac:dyDescent="0.6">
      <c r="B57" s="44" t="s">
        <v>39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</row>
    <row r="58" spans="1:40" ht="13" x14ac:dyDescent="0.6"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</row>
    <row r="59" spans="1:40" ht="13" x14ac:dyDescent="0.6"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</row>
    <row r="60" spans="1:40" ht="13" x14ac:dyDescent="0.6">
      <c r="A60" s="55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</row>
    <row r="61" spans="1:40" ht="13" x14ac:dyDescent="0.6"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</row>
    <row r="62" spans="1:40" ht="13" x14ac:dyDescent="0.6"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</row>
    <row r="63" spans="1:40" ht="13" x14ac:dyDescent="0.6">
      <c r="A63" s="55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</row>
    <row r="64" spans="1:40" ht="13" x14ac:dyDescent="0.6"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</row>
    <row r="65" spans="2:40" ht="13" x14ac:dyDescent="0.6"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</row>
    <row r="66" spans="2:40" ht="13" x14ac:dyDescent="0.6"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</row>
    <row r="67" spans="2:40" ht="13" x14ac:dyDescent="0.6"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</row>
    <row r="68" spans="2:40" ht="13" x14ac:dyDescent="0.6"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</row>
    <row r="69" spans="2:40" ht="13" x14ac:dyDescent="0.6"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</row>
    <row r="70" spans="2:40" ht="13" x14ac:dyDescent="0.6"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</row>
    <row r="71" spans="2:40" ht="13" x14ac:dyDescent="0.6"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</row>
    <row r="72" spans="2:40" ht="13" x14ac:dyDescent="0.6"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</row>
    <row r="73" spans="2:40" ht="13" x14ac:dyDescent="0.6"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</row>
    <row r="74" spans="2:40" ht="13" x14ac:dyDescent="0.6"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</row>
    <row r="75" spans="2:40" ht="13" x14ac:dyDescent="0.6"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</row>
    <row r="76" spans="2:40" ht="13" x14ac:dyDescent="0.6"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</row>
    <row r="77" spans="2:40" ht="13" x14ac:dyDescent="0.6"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</row>
    <row r="78" spans="2:40" ht="13" x14ac:dyDescent="0.6"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</row>
    <row r="79" spans="2:40" ht="13" x14ac:dyDescent="0.6"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</row>
    <row r="80" spans="2:40" ht="13" x14ac:dyDescent="0.6"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</row>
    <row r="81" spans="1:40" ht="13" x14ac:dyDescent="0.6"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</row>
    <row r="82" spans="1:40" ht="13" x14ac:dyDescent="0.6"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</row>
    <row r="83" spans="1:40" ht="13" x14ac:dyDescent="0.6"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</row>
    <row r="84" spans="1:40" ht="13" x14ac:dyDescent="0.6"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</row>
    <row r="85" spans="1:40" ht="13" x14ac:dyDescent="0.6"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</row>
    <row r="86" spans="1:40" ht="13" x14ac:dyDescent="0.6"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</row>
    <row r="87" spans="1:40" ht="13" x14ac:dyDescent="0.6"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</row>
    <row r="88" spans="1:40" ht="13" x14ac:dyDescent="0.6"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</row>
    <row r="89" spans="1:40" ht="13" x14ac:dyDescent="0.6"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</row>
    <row r="90" spans="1:40" ht="13" x14ac:dyDescent="0.6"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</row>
    <row r="91" spans="1:40" ht="13" x14ac:dyDescent="0.6"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</row>
    <row r="92" spans="1:40" ht="13" x14ac:dyDescent="0.6"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</row>
    <row r="93" spans="1:40" ht="13" x14ac:dyDescent="0.6"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</row>
    <row r="94" spans="1:40" ht="13" x14ac:dyDescent="0.6"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</row>
    <row r="95" spans="1:40" ht="13" x14ac:dyDescent="0.6">
      <c r="A95" s="55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</row>
    <row r="96" spans="1:40" ht="13" x14ac:dyDescent="0.6"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</row>
    <row r="97" spans="1:40" ht="13" x14ac:dyDescent="0.6"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</row>
    <row r="98" spans="1:40" ht="13" x14ac:dyDescent="0.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3" x14ac:dyDescent="0.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1" spans="1:40" ht="13" x14ac:dyDescent="0.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3" x14ac:dyDescent="0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ht="13" x14ac:dyDescent="0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ht="13" x14ac:dyDescent="0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ht="13" x14ac:dyDescent="0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ht="13" x14ac:dyDescent="0.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ht="13" x14ac:dyDescent="0.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ht="13" x14ac:dyDescent="0.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ht="13" x14ac:dyDescent="0.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ht="13" x14ac:dyDescent="0.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ht="13" x14ac:dyDescent="0.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ht="13" x14ac:dyDescent="0.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ht="13" x14ac:dyDescent="0.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ht="13" x14ac:dyDescent="0.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3" x14ac:dyDescent="0.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ht="13" x14ac:dyDescent="0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3" x14ac:dyDescent="0.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ht="13" x14ac:dyDescent="0.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ht="13" x14ac:dyDescent="0.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3" x14ac:dyDescent="0.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ht="13" x14ac:dyDescent="0.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ht="13" x14ac:dyDescent="0.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ht="13" x14ac:dyDescent="0.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ht="13" x14ac:dyDescent="0.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ht="13" x14ac:dyDescent="0.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ht="13" x14ac:dyDescent="0.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ht="13" x14ac:dyDescent="0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ht="13" x14ac:dyDescent="0.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ht="13" x14ac:dyDescent="0.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ht="13" x14ac:dyDescent="0.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ht="13" x14ac:dyDescent="0.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ht="13" x14ac:dyDescent="0.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ht="13" x14ac:dyDescent="0.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ht="13" x14ac:dyDescent="0.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ht="13" x14ac:dyDescent="0.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ht="13" x14ac:dyDescent="0.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ht="13" x14ac:dyDescent="0.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ht="13" x14ac:dyDescent="0.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13" x14ac:dyDescent="0.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13" x14ac:dyDescent="0.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13" x14ac:dyDescent="0.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13" x14ac:dyDescent="0.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13" x14ac:dyDescent="0.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ht="13" x14ac:dyDescent="0.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ht="13" x14ac:dyDescent="0.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ht="13" x14ac:dyDescent="0.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ht="13" x14ac:dyDescent="0.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ht="13" x14ac:dyDescent="0.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ht="13" x14ac:dyDescent="0.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ht="13" x14ac:dyDescent="0.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3" x14ac:dyDescent="0.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3" x14ac:dyDescent="0.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ht="13" x14ac:dyDescent="0.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ht="13" x14ac:dyDescent="0.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ht="13" x14ac:dyDescent="0.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ht="13" x14ac:dyDescent="0.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ht="13" x14ac:dyDescent="0.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ht="13" x14ac:dyDescent="0.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ht="13" x14ac:dyDescent="0.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3" x14ac:dyDescent="0.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3" x14ac:dyDescent="0.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ht="13" x14ac:dyDescent="0.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ht="13" x14ac:dyDescent="0.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ht="13" x14ac:dyDescent="0.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ht="13" x14ac:dyDescent="0.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ht="13" x14ac:dyDescent="0.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ht="13" x14ac:dyDescent="0.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ht="13" x14ac:dyDescent="0.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3" x14ac:dyDescent="0.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ht="13" x14ac:dyDescent="0.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ht="13" x14ac:dyDescent="0.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ht="13" x14ac:dyDescent="0.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ht="13" x14ac:dyDescent="0.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3" x14ac:dyDescent="0.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ht="13" x14ac:dyDescent="0.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13" x14ac:dyDescent="0.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ht="13" x14ac:dyDescent="0.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ht="13" x14ac:dyDescent="0.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ht="13" x14ac:dyDescent="0.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ht="13" x14ac:dyDescent="0.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ht="13" x14ac:dyDescent="0.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ht="13" x14ac:dyDescent="0.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ht="13" x14ac:dyDescent="0.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ht="13" x14ac:dyDescent="0.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ht="13" x14ac:dyDescent="0.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ht="13" x14ac:dyDescent="0.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ht="13" x14ac:dyDescent="0.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ht="13" x14ac:dyDescent="0.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ht="13" x14ac:dyDescent="0.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ht="13" x14ac:dyDescent="0.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ht="13" x14ac:dyDescent="0.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ht="13" x14ac:dyDescent="0.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ht="13" x14ac:dyDescent="0.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ht="13" x14ac:dyDescent="0.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ht="13" x14ac:dyDescent="0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3" x14ac:dyDescent="0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ht="13" x14ac:dyDescent="0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ht="13" x14ac:dyDescent="0.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ht="13" x14ac:dyDescent="0.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ht="13" x14ac:dyDescent="0.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ht="13" x14ac:dyDescent="0.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ht="13" x14ac:dyDescent="0.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ht="13" x14ac:dyDescent="0.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ht="13" x14ac:dyDescent="0.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ht="13" x14ac:dyDescent="0.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ht="13" x14ac:dyDescent="0.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ht="13" x14ac:dyDescent="0.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ht="13" x14ac:dyDescent="0.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ht="13" x14ac:dyDescent="0.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ht="13" x14ac:dyDescent="0.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ht="13" x14ac:dyDescent="0.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ht="13" x14ac:dyDescent="0.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ht="13" x14ac:dyDescent="0.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ht="13" x14ac:dyDescent="0.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ht="13" x14ac:dyDescent="0.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ht="13" x14ac:dyDescent="0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ht="13" x14ac:dyDescent="0.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ht="13" x14ac:dyDescent="0.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ht="13" x14ac:dyDescent="0.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ht="13" x14ac:dyDescent="0.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ht="13" x14ac:dyDescent="0.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ht="13" x14ac:dyDescent="0.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ht="13" x14ac:dyDescent="0.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ht="13" x14ac:dyDescent="0.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ht="13" x14ac:dyDescent="0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ht="13" x14ac:dyDescent="0.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ht="13" x14ac:dyDescent="0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ht="13" x14ac:dyDescent="0.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ht="13" x14ac:dyDescent="0.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ht="13" x14ac:dyDescent="0.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ht="13" x14ac:dyDescent="0.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ht="13" x14ac:dyDescent="0.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ht="13" x14ac:dyDescent="0.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ht="13" x14ac:dyDescent="0.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ht="13" x14ac:dyDescent="0.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ht="13" x14ac:dyDescent="0.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ht="13" x14ac:dyDescent="0.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ht="13" x14ac:dyDescent="0.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ht="13" x14ac:dyDescent="0.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ht="13" x14ac:dyDescent="0.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ht="13" x14ac:dyDescent="0.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ht="13" x14ac:dyDescent="0.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ht="13" x14ac:dyDescent="0.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ht="13" x14ac:dyDescent="0.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ht="13" x14ac:dyDescent="0.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ht="13" x14ac:dyDescent="0.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ht="13" x14ac:dyDescent="0.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ht="13" x14ac:dyDescent="0.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ht="13" x14ac:dyDescent="0.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ht="13" x14ac:dyDescent="0.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ht="13" x14ac:dyDescent="0.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ht="13" x14ac:dyDescent="0.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ht="13" x14ac:dyDescent="0.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ht="13" x14ac:dyDescent="0.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ht="13" x14ac:dyDescent="0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ht="13" x14ac:dyDescent="0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ht="13" x14ac:dyDescent="0.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ht="13" x14ac:dyDescent="0.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ht="13" x14ac:dyDescent="0.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ht="13" x14ac:dyDescent="0.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ht="13" x14ac:dyDescent="0.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ht="13" x14ac:dyDescent="0.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ht="13" x14ac:dyDescent="0.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ht="13" x14ac:dyDescent="0.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ht="13" x14ac:dyDescent="0.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ht="13" x14ac:dyDescent="0.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ht="13" x14ac:dyDescent="0.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ht="13" x14ac:dyDescent="0.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ht="13" x14ac:dyDescent="0.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ht="13" x14ac:dyDescent="0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ht="13" x14ac:dyDescent="0.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ht="13" x14ac:dyDescent="0.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ht="13" x14ac:dyDescent="0.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ht="13" x14ac:dyDescent="0.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ht="13" x14ac:dyDescent="0.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ht="13" x14ac:dyDescent="0.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ht="13" x14ac:dyDescent="0.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ht="13" x14ac:dyDescent="0.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ht="13" x14ac:dyDescent="0.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ht="13" x14ac:dyDescent="0.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ht="13" x14ac:dyDescent="0.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ht="13" x14ac:dyDescent="0.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ht="13" x14ac:dyDescent="0.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ht="13" x14ac:dyDescent="0.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ht="13" x14ac:dyDescent="0.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ht="13" x14ac:dyDescent="0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ht="13" x14ac:dyDescent="0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ht="13" x14ac:dyDescent="0.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ht="13" x14ac:dyDescent="0.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ht="13" x14ac:dyDescent="0.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ht="13" x14ac:dyDescent="0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ht="13" x14ac:dyDescent="0.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ht="13" x14ac:dyDescent="0.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ht="13" x14ac:dyDescent="0.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ht="13" x14ac:dyDescent="0.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ht="13" x14ac:dyDescent="0.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ht="13" x14ac:dyDescent="0.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ht="13" x14ac:dyDescent="0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ht="13" x14ac:dyDescent="0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ht="13" x14ac:dyDescent="0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ht="13" x14ac:dyDescent="0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ht="13" x14ac:dyDescent="0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ht="13" x14ac:dyDescent="0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ht="13" x14ac:dyDescent="0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ht="13" x14ac:dyDescent="0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ht="13" x14ac:dyDescent="0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ht="13" x14ac:dyDescent="0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ht="13" x14ac:dyDescent="0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ht="13" x14ac:dyDescent="0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ht="13" x14ac:dyDescent="0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ht="13" x14ac:dyDescent="0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ht="13" x14ac:dyDescent="0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ht="13" x14ac:dyDescent="0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ht="13" x14ac:dyDescent="0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ht="13" x14ac:dyDescent="0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ht="13" x14ac:dyDescent="0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ht="13" x14ac:dyDescent="0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ht="13" x14ac:dyDescent="0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ht="13" x14ac:dyDescent="0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ht="13" x14ac:dyDescent="0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ht="13" x14ac:dyDescent="0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ht="13" x14ac:dyDescent="0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ht="13" x14ac:dyDescent="0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ht="13" x14ac:dyDescent="0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ht="13" x14ac:dyDescent="0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ht="13" x14ac:dyDescent="0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ht="13" x14ac:dyDescent="0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ht="13" x14ac:dyDescent="0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ht="13" x14ac:dyDescent="0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ht="13" x14ac:dyDescent="0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ht="13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ht="13" x14ac:dyDescent="0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ht="13" x14ac:dyDescent="0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ht="13" x14ac:dyDescent="0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ht="13" x14ac:dyDescent="0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ht="13" x14ac:dyDescent="0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ht="13" x14ac:dyDescent="0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ht="13" x14ac:dyDescent="0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ht="13" x14ac:dyDescent="0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ht="13" x14ac:dyDescent="0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ht="13" x14ac:dyDescent="0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ht="13" x14ac:dyDescent="0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ht="13" x14ac:dyDescent="0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ht="13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ht="13" x14ac:dyDescent="0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ht="13" x14ac:dyDescent="0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ht="13" x14ac:dyDescent="0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ht="13" x14ac:dyDescent="0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ht="13" x14ac:dyDescent="0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ht="13" x14ac:dyDescent="0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ht="13" x14ac:dyDescent="0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ht="13" x14ac:dyDescent="0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ht="13" x14ac:dyDescent="0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ht="13" x14ac:dyDescent="0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ht="13" x14ac:dyDescent="0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ht="13" x14ac:dyDescent="0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ht="13" x14ac:dyDescent="0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ht="13" x14ac:dyDescent="0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ht="13" x14ac:dyDescent="0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ht="13" x14ac:dyDescent="0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ht="13" x14ac:dyDescent="0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ht="13" x14ac:dyDescent="0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ht="13" x14ac:dyDescent="0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ht="13" x14ac:dyDescent="0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ht="13" x14ac:dyDescent="0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ht="13" x14ac:dyDescent="0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ht="13" x14ac:dyDescent="0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ht="13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ht="13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ht="13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ht="13" x14ac:dyDescent="0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ht="13" x14ac:dyDescent="0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ht="13" x14ac:dyDescent="0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ht="13" x14ac:dyDescent="0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ht="13" x14ac:dyDescent="0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ht="13" x14ac:dyDescent="0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ht="13" x14ac:dyDescent="0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ht="13" x14ac:dyDescent="0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ht="13" x14ac:dyDescent="0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ht="13" x14ac:dyDescent="0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ht="13" x14ac:dyDescent="0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ht="13" x14ac:dyDescent="0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ht="13" x14ac:dyDescent="0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ht="13" x14ac:dyDescent="0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ht="13" x14ac:dyDescent="0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ht="13" x14ac:dyDescent="0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ht="13" x14ac:dyDescent="0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ht="13" x14ac:dyDescent="0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ht="13" x14ac:dyDescent="0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ht="13" x14ac:dyDescent="0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ht="13" x14ac:dyDescent="0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ht="13" x14ac:dyDescent="0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ht="13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ht="13" x14ac:dyDescent="0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ht="13" x14ac:dyDescent="0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ht="13" x14ac:dyDescent="0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ht="13" x14ac:dyDescent="0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ht="13" x14ac:dyDescent="0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ht="13" x14ac:dyDescent="0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ht="13" x14ac:dyDescent="0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ht="13" x14ac:dyDescent="0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ht="13" x14ac:dyDescent="0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ht="13" x14ac:dyDescent="0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ht="13" x14ac:dyDescent="0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ht="13" x14ac:dyDescent="0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ht="13" x14ac:dyDescent="0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ht="13" x14ac:dyDescent="0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ht="13" x14ac:dyDescent="0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ht="13" x14ac:dyDescent="0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ht="13" x14ac:dyDescent="0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ht="13" x14ac:dyDescent="0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ht="13" x14ac:dyDescent="0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ht="13" x14ac:dyDescent="0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ht="13" x14ac:dyDescent="0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ht="13" x14ac:dyDescent="0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ht="13" x14ac:dyDescent="0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ht="13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ht="13" x14ac:dyDescent="0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ht="13" x14ac:dyDescent="0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ht="13" x14ac:dyDescent="0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ht="13" x14ac:dyDescent="0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ht="13" x14ac:dyDescent="0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ht="13" x14ac:dyDescent="0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ht="13" x14ac:dyDescent="0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ht="13" x14ac:dyDescent="0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ht="13" x14ac:dyDescent="0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ht="13" x14ac:dyDescent="0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ht="13" x14ac:dyDescent="0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ht="13" x14ac:dyDescent="0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ht="13" x14ac:dyDescent="0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ht="13" x14ac:dyDescent="0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ht="13" x14ac:dyDescent="0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ht="13" x14ac:dyDescent="0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ht="13" x14ac:dyDescent="0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ht="13" x14ac:dyDescent="0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ht="13" x14ac:dyDescent="0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ht="13" x14ac:dyDescent="0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ht="13" x14ac:dyDescent="0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ht="13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ht="13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ht="13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ht="13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ht="13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ht="13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ht="13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ht="13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ht="13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ht="13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ht="13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ht="13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ht="13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ht="13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ht="13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ht="13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ht="13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ht="13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ht="13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ht="13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ht="13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ht="13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ht="13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ht="13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ht="13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ht="13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ht="13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ht="13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ht="13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ht="13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ht="13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ht="13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ht="13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ht="13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ht="13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ht="13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ht="13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ht="13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ht="13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ht="13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ht="13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ht="13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ht="13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ht="13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ht="13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ht="13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ht="13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ht="13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ht="13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ht="13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ht="13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ht="13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ht="13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ht="13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ht="13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ht="13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ht="13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ht="13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ht="13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ht="13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ht="13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ht="13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ht="13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ht="13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ht="13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ht="13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ht="13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ht="13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ht="13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ht="13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ht="13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ht="13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ht="13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ht="13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ht="13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ht="13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ht="13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ht="13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ht="13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ht="13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ht="13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ht="13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ht="13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ht="13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ht="13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ht="13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ht="13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ht="13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ht="13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ht="13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ht="13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ht="13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ht="13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ht="13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ht="13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ht="13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ht="13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ht="13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ht="13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ht="13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ht="13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ht="13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ht="13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ht="13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ht="13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ht="13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ht="13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ht="13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ht="13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ht="13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ht="13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ht="13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ht="13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ht="13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ht="13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ht="13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ht="13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ht="13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ht="13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ht="13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ht="13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ht="13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ht="13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ht="13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ht="13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ht="13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ht="13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ht="13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ht="13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ht="13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ht="13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ht="13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ht="13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ht="13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ht="13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ht="13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ht="13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ht="13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ht="13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ht="13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ht="13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ht="13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ht="13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ht="13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ht="13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ht="13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ht="13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ht="13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ht="13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ht="13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ht="13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ht="13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ht="13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ht="13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ht="13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ht="13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ht="13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ht="13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ht="13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ht="13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ht="13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ht="13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ht="13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ht="13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ht="13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ht="13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ht="13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ht="13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ht="13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ht="13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ht="13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ht="13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ht="13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ht="13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ht="13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ht="13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ht="13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ht="13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ht="13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ht="13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ht="13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ht="13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ht="13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ht="13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ht="13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ht="13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ht="13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ht="13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ht="13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ht="13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ht="13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ht="13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ht="13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ht="13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ht="13" x14ac:dyDescent="0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ht="13" x14ac:dyDescent="0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ht="13" x14ac:dyDescent="0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ht="13" x14ac:dyDescent="0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ht="13" x14ac:dyDescent="0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ht="13" x14ac:dyDescent="0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ht="13" x14ac:dyDescent="0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ht="13" x14ac:dyDescent="0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ht="13" x14ac:dyDescent="0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ht="13" x14ac:dyDescent="0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ht="13" x14ac:dyDescent="0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ht="13" x14ac:dyDescent="0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ht="13" x14ac:dyDescent="0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ht="13" x14ac:dyDescent="0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ht="13" x14ac:dyDescent="0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ht="13" x14ac:dyDescent="0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ht="13" x14ac:dyDescent="0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ht="13" x14ac:dyDescent="0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ht="13" x14ac:dyDescent="0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ht="13" x14ac:dyDescent="0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ht="13" x14ac:dyDescent="0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ht="13" x14ac:dyDescent="0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ht="13" x14ac:dyDescent="0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ht="13" x14ac:dyDescent="0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ht="13" x14ac:dyDescent="0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ht="13" x14ac:dyDescent="0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ht="13" x14ac:dyDescent="0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ht="13" x14ac:dyDescent="0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ht="13" x14ac:dyDescent="0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ht="13" x14ac:dyDescent="0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ht="13" x14ac:dyDescent="0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ht="13" x14ac:dyDescent="0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ht="13" x14ac:dyDescent="0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ht="13" x14ac:dyDescent="0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ht="13" x14ac:dyDescent="0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ht="13" x14ac:dyDescent="0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ht="13" x14ac:dyDescent="0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ht="13" x14ac:dyDescent="0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ht="13" x14ac:dyDescent="0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ht="13" x14ac:dyDescent="0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ht="13" x14ac:dyDescent="0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ht="13" x14ac:dyDescent="0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ht="13" x14ac:dyDescent="0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ht="13" x14ac:dyDescent="0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ht="13" x14ac:dyDescent="0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ht="13" x14ac:dyDescent="0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ht="13" x14ac:dyDescent="0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ht="13" x14ac:dyDescent="0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ht="13" x14ac:dyDescent="0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ht="13" x14ac:dyDescent="0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ht="13" x14ac:dyDescent="0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ht="13" x14ac:dyDescent="0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ht="13" x14ac:dyDescent="0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ht="13" x14ac:dyDescent="0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ht="13" x14ac:dyDescent="0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ht="13" x14ac:dyDescent="0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ht="13" x14ac:dyDescent="0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ht="13" x14ac:dyDescent="0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ht="13" x14ac:dyDescent="0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ht="13" x14ac:dyDescent="0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ht="13" x14ac:dyDescent="0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ht="13" x14ac:dyDescent="0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ht="13" x14ac:dyDescent="0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ht="13" x14ac:dyDescent="0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ht="13" x14ac:dyDescent="0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ht="13" x14ac:dyDescent="0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ht="13" x14ac:dyDescent="0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ht="13" x14ac:dyDescent="0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ht="13" x14ac:dyDescent="0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ht="13" x14ac:dyDescent="0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ht="13" x14ac:dyDescent="0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ht="13" x14ac:dyDescent="0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ht="13" x14ac:dyDescent="0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ht="13" x14ac:dyDescent="0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ht="13" x14ac:dyDescent="0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ht="13" x14ac:dyDescent="0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ht="13" x14ac:dyDescent="0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ht="13" x14ac:dyDescent="0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ht="13" x14ac:dyDescent="0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ht="13" x14ac:dyDescent="0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ht="13" x14ac:dyDescent="0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ht="13" x14ac:dyDescent="0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ht="13" x14ac:dyDescent="0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ht="13" x14ac:dyDescent="0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ht="13" x14ac:dyDescent="0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ht="13" x14ac:dyDescent="0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ht="13" x14ac:dyDescent="0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ht="13" x14ac:dyDescent="0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ht="13" x14ac:dyDescent="0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ht="13" x14ac:dyDescent="0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ht="13" x14ac:dyDescent="0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ht="13" x14ac:dyDescent="0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ht="13" x14ac:dyDescent="0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ht="13" x14ac:dyDescent="0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ht="13" x14ac:dyDescent="0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ht="13" x14ac:dyDescent="0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ht="13" x14ac:dyDescent="0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ht="13" x14ac:dyDescent="0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ht="13" x14ac:dyDescent="0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ht="13" x14ac:dyDescent="0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ht="13" x14ac:dyDescent="0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ht="13" x14ac:dyDescent="0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ht="13" x14ac:dyDescent="0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ht="13" x14ac:dyDescent="0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ht="13" x14ac:dyDescent="0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ht="13" x14ac:dyDescent="0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ht="13" x14ac:dyDescent="0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ht="13" x14ac:dyDescent="0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ht="13" x14ac:dyDescent="0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ht="13" x14ac:dyDescent="0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ht="13" x14ac:dyDescent="0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ht="13" x14ac:dyDescent="0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ht="13" x14ac:dyDescent="0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ht="13" x14ac:dyDescent="0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ht="13" x14ac:dyDescent="0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ht="13" x14ac:dyDescent="0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ht="13" x14ac:dyDescent="0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ht="13" x14ac:dyDescent="0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ht="13" x14ac:dyDescent="0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ht="13" x14ac:dyDescent="0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ht="13" x14ac:dyDescent="0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ht="13" x14ac:dyDescent="0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ht="13" x14ac:dyDescent="0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ht="13" x14ac:dyDescent="0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ht="13" x14ac:dyDescent="0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ht="13" x14ac:dyDescent="0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ht="13" x14ac:dyDescent="0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ht="13" x14ac:dyDescent="0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ht="13" x14ac:dyDescent="0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ht="13" x14ac:dyDescent="0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ht="13" x14ac:dyDescent="0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ht="13" x14ac:dyDescent="0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ht="13" x14ac:dyDescent="0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ht="13" x14ac:dyDescent="0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ht="13" x14ac:dyDescent="0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ht="13" x14ac:dyDescent="0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ht="13" x14ac:dyDescent="0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ht="13" x14ac:dyDescent="0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ht="13" x14ac:dyDescent="0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ht="13" x14ac:dyDescent="0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ht="13" x14ac:dyDescent="0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ht="13" x14ac:dyDescent="0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ht="13" x14ac:dyDescent="0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ht="13" x14ac:dyDescent="0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ht="13" x14ac:dyDescent="0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ht="13" x14ac:dyDescent="0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ht="13" x14ac:dyDescent="0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ht="13" x14ac:dyDescent="0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ht="13" x14ac:dyDescent="0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ht="13" x14ac:dyDescent="0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ht="13" x14ac:dyDescent="0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ht="13" x14ac:dyDescent="0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ht="13" x14ac:dyDescent="0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ht="13" x14ac:dyDescent="0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ht="13" x14ac:dyDescent="0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ht="13" x14ac:dyDescent="0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ht="13" x14ac:dyDescent="0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ht="13" x14ac:dyDescent="0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ht="13" x14ac:dyDescent="0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ht="13" x14ac:dyDescent="0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ht="13" x14ac:dyDescent="0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ht="13" x14ac:dyDescent="0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ht="13" x14ac:dyDescent="0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ht="13" x14ac:dyDescent="0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ht="13" x14ac:dyDescent="0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ht="13" x14ac:dyDescent="0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ht="13" x14ac:dyDescent="0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ht="13" x14ac:dyDescent="0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ht="13" x14ac:dyDescent="0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ht="13" x14ac:dyDescent="0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ht="13" x14ac:dyDescent="0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ht="13" x14ac:dyDescent="0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ht="13" x14ac:dyDescent="0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ht="13" x14ac:dyDescent="0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ht="13" x14ac:dyDescent="0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ht="13" x14ac:dyDescent="0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ht="13" x14ac:dyDescent="0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ht="13" x14ac:dyDescent="0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ht="13" x14ac:dyDescent="0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ht="13" x14ac:dyDescent="0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ht="13" x14ac:dyDescent="0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ht="13" x14ac:dyDescent="0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ht="13" x14ac:dyDescent="0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ht="13" x14ac:dyDescent="0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ht="13" x14ac:dyDescent="0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ht="13" x14ac:dyDescent="0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ht="13" x14ac:dyDescent="0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ht="13" x14ac:dyDescent="0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ht="13" x14ac:dyDescent="0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ht="13" x14ac:dyDescent="0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ht="13" x14ac:dyDescent="0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ht="13" x14ac:dyDescent="0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ht="13" x14ac:dyDescent="0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ht="13" x14ac:dyDescent="0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ht="13" x14ac:dyDescent="0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ht="13" x14ac:dyDescent="0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ht="13" x14ac:dyDescent="0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ht="13" x14ac:dyDescent="0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ht="13" x14ac:dyDescent="0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ht="13" x14ac:dyDescent="0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ht="13" x14ac:dyDescent="0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ht="13" x14ac:dyDescent="0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ht="13" x14ac:dyDescent="0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ht="13" x14ac:dyDescent="0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ht="13" x14ac:dyDescent="0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ht="13" x14ac:dyDescent="0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ht="13" x14ac:dyDescent="0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ht="13" x14ac:dyDescent="0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ht="13" x14ac:dyDescent="0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ht="13" x14ac:dyDescent="0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ht="13" x14ac:dyDescent="0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ht="13" x14ac:dyDescent="0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ht="13" x14ac:dyDescent="0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ht="13" x14ac:dyDescent="0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ht="13" x14ac:dyDescent="0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ht="13" x14ac:dyDescent="0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ht="13" x14ac:dyDescent="0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ht="13" x14ac:dyDescent="0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ht="13" x14ac:dyDescent="0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ht="13" x14ac:dyDescent="0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ht="13" x14ac:dyDescent="0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ht="13" x14ac:dyDescent="0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ht="13" x14ac:dyDescent="0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ht="13" x14ac:dyDescent="0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ht="13" x14ac:dyDescent="0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ht="13" x14ac:dyDescent="0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ht="13" x14ac:dyDescent="0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ht="13" x14ac:dyDescent="0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ht="13" x14ac:dyDescent="0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ht="13" x14ac:dyDescent="0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ht="13" x14ac:dyDescent="0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ht="13" x14ac:dyDescent="0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ht="13" x14ac:dyDescent="0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ht="13" x14ac:dyDescent="0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ht="13" x14ac:dyDescent="0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ht="13" x14ac:dyDescent="0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ht="13" x14ac:dyDescent="0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ht="13" x14ac:dyDescent="0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ht="13" x14ac:dyDescent="0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ht="13" x14ac:dyDescent="0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ht="13" x14ac:dyDescent="0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ht="13" x14ac:dyDescent="0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ht="13" x14ac:dyDescent="0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ht="13" x14ac:dyDescent="0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ht="13" x14ac:dyDescent="0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ht="13" x14ac:dyDescent="0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ht="13" x14ac:dyDescent="0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ht="13" x14ac:dyDescent="0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ht="13" x14ac:dyDescent="0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ht="13" x14ac:dyDescent="0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ht="13" x14ac:dyDescent="0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ht="13" x14ac:dyDescent="0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ht="13" x14ac:dyDescent="0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ht="13" x14ac:dyDescent="0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ht="13" x14ac:dyDescent="0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ht="13" x14ac:dyDescent="0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ht="13" x14ac:dyDescent="0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ht="13" x14ac:dyDescent="0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ht="13" x14ac:dyDescent="0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ht="13" x14ac:dyDescent="0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ht="13" x14ac:dyDescent="0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ht="13" x14ac:dyDescent="0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ht="13" x14ac:dyDescent="0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ht="13" x14ac:dyDescent="0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ht="13" x14ac:dyDescent="0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ht="13" x14ac:dyDescent="0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ht="13" x14ac:dyDescent="0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ht="13" x14ac:dyDescent="0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ht="13" x14ac:dyDescent="0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ht="13" x14ac:dyDescent="0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ht="13" x14ac:dyDescent="0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ht="13" x14ac:dyDescent="0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ht="13" x14ac:dyDescent="0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ht="13" x14ac:dyDescent="0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ht="13" x14ac:dyDescent="0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ht="13" x14ac:dyDescent="0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ht="13" x14ac:dyDescent="0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ht="13" x14ac:dyDescent="0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ht="13" x14ac:dyDescent="0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ht="13" x14ac:dyDescent="0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ht="13" x14ac:dyDescent="0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ht="13" x14ac:dyDescent="0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ht="13" x14ac:dyDescent="0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ht="13" x14ac:dyDescent="0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ht="13" x14ac:dyDescent="0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ht="13" x14ac:dyDescent="0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ht="13" x14ac:dyDescent="0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ht="13" x14ac:dyDescent="0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ht="13" x14ac:dyDescent="0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ht="13" x14ac:dyDescent="0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ht="13" x14ac:dyDescent="0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ht="13" x14ac:dyDescent="0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ht="13" x14ac:dyDescent="0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ht="13" x14ac:dyDescent="0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ht="13" x14ac:dyDescent="0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ht="13" x14ac:dyDescent="0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ht="13" x14ac:dyDescent="0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ht="13" x14ac:dyDescent="0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ht="13" x14ac:dyDescent="0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ht="13" x14ac:dyDescent="0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ht="13" x14ac:dyDescent="0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ht="13" x14ac:dyDescent="0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ht="13" x14ac:dyDescent="0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ht="13" x14ac:dyDescent="0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ht="13" x14ac:dyDescent="0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ht="13" x14ac:dyDescent="0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ht="13" x14ac:dyDescent="0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ht="13" x14ac:dyDescent="0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ht="13" x14ac:dyDescent="0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ht="13" x14ac:dyDescent="0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ht="13" x14ac:dyDescent="0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ht="13" x14ac:dyDescent="0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ht="13" x14ac:dyDescent="0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ht="13" x14ac:dyDescent="0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ht="13" x14ac:dyDescent="0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ht="13" x14ac:dyDescent="0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ht="13" x14ac:dyDescent="0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ht="13" x14ac:dyDescent="0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ht="13" x14ac:dyDescent="0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ht="13" x14ac:dyDescent="0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ht="13" x14ac:dyDescent="0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ht="13" x14ac:dyDescent="0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ht="13" x14ac:dyDescent="0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ht="13" x14ac:dyDescent="0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ht="13" x14ac:dyDescent="0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ht="13" x14ac:dyDescent="0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ht="13" x14ac:dyDescent="0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ht="13" x14ac:dyDescent="0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ht="13" x14ac:dyDescent="0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ht="13" x14ac:dyDescent="0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ht="13" x14ac:dyDescent="0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ht="13" x14ac:dyDescent="0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ht="13" x14ac:dyDescent="0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ht="13" x14ac:dyDescent="0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ht="13" x14ac:dyDescent="0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ht="13" x14ac:dyDescent="0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ht="13" x14ac:dyDescent="0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ht="13" x14ac:dyDescent="0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ht="13" x14ac:dyDescent="0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ht="13" x14ac:dyDescent="0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ht="13" x14ac:dyDescent="0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ht="13" x14ac:dyDescent="0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ht="13" x14ac:dyDescent="0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ht="13" x14ac:dyDescent="0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ht="13" x14ac:dyDescent="0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ht="13" x14ac:dyDescent="0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ht="13" x14ac:dyDescent="0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ht="13" x14ac:dyDescent="0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ht="13" x14ac:dyDescent="0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ht="13" x14ac:dyDescent="0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ht="13" x14ac:dyDescent="0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ht="13" x14ac:dyDescent="0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ht="13" x14ac:dyDescent="0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ht="13" x14ac:dyDescent="0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ht="13" x14ac:dyDescent="0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ht="13" x14ac:dyDescent="0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ht="13" x14ac:dyDescent="0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ht="13" x14ac:dyDescent="0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ht="13" x14ac:dyDescent="0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ht="13" x14ac:dyDescent="0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ht="13" x14ac:dyDescent="0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ht="13" x14ac:dyDescent="0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ht="13" x14ac:dyDescent="0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ht="13" x14ac:dyDescent="0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ht="13" x14ac:dyDescent="0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ht="13" x14ac:dyDescent="0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ht="13" x14ac:dyDescent="0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ht="13" x14ac:dyDescent="0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ht="13" x14ac:dyDescent="0.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spans="1:40" ht="13" x14ac:dyDescent="0.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spans="1:40" ht="13" x14ac:dyDescent="0.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tabSelected="1" topLeftCell="A8" workbookViewId="0">
      <selection activeCell="C12" sqref="C12"/>
    </sheetView>
  </sheetViews>
  <sheetFormatPr defaultColWidth="14.40625" defaultRowHeight="15.75" customHeight="1" x14ac:dyDescent="0.6"/>
  <cols>
    <col min="1" max="1" width="34.6796875" customWidth="1"/>
    <col min="2" max="2" width="33.86328125" customWidth="1"/>
    <col min="3" max="3" width="25.54296875" customWidth="1"/>
  </cols>
  <sheetData>
    <row r="1" spans="1:40" ht="15.75" customHeight="1" x14ac:dyDescent="0.6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.75" customHeight="1" x14ac:dyDescent="0.6">
      <c r="A2" s="50" t="s">
        <v>106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5.75" customHeight="1" x14ac:dyDescent="0.6">
      <c r="A3" s="56" t="s">
        <v>8</v>
      </c>
      <c r="B3" s="57" t="s">
        <v>107</v>
      </c>
      <c r="C3" s="57" t="s">
        <v>108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5.75" customHeight="1" x14ac:dyDescent="0.6">
      <c r="A4" s="48" t="s">
        <v>109</v>
      </c>
      <c r="B4" s="50">
        <v>0.76</v>
      </c>
      <c r="C4" s="50">
        <v>0.76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5.75" customHeight="1" x14ac:dyDescent="0.6">
      <c r="A5" s="48" t="s">
        <v>110</v>
      </c>
      <c r="B5" s="50">
        <v>0.96</v>
      </c>
      <c r="C5" s="50">
        <v>0.96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5.75" customHeight="1" x14ac:dyDescent="0.6">
      <c r="A6" s="48" t="s">
        <v>111</v>
      </c>
      <c r="B6" s="50">
        <v>1.4</v>
      </c>
      <c r="C6" s="50">
        <v>1.38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5.75" customHeight="1" x14ac:dyDescent="0.6">
      <c r="A7" s="48" t="s">
        <v>112</v>
      </c>
      <c r="B7" s="50">
        <v>2.68</v>
      </c>
      <c r="C7" s="50">
        <v>2.5499999999999998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5.75" customHeight="1" x14ac:dyDescent="0.6">
      <c r="A8" s="48" t="s">
        <v>113</v>
      </c>
      <c r="B8" s="50">
        <v>3.4</v>
      </c>
      <c r="C8" s="50">
        <v>3.2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5.75" customHeight="1" x14ac:dyDescent="0.6">
      <c r="A9" s="1"/>
      <c r="B9" s="25"/>
      <c r="C9" s="2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5.75" customHeight="1" x14ac:dyDescent="0.6">
      <c r="A10" s="58" t="s">
        <v>8</v>
      </c>
      <c r="B10" s="57" t="s">
        <v>114</v>
      </c>
      <c r="C10" s="57" t="s">
        <v>115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5.75" customHeight="1" x14ac:dyDescent="0.6">
      <c r="A11" s="59">
        <v>2010</v>
      </c>
      <c r="B11" s="53">
        <v>4.3500420000000002</v>
      </c>
      <c r="C11" s="25">
        <f>EXP(LN(B12/B11)/(A12-A11))-1</f>
        <v>1.2375447209488133E-2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5.75" customHeight="1" x14ac:dyDescent="0.6">
      <c r="A12" s="59">
        <v>2020</v>
      </c>
      <c r="B12" s="53">
        <v>4.9193699999999998</v>
      </c>
      <c r="C12" s="25">
        <f t="shared" ref="C11:C19" si="0">EXP(LN(B13/B12)/(A13-A12))-1</f>
        <v>1.0973106267519128E-2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5.75" customHeight="1" x14ac:dyDescent="0.6">
      <c r="A13" s="59">
        <v>2030</v>
      </c>
      <c r="B13" s="53">
        <v>5.4866279999999996</v>
      </c>
      <c r="C13" s="25">
        <f t="shared" si="0"/>
        <v>9.6055718033669635E-3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5.75" customHeight="1" x14ac:dyDescent="0.6">
      <c r="A14" s="59">
        <v>2040</v>
      </c>
      <c r="B14" s="53">
        <v>6.0370239999999997</v>
      </c>
      <c r="C14" s="25">
        <f t="shared" si="0"/>
        <v>9.2227668838400501E-3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5.75" customHeight="1" x14ac:dyDescent="0.6">
      <c r="A15" s="59">
        <v>2050</v>
      </c>
      <c r="B15" s="53">
        <v>6.6174900000000001</v>
      </c>
      <c r="C15" s="25">
        <f t="shared" si="0"/>
        <v>7.7324898183250834E-3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5.75" customHeight="1" x14ac:dyDescent="0.6">
      <c r="A16" s="59">
        <v>2060</v>
      </c>
      <c r="B16" s="53">
        <v>7.1473639999999996</v>
      </c>
      <c r="C16" s="25">
        <f t="shared" si="0"/>
        <v>7.0958107146976701E-3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5.75" customHeight="1" x14ac:dyDescent="0.6">
      <c r="A17" s="59">
        <v>2070</v>
      </c>
      <c r="B17" s="53">
        <v>7.6710320000000003</v>
      </c>
      <c r="C17" s="25">
        <f t="shared" si="0"/>
        <v>5.9484285312385587E-3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5.75" customHeight="1" x14ac:dyDescent="0.6">
      <c r="A18" s="59">
        <v>2080</v>
      </c>
      <c r="B18" s="53">
        <v>8.1397480000000009</v>
      </c>
      <c r="C18" s="25">
        <f t="shared" si="0"/>
        <v>5.8942632361114189E-3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3" x14ac:dyDescent="0.6">
      <c r="A19" s="59">
        <v>2090</v>
      </c>
      <c r="B19" s="53">
        <v>8.6324539999999992</v>
      </c>
      <c r="C19" s="25">
        <f t="shared" si="0"/>
        <v>4.6411379047710533E-3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3" x14ac:dyDescent="0.6">
      <c r="A20" s="59">
        <v>2100</v>
      </c>
      <c r="B20" s="53">
        <v>9.0415700000000001</v>
      </c>
      <c r="C20" s="50" t="s">
        <v>116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3" x14ac:dyDescent="0.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3" x14ac:dyDescent="0.6">
      <c r="A22" s="1" t="s">
        <v>117</v>
      </c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3" x14ac:dyDescent="0.6">
      <c r="A23" s="50" t="s">
        <v>106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3" x14ac:dyDescent="0.6">
      <c r="A24" s="56" t="s">
        <v>8</v>
      </c>
      <c r="B24" s="57" t="s">
        <v>107</v>
      </c>
      <c r="C24" s="57" t="s">
        <v>108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3" x14ac:dyDescent="0.6">
      <c r="A25" s="48" t="s">
        <v>109</v>
      </c>
      <c r="B25" s="50">
        <v>0.76</v>
      </c>
      <c r="C25" s="50">
        <v>0.76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3" x14ac:dyDescent="0.6">
      <c r="A26" s="48" t="s">
        <v>110</v>
      </c>
      <c r="B26" s="50">
        <v>0.96</v>
      </c>
      <c r="C26" s="50">
        <v>0.96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3" x14ac:dyDescent="0.6">
      <c r="A27" s="48" t="s">
        <v>111</v>
      </c>
      <c r="B27" s="50">
        <v>1.4</v>
      </c>
      <c r="C27" s="50">
        <v>1.38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3" x14ac:dyDescent="0.6">
      <c r="A28" s="48" t="s">
        <v>112</v>
      </c>
      <c r="B28" s="50">
        <v>2.68</v>
      </c>
      <c r="C28" s="50">
        <v>2.5499999999999998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3" x14ac:dyDescent="0.6">
      <c r="A29" s="48" t="s">
        <v>113</v>
      </c>
      <c r="B29" s="50">
        <v>3.4</v>
      </c>
      <c r="C29" s="50">
        <v>3.2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3" x14ac:dyDescent="0.6">
      <c r="A30" s="1"/>
      <c r="B30" s="25"/>
      <c r="C30" s="2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13" x14ac:dyDescent="0.6">
      <c r="A31" s="60" t="s">
        <v>8</v>
      </c>
      <c r="B31" s="61" t="s">
        <v>118</v>
      </c>
      <c r="C31" s="57" t="s">
        <v>119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13" x14ac:dyDescent="0.6">
      <c r="A32" s="62">
        <v>2010</v>
      </c>
      <c r="B32" s="53">
        <v>4331.7089999999998</v>
      </c>
      <c r="C32" s="25">
        <f t="shared" ref="C32:C40" si="1">EXP(LN(B33/B32)/(A33-A32))-1</f>
        <v>1.2420726593899367E-2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13" x14ac:dyDescent="0.6">
      <c r="A33" s="62">
        <v>2020</v>
      </c>
      <c r="B33" s="53">
        <v>4900.8289999999997</v>
      </c>
      <c r="C33" s="25">
        <f t="shared" si="1"/>
        <v>1.0888696234190753E-2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13" x14ac:dyDescent="0.6">
      <c r="A34" s="62">
        <v>2030</v>
      </c>
      <c r="B34" s="53">
        <v>5461.3869999999997</v>
      </c>
      <c r="C34" s="25">
        <f t="shared" si="1"/>
        <v>1.0138906647510382E-2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3" x14ac:dyDescent="0.6">
      <c r="A35" s="62">
        <v>2040</v>
      </c>
      <c r="B35" s="53">
        <v>6041.0709999999999</v>
      </c>
      <c r="C35" s="25">
        <f t="shared" si="1"/>
        <v>9.6414046227450978E-3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3" x14ac:dyDescent="0.6">
      <c r="A36" s="62">
        <v>2050</v>
      </c>
      <c r="B36" s="53">
        <v>6649.4459999999999</v>
      </c>
      <c r="C36" s="25">
        <f t="shared" si="1"/>
        <v>7.6679571168645211E-3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3" x14ac:dyDescent="0.6">
      <c r="A37" s="62">
        <v>2060</v>
      </c>
      <c r="B37" s="53">
        <v>7177.2809999999999</v>
      </c>
      <c r="C37" s="25">
        <f t="shared" si="1"/>
        <v>7.4261438040861272E-3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13" x14ac:dyDescent="0.6">
      <c r="A38" s="62">
        <v>2070</v>
      </c>
      <c r="B38" s="53">
        <v>7728.4449999999997</v>
      </c>
      <c r="C38" s="25">
        <f t="shared" si="1"/>
        <v>6.4772055727257971E-3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3" x14ac:dyDescent="0.6">
      <c r="A39" s="62">
        <v>2080</v>
      </c>
      <c r="B39" s="53">
        <v>8243.8780000000006</v>
      </c>
      <c r="C39" s="25">
        <f t="shared" si="1"/>
        <v>5.9844503914590064E-3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ht="13" x14ac:dyDescent="0.6">
      <c r="A40" s="62">
        <v>2090</v>
      </c>
      <c r="B40" s="53">
        <v>8750.7289999999994</v>
      </c>
      <c r="C40" s="25">
        <f t="shared" si="1"/>
        <v>5.1355264751069551E-3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13" x14ac:dyDescent="0.6">
      <c r="A41" s="62">
        <v>2100</v>
      </c>
      <c r="B41" s="53">
        <v>9210.6540000000005</v>
      </c>
      <c r="C41" s="50" t="s">
        <v>116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3" x14ac:dyDescent="0.6">
      <c r="A42" s="6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3" x14ac:dyDescent="0.6">
      <c r="A43" s="64" t="s">
        <v>120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3" x14ac:dyDescent="0.6">
      <c r="A44" s="65" t="s">
        <v>8</v>
      </c>
      <c r="B44" s="57" t="s">
        <v>118</v>
      </c>
      <c r="C44" s="57" t="s">
        <v>121</v>
      </c>
      <c r="D44" s="50"/>
      <c r="E44" s="50" t="s">
        <v>122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3" x14ac:dyDescent="0.6">
      <c r="A45" s="62">
        <v>2010</v>
      </c>
      <c r="B45" s="53">
        <v>6.6711390000000002</v>
      </c>
      <c r="C45" s="25">
        <f t="shared" ref="C45:C62" si="2">EXP(LN(B46/B45)/(A46-A45))-1</f>
        <v>1.3938327561541231E-2</v>
      </c>
      <c r="D45" s="66"/>
      <c r="E45" s="66"/>
      <c r="F45" s="50"/>
      <c r="G45" s="5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3" x14ac:dyDescent="0.6">
      <c r="A46" s="62">
        <v>2015</v>
      </c>
      <c r="B46" s="53">
        <v>7.1492040000000001</v>
      </c>
      <c r="C46" s="25">
        <f t="shared" si="2"/>
        <v>1.4885552361190824E-2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3" x14ac:dyDescent="0.6">
      <c r="A47" s="62">
        <v>2020</v>
      </c>
      <c r="B47" s="53">
        <v>7.6973820000000002</v>
      </c>
      <c r="C47" s="25">
        <f t="shared" si="2"/>
        <v>1.4924306799855014E-2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3" x14ac:dyDescent="0.6">
      <c r="A48" s="62">
        <v>2025</v>
      </c>
      <c r="B48" s="53">
        <v>8.2891750000000002</v>
      </c>
      <c r="C48" s="25">
        <f t="shared" si="2"/>
        <v>1.4209925541248225E-2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3" x14ac:dyDescent="0.6">
      <c r="A49" s="62">
        <v>2030</v>
      </c>
      <c r="B49" s="53">
        <v>8.8950949999999995</v>
      </c>
      <c r="C49" s="25">
        <f t="shared" si="2"/>
        <v>1.4626041926240063E-2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3" x14ac:dyDescent="0.6">
      <c r="A50" s="62">
        <v>2035</v>
      </c>
      <c r="B50" s="53">
        <v>9.5649040000000003</v>
      </c>
      <c r="C50" s="25">
        <f t="shared" si="2"/>
        <v>1.3535590521401852E-2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3" x14ac:dyDescent="0.6">
      <c r="A51" s="62">
        <v>2040</v>
      </c>
      <c r="B51" s="53">
        <v>10.23</v>
      </c>
      <c r="C51" s="25">
        <f t="shared" si="2"/>
        <v>1.162135454590052E-2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3" x14ac:dyDescent="0.6">
      <c r="A52" s="62">
        <v>2045</v>
      </c>
      <c r="B52" s="53">
        <v>10.83841</v>
      </c>
      <c r="C52" s="25">
        <f t="shared" si="2"/>
        <v>1.4810669992749936E-2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3" x14ac:dyDescent="0.6">
      <c r="A53" s="62">
        <v>2050</v>
      </c>
      <c r="B53" s="53">
        <v>11.66516</v>
      </c>
      <c r="C53" s="25">
        <f t="shared" si="2"/>
        <v>1.32646443321498E-2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3" x14ac:dyDescent="0.6">
      <c r="A54" s="62">
        <v>2055</v>
      </c>
      <c r="B54" s="53">
        <v>12.459630000000001</v>
      </c>
      <c r="C54" s="25">
        <f t="shared" si="2"/>
        <v>1.3260862486326852E-2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3" x14ac:dyDescent="0.6">
      <c r="A55" s="62">
        <v>2060</v>
      </c>
      <c r="B55" s="53">
        <v>13.30796</v>
      </c>
      <c r="C55" s="25">
        <f t="shared" si="2"/>
        <v>1.3919974086831433E-2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3" x14ac:dyDescent="0.6">
      <c r="A56" s="62">
        <v>2065</v>
      </c>
      <c r="B56" s="53">
        <v>14.260339999999999</v>
      </c>
      <c r="C56" s="25">
        <f t="shared" si="2"/>
        <v>1.23856966037863E-2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3" x14ac:dyDescent="0.6">
      <c r="A57" s="62">
        <v>2070</v>
      </c>
      <c r="B57" s="53">
        <v>15.165609999999999</v>
      </c>
      <c r="C57" s="25">
        <f t="shared" si="2"/>
        <v>1.3672756508039674E-2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3" x14ac:dyDescent="0.6">
      <c r="A58" s="62">
        <v>2075</v>
      </c>
      <c r="B58" s="53">
        <v>16.23113</v>
      </c>
      <c r="C58" s="25">
        <f t="shared" si="2"/>
        <v>1.321939117224602E-2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3" x14ac:dyDescent="0.6">
      <c r="A59" s="62">
        <v>2080</v>
      </c>
      <c r="B59" s="53">
        <v>17.332699999999999</v>
      </c>
      <c r="C59" s="25">
        <f t="shared" si="2"/>
        <v>1.2399662982584214E-2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3" x14ac:dyDescent="0.6">
      <c r="A60" s="62">
        <v>2085</v>
      </c>
      <c r="B60" s="53">
        <v>18.434280000000001</v>
      </c>
      <c r="C60" s="25">
        <f t="shared" si="2"/>
        <v>1.2525720914511984E-2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3" x14ac:dyDescent="0.6">
      <c r="A61" s="62">
        <v>2090</v>
      </c>
      <c r="B61" s="53">
        <v>19.618079999999999</v>
      </c>
      <c r="C61" s="25">
        <f t="shared" si="2"/>
        <v>1.2071566734320083E-2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3" x14ac:dyDescent="0.6">
      <c r="A62" s="62">
        <v>2095</v>
      </c>
      <c r="B62" s="53">
        <v>20.831119999999999</v>
      </c>
      <c r="C62" s="25">
        <f t="shared" si="2"/>
        <v>1.2884380608913393E-2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3" x14ac:dyDescent="0.6">
      <c r="A63" s="62">
        <v>2100</v>
      </c>
      <c r="B63" s="53">
        <v>22.208130000000001</v>
      </c>
      <c r="C63" s="50" t="s">
        <v>116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3" x14ac:dyDescent="0.6">
      <c r="A64" s="62">
        <v>1964.93</v>
      </c>
      <c r="B64" s="53">
        <v>3.4010150000000001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3" x14ac:dyDescent="0.6">
      <c r="A65" s="62">
        <v>1970.204</v>
      </c>
      <c r="B65" s="53">
        <v>3.6040610000000002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3" x14ac:dyDescent="0.6">
      <c r="A66" s="62">
        <v>1973.655</v>
      </c>
      <c r="B66" s="53">
        <v>3.7309640000000002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3" x14ac:dyDescent="0.6">
      <c r="A67" s="62">
        <v>1978.4369999999999</v>
      </c>
      <c r="B67" s="53">
        <v>3.984772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3" x14ac:dyDescent="0.6">
      <c r="A68" s="62">
        <v>1981.5419999999999</v>
      </c>
      <c r="B68" s="53">
        <v>4.1751269999999998</v>
      </c>
      <c r="C68" s="2"/>
      <c r="D68" s="2"/>
      <c r="E68" s="2"/>
      <c r="F68" s="2"/>
      <c r="G68" s="2"/>
      <c r="H68" s="67"/>
      <c r="I68" s="67"/>
      <c r="J68" s="67"/>
      <c r="K68" s="67"/>
      <c r="L68" s="6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3" x14ac:dyDescent="0.6">
      <c r="A69" s="62">
        <v>1984.549</v>
      </c>
      <c r="B69" s="53">
        <v>4.3654820000000001</v>
      </c>
      <c r="C69" s="2"/>
      <c r="D69" s="2"/>
      <c r="E69" s="2"/>
      <c r="F69" s="2"/>
      <c r="G69" s="2"/>
      <c r="H69" s="67"/>
      <c r="I69" s="67"/>
      <c r="J69" s="67"/>
      <c r="K69" s="67"/>
      <c r="L69" s="6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3" x14ac:dyDescent="0.6">
      <c r="A70" s="62">
        <v>1987.211</v>
      </c>
      <c r="B70" s="53">
        <v>4.5558379999999996</v>
      </c>
      <c r="C70" s="2"/>
      <c r="D70" s="2"/>
      <c r="E70" s="2"/>
      <c r="F70" s="2"/>
      <c r="G70" s="2"/>
      <c r="H70" s="67"/>
      <c r="I70" s="67"/>
      <c r="J70" s="67"/>
      <c r="K70" s="67"/>
      <c r="L70" s="6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3" x14ac:dyDescent="0.6">
      <c r="A71" s="62">
        <v>1989.923</v>
      </c>
      <c r="B71" s="53">
        <v>4.8096449999999997</v>
      </c>
      <c r="C71" s="2"/>
      <c r="D71" s="2"/>
      <c r="E71" s="2"/>
      <c r="F71" s="2"/>
      <c r="G71" s="2"/>
      <c r="H71" s="68"/>
      <c r="I71" s="67"/>
      <c r="J71" s="67"/>
      <c r="K71" s="67"/>
      <c r="L71" s="6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3" x14ac:dyDescent="0.6">
      <c r="A72" s="62">
        <v>1992.1410000000001</v>
      </c>
      <c r="B72" s="53">
        <v>5</v>
      </c>
      <c r="C72" s="2"/>
      <c r="D72" s="2"/>
      <c r="E72" s="2"/>
      <c r="F72" s="2"/>
      <c r="G72" s="2"/>
      <c r="H72" s="67"/>
      <c r="I72" s="67"/>
      <c r="J72" s="67"/>
      <c r="K72" s="67"/>
      <c r="L72" s="6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3" x14ac:dyDescent="0.6">
      <c r="A73" s="62">
        <v>1994.4079999999999</v>
      </c>
      <c r="B73" s="53">
        <v>5.1776650000000002</v>
      </c>
      <c r="C73" s="2"/>
      <c r="D73" s="2"/>
      <c r="E73" s="2"/>
      <c r="F73" s="2"/>
      <c r="G73" s="2"/>
      <c r="H73" s="67"/>
      <c r="I73" s="67"/>
      <c r="J73" s="67"/>
      <c r="K73" s="67"/>
      <c r="L73" s="6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3" x14ac:dyDescent="0.6">
      <c r="A74" s="62">
        <v>1996.577</v>
      </c>
      <c r="B74" s="53">
        <v>5.3807109999999998</v>
      </c>
      <c r="C74" s="2"/>
      <c r="D74" s="2"/>
      <c r="E74" s="2"/>
      <c r="F74" s="2"/>
      <c r="G74" s="2"/>
      <c r="H74" s="67"/>
      <c r="I74" s="67"/>
      <c r="J74" s="67"/>
      <c r="K74" s="67"/>
      <c r="L74" s="6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3" x14ac:dyDescent="0.6">
      <c r="A75" s="62">
        <v>1998.549</v>
      </c>
      <c r="B75" s="53">
        <v>5.558376</v>
      </c>
      <c r="C75" s="2"/>
      <c r="D75" s="2"/>
      <c r="E75" s="2"/>
      <c r="F75" s="2"/>
      <c r="G75" s="2"/>
      <c r="H75" s="67"/>
      <c r="I75" s="67"/>
      <c r="J75" s="67"/>
      <c r="K75" s="67"/>
      <c r="L75" s="6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3" x14ac:dyDescent="0.6">
      <c r="A76" s="62">
        <v>2000.62</v>
      </c>
      <c r="B76" s="53">
        <v>5.7614210000000003</v>
      </c>
      <c r="C76" s="2"/>
      <c r="D76" s="2"/>
      <c r="E76" s="2"/>
      <c r="F76" s="2"/>
      <c r="G76" s="2"/>
      <c r="H76" s="67"/>
      <c r="I76" s="67"/>
      <c r="J76" s="67"/>
      <c r="K76" s="67"/>
      <c r="L76" s="6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3" x14ac:dyDescent="0.6">
      <c r="A77" s="62">
        <v>2002.739</v>
      </c>
      <c r="B77" s="53">
        <v>5.9517769999999999</v>
      </c>
      <c r="C77" s="2"/>
      <c r="D77" s="2"/>
      <c r="E77" s="2"/>
      <c r="F77" s="2"/>
      <c r="G77" s="2"/>
      <c r="H77" s="67"/>
      <c r="I77" s="67"/>
      <c r="J77" s="67"/>
      <c r="K77" s="67"/>
      <c r="L77" s="6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3" x14ac:dyDescent="0.6">
      <c r="A78" s="62">
        <v>2006.19</v>
      </c>
      <c r="B78" s="53">
        <v>6.3324870000000004</v>
      </c>
      <c r="C78" s="2"/>
      <c r="D78" s="2"/>
      <c r="E78" s="2"/>
      <c r="F78" s="2"/>
      <c r="G78" s="2"/>
      <c r="H78" s="67"/>
      <c r="I78" s="67"/>
      <c r="J78" s="67"/>
      <c r="K78" s="67"/>
      <c r="L78" s="67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3" x14ac:dyDescent="0.6">
      <c r="A79" s="62">
        <v>2008.9010000000001</v>
      </c>
      <c r="B79" s="53">
        <v>6.5862939999999996</v>
      </c>
      <c r="C79" s="2"/>
      <c r="D79" s="2"/>
      <c r="E79" s="2"/>
      <c r="F79" s="2"/>
      <c r="G79" s="2"/>
      <c r="H79" s="67"/>
      <c r="I79" s="67"/>
      <c r="J79" s="67"/>
      <c r="K79" s="67"/>
      <c r="L79" s="6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3" x14ac:dyDescent="0.6">
      <c r="A80" s="62">
        <v>2011.366</v>
      </c>
      <c r="B80" s="53">
        <v>6.7766500000000001</v>
      </c>
      <c r="C80" s="2"/>
      <c r="D80" s="2"/>
      <c r="E80" s="2"/>
      <c r="F80" s="2"/>
      <c r="G80" s="2"/>
      <c r="H80" s="67"/>
      <c r="I80" s="67"/>
      <c r="J80" s="67"/>
      <c r="K80" s="67"/>
      <c r="L80" s="67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3" x14ac:dyDescent="0.6">
      <c r="A81" s="62">
        <v>2014.57</v>
      </c>
      <c r="B81" s="53">
        <v>7.093909</v>
      </c>
      <c r="C81" s="2"/>
      <c r="D81" s="2"/>
      <c r="E81" s="2"/>
      <c r="F81" s="2"/>
      <c r="G81" s="2"/>
      <c r="H81" s="67"/>
      <c r="I81" s="67"/>
      <c r="J81" s="67"/>
      <c r="K81" s="67"/>
      <c r="L81" s="67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3" x14ac:dyDescent="0.6">
      <c r="A82" s="62">
        <v>2017.0350000000001</v>
      </c>
      <c r="B82" s="53">
        <v>7.411168</v>
      </c>
      <c r="C82" s="2"/>
      <c r="D82" s="2"/>
      <c r="E82" s="2"/>
      <c r="F82" s="2"/>
      <c r="G82" s="2"/>
      <c r="H82" s="67"/>
      <c r="I82" s="67"/>
      <c r="J82" s="67"/>
      <c r="K82" s="67"/>
      <c r="L82" s="67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3" x14ac:dyDescent="0.6">
      <c r="A83" s="62">
        <v>2020.979</v>
      </c>
      <c r="B83" s="53">
        <v>7.7918779999999996</v>
      </c>
      <c r="C83" s="2"/>
      <c r="D83" s="2"/>
      <c r="E83" s="2"/>
      <c r="F83" s="2"/>
      <c r="G83" s="2"/>
      <c r="H83" s="67"/>
      <c r="I83" s="67"/>
      <c r="J83" s="67"/>
      <c r="K83" s="67"/>
      <c r="L83" s="67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3" x14ac:dyDescent="0.6">
      <c r="A84" s="62">
        <v>2024.873</v>
      </c>
      <c r="B84" s="53">
        <v>8.2741120000000006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3" x14ac:dyDescent="0.6">
      <c r="A85" s="62">
        <v>2029.3589999999999</v>
      </c>
      <c r="B85" s="53">
        <v>8.8071070000000002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3" x14ac:dyDescent="0.6">
      <c r="A86" s="62">
        <v>2033.056</v>
      </c>
      <c r="B86" s="53">
        <v>9.3147210000000005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3" x14ac:dyDescent="0.6">
      <c r="A87" s="62">
        <v>2037.4929999999999</v>
      </c>
      <c r="B87" s="53">
        <v>9.8857870000000005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3" x14ac:dyDescent="0.6">
      <c r="A88" s="62">
        <v>2041.19</v>
      </c>
      <c r="B88" s="53">
        <v>10.3934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3" x14ac:dyDescent="0.6">
      <c r="A89" s="62">
        <v>2044.5920000000001</v>
      </c>
      <c r="B89" s="53">
        <v>10.761419999999999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3" x14ac:dyDescent="0.6">
      <c r="A90" s="62">
        <v>2047.3520000000001</v>
      </c>
      <c r="B90" s="53">
        <v>11.28173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3" x14ac:dyDescent="0.6">
      <c r="A91" s="62">
        <v>2051.2959999999998</v>
      </c>
      <c r="B91" s="53">
        <v>11.852790000000001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3" x14ac:dyDescent="0.6">
      <c r="A92" s="62">
        <v>2054.0070000000001</v>
      </c>
      <c r="B92" s="53">
        <v>12.296950000000001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ht="13" x14ac:dyDescent="0.6">
      <c r="A93" s="62">
        <v>2056.7179999999998</v>
      </c>
      <c r="B93" s="53">
        <v>12.74112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ht="13" x14ac:dyDescent="0.6">
      <c r="A94" s="62">
        <v>2059.183</v>
      </c>
      <c r="B94" s="53">
        <v>13.185280000000001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ht="13" x14ac:dyDescent="0.6">
      <c r="A95" s="62">
        <v>2062.1410000000001</v>
      </c>
      <c r="B95" s="53">
        <v>13.629440000000001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ht="13" x14ac:dyDescent="0.6">
      <c r="A96" s="62">
        <v>2065.5920000000001</v>
      </c>
      <c r="B96" s="53">
        <v>14.39086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ht="13" x14ac:dyDescent="0.6">
      <c r="A97" s="62">
        <v>2069.0419999999999</v>
      </c>
      <c r="B97" s="53">
        <v>14.961930000000001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ht="13" x14ac:dyDescent="0.6">
      <c r="A98" s="62">
        <v>2074.7109999999998</v>
      </c>
      <c r="B98" s="53">
        <v>16.16751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3" x14ac:dyDescent="0.6">
      <c r="A99" s="62">
        <v>2085.31</v>
      </c>
      <c r="B99" s="53">
        <v>18.50254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ht="13" x14ac:dyDescent="0.6">
      <c r="A100" s="62">
        <v>2094.38</v>
      </c>
      <c r="B100" s="53">
        <v>20.6599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ht="13" x14ac:dyDescent="0.6">
      <c r="A101" s="62">
        <v>2098.4229999999998</v>
      </c>
      <c r="B101" s="53">
        <v>21.77665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3" x14ac:dyDescent="0.6">
      <c r="A102" s="62">
        <v>2104.732</v>
      </c>
      <c r="B102" s="53">
        <v>23.50254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ht="13" x14ac:dyDescent="0.6">
      <c r="A103" s="62">
        <v>2105</v>
      </c>
      <c r="B103" s="53">
        <v>25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ht="13" x14ac:dyDescent="0.6">
      <c r="A104" s="6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ht="13" x14ac:dyDescent="0.6">
      <c r="A105" s="1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ht="13" x14ac:dyDescent="0.6">
      <c r="A106" s="58" t="s">
        <v>8</v>
      </c>
      <c r="B106" s="57" t="s">
        <v>114</v>
      </c>
      <c r="C106" s="57" t="s">
        <v>121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ht="13" x14ac:dyDescent="0.6">
      <c r="A107" s="48">
        <v>2005</v>
      </c>
      <c r="B107" s="50">
        <v>6.72</v>
      </c>
      <c r="C107" s="25">
        <f t="shared" ref="C107:C125" si="3">EXP(LN(B108/B107)/(A108-A107))-1</f>
        <v>2.9758894374768197E-2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ht="13" x14ac:dyDescent="0.6">
      <c r="A108" s="48">
        <v>2015</v>
      </c>
      <c r="B108" s="50">
        <v>9.01</v>
      </c>
      <c r="C108" s="25">
        <f t="shared" si="3"/>
        <v>2.4701341898157869E-2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ht="13" x14ac:dyDescent="0.6">
      <c r="A109" s="48">
        <v>2025</v>
      </c>
      <c r="B109" s="50">
        <v>11.5</v>
      </c>
      <c r="C109" s="25">
        <f t="shared" si="3"/>
        <v>2.41545565251573E-2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ht="13" x14ac:dyDescent="0.6">
      <c r="A110" s="48">
        <v>2035</v>
      </c>
      <c r="B110" s="50">
        <v>14.6</v>
      </c>
      <c r="C110" s="25">
        <f t="shared" si="3"/>
        <v>2.1155697764494441E-2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ht="13" x14ac:dyDescent="0.6">
      <c r="A111" s="48">
        <v>2045</v>
      </c>
      <c r="B111" s="50">
        <v>18</v>
      </c>
      <c r="C111" s="25">
        <f t="shared" si="3"/>
        <v>1.8869877957629289E-2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ht="13" x14ac:dyDescent="0.6">
      <c r="A112" s="48">
        <v>2055</v>
      </c>
      <c r="B112" s="50">
        <v>21.7</v>
      </c>
      <c r="C112" s="25">
        <f t="shared" si="3"/>
        <v>1.7061790799291154E-2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ht="13" x14ac:dyDescent="0.6">
      <c r="A113" s="48">
        <v>2065</v>
      </c>
      <c r="B113" s="50">
        <v>25.7</v>
      </c>
      <c r="C113" s="25">
        <f t="shared" si="3"/>
        <v>1.5590928831015427E-2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ht="13" x14ac:dyDescent="0.6">
      <c r="A114" s="48">
        <v>2075</v>
      </c>
      <c r="B114" s="50">
        <v>30</v>
      </c>
      <c r="C114" s="25">
        <f t="shared" si="3"/>
        <v>1.4074317838793204E-2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3" x14ac:dyDescent="0.6">
      <c r="A115" s="48">
        <v>2085</v>
      </c>
      <c r="B115" s="50">
        <v>34.5</v>
      </c>
      <c r="C115" s="25">
        <f t="shared" si="3"/>
        <v>1.3369228745407025E-2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ht="13" x14ac:dyDescent="0.6">
      <c r="A116" s="48">
        <v>2095</v>
      </c>
      <c r="B116" s="50">
        <v>39.4</v>
      </c>
      <c r="C116" s="25">
        <f t="shared" si="3"/>
        <v>1.2019020160269234E-2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3" x14ac:dyDescent="0.6">
      <c r="A117" s="48">
        <v>2105</v>
      </c>
      <c r="B117" s="50">
        <v>44.4</v>
      </c>
      <c r="C117" s="25">
        <f t="shared" si="3"/>
        <v>1.1340366279223302E-2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ht="13" x14ac:dyDescent="0.6">
      <c r="A118" s="48">
        <v>2115</v>
      </c>
      <c r="B118" s="50">
        <v>49.7</v>
      </c>
      <c r="C118" s="25">
        <f t="shared" si="3"/>
        <v>1.0551076160941308E-2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ht="13" x14ac:dyDescent="0.6">
      <c r="A119" s="48">
        <v>2125</v>
      </c>
      <c r="B119" s="50">
        <v>55.2</v>
      </c>
      <c r="C119" s="25">
        <f t="shared" si="3"/>
        <v>9.8754658812416629E-3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3" x14ac:dyDescent="0.6">
      <c r="A120" s="48">
        <v>2135</v>
      </c>
      <c r="B120" s="50">
        <v>60.9</v>
      </c>
      <c r="C120" s="25">
        <f t="shared" si="3"/>
        <v>9.2898760854489559E-3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ht="13" x14ac:dyDescent="0.6">
      <c r="A121" s="48">
        <v>2145</v>
      </c>
      <c r="B121" s="50">
        <v>66.8</v>
      </c>
      <c r="C121" s="25">
        <f t="shared" si="3"/>
        <v>8.7768484858630202E-3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ht="13" x14ac:dyDescent="0.6">
      <c r="A122" s="48">
        <v>2155</v>
      </c>
      <c r="B122" s="50">
        <v>72.900000000000006</v>
      </c>
      <c r="C122" s="25">
        <f t="shared" si="3"/>
        <v>8.1958269776003512E-3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ht="13" x14ac:dyDescent="0.6">
      <c r="A123" s="48">
        <v>2165</v>
      </c>
      <c r="B123" s="50">
        <v>79.099999999999994</v>
      </c>
      <c r="C123" s="25">
        <f t="shared" si="3"/>
        <v>7.8106956895556134E-3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ht="13" x14ac:dyDescent="0.6">
      <c r="A124" s="48">
        <v>2175</v>
      </c>
      <c r="B124" s="50">
        <v>85.5</v>
      </c>
      <c r="C124" s="25">
        <f t="shared" si="3"/>
        <v>7.463571365951438E-3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ht="13" x14ac:dyDescent="0.6">
      <c r="A125" s="48">
        <v>2185</v>
      </c>
      <c r="B125" s="50">
        <v>92.1</v>
      </c>
      <c r="C125" s="25">
        <f t="shared" si="3"/>
        <v>7.1488615126882316E-3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ht="13" x14ac:dyDescent="0.6">
      <c r="A126" s="48">
        <v>2195</v>
      </c>
      <c r="B126" s="50">
        <v>98.9</v>
      </c>
      <c r="C126" s="50" t="s">
        <v>116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ht="13" x14ac:dyDescent="0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ht="13" x14ac:dyDescent="0.6">
      <c r="A128" s="1" t="s">
        <v>124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ht="13" x14ac:dyDescent="0.6">
      <c r="A129" s="61" t="s">
        <v>8</v>
      </c>
      <c r="B129" s="61"/>
      <c r="C129" s="61" t="s">
        <v>125</v>
      </c>
      <c r="D129" s="57" t="s">
        <v>126</v>
      </c>
      <c r="E129" s="50" t="s">
        <v>39</v>
      </c>
      <c r="F129" s="69">
        <v>2005</v>
      </c>
      <c r="G129" s="69">
        <v>2015</v>
      </c>
      <c r="H129" s="69">
        <v>2025</v>
      </c>
      <c r="I129" s="69">
        <v>2035</v>
      </c>
      <c r="J129" s="69">
        <v>2045</v>
      </c>
      <c r="K129" s="69">
        <v>2055</v>
      </c>
      <c r="L129" s="69">
        <v>2065</v>
      </c>
      <c r="M129" s="69">
        <v>2075</v>
      </c>
      <c r="N129" s="69">
        <v>2085</v>
      </c>
      <c r="O129" s="69">
        <v>2095</v>
      </c>
      <c r="P129" s="69">
        <v>2105</v>
      </c>
      <c r="Q129" s="69">
        <v>2115</v>
      </c>
      <c r="R129" s="69">
        <v>2125</v>
      </c>
      <c r="S129" s="69">
        <v>2135</v>
      </c>
      <c r="T129" s="69">
        <v>2145</v>
      </c>
      <c r="U129" s="69">
        <v>2155</v>
      </c>
      <c r="V129" s="69">
        <v>2165</v>
      </c>
      <c r="W129" s="69">
        <v>2175</v>
      </c>
      <c r="X129" s="69">
        <v>2185</v>
      </c>
      <c r="Y129" s="69">
        <v>2195</v>
      </c>
      <c r="Z129" s="69">
        <v>2205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ht="13" x14ac:dyDescent="0.6">
      <c r="A130" s="53">
        <v>2010</v>
      </c>
      <c r="B130" s="53"/>
      <c r="E130" s="70" t="s">
        <v>127</v>
      </c>
      <c r="F130" s="71">
        <v>0.83</v>
      </c>
      <c r="G130" s="71">
        <v>0.98</v>
      </c>
      <c r="H130" s="71">
        <v>1.23</v>
      </c>
      <c r="I130" s="71">
        <v>1.52</v>
      </c>
      <c r="J130" s="71">
        <v>1.8320000000000001</v>
      </c>
      <c r="K130" s="71">
        <v>2.1509999999999998</v>
      </c>
      <c r="L130" s="71">
        <v>2.468</v>
      </c>
      <c r="M130" s="71">
        <v>2.778</v>
      </c>
      <c r="N130" s="71">
        <v>3.0779999999999998</v>
      </c>
      <c r="O130" s="71">
        <v>3.3679999999999999</v>
      </c>
      <c r="P130" s="71">
        <v>3.6480000000000001</v>
      </c>
      <c r="Q130" s="71">
        <v>3.9106200000000002</v>
      </c>
      <c r="R130" s="71">
        <v>4.16</v>
      </c>
      <c r="S130" s="71">
        <v>4.3970000000000002</v>
      </c>
      <c r="T130" s="71">
        <v>4.625</v>
      </c>
      <c r="U130" s="71">
        <v>4.843</v>
      </c>
      <c r="V130" s="71">
        <v>5.0529999999999999</v>
      </c>
      <c r="W130" s="71">
        <v>5.2539999999999996</v>
      </c>
      <c r="X130" s="71">
        <v>5.4480000000000004</v>
      </c>
      <c r="Y130" s="71">
        <v>5.6349999999999998</v>
      </c>
      <c r="Z130" s="71">
        <v>5.8150000000000004</v>
      </c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ht="13" x14ac:dyDescent="0.6">
      <c r="A131" s="53">
        <v>2015</v>
      </c>
      <c r="B131" s="53"/>
      <c r="C131" s="71">
        <v>8.7789999999999999</v>
      </c>
      <c r="D131" s="72">
        <f>EXP(LN(C133/C131)/(A133-A131))-1</f>
        <v>2.3965907095305994E-2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ht="13" x14ac:dyDescent="0.6">
      <c r="A132" s="53">
        <v>2020</v>
      </c>
      <c r="B132" s="53"/>
      <c r="C132" s="73"/>
      <c r="D132" s="7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ht="13" x14ac:dyDescent="0.6">
      <c r="A133" s="53">
        <v>2025</v>
      </c>
      <c r="B133" s="53"/>
      <c r="C133" s="71">
        <v>11.125</v>
      </c>
      <c r="D133" s="72">
        <f>EXP(LN(C135/C133)/(A135-A133))-1</f>
        <v>2.1209636638408247E-2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ht="13" x14ac:dyDescent="0.6">
      <c r="A134" s="53">
        <v>2030</v>
      </c>
      <c r="B134" s="53"/>
      <c r="C134" s="73"/>
      <c r="D134" s="7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ht="13" x14ac:dyDescent="0.6">
      <c r="A135" s="53">
        <v>2035</v>
      </c>
      <c r="B135" s="53"/>
      <c r="C135" s="71">
        <v>13.723000000000001</v>
      </c>
      <c r="D135" s="72">
        <f>EXP(LN(C137/C135)/(A137-A135))-1</f>
        <v>1.936248552981934E-2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ht="13" x14ac:dyDescent="0.6">
      <c r="A136" s="53">
        <v>2040</v>
      </c>
      <c r="B136" s="53"/>
      <c r="C136" s="73"/>
      <c r="D136" s="7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ht="13" x14ac:dyDescent="0.6">
      <c r="A137" s="53">
        <v>2045</v>
      </c>
      <c r="B137" s="53"/>
      <c r="C137" s="71">
        <v>16.623999999999999</v>
      </c>
      <c r="D137" s="72">
        <f>EXP(LN(C139/C137)/(A139-A137))-1</f>
        <v>1.8425919376060973E-2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ht="13" x14ac:dyDescent="0.6">
      <c r="A138" s="53">
        <v>2050</v>
      </c>
      <c r="B138" s="53"/>
      <c r="C138" s="73"/>
      <c r="D138" s="7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13" x14ac:dyDescent="0.6">
      <c r="A139" s="53">
        <v>2055</v>
      </c>
      <c r="B139" s="53"/>
      <c r="C139" s="71">
        <v>19.954000000000001</v>
      </c>
      <c r="D139" s="72">
        <f>EXP(LN(C141/C139)/(A141-A139))-1</f>
        <v>1.7237432433930611E-2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13" x14ac:dyDescent="0.6">
      <c r="A140" s="53">
        <v>2060</v>
      </c>
      <c r="B140" s="53"/>
      <c r="C140" s="73"/>
      <c r="D140" s="7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13" x14ac:dyDescent="0.6">
      <c r="A141" s="53">
        <v>2065</v>
      </c>
      <c r="B141" s="53"/>
      <c r="C141" s="71">
        <v>23.672999999999998</v>
      </c>
      <c r="D141" s="72">
        <f>EXP(LN(C143/C141)/(A143-A141))-1</f>
        <v>1.58301046340934E-2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13" x14ac:dyDescent="0.6">
      <c r="A142" s="53">
        <v>2070</v>
      </c>
      <c r="B142" s="53"/>
      <c r="C142" s="73"/>
      <c r="D142" s="7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13" x14ac:dyDescent="0.6">
      <c r="A143" s="53">
        <v>2075</v>
      </c>
      <c r="B143" s="53"/>
      <c r="C143" s="71">
        <v>27.699000000000002</v>
      </c>
      <c r="D143" s="72">
        <f>EXP(LN(C145/C143)/(A145-A143))-1</f>
        <v>1.4595685087124499E-2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ht="13" x14ac:dyDescent="0.6">
      <c r="A144" s="53">
        <v>2080</v>
      </c>
      <c r="B144" s="53"/>
      <c r="C144" s="73"/>
      <c r="D144" s="7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ht="13" x14ac:dyDescent="0.6">
      <c r="A145" s="53">
        <v>2085</v>
      </c>
      <c r="B145" s="53"/>
      <c r="C145" s="71">
        <v>32.018000000000001</v>
      </c>
      <c r="D145" s="72">
        <f>EXP(LN(C147/C145)/(A147-A145))-1</f>
        <v>1.3475920569759881E-2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ht="13" x14ac:dyDescent="0.6">
      <c r="A146" s="53">
        <v>2090</v>
      </c>
      <c r="B146" s="53"/>
      <c r="C146" s="73"/>
      <c r="D146" s="7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ht="13" x14ac:dyDescent="0.6">
      <c r="A147" s="53">
        <v>2095</v>
      </c>
      <c r="B147" s="53"/>
      <c r="C147" s="71">
        <v>36.603999999999999</v>
      </c>
      <c r="D147" s="72">
        <f>EXP(LN(C149/C147)/(A149-A147))-1</f>
        <v>1.2983541304160795E-2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ht="13" x14ac:dyDescent="0.6">
      <c r="A148" s="53">
        <v>2100</v>
      </c>
      <c r="B148" s="53"/>
      <c r="C148" s="73"/>
      <c r="D148" s="7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ht="13" x14ac:dyDescent="0.6">
      <c r="A149" s="53">
        <v>2105</v>
      </c>
      <c r="B149" s="53"/>
      <c r="C149" s="71">
        <v>41.643999999999998</v>
      </c>
      <c r="D149" s="72">
        <f>EXP(LN(C151/C149)/(A151-A149))-1</f>
        <v>1.2163969506320038E-2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ht="13" x14ac:dyDescent="0.6">
      <c r="A150" s="53">
        <v>2110</v>
      </c>
      <c r="B150" s="53"/>
      <c r="C150" s="73"/>
      <c r="D150" s="7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3" x14ac:dyDescent="0.6">
      <c r="A151" s="53">
        <v>2115</v>
      </c>
      <c r="B151" s="53"/>
      <c r="C151" s="71">
        <v>46.996029999999998</v>
      </c>
      <c r="D151" s="72">
        <f>EXP(LN(C153/C151)/(A153-A151))-1</f>
        <v>1.2028587312810313E-2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3" x14ac:dyDescent="0.6">
      <c r="A152" s="53">
        <v>2120</v>
      </c>
      <c r="B152" s="53"/>
      <c r="C152" s="73"/>
      <c r="D152" s="7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ht="13" x14ac:dyDescent="0.6">
      <c r="A153" s="53">
        <v>2125</v>
      </c>
      <c r="B153" s="53"/>
      <c r="C153" s="71">
        <v>52.965000000000003</v>
      </c>
      <c r="D153" s="72">
        <f>EXP(LN(C155/C153)/(A155-A153))-1</f>
        <v>1.0903853550953135E-2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ht="13" x14ac:dyDescent="0.6">
      <c r="A154" s="53">
        <v>2130</v>
      </c>
      <c r="B154" s="53"/>
      <c r="C154" s="73"/>
      <c r="D154" s="7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ht="13" x14ac:dyDescent="0.6">
      <c r="A155" s="53">
        <v>2135</v>
      </c>
      <c r="B155" s="53"/>
      <c r="C155" s="71">
        <v>59.031999999999996</v>
      </c>
      <c r="D155" s="72">
        <f>EXP(LN(C157/C155)/(A157-A155))-1</f>
        <v>9.9813292186090585E-3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ht="13" x14ac:dyDescent="0.6">
      <c r="A156" s="53">
        <v>2140</v>
      </c>
      <c r="B156" s="53"/>
      <c r="C156" s="73"/>
      <c r="D156" s="7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ht="13" x14ac:dyDescent="0.6">
      <c r="A157" s="53">
        <v>2145</v>
      </c>
      <c r="B157" s="53"/>
      <c r="C157" s="71">
        <v>65.195999999999998</v>
      </c>
      <c r="D157" s="72">
        <f>EXP(LN(C159/C157)/(A159-A157))-1</f>
        <v>9.1921720456791256E-3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ht="13" x14ac:dyDescent="0.6">
      <c r="A158" s="53">
        <v>2150</v>
      </c>
      <c r="B158" s="53"/>
      <c r="C158" s="73"/>
      <c r="D158" s="7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ht="13" x14ac:dyDescent="0.6">
      <c r="A159" s="53">
        <v>2155</v>
      </c>
      <c r="B159" s="53"/>
      <c r="C159" s="71">
        <v>71.442999999999998</v>
      </c>
      <c r="D159" s="72">
        <f>EXP(LN(C161/C159)/(A161-A159))-1</f>
        <v>8.4944508601330071E-3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3" x14ac:dyDescent="0.6">
      <c r="A160" s="53">
        <v>2160</v>
      </c>
      <c r="B160" s="53"/>
      <c r="C160" s="73"/>
      <c r="D160" s="7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3" x14ac:dyDescent="0.6">
      <c r="A161" s="53">
        <v>2165</v>
      </c>
      <c r="B161" s="53"/>
      <c r="C161" s="71">
        <v>77.748999999999995</v>
      </c>
      <c r="D161" s="72">
        <f>EXP(LN(C163/C161)/(A163-A161))-1</f>
        <v>7.868614129296736E-3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ht="13" x14ac:dyDescent="0.6">
      <c r="A162" s="53">
        <v>2170</v>
      </c>
      <c r="B162" s="53"/>
      <c r="C162" s="73"/>
      <c r="D162" s="7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ht="13" x14ac:dyDescent="0.6">
      <c r="A163" s="53">
        <v>2175</v>
      </c>
      <c r="B163" s="53"/>
      <c r="C163" s="71">
        <v>84.087999999999994</v>
      </c>
      <c r="D163" s="72">
        <f>EXP(LN(C165/C163)/(A165-A163))-1</f>
        <v>7.3010612764716765E-3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ht="13" x14ac:dyDescent="0.6">
      <c r="A164" s="53">
        <v>2180</v>
      </c>
      <c r="B164" s="53"/>
      <c r="C164" s="73"/>
      <c r="D164" s="7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ht="13" x14ac:dyDescent="0.6">
      <c r="A165" s="53">
        <v>2185</v>
      </c>
      <c r="B165" s="53"/>
      <c r="C165" s="71">
        <v>90.433000000000007</v>
      </c>
      <c r="D165" s="72">
        <f>EXP(LN(C167/C165)/(A167-A165))-1</f>
        <v>6.7853610248225227E-3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ht="13" x14ac:dyDescent="0.6">
      <c r="A166" s="53">
        <v>2190</v>
      </c>
      <c r="B166" s="53"/>
      <c r="C166" s="73"/>
      <c r="D166" s="7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ht="13" x14ac:dyDescent="0.6">
      <c r="A167" s="53">
        <v>2195</v>
      </c>
      <c r="B167" s="53"/>
      <c r="C167" s="71">
        <v>96.76</v>
      </c>
      <c r="D167" s="72">
        <f>EXP(LN(C169/C167)/(A169-A167))-1</f>
        <v>6.0696215566484746E-3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ht="13" x14ac:dyDescent="0.6">
      <c r="A168" s="53">
        <v>2200</v>
      </c>
      <c r="B168" s="53"/>
      <c r="C168" s="7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3" x14ac:dyDescent="0.6">
      <c r="A169" s="53">
        <v>2205</v>
      </c>
      <c r="B169" s="53"/>
      <c r="C169" s="71">
        <v>102.79600000000001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ht="13" x14ac:dyDescent="0.6">
      <c r="A170" s="53">
        <v>2009.242</v>
      </c>
      <c r="B170" s="53"/>
      <c r="C170" s="7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ht="13" x14ac:dyDescent="0.6">
      <c r="A171" s="53">
        <v>2013.94</v>
      </c>
      <c r="B171" s="53"/>
      <c r="C171" s="7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ht="13" x14ac:dyDescent="0.6">
      <c r="A172" s="53">
        <v>2019.2260000000001</v>
      </c>
      <c r="B172" s="53"/>
      <c r="C172" s="7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ht="13" x14ac:dyDescent="0.6">
      <c r="A173" s="53">
        <v>2023.5329999999999</v>
      </c>
      <c r="B173" s="53"/>
      <c r="C173" s="7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3" x14ac:dyDescent="0.6">
      <c r="A174" s="53">
        <v>2031.56</v>
      </c>
      <c r="B174" s="53"/>
      <c r="C174" s="7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ht="13" x14ac:dyDescent="0.6">
      <c r="A175" s="53">
        <v>2034.4970000000001</v>
      </c>
      <c r="B175" s="53"/>
      <c r="C175" s="7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13" x14ac:dyDescent="0.6">
      <c r="A176" s="53">
        <v>2038.412</v>
      </c>
      <c r="B176" s="53"/>
      <c r="C176" s="7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ht="13" x14ac:dyDescent="0.6">
      <c r="A177" s="53">
        <v>2047.287</v>
      </c>
      <c r="B177" s="53"/>
      <c r="C177" s="7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ht="13" x14ac:dyDescent="0.6">
      <c r="A178" s="53">
        <v>2051.9859999999999</v>
      </c>
      <c r="B178" s="53"/>
      <c r="C178" s="7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ht="13" x14ac:dyDescent="0.6">
      <c r="A179" s="53">
        <v>2060.2080000000001</v>
      </c>
      <c r="B179" s="53"/>
      <c r="C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ht="13" x14ac:dyDescent="0.6">
      <c r="A180" s="53">
        <v>2065.8200000000002</v>
      </c>
      <c r="B180" s="53"/>
      <c r="C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ht="13" x14ac:dyDescent="0.6">
      <c r="A181" s="53">
        <v>2070.127</v>
      </c>
      <c r="B181" s="53"/>
      <c r="C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ht="13" x14ac:dyDescent="0.6">
      <c r="A182" s="53">
        <v>2073.7820000000002</v>
      </c>
      <c r="B182" s="53"/>
      <c r="C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ht="13" x14ac:dyDescent="0.6">
      <c r="A183" s="53">
        <v>2076.7840000000001</v>
      </c>
      <c r="B183" s="53"/>
      <c r="C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ht="13" x14ac:dyDescent="0.6">
      <c r="A184" s="53">
        <v>2080.96</v>
      </c>
      <c r="B184" s="53"/>
      <c r="C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ht="13" x14ac:dyDescent="0.6">
      <c r="A185" s="53">
        <v>2084.0929999999998</v>
      </c>
      <c r="B185" s="53"/>
      <c r="C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ht="13" x14ac:dyDescent="0.6">
      <c r="A186" s="53">
        <v>2088.5300000000002</v>
      </c>
      <c r="B186" s="53"/>
      <c r="C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ht="13" x14ac:dyDescent="0.6">
      <c r="A187" s="53">
        <v>2092.0540000000001</v>
      </c>
      <c r="B187" s="53"/>
      <c r="C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ht="13" x14ac:dyDescent="0.6">
      <c r="A188" s="53">
        <v>2096.7530000000002</v>
      </c>
      <c r="B188" s="53"/>
      <c r="C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ht="13" x14ac:dyDescent="0.6">
      <c r="A189" s="53">
        <v>2103.2130000000002</v>
      </c>
      <c r="B189" s="53"/>
      <c r="C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ht="13" x14ac:dyDescent="0.6">
      <c r="A190" s="53">
        <v>2107.3240000000001</v>
      </c>
      <c r="B190" s="53"/>
      <c r="C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ht="13" x14ac:dyDescent="0.6">
      <c r="A191" s="53">
        <v>2113.328</v>
      </c>
      <c r="B191" s="53"/>
      <c r="C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ht="13" x14ac:dyDescent="0.6">
      <c r="A192" s="53">
        <v>2117.2440000000001</v>
      </c>
      <c r="B192" s="53"/>
      <c r="C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ht="13" x14ac:dyDescent="0.6">
      <c r="A193" s="53">
        <v>2121.5509999999999</v>
      </c>
      <c r="B193" s="53"/>
      <c r="C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ht="13" x14ac:dyDescent="0.6">
      <c r="A194" s="53">
        <v>2125.9879999999998</v>
      </c>
      <c r="B194" s="53"/>
      <c r="C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ht="13" x14ac:dyDescent="0.6">
      <c r="A195" s="53">
        <v>2133.1669999999999</v>
      </c>
      <c r="B195" s="53"/>
      <c r="C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3" x14ac:dyDescent="0.6">
      <c r="A196" s="53">
        <v>2136.1680000000001</v>
      </c>
      <c r="B196" s="53"/>
      <c r="C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ht="13" x14ac:dyDescent="0.6">
      <c r="A197" s="53">
        <v>2139.627</v>
      </c>
      <c r="B197" s="53"/>
      <c r="C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ht="13" x14ac:dyDescent="0.6">
      <c r="A198" s="53">
        <v>2143.0859999999998</v>
      </c>
      <c r="B198" s="53"/>
      <c r="C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ht="13" x14ac:dyDescent="0.6">
      <c r="A199" s="53">
        <v>2146.2179999999998</v>
      </c>
      <c r="B199" s="53"/>
      <c r="C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ht="13" x14ac:dyDescent="0.6">
      <c r="A200" s="53">
        <v>2149.0239999999999</v>
      </c>
      <c r="B200" s="53"/>
      <c r="C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ht="13" x14ac:dyDescent="0.6">
      <c r="A201" s="53">
        <v>2152.6129999999998</v>
      </c>
      <c r="B201" s="53"/>
      <c r="C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ht="13" x14ac:dyDescent="0.6">
      <c r="A202" s="53">
        <v>2155.4850000000001</v>
      </c>
      <c r="B202" s="53"/>
      <c r="C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ht="13" x14ac:dyDescent="0.6">
      <c r="A203" s="53">
        <v>2162.663</v>
      </c>
      <c r="B203" s="53"/>
      <c r="C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ht="13" x14ac:dyDescent="0.6">
      <c r="A204" s="53">
        <v>2167.2310000000002</v>
      </c>
      <c r="B204" s="53"/>
      <c r="C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ht="13" x14ac:dyDescent="0.6">
      <c r="A205" s="53">
        <v>2171.1469999999999</v>
      </c>
      <c r="B205" s="53"/>
      <c r="C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ht="13" x14ac:dyDescent="0.6">
      <c r="A206" s="53">
        <v>2175.3229999999999</v>
      </c>
      <c r="B206" s="53"/>
      <c r="C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ht="13" x14ac:dyDescent="0.6">
      <c r="A207" s="53">
        <v>2180.2829999999999</v>
      </c>
      <c r="B207" s="53"/>
      <c r="C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ht="13" x14ac:dyDescent="0.6">
      <c r="A208" s="53">
        <v>2183.6759999999999</v>
      </c>
      <c r="B208" s="53"/>
      <c r="C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ht="13" x14ac:dyDescent="0.6">
      <c r="A209" s="53">
        <v>2186.6129999999998</v>
      </c>
      <c r="B209" s="53"/>
      <c r="C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ht="13" x14ac:dyDescent="0.6">
      <c r="A210" s="53">
        <v>2191.3110000000001</v>
      </c>
      <c r="B210" s="53"/>
      <c r="C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ht="13" x14ac:dyDescent="0.6">
      <c r="A211" s="53">
        <v>2194.835</v>
      </c>
      <c r="B211" s="53"/>
      <c r="C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ht="13" x14ac:dyDescent="0.6">
      <c r="A212" s="53">
        <v>2197.7719999999999</v>
      </c>
      <c r="B212" s="53"/>
      <c r="C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ht="13" x14ac:dyDescent="0.6">
      <c r="A213" s="53">
        <v>2201.2959999999998</v>
      </c>
      <c r="B213" s="53"/>
      <c r="C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ht="13" x14ac:dyDescent="0.6">
      <c r="A214" s="53">
        <v>2204.232</v>
      </c>
      <c r="B214" s="53"/>
      <c r="C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ht="13" x14ac:dyDescent="0.6">
      <c r="A215" s="53">
        <v>2210.1709999999998</v>
      </c>
      <c r="B215" s="53"/>
      <c r="C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ht="13" x14ac:dyDescent="0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ht="13" x14ac:dyDescent="0.6">
      <c r="A217" s="1" t="s">
        <v>128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ht="13" x14ac:dyDescent="0.6">
      <c r="A218" s="58" t="s">
        <v>129</v>
      </c>
      <c r="B218" s="57">
        <v>2010</v>
      </c>
      <c r="C218" s="57">
        <v>2020</v>
      </c>
      <c r="D218" s="57">
        <v>2030</v>
      </c>
      <c r="E218" s="57">
        <v>2050</v>
      </c>
      <c r="F218" s="57">
        <v>2100</v>
      </c>
      <c r="G218" s="57">
        <v>2150</v>
      </c>
      <c r="H218" s="57">
        <v>2200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ht="13" x14ac:dyDescent="0.6">
      <c r="A219" s="48" t="s">
        <v>130</v>
      </c>
      <c r="B219" s="50">
        <v>6.8860000000000001</v>
      </c>
      <c r="C219" s="50">
        <v>8.7680000000000007</v>
      </c>
      <c r="D219" s="50">
        <v>11.010999999999999</v>
      </c>
      <c r="E219" s="50">
        <v>16.600000000000001</v>
      </c>
      <c r="F219" s="50">
        <v>36.819000000000003</v>
      </c>
      <c r="G219" s="50">
        <v>64.123000000000005</v>
      </c>
      <c r="H219" s="50">
        <v>95.980999999999995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ht="13" x14ac:dyDescent="0.6">
      <c r="A220" s="48" t="s">
        <v>108</v>
      </c>
      <c r="B220" s="50">
        <v>6.8780000000000001</v>
      </c>
      <c r="C220" s="50">
        <v>8.7560000000000002</v>
      </c>
      <c r="D220" s="50">
        <v>10.992000000000001</v>
      </c>
      <c r="E220" s="50">
        <v>16.567</v>
      </c>
      <c r="F220" s="50">
        <v>37.063000000000002</v>
      </c>
      <c r="G220" s="50">
        <v>67.608999999999995</v>
      </c>
      <c r="H220" s="50">
        <v>108.39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ht="13" x14ac:dyDescent="0.6">
      <c r="A221" s="7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ht="13" x14ac:dyDescent="0.6">
      <c r="A222" s="46" t="s">
        <v>131</v>
      </c>
      <c r="B222" s="50">
        <v>2010</v>
      </c>
      <c r="C222" s="50">
        <v>2020</v>
      </c>
      <c r="D222" s="50">
        <v>2030</v>
      </c>
      <c r="E222" s="50">
        <v>2050</v>
      </c>
      <c r="F222" s="50">
        <v>2100</v>
      </c>
      <c r="G222" s="50">
        <v>2150</v>
      </c>
      <c r="H222" s="50">
        <v>2200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ht="13" x14ac:dyDescent="0.6">
      <c r="A223" s="48" t="s">
        <v>130</v>
      </c>
      <c r="B223" s="25">
        <f t="shared" ref="B223:G223" si="4">EXP(LN(C219/B219)/(C$218-B$218))-1</f>
        <v>2.4456098894637623E-2</v>
      </c>
      <c r="C223" s="25">
        <f t="shared" si="4"/>
        <v>2.3040017804210722E-2</v>
      </c>
      <c r="D223" s="25">
        <f t="shared" si="4"/>
        <v>2.0737490677206427E-2</v>
      </c>
      <c r="E223" s="25">
        <f t="shared" si="4"/>
        <v>1.6059821059356327E-2</v>
      </c>
      <c r="F223" s="25">
        <f t="shared" si="4"/>
        <v>1.1157568453034727E-2</v>
      </c>
      <c r="G223" s="25">
        <f t="shared" si="4"/>
        <v>8.0995682793403301E-3</v>
      </c>
      <c r="H223" s="2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ht="13" x14ac:dyDescent="0.6">
      <c r="A224" s="48" t="s">
        <v>108</v>
      </c>
      <c r="B224" s="25">
        <f t="shared" ref="B224:G224" si="5">EXP(LN(C220/B220)/(C$218-B$218))-1</f>
        <v>2.4434882870415731E-2</v>
      </c>
      <c r="C224" s="25">
        <f t="shared" si="5"/>
        <v>2.3003446096338864E-2</v>
      </c>
      <c r="D224" s="25">
        <f t="shared" si="5"/>
        <v>2.0724073540854038E-2</v>
      </c>
      <c r="E224" s="25">
        <f t="shared" si="5"/>
        <v>1.6234498412303289E-2</v>
      </c>
      <c r="F224" s="25">
        <f t="shared" si="5"/>
        <v>1.2094998867037132E-2</v>
      </c>
      <c r="G224" s="25">
        <f t="shared" si="5"/>
        <v>9.4845908069196572E-3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ht="13" x14ac:dyDescent="0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ht="13" x14ac:dyDescent="0.6">
      <c r="A226" s="50" t="s">
        <v>132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ht="13" x14ac:dyDescent="0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ht="13" x14ac:dyDescent="0.6">
      <c r="A228" s="1" t="s">
        <v>133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ht="13" x14ac:dyDescent="0.6">
      <c r="A229" s="1" t="s">
        <v>134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ht="13" x14ac:dyDescent="0.6">
      <c r="A230" s="1" t="s">
        <v>8</v>
      </c>
      <c r="B230" s="1" t="s">
        <v>135</v>
      </c>
      <c r="C230" s="1" t="s">
        <v>121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ht="13" x14ac:dyDescent="0.6">
      <c r="A231" s="50">
        <v>2015</v>
      </c>
      <c r="B231" s="71">
        <v>10.502000000000001</v>
      </c>
      <c r="C231" s="25">
        <f t="shared" ref="C231:C269" si="6">EXP(LN(B232/B231)/(A232-A231))-1</f>
        <v>2.4308103595524377E-2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ht="13" x14ac:dyDescent="0.6">
      <c r="A232" s="50">
        <v>2020</v>
      </c>
      <c r="B232" s="51">
        <v>11.842000000000001</v>
      </c>
      <c r="C232" s="25">
        <f t="shared" si="6"/>
        <v>2.3555593359545934E-2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ht="13" x14ac:dyDescent="0.6">
      <c r="A233" s="50">
        <v>2025</v>
      </c>
      <c r="B233" s="51">
        <v>13.304</v>
      </c>
      <c r="C233" s="25">
        <f t="shared" si="6"/>
        <v>2.2808098960410472E-2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ht="13" x14ac:dyDescent="0.6">
      <c r="A234" s="50">
        <v>2030</v>
      </c>
      <c r="B234" s="51">
        <v>14.891999999999999</v>
      </c>
      <c r="C234" s="25">
        <f t="shared" si="6"/>
        <v>2.2076307148322316E-2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ht="13" x14ac:dyDescent="0.6">
      <c r="A235" s="50">
        <v>2035</v>
      </c>
      <c r="B235" s="51">
        <v>16.61</v>
      </c>
      <c r="C235" s="25">
        <f t="shared" si="6"/>
        <v>2.1355937551424065E-2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ht="13" x14ac:dyDescent="0.6">
      <c r="A236" s="50">
        <v>2040</v>
      </c>
      <c r="B236" s="51">
        <v>18.460999999999999</v>
      </c>
      <c r="C236" s="25">
        <f t="shared" si="6"/>
        <v>2.0685312257940236E-2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ht="13" x14ac:dyDescent="0.6">
      <c r="A237" s="50">
        <v>2045</v>
      </c>
      <c r="B237" s="51">
        <v>20.451000000000001</v>
      </c>
      <c r="C237" s="25">
        <f t="shared" si="6"/>
        <v>2.0013041230301676E-2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ht="13" x14ac:dyDescent="0.6">
      <c r="A238" s="50">
        <v>2050</v>
      </c>
      <c r="B238" s="51">
        <v>22.581</v>
      </c>
      <c r="C238" s="25">
        <f t="shared" si="6"/>
        <v>1.9383533306316147E-2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ht="13" x14ac:dyDescent="0.6">
      <c r="A239" s="50">
        <v>2055</v>
      </c>
      <c r="B239" s="51">
        <v>24.856000000000002</v>
      </c>
      <c r="C239" s="25">
        <f t="shared" si="6"/>
        <v>1.8762786675988963E-2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ht="13" x14ac:dyDescent="0.6">
      <c r="A240" s="50">
        <v>2060</v>
      </c>
      <c r="B240" s="51">
        <v>27.277000000000001</v>
      </c>
      <c r="C240" s="25">
        <f t="shared" si="6"/>
        <v>1.8164395965677871E-2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ht="13" x14ac:dyDescent="0.6">
      <c r="A241" s="50">
        <v>2065</v>
      </c>
      <c r="B241" s="51">
        <v>29.846</v>
      </c>
      <c r="C241" s="25">
        <f t="shared" si="6"/>
        <v>1.759037283121323E-2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ht="13" x14ac:dyDescent="0.6">
      <c r="A242" s="50">
        <v>2070</v>
      </c>
      <c r="B242" s="51">
        <v>32.564999999999998</v>
      </c>
      <c r="C242" s="25">
        <f t="shared" si="6"/>
        <v>1.7035871225719035E-2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ht="13" x14ac:dyDescent="0.6">
      <c r="A243" s="50">
        <v>2075</v>
      </c>
      <c r="B243" s="51">
        <v>35.435000000000002</v>
      </c>
      <c r="C243" s="25">
        <f t="shared" si="6"/>
        <v>1.6497545744650344E-2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ht="13" x14ac:dyDescent="0.6">
      <c r="A244" s="50">
        <v>2080</v>
      </c>
      <c r="B244" s="51">
        <v>38.456000000000003</v>
      </c>
      <c r="C244" s="25">
        <f t="shared" si="6"/>
        <v>1.5977961452016354E-2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ht="13" x14ac:dyDescent="0.6">
      <c r="A245" s="50">
        <v>2085</v>
      </c>
      <c r="B245" s="51">
        <v>41.628</v>
      </c>
      <c r="C245" s="25">
        <f t="shared" si="6"/>
        <v>1.5483087159507747E-2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ht="13" x14ac:dyDescent="0.6">
      <c r="A246" s="50">
        <v>2090</v>
      </c>
      <c r="B246" s="51">
        <v>44.951999999999998</v>
      </c>
      <c r="C246" s="25">
        <f t="shared" si="6"/>
        <v>1.499970428824593E-2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ht="13" x14ac:dyDescent="0.6">
      <c r="A247" s="50">
        <v>2095</v>
      </c>
      <c r="B247" s="51">
        <v>48.426000000000002</v>
      </c>
      <c r="C247" s="25">
        <f t="shared" si="6"/>
        <v>1.4538254284433005E-2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ht="13" x14ac:dyDescent="0.6">
      <c r="A248" s="50">
        <v>2100</v>
      </c>
      <c r="B248" s="51">
        <v>52.05</v>
      </c>
      <c r="C248" s="25">
        <f t="shared" si="6"/>
        <v>1.4101907419679982E-2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ht="13" x14ac:dyDescent="0.6">
      <c r="A249" s="50">
        <v>2105</v>
      </c>
      <c r="B249" s="51">
        <v>55.825000000000003</v>
      </c>
      <c r="C249" s="25">
        <f t="shared" si="6"/>
        <v>1.3678842175586459E-2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ht="13" x14ac:dyDescent="0.6">
      <c r="A250" s="50">
        <v>2110</v>
      </c>
      <c r="B250" s="51">
        <v>59.749000000000002</v>
      </c>
      <c r="C250" s="25">
        <f t="shared" si="6"/>
        <v>1.3279635979885684E-2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ht="13" x14ac:dyDescent="0.6">
      <c r="A251" s="50">
        <v>2115</v>
      </c>
      <c r="B251" s="51">
        <v>63.823</v>
      </c>
      <c r="C251" s="25">
        <f t="shared" si="6"/>
        <v>1.2893538834042095E-2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ht="13" x14ac:dyDescent="0.6">
      <c r="A252" s="50">
        <v>2120</v>
      </c>
      <c r="B252" s="51">
        <v>68.045000000000002</v>
      </c>
      <c r="C252" s="25">
        <f t="shared" si="6"/>
        <v>1.2523854752404251E-2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ht="13" x14ac:dyDescent="0.6">
      <c r="A253" s="50">
        <v>2125</v>
      </c>
      <c r="B253" s="51">
        <v>72.414000000000001</v>
      </c>
      <c r="C253" s="25">
        <f t="shared" si="6"/>
        <v>1.2172745387489359E-2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ht="13" x14ac:dyDescent="0.6">
      <c r="A254" s="50">
        <v>2130</v>
      </c>
      <c r="B254" s="51">
        <v>76.930000000000007</v>
      </c>
      <c r="C254" s="25">
        <f t="shared" si="6"/>
        <v>1.1829123485977977E-2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ht="13" x14ac:dyDescent="0.6">
      <c r="A255" s="50">
        <v>2135</v>
      </c>
      <c r="B255" s="51">
        <v>81.588999999999999</v>
      </c>
      <c r="C255" s="25">
        <f t="shared" si="6"/>
        <v>1.1503472814740512E-2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ht="13" x14ac:dyDescent="0.6">
      <c r="A256" s="50">
        <v>2140</v>
      </c>
      <c r="B256" s="51">
        <v>86.391000000000005</v>
      </c>
      <c r="C256" s="25">
        <f t="shared" si="6"/>
        <v>1.1187854005390019E-2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ht="13" x14ac:dyDescent="0.6">
      <c r="A257" s="50">
        <v>2145</v>
      </c>
      <c r="B257" s="51">
        <v>91.332999999999998</v>
      </c>
      <c r="C257" s="25">
        <f t="shared" si="6"/>
        <v>1.0888780528750752E-2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ht="13" x14ac:dyDescent="0.6">
      <c r="A258" s="50">
        <v>2150</v>
      </c>
      <c r="B258" s="51">
        <v>96.415000000000006</v>
      </c>
      <c r="C258" s="25">
        <f t="shared" si="6"/>
        <v>1.0595065380531565E-2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ht="13" x14ac:dyDescent="0.6">
      <c r="A259" s="50">
        <v>2155</v>
      </c>
      <c r="B259" s="51">
        <v>101.63200000000001</v>
      </c>
      <c r="C259" s="25">
        <f t="shared" si="6"/>
        <v>1.0318914867480045E-2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ht="13" x14ac:dyDescent="0.6">
      <c r="A260" s="50">
        <v>2160</v>
      </c>
      <c r="B260" s="51">
        <v>106.985</v>
      </c>
      <c r="C260" s="25">
        <f t="shared" si="6"/>
        <v>1.0049739165802096E-2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ht="13" x14ac:dyDescent="0.6">
      <c r="A261" s="50">
        <v>2165</v>
      </c>
      <c r="B261" s="51">
        <v>112.47</v>
      </c>
      <c r="C261" s="25">
        <f t="shared" si="6"/>
        <v>9.7912607236754212E-3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ht="13" x14ac:dyDescent="0.6">
      <c r="A262" s="50">
        <v>2170</v>
      </c>
      <c r="B262" s="51">
        <v>118.08499999999999</v>
      </c>
      <c r="C262" s="25">
        <f t="shared" si="6"/>
        <v>9.5462683116602776E-3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ht="13" x14ac:dyDescent="0.6">
      <c r="A263" s="50">
        <v>2175</v>
      </c>
      <c r="B263" s="51">
        <v>123.83</v>
      </c>
      <c r="C263" s="25">
        <f t="shared" si="6"/>
        <v>9.307476488600086E-3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ht="13" x14ac:dyDescent="0.6">
      <c r="A264" s="50">
        <v>2180</v>
      </c>
      <c r="B264" s="51">
        <v>129.70099999999999</v>
      </c>
      <c r="C264" s="25">
        <f t="shared" si="6"/>
        <v>9.0809896440788851E-3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ht="13" x14ac:dyDescent="0.6">
      <c r="A265" s="50">
        <v>2185</v>
      </c>
      <c r="B265" s="51">
        <v>135.69800000000001</v>
      </c>
      <c r="C265" s="25">
        <f t="shared" si="6"/>
        <v>8.8615767536757151E-3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ht="13" x14ac:dyDescent="0.6">
      <c r="A266" s="50">
        <v>2190</v>
      </c>
      <c r="B266" s="51">
        <v>141.81800000000001</v>
      </c>
      <c r="C266" s="25">
        <f t="shared" si="6"/>
        <v>8.6504603659758317E-3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ht="13" x14ac:dyDescent="0.6">
      <c r="A267" s="50">
        <v>2195</v>
      </c>
      <c r="B267" s="51">
        <v>148.059</v>
      </c>
      <c r="C267" s="25">
        <f t="shared" si="6"/>
        <v>8.4498593668580479E-3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ht="13" x14ac:dyDescent="0.6">
      <c r="A268" s="50">
        <v>2200</v>
      </c>
      <c r="B268" s="51">
        <v>154.42099999999999</v>
      </c>
      <c r="C268" s="25">
        <f t="shared" si="6"/>
        <v>8.2564672266935979E-3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ht="13" x14ac:dyDescent="0.6">
      <c r="A269" s="50">
        <v>2205</v>
      </c>
      <c r="B269" s="51">
        <v>160.90199999999999</v>
      </c>
      <c r="C269" s="2" t="e">
        <f t="shared" si="6"/>
        <v>#NUM!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ht="13" x14ac:dyDescent="0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ht="13" x14ac:dyDescent="0.6">
      <c r="A271" s="1" t="s">
        <v>136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ht="13" x14ac:dyDescent="0.6">
      <c r="A272" s="58" t="s">
        <v>8</v>
      </c>
      <c r="B272" s="57" t="s">
        <v>118</v>
      </c>
      <c r="C272" s="57" t="s">
        <v>121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ht="13" x14ac:dyDescent="0.6">
      <c r="A273" s="48">
        <v>2015</v>
      </c>
      <c r="B273" s="50">
        <v>10.5</v>
      </c>
      <c r="C273" s="25">
        <f t="shared" ref="C273:C289" si="7">EXP(LN(B274/B273)/(A274-A273))-1</f>
        <v>2.4312519069182859E-2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ht="13" x14ac:dyDescent="0.6">
      <c r="A274" s="48">
        <v>2020</v>
      </c>
      <c r="B274" s="50">
        <v>11.84</v>
      </c>
      <c r="C274" s="25">
        <f t="shared" si="7"/>
        <v>2.3682480186390187E-2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ht="13" x14ac:dyDescent="0.6">
      <c r="A275" s="48">
        <v>2025</v>
      </c>
      <c r="B275" s="50">
        <v>13.31</v>
      </c>
      <c r="C275" s="25">
        <f t="shared" si="7"/>
        <v>2.2688396540210265E-2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ht="13" x14ac:dyDescent="0.6">
      <c r="A276" s="48">
        <v>2030</v>
      </c>
      <c r="B276" s="50">
        <v>14.89</v>
      </c>
      <c r="C276" s="25">
        <f t="shared" si="7"/>
        <v>2.2103762390716764E-2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ht="13" x14ac:dyDescent="0.6">
      <c r="A277" s="48">
        <v>2035</v>
      </c>
      <c r="B277" s="50">
        <v>16.61</v>
      </c>
      <c r="C277" s="25">
        <f t="shared" si="7"/>
        <v>2.145550324591694E-2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ht="13" x14ac:dyDescent="0.6">
      <c r="A278" s="48">
        <v>2040</v>
      </c>
      <c r="B278" s="50">
        <v>18.47</v>
      </c>
      <c r="C278" s="25">
        <f t="shared" si="7"/>
        <v>2.0675632951498768E-2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ht="13" x14ac:dyDescent="0.6">
      <c r="A279" s="48">
        <v>2045</v>
      </c>
      <c r="B279" s="50">
        <v>20.46</v>
      </c>
      <c r="C279" s="25">
        <f t="shared" si="7"/>
        <v>2.0004576439275334E-2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ht="13" x14ac:dyDescent="0.6">
      <c r="A280" s="48">
        <v>2050</v>
      </c>
      <c r="B280" s="50">
        <v>22.59</v>
      </c>
      <c r="C280" s="25">
        <f t="shared" si="7"/>
        <v>1.9417091957501631E-2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ht="13" x14ac:dyDescent="0.6">
      <c r="A281" s="48">
        <v>2055</v>
      </c>
      <c r="B281" s="50">
        <v>24.87</v>
      </c>
      <c r="C281" s="25">
        <f t="shared" si="7"/>
        <v>1.8819790129500635E-2</v>
      </c>
      <c r="D281" s="73"/>
      <c r="E281" s="7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ht="13" x14ac:dyDescent="0.6">
      <c r="A282" s="48">
        <v>2060</v>
      </c>
      <c r="B282" s="50">
        <v>27.3</v>
      </c>
      <c r="C282" s="25">
        <f t="shared" si="7"/>
        <v>1.8156445920961994E-2</v>
      </c>
      <c r="D282" s="73"/>
      <c r="E282" s="7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ht="13" x14ac:dyDescent="0.6">
      <c r="A283" s="48">
        <v>2065</v>
      </c>
      <c r="B283" s="50">
        <v>29.87</v>
      </c>
      <c r="C283" s="25">
        <f t="shared" si="7"/>
        <v>1.7645403908311375E-2</v>
      </c>
      <c r="D283" s="73"/>
      <c r="E283" s="7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ht="13" x14ac:dyDescent="0.6">
      <c r="A284" s="48">
        <v>2070</v>
      </c>
      <c r="B284" s="50">
        <v>32.6</v>
      </c>
      <c r="C284" s="25">
        <f t="shared" si="7"/>
        <v>1.707552191599615E-2</v>
      </c>
      <c r="D284" s="73"/>
      <c r="E284" s="7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ht="13" x14ac:dyDescent="0.6">
      <c r="A285" s="48">
        <v>2075</v>
      </c>
      <c r="B285" s="50">
        <v>35.479999999999997</v>
      </c>
      <c r="C285" s="25">
        <f t="shared" si="7"/>
        <v>1.6524806959365312E-2</v>
      </c>
      <c r="D285" s="73"/>
      <c r="E285" s="7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ht="13" x14ac:dyDescent="0.6">
      <c r="A286" s="48">
        <v>2080</v>
      </c>
      <c r="B286" s="50">
        <v>38.51</v>
      </c>
      <c r="C286" s="25">
        <f t="shared" si="7"/>
        <v>1.5995244782525786E-2</v>
      </c>
      <c r="D286" s="73"/>
      <c r="E286" s="7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ht="13" x14ac:dyDescent="0.6">
      <c r="A287" s="48">
        <v>2085</v>
      </c>
      <c r="B287" s="50">
        <v>41.69</v>
      </c>
      <c r="C287" s="25">
        <f t="shared" si="7"/>
        <v>1.5532929589655353E-2</v>
      </c>
      <c r="D287" s="73"/>
      <c r="E287" s="7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ht="13" x14ac:dyDescent="0.6">
      <c r="A288" s="48">
        <v>2090</v>
      </c>
      <c r="B288" s="50">
        <v>45.03</v>
      </c>
      <c r="C288" s="25">
        <f t="shared" si="7"/>
        <v>1.5041430566143488E-2</v>
      </c>
      <c r="D288" s="73"/>
      <c r="E288" s="7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ht="13" x14ac:dyDescent="0.6">
      <c r="A289" s="48">
        <v>2095</v>
      </c>
      <c r="B289" s="50">
        <v>48.52</v>
      </c>
      <c r="C289" s="25">
        <f t="shared" si="7"/>
        <v>1.4573134313900393E-2</v>
      </c>
      <c r="D289" s="73"/>
      <c r="E289" s="7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ht="13" x14ac:dyDescent="0.6">
      <c r="A290" s="48">
        <v>2100</v>
      </c>
      <c r="B290" s="50">
        <v>52.16</v>
      </c>
      <c r="C290" s="50" t="s">
        <v>116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ht="13" x14ac:dyDescent="0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ht="13" x14ac:dyDescent="0.6">
      <c r="A292" s="1" t="s">
        <v>137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ht="13" x14ac:dyDescent="0.6">
      <c r="A293" s="1" t="s">
        <v>138</v>
      </c>
      <c r="B293" s="1" t="s">
        <v>8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ht="13" x14ac:dyDescent="0.6">
      <c r="A294" s="2"/>
      <c r="B294" s="75">
        <v>2015</v>
      </c>
      <c r="C294" s="75">
        <v>2025</v>
      </c>
      <c r="D294" s="75">
        <v>2035</v>
      </c>
      <c r="E294" s="75">
        <v>2045</v>
      </c>
      <c r="F294" s="75">
        <v>2055</v>
      </c>
      <c r="G294" s="75">
        <v>2065</v>
      </c>
      <c r="H294" s="75">
        <v>2075</v>
      </c>
      <c r="I294" s="75">
        <v>2085</v>
      </c>
      <c r="J294" s="75">
        <v>2095</v>
      </c>
      <c r="K294" s="75">
        <v>2105</v>
      </c>
      <c r="L294" s="75">
        <v>2115</v>
      </c>
      <c r="M294" s="75">
        <v>2125</v>
      </c>
      <c r="N294" s="75">
        <v>2135</v>
      </c>
      <c r="O294" s="75">
        <v>2145</v>
      </c>
      <c r="P294" s="75">
        <v>2155</v>
      </c>
      <c r="Q294" s="75">
        <v>2165</v>
      </c>
      <c r="R294" s="75">
        <v>2175</v>
      </c>
      <c r="S294" s="75">
        <v>2185</v>
      </c>
      <c r="T294" s="75">
        <v>2195</v>
      </c>
      <c r="U294" s="75">
        <v>2205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ht="13" x14ac:dyDescent="0.6">
      <c r="A295" s="1" t="s">
        <v>135</v>
      </c>
      <c r="B295" s="76">
        <v>3.83</v>
      </c>
      <c r="C295" s="76">
        <v>4.1399999999999997</v>
      </c>
      <c r="D295" s="76">
        <v>4.43</v>
      </c>
      <c r="E295" s="76">
        <v>4.72</v>
      </c>
      <c r="F295" s="76">
        <v>5.01</v>
      </c>
      <c r="G295" s="76">
        <v>5.31</v>
      </c>
      <c r="H295" s="76">
        <v>5.63</v>
      </c>
      <c r="I295" s="76">
        <v>5.95</v>
      </c>
      <c r="J295" s="76">
        <v>6.29</v>
      </c>
      <c r="K295" s="76">
        <v>6.64</v>
      </c>
      <c r="L295" s="76">
        <v>7.01</v>
      </c>
      <c r="M295" s="76">
        <v>7.4</v>
      </c>
      <c r="N295" s="76">
        <v>7.81</v>
      </c>
      <c r="O295" s="76">
        <v>8.24</v>
      </c>
      <c r="P295" s="76">
        <v>8.6999999999999993</v>
      </c>
      <c r="Q295" s="76">
        <v>9.17</v>
      </c>
      <c r="R295" s="76">
        <v>9.68</v>
      </c>
      <c r="S295" s="76">
        <v>10.210000000000001</v>
      </c>
      <c r="T295" s="76">
        <v>10.76</v>
      </c>
      <c r="U295" s="76">
        <v>11.35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ht="13" x14ac:dyDescent="0.6">
      <c r="A296" s="1" t="s">
        <v>121</v>
      </c>
      <c r="B296" s="25">
        <f t="shared" ref="B296:T296" si="8">EXP(LN(C295/B295)/(C294-B294))-1</f>
        <v>7.8134655074244552E-3</v>
      </c>
      <c r="C296" s="25">
        <f t="shared" si="8"/>
        <v>6.7933504532495803E-3</v>
      </c>
      <c r="D296" s="25">
        <f t="shared" si="8"/>
        <v>6.361067756438743E-3</v>
      </c>
      <c r="E296" s="25">
        <f t="shared" si="8"/>
        <v>5.9805239001482491E-3</v>
      </c>
      <c r="F296" s="25">
        <f t="shared" si="8"/>
        <v>5.832535400300598E-3</v>
      </c>
      <c r="G296" s="25">
        <f t="shared" si="8"/>
        <v>5.8689156873497073E-3</v>
      </c>
      <c r="H296" s="25">
        <f t="shared" si="8"/>
        <v>5.5434863116599065E-3</v>
      </c>
      <c r="I296" s="25">
        <f t="shared" si="8"/>
        <v>5.5724537970720522E-3</v>
      </c>
      <c r="J296" s="25">
        <f t="shared" si="8"/>
        <v>5.4297773740243915E-3</v>
      </c>
      <c r="K296" s="25">
        <f t="shared" si="8"/>
        <v>5.4373025194520697E-3</v>
      </c>
      <c r="L296" s="25">
        <f t="shared" si="8"/>
        <v>5.4289133470186712E-3</v>
      </c>
      <c r="M296" s="25">
        <f t="shared" si="8"/>
        <v>5.4070620426855953E-3</v>
      </c>
      <c r="N296" s="25">
        <f t="shared" si="8"/>
        <v>5.3739260236924657E-3</v>
      </c>
      <c r="O296" s="25">
        <f t="shared" si="8"/>
        <v>5.4470496962826243E-3</v>
      </c>
      <c r="P296" s="25">
        <f t="shared" si="8"/>
        <v>5.2752916698397545E-3</v>
      </c>
      <c r="Q296" s="25">
        <f t="shared" si="8"/>
        <v>5.4271353336712291E-3</v>
      </c>
      <c r="R296" s="25">
        <f t="shared" si="8"/>
        <v>5.3448058719287594E-3</v>
      </c>
      <c r="S296" s="25">
        <f t="shared" si="8"/>
        <v>5.2605807748111744E-3</v>
      </c>
      <c r="T296" s="25">
        <f t="shared" si="8"/>
        <v>5.3524925973629234E-3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ht="13" x14ac:dyDescent="0.6">
      <c r="A297" s="1" t="s">
        <v>139</v>
      </c>
      <c r="B297" s="76">
        <v>0.63500000000000001</v>
      </c>
      <c r="C297" s="76">
        <v>0.82199999999999995</v>
      </c>
      <c r="D297" s="76">
        <v>1.032</v>
      </c>
      <c r="E297" s="76">
        <v>1.252</v>
      </c>
      <c r="F297" s="76">
        <v>1.474</v>
      </c>
      <c r="G297" s="76">
        <v>1.696</v>
      </c>
      <c r="H297" s="76">
        <v>1.9159999999999999</v>
      </c>
      <c r="I297" s="76">
        <v>2.1339999999999999</v>
      </c>
      <c r="J297" s="76">
        <v>2.3479999999999999</v>
      </c>
      <c r="K297" s="76">
        <v>2.5590000000000002</v>
      </c>
      <c r="L297" s="76">
        <v>2.7370000000000001</v>
      </c>
      <c r="M297" s="76">
        <v>2.8929999999999998</v>
      </c>
      <c r="N297" s="76">
        <v>3.0369999999999999</v>
      </c>
      <c r="O297" s="76">
        <v>3.1720000000000002</v>
      </c>
      <c r="P297" s="76">
        <v>3.3</v>
      </c>
      <c r="Q297" s="76">
        <v>3.423</v>
      </c>
      <c r="R297" s="76">
        <v>3.5430000000000001</v>
      </c>
      <c r="S297" s="76">
        <v>3.6579999999999999</v>
      </c>
      <c r="T297" s="76">
        <v>3.7709999999999999</v>
      </c>
      <c r="U297" s="76">
        <v>3.879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ht="13" x14ac:dyDescent="0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ht="13" x14ac:dyDescent="0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ht="13" x14ac:dyDescent="0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ht="13" x14ac:dyDescent="0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ht="13" x14ac:dyDescent="0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ht="13" x14ac:dyDescent="0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ht="13" x14ac:dyDescent="0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ht="13" x14ac:dyDescent="0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ht="13" x14ac:dyDescent="0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ht="13" x14ac:dyDescent="0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ht="13" x14ac:dyDescent="0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ht="13" x14ac:dyDescent="0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ht="13" x14ac:dyDescent="0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ht="13" x14ac:dyDescent="0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ht="13" x14ac:dyDescent="0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ht="13" x14ac:dyDescent="0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ht="13" x14ac:dyDescent="0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ht="13" x14ac:dyDescent="0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ht="13" x14ac:dyDescent="0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ht="13" x14ac:dyDescent="0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ht="13" x14ac:dyDescent="0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ht="13" x14ac:dyDescent="0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ht="13" x14ac:dyDescent="0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ht="13" x14ac:dyDescent="0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ht="13" x14ac:dyDescent="0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ht="13" x14ac:dyDescent="0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ht="13" x14ac:dyDescent="0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ht="13" x14ac:dyDescent="0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ht="13" x14ac:dyDescent="0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ht="13" x14ac:dyDescent="0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ht="13" x14ac:dyDescent="0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ht="13" x14ac:dyDescent="0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ht="13" x14ac:dyDescent="0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ht="13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ht="13" x14ac:dyDescent="0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ht="13" x14ac:dyDescent="0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ht="13" x14ac:dyDescent="0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ht="13" x14ac:dyDescent="0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ht="13" x14ac:dyDescent="0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ht="13" x14ac:dyDescent="0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ht="13" x14ac:dyDescent="0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ht="13" x14ac:dyDescent="0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ht="13" x14ac:dyDescent="0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ht="13" x14ac:dyDescent="0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ht="13" x14ac:dyDescent="0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ht="13" x14ac:dyDescent="0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ht="13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ht="13" x14ac:dyDescent="0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ht="13" x14ac:dyDescent="0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ht="13" x14ac:dyDescent="0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ht="13" x14ac:dyDescent="0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ht="13" x14ac:dyDescent="0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ht="13" x14ac:dyDescent="0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ht="13" x14ac:dyDescent="0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ht="13" x14ac:dyDescent="0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ht="13" x14ac:dyDescent="0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ht="13" x14ac:dyDescent="0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ht="13" x14ac:dyDescent="0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ht="13" x14ac:dyDescent="0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ht="13" x14ac:dyDescent="0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ht="13" x14ac:dyDescent="0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ht="13" x14ac:dyDescent="0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ht="13" x14ac:dyDescent="0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ht="13" x14ac:dyDescent="0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ht="13" x14ac:dyDescent="0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ht="13" x14ac:dyDescent="0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ht="13" x14ac:dyDescent="0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ht="13" x14ac:dyDescent="0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ht="13" x14ac:dyDescent="0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ht="13" x14ac:dyDescent="0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ht="13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ht="13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ht="13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ht="13" x14ac:dyDescent="0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ht="13" x14ac:dyDescent="0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ht="13" x14ac:dyDescent="0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ht="13" x14ac:dyDescent="0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ht="13" x14ac:dyDescent="0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ht="13" x14ac:dyDescent="0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ht="13" x14ac:dyDescent="0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ht="13" x14ac:dyDescent="0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ht="13" x14ac:dyDescent="0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ht="13" x14ac:dyDescent="0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ht="13" x14ac:dyDescent="0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ht="13" x14ac:dyDescent="0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ht="13" x14ac:dyDescent="0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ht="13" x14ac:dyDescent="0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ht="13" x14ac:dyDescent="0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ht="13" x14ac:dyDescent="0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ht="13" x14ac:dyDescent="0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ht="13" x14ac:dyDescent="0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ht="13" x14ac:dyDescent="0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ht="13" x14ac:dyDescent="0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ht="13" x14ac:dyDescent="0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ht="13" x14ac:dyDescent="0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ht="13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ht="13" x14ac:dyDescent="0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ht="13" x14ac:dyDescent="0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ht="13" x14ac:dyDescent="0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ht="13" x14ac:dyDescent="0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ht="13" x14ac:dyDescent="0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ht="13" x14ac:dyDescent="0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ht="13" x14ac:dyDescent="0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ht="13" x14ac:dyDescent="0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ht="13" x14ac:dyDescent="0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ht="13" x14ac:dyDescent="0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ht="13" x14ac:dyDescent="0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ht="13" x14ac:dyDescent="0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ht="13" x14ac:dyDescent="0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ht="13" x14ac:dyDescent="0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ht="13" x14ac:dyDescent="0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ht="13" x14ac:dyDescent="0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ht="13" x14ac:dyDescent="0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ht="13" x14ac:dyDescent="0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ht="13" x14ac:dyDescent="0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ht="13" x14ac:dyDescent="0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ht="13" x14ac:dyDescent="0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ht="13" x14ac:dyDescent="0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ht="13" x14ac:dyDescent="0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ht="13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ht="13" x14ac:dyDescent="0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ht="13" x14ac:dyDescent="0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ht="13" x14ac:dyDescent="0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ht="13" x14ac:dyDescent="0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ht="13" x14ac:dyDescent="0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ht="13" x14ac:dyDescent="0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ht="13" x14ac:dyDescent="0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ht="13" x14ac:dyDescent="0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ht="13" x14ac:dyDescent="0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ht="13" x14ac:dyDescent="0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ht="13" x14ac:dyDescent="0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ht="13" x14ac:dyDescent="0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ht="13" x14ac:dyDescent="0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ht="13" x14ac:dyDescent="0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ht="13" x14ac:dyDescent="0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ht="13" x14ac:dyDescent="0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ht="13" x14ac:dyDescent="0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ht="13" x14ac:dyDescent="0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ht="13" x14ac:dyDescent="0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ht="13" x14ac:dyDescent="0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ht="13" x14ac:dyDescent="0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ht="13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ht="13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ht="13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ht="13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ht="13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ht="13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ht="13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ht="13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ht="13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ht="13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ht="13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ht="13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ht="13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ht="13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ht="13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ht="13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ht="13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ht="13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ht="13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ht="13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ht="13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ht="13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ht="13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ht="13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ht="13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ht="13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ht="13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ht="13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ht="13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ht="13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ht="13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ht="13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ht="13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ht="13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ht="13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ht="13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ht="13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ht="13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ht="13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ht="13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ht="13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ht="13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ht="13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ht="13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ht="13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ht="13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ht="13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ht="13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ht="13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ht="13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ht="13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ht="13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ht="13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ht="13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ht="13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ht="13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ht="13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ht="13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ht="13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ht="13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ht="13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ht="13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ht="13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ht="13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ht="13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ht="13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ht="13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ht="13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ht="13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ht="13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ht="13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ht="13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ht="13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ht="13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ht="13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ht="13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ht="13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ht="13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ht="13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ht="13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ht="13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ht="13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ht="13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ht="13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ht="13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ht="13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ht="13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ht="13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ht="13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ht="13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ht="13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ht="13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ht="13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ht="13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ht="13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ht="13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ht="13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ht="13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ht="13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ht="13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ht="13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ht="13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ht="13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ht="13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ht="13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ht="13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ht="13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ht="13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ht="13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ht="13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ht="13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ht="13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ht="13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ht="13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ht="13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ht="13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ht="13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ht="13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ht="13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ht="13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ht="13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ht="13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ht="13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ht="13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ht="13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ht="13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ht="13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ht="13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ht="13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ht="13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ht="13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ht="13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ht="13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ht="13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ht="13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ht="13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ht="13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ht="13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ht="13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ht="13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ht="13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ht="13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ht="13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ht="13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ht="13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ht="13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ht="13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ht="13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ht="13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ht="13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ht="13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ht="13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ht="13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ht="13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ht="13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ht="13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ht="13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ht="13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ht="13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ht="13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ht="13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ht="13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ht="13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ht="13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ht="13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ht="13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ht="13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ht="13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ht="13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ht="13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ht="13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ht="13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ht="13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ht="13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ht="13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ht="13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ht="13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ht="13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ht="13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ht="13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ht="13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ht="13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ht="13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ht="13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ht="13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ht="13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ht="13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ht="13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ht="13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ht="13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ht="13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ht="13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ht="13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ht="13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ht="13" x14ac:dyDescent="0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ht="13" x14ac:dyDescent="0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ht="13" x14ac:dyDescent="0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ht="13" x14ac:dyDescent="0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ht="13" x14ac:dyDescent="0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ht="13" x14ac:dyDescent="0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ht="13" x14ac:dyDescent="0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ht="13" x14ac:dyDescent="0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ht="13" x14ac:dyDescent="0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ht="13" x14ac:dyDescent="0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ht="13" x14ac:dyDescent="0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ht="13" x14ac:dyDescent="0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ht="13" x14ac:dyDescent="0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ht="13" x14ac:dyDescent="0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ht="13" x14ac:dyDescent="0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ht="13" x14ac:dyDescent="0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ht="13" x14ac:dyDescent="0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ht="13" x14ac:dyDescent="0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ht="13" x14ac:dyDescent="0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ht="13" x14ac:dyDescent="0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ht="13" x14ac:dyDescent="0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ht="13" x14ac:dyDescent="0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ht="13" x14ac:dyDescent="0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ht="13" x14ac:dyDescent="0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ht="13" x14ac:dyDescent="0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ht="13" x14ac:dyDescent="0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ht="13" x14ac:dyDescent="0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ht="13" x14ac:dyDescent="0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ht="13" x14ac:dyDescent="0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ht="13" x14ac:dyDescent="0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ht="13" x14ac:dyDescent="0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ht="13" x14ac:dyDescent="0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ht="13" x14ac:dyDescent="0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ht="13" x14ac:dyDescent="0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ht="13" x14ac:dyDescent="0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ht="13" x14ac:dyDescent="0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ht="13" x14ac:dyDescent="0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ht="13" x14ac:dyDescent="0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ht="13" x14ac:dyDescent="0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ht="13" x14ac:dyDescent="0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ht="13" x14ac:dyDescent="0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ht="13" x14ac:dyDescent="0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ht="13" x14ac:dyDescent="0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ht="13" x14ac:dyDescent="0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ht="13" x14ac:dyDescent="0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ht="13" x14ac:dyDescent="0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ht="13" x14ac:dyDescent="0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ht="13" x14ac:dyDescent="0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ht="13" x14ac:dyDescent="0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ht="13" x14ac:dyDescent="0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ht="13" x14ac:dyDescent="0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ht="13" x14ac:dyDescent="0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ht="13" x14ac:dyDescent="0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ht="13" x14ac:dyDescent="0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ht="13" x14ac:dyDescent="0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ht="13" x14ac:dyDescent="0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ht="13" x14ac:dyDescent="0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ht="13" x14ac:dyDescent="0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ht="13" x14ac:dyDescent="0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ht="13" x14ac:dyDescent="0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ht="13" x14ac:dyDescent="0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ht="13" x14ac:dyDescent="0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ht="13" x14ac:dyDescent="0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ht="13" x14ac:dyDescent="0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ht="13" x14ac:dyDescent="0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ht="13" x14ac:dyDescent="0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ht="13" x14ac:dyDescent="0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ht="13" x14ac:dyDescent="0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ht="13" x14ac:dyDescent="0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ht="13" x14ac:dyDescent="0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ht="13" x14ac:dyDescent="0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ht="13" x14ac:dyDescent="0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ht="13" x14ac:dyDescent="0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ht="13" x14ac:dyDescent="0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ht="13" x14ac:dyDescent="0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ht="13" x14ac:dyDescent="0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ht="13" x14ac:dyDescent="0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ht="13" x14ac:dyDescent="0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ht="13" x14ac:dyDescent="0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ht="13" x14ac:dyDescent="0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ht="13" x14ac:dyDescent="0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ht="13" x14ac:dyDescent="0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ht="13" x14ac:dyDescent="0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ht="13" x14ac:dyDescent="0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ht="13" x14ac:dyDescent="0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ht="13" x14ac:dyDescent="0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ht="13" x14ac:dyDescent="0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ht="13" x14ac:dyDescent="0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ht="13" x14ac:dyDescent="0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ht="13" x14ac:dyDescent="0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ht="13" x14ac:dyDescent="0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ht="13" x14ac:dyDescent="0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ht="13" x14ac:dyDescent="0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ht="13" x14ac:dyDescent="0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ht="13" x14ac:dyDescent="0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ht="13" x14ac:dyDescent="0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ht="13" x14ac:dyDescent="0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ht="13" x14ac:dyDescent="0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ht="13" x14ac:dyDescent="0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ht="13" x14ac:dyDescent="0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ht="13" x14ac:dyDescent="0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ht="13" x14ac:dyDescent="0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ht="13" x14ac:dyDescent="0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ht="13" x14ac:dyDescent="0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ht="13" x14ac:dyDescent="0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ht="13" x14ac:dyDescent="0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ht="13" x14ac:dyDescent="0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ht="13" x14ac:dyDescent="0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ht="13" x14ac:dyDescent="0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ht="13" x14ac:dyDescent="0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ht="13" x14ac:dyDescent="0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ht="13" x14ac:dyDescent="0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ht="13" x14ac:dyDescent="0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ht="13" x14ac:dyDescent="0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ht="13" x14ac:dyDescent="0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ht="13" x14ac:dyDescent="0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ht="13" x14ac:dyDescent="0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ht="13" x14ac:dyDescent="0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ht="13" x14ac:dyDescent="0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ht="13" x14ac:dyDescent="0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ht="13" x14ac:dyDescent="0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ht="13" x14ac:dyDescent="0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ht="13" x14ac:dyDescent="0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ht="13" x14ac:dyDescent="0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ht="13" x14ac:dyDescent="0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ht="13" x14ac:dyDescent="0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ht="13" x14ac:dyDescent="0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ht="13" x14ac:dyDescent="0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ht="13" x14ac:dyDescent="0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ht="13" x14ac:dyDescent="0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ht="13" x14ac:dyDescent="0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ht="13" x14ac:dyDescent="0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ht="13" x14ac:dyDescent="0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ht="13" x14ac:dyDescent="0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ht="13" x14ac:dyDescent="0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ht="13" x14ac:dyDescent="0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ht="13" x14ac:dyDescent="0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ht="13" x14ac:dyDescent="0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ht="13" x14ac:dyDescent="0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ht="13" x14ac:dyDescent="0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ht="13" x14ac:dyDescent="0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ht="13" x14ac:dyDescent="0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ht="13" x14ac:dyDescent="0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ht="13" x14ac:dyDescent="0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ht="13" x14ac:dyDescent="0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ht="13" x14ac:dyDescent="0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ht="13" x14ac:dyDescent="0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ht="13" x14ac:dyDescent="0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ht="13" x14ac:dyDescent="0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ht="13" x14ac:dyDescent="0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ht="13" x14ac:dyDescent="0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ht="13" x14ac:dyDescent="0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ht="13" x14ac:dyDescent="0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ht="13" x14ac:dyDescent="0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ht="13" x14ac:dyDescent="0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ht="13" x14ac:dyDescent="0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ht="13" x14ac:dyDescent="0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ht="13" x14ac:dyDescent="0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ht="13" x14ac:dyDescent="0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ht="13" x14ac:dyDescent="0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ht="13" x14ac:dyDescent="0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ht="13" x14ac:dyDescent="0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ht="13" x14ac:dyDescent="0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ht="13" x14ac:dyDescent="0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ht="13" x14ac:dyDescent="0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ht="13" x14ac:dyDescent="0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ht="13" x14ac:dyDescent="0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ht="13" x14ac:dyDescent="0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ht="13" x14ac:dyDescent="0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ht="13" x14ac:dyDescent="0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ht="13" x14ac:dyDescent="0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ht="13" x14ac:dyDescent="0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ht="13" x14ac:dyDescent="0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ht="13" x14ac:dyDescent="0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ht="13" x14ac:dyDescent="0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ht="13" x14ac:dyDescent="0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ht="13" x14ac:dyDescent="0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ht="13" x14ac:dyDescent="0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ht="13" x14ac:dyDescent="0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ht="13" x14ac:dyDescent="0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ht="13" x14ac:dyDescent="0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ht="13" x14ac:dyDescent="0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ht="13" x14ac:dyDescent="0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ht="13" x14ac:dyDescent="0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ht="13" x14ac:dyDescent="0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ht="13" x14ac:dyDescent="0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ht="13" x14ac:dyDescent="0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ht="13" x14ac:dyDescent="0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ht="13" x14ac:dyDescent="0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ht="13" x14ac:dyDescent="0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ht="13" x14ac:dyDescent="0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ht="13" x14ac:dyDescent="0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ht="13" x14ac:dyDescent="0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ht="13" x14ac:dyDescent="0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ht="13" x14ac:dyDescent="0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ht="13" x14ac:dyDescent="0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ht="13" x14ac:dyDescent="0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ht="13" x14ac:dyDescent="0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ht="13" x14ac:dyDescent="0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ht="13" x14ac:dyDescent="0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ht="13" x14ac:dyDescent="0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ht="13" x14ac:dyDescent="0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ht="13" x14ac:dyDescent="0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ht="13" x14ac:dyDescent="0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ht="13" x14ac:dyDescent="0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ht="13" x14ac:dyDescent="0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ht="13" x14ac:dyDescent="0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ht="13" x14ac:dyDescent="0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ht="13" x14ac:dyDescent="0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ht="13" x14ac:dyDescent="0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ht="13" x14ac:dyDescent="0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ht="13" x14ac:dyDescent="0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ht="13" x14ac:dyDescent="0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ht="13" x14ac:dyDescent="0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ht="13" x14ac:dyDescent="0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ht="13" x14ac:dyDescent="0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ht="13" x14ac:dyDescent="0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ht="13" x14ac:dyDescent="0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ht="13" x14ac:dyDescent="0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ht="13" x14ac:dyDescent="0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ht="13" x14ac:dyDescent="0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ht="13" x14ac:dyDescent="0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ht="13" x14ac:dyDescent="0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ht="13" x14ac:dyDescent="0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ht="13" x14ac:dyDescent="0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ht="13" x14ac:dyDescent="0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ht="13" x14ac:dyDescent="0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ht="13" x14ac:dyDescent="0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ht="13" x14ac:dyDescent="0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ht="13" x14ac:dyDescent="0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ht="13" x14ac:dyDescent="0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ht="13" x14ac:dyDescent="0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ht="13" x14ac:dyDescent="0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ht="13" x14ac:dyDescent="0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ht="13" x14ac:dyDescent="0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ht="13" x14ac:dyDescent="0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ht="13" x14ac:dyDescent="0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ht="13" x14ac:dyDescent="0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ht="13" x14ac:dyDescent="0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ht="13" x14ac:dyDescent="0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ht="13" x14ac:dyDescent="0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ht="13" x14ac:dyDescent="0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ht="13" x14ac:dyDescent="0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ht="13" x14ac:dyDescent="0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ht="13" x14ac:dyDescent="0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ht="13" x14ac:dyDescent="0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ht="13" x14ac:dyDescent="0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ht="13" x14ac:dyDescent="0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ht="13" x14ac:dyDescent="0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ht="13" x14ac:dyDescent="0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ht="13" x14ac:dyDescent="0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ht="13" x14ac:dyDescent="0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ht="13" x14ac:dyDescent="0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ht="13" x14ac:dyDescent="0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ht="13" x14ac:dyDescent="0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ht="13" x14ac:dyDescent="0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ht="13" x14ac:dyDescent="0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ht="13" x14ac:dyDescent="0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ht="13" x14ac:dyDescent="0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ht="13" x14ac:dyDescent="0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ht="13" x14ac:dyDescent="0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ht="13" x14ac:dyDescent="0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ht="13" x14ac:dyDescent="0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ht="13" x14ac:dyDescent="0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ht="13" x14ac:dyDescent="0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ht="13" x14ac:dyDescent="0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ht="13" x14ac:dyDescent="0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ht="13" x14ac:dyDescent="0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ht="13" x14ac:dyDescent="0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ht="13" x14ac:dyDescent="0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ht="13" x14ac:dyDescent="0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ht="13" x14ac:dyDescent="0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ht="13" x14ac:dyDescent="0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ht="13" x14ac:dyDescent="0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ht="13" x14ac:dyDescent="0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ht="13" x14ac:dyDescent="0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ht="13" x14ac:dyDescent="0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ht="13" x14ac:dyDescent="0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ht="13" x14ac:dyDescent="0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ht="13" x14ac:dyDescent="0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ht="13" x14ac:dyDescent="0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ht="13" x14ac:dyDescent="0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ht="13" x14ac:dyDescent="0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ht="13" x14ac:dyDescent="0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ht="13" x14ac:dyDescent="0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ht="13" x14ac:dyDescent="0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ht="13" x14ac:dyDescent="0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ht="13" x14ac:dyDescent="0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ht="13" x14ac:dyDescent="0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ht="13" x14ac:dyDescent="0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ht="13" x14ac:dyDescent="0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ht="13" x14ac:dyDescent="0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ht="13" x14ac:dyDescent="0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ht="13" x14ac:dyDescent="0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ht="13" x14ac:dyDescent="0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ht="13" x14ac:dyDescent="0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ht="13" x14ac:dyDescent="0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ht="13" x14ac:dyDescent="0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ht="13" x14ac:dyDescent="0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ht="13" x14ac:dyDescent="0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ht="13" x14ac:dyDescent="0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ht="13" x14ac:dyDescent="0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ht="13" x14ac:dyDescent="0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ht="13" x14ac:dyDescent="0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ht="13" x14ac:dyDescent="0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ht="13" x14ac:dyDescent="0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ht="13" x14ac:dyDescent="0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ht="13" x14ac:dyDescent="0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ht="13" x14ac:dyDescent="0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ht="13" x14ac:dyDescent="0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ht="13" x14ac:dyDescent="0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ht="13" x14ac:dyDescent="0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ht="13" x14ac:dyDescent="0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ht="13" x14ac:dyDescent="0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ht="13" x14ac:dyDescent="0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ht="13" x14ac:dyDescent="0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ht="13" x14ac:dyDescent="0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ht="13" x14ac:dyDescent="0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ht="13" x14ac:dyDescent="0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ht="13" x14ac:dyDescent="0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ht="13" x14ac:dyDescent="0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ht="13" x14ac:dyDescent="0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ht="13" x14ac:dyDescent="0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ht="13" x14ac:dyDescent="0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ht="13" x14ac:dyDescent="0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ht="13" x14ac:dyDescent="0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ht="13" x14ac:dyDescent="0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ht="13" x14ac:dyDescent="0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ht="13" x14ac:dyDescent="0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ht="13" x14ac:dyDescent="0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ht="13" x14ac:dyDescent="0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ht="13" x14ac:dyDescent="0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ht="13" x14ac:dyDescent="0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ht="13" x14ac:dyDescent="0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ht="13" x14ac:dyDescent="0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ht="13" x14ac:dyDescent="0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ht="13" x14ac:dyDescent="0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ht="13" x14ac:dyDescent="0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ht="13" x14ac:dyDescent="0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ht="13" x14ac:dyDescent="0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ht="13" x14ac:dyDescent="0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ht="13" x14ac:dyDescent="0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ht="13" x14ac:dyDescent="0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ht="13" x14ac:dyDescent="0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ht="13" x14ac:dyDescent="0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ht="13" x14ac:dyDescent="0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ht="13" x14ac:dyDescent="0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ht="13" x14ac:dyDescent="0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ht="13" x14ac:dyDescent="0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ht="13" x14ac:dyDescent="0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ht="13" x14ac:dyDescent="0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ht="13" x14ac:dyDescent="0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ht="13" x14ac:dyDescent="0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ht="13" x14ac:dyDescent="0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ht="13" x14ac:dyDescent="0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ht="13" x14ac:dyDescent="0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ht="13" x14ac:dyDescent="0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ht="13" x14ac:dyDescent="0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ht="13" x14ac:dyDescent="0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ht="13" x14ac:dyDescent="0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ht="13" x14ac:dyDescent="0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ht="13" x14ac:dyDescent="0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ht="13" x14ac:dyDescent="0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ht="13" x14ac:dyDescent="0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ht="13" x14ac:dyDescent="0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ht="13" x14ac:dyDescent="0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ht="13" x14ac:dyDescent="0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ht="13" x14ac:dyDescent="0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ht="13" x14ac:dyDescent="0.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7"/>
  <sheetViews>
    <sheetView workbookViewId="0"/>
  </sheetViews>
  <sheetFormatPr defaultColWidth="14.40625" defaultRowHeight="15.75" customHeight="1" x14ac:dyDescent="0.6"/>
  <sheetData>
    <row r="1" spans="1:10" ht="15.75" customHeight="1" x14ac:dyDescent="0.6">
      <c r="A1" s="77" t="s">
        <v>140</v>
      </c>
    </row>
    <row r="2" spans="1:10" ht="15.75" customHeight="1" x14ac:dyDescent="0.6">
      <c r="A2" s="77" t="s">
        <v>141</v>
      </c>
      <c r="B2" s="77" t="s">
        <v>142</v>
      </c>
      <c r="C2" s="78">
        <v>2010</v>
      </c>
      <c r="D2" s="78">
        <v>2020</v>
      </c>
      <c r="E2" s="78">
        <v>2040</v>
      </c>
      <c r="F2" s="78">
        <v>2060</v>
      </c>
      <c r="G2" s="78">
        <v>2080</v>
      </c>
      <c r="H2" s="78">
        <v>2100</v>
      </c>
      <c r="I2" s="78">
        <v>2150</v>
      </c>
    </row>
    <row r="3" spans="1:10" ht="15.75" customHeight="1" x14ac:dyDescent="0.6">
      <c r="A3" s="55"/>
      <c r="B3" s="77" t="s">
        <v>143</v>
      </c>
      <c r="C3" s="77">
        <v>2020</v>
      </c>
      <c r="D3" s="77">
        <v>2040</v>
      </c>
      <c r="E3" s="77">
        <v>2060</v>
      </c>
      <c r="F3" s="77">
        <v>2080</v>
      </c>
      <c r="G3" s="77">
        <v>2100</v>
      </c>
      <c r="H3" s="77">
        <v>2150</v>
      </c>
      <c r="I3" s="77">
        <v>2200</v>
      </c>
    </row>
    <row r="4" spans="1:10" ht="15.75" customHeight="1" x14ac:dyDescent="0.6">
      <c r="B4" s="77" t="s">
        <v>144</v>
      </c>
      <c r="C4" s="79">
        <v>1.5</v>
      </c>
      <c r="D4" s="79">
        <v>1.8</v>
      </c>
      <c r="E4" s="79">
        <v>1.1000000000000001</v>
      </c>
      <c r="F4" s="79">
        <v>1.6</v>
      </c>
      <c r="G4" s="79">
        <v>1.7</v>
      </c>
      <c r="H4" s="79">
        <v>1.7</v>
      </c>
      <c r="I4" s="79">
        <v>1.7</v>
      </c>
      <c r="J4" s="79" t="s">
        <v>145</v>
      </c>
    </row>
    <row r="5" spans="1:10" ht="15.75" customHeight="1" x14ac:dyDescent="0.6">
      <c r="B5" s="77" t="s">
        <v>146</v>
      </c>
      <c r="C5" s="79">
        <v>3.2</v>
      </c>
      <c r="D5" s="79">
        <v>4.0999999999999996</v>
      </c>
      <c r="E5" s="79">
        <v>2.2000000000000002</v>
      </c>
      <c r="F5" s="79">
        <v>2.8</v>
      </c>
      <c r="G5" s="79">
        <v>2.6</v>
      </c>
      <c r="H5" s="79">
        <v>2.6</v>
      </c>
      <c r="I5" s="79">
        <v>2.6</v>
      </c>
      <c r="J5" s="79" t="s">
        <v>145</v>
      </c>
    </row>
    <row r="6" spans="1:10" ht="15.75" customHeight="1" x14ac:dyDescent="0.6">
      <c r="B6" s="77" t="s">
        <v>147</v>
      </c>
      <c r="C6" s="79">
        <v>1.5</v>
      </c>
      <c r="D6" s="79">
        <v>1.8</v>
      </c>
      <c r="E6" s="79">
        <v>1.1000000000000001</v>
      </c>
      <c r="F6" s="79">
        <v>1.6</v>
      </c>
      <c r="G6" s="79">
        <v>1.7</v>
      </c>
      <c r="H6" s="79">
        <v>1.7</v>
      </c>
      <c r="I6" s="79">
        <v>1.7</v>
      </c>
      <c r="J6" s="79" t="s">
        <v>145</v>
      </c>
    </row>
    <row r="7" spans="1:10" ht="15.75" customHeight="1" x14ac:dyDescent="0.6">
      <c r="B7" s="77" t="s">
        <v>148</v>
      </c>
      <c r="C7" s="79">
        <v>4.2</v>
      </c>
      <c r="D7" s="79">
        <v>4.4000000000000004</v>
      </c>
      <c r="E7" s="79">
        <v>2.2999999999999998</v>
      </c>
      <c r="F7" s="79">
        <v>2.8</v>
      </c>
      <c r="G7" s="79">
        <v>2.5</v>
      </c>
      <c r="H7" s="79">
        <v>2.5</v>
      </c>
      <c r="I7" s="79">
        <v>2.5</v>
      </c>
      <c r="J7" s="79" t="s">
        <v>145</v>
      </c>
    </row>
    <row r="8" spans="1:10" ht="15.75" customHeight="1" x14ac:dyDescent="0.6">
      <c r="B8" s="77" t="s">
        <v>149</v>
      </c>
      <c r="C8" s="79">
        <v>4.2</v>
      </c>
      <c r="D8" s="79">
        <v>4.4000000000000004</v>
      </c>
      <c r="E8" s="79">
        <v>2.2999999999999998</v>
      </c>
      <c r="F8" s="79">
        <v>2.8</v>
      </c>
      <c r="G8" s="79">
        <v>2.5</v>
      </c>
      <c r="H8" s="79">
        <v>2.5</v>
      </c>
      <c r="I8" s="79">
        <v>2.5</v>
      </c>
      <c r="J8" s="79" t="s">
        <v>145</v>
      </c>
    </row>
    <row r="9" spans="1:10" ht="15.75" customHeight="1" x14ac:dyDescent="0.6">
      <c r="B9" s="77" t="s">
        <v>150</v>
      </c>
      <c r="C9" s="79">
        <v>4.4000000000000004</v>
      </c>
      <c r="D9" s="79">
        <v>4.5999999999999996</v>
      </c>
      <c r="E9" s="79">
        <v>2.2999999999999998</v>
      </c>
      <c r="F9" s="79">
        <v>2.8</v>
      </c>
      <c r="G9" s="79">
        <v>2.2999999999999998</v>
      </c>
      <c r="H9" s="79">
        <v>2.2999999999999998</v>
      </c>
      <c r="I9" s="79">
        <v>2.2999999999999998</v>
      </c>
      <c r="J9" s="79" t="s">
        <v>145</v>
      </c>
    </row>
    <row r="10" spans="1:10" ht="15.75" customHeight="1" x14ac:dyDescent="0.6">
      <c r="B10" s="77" t="s">
        <v>151</v>
      </c>
      <c r="C10" s="79">
        <v>4.4000000000000004</v>
      </c>
      <c r="D10" s="79">
        <v>4.5999999999999996</v>
      </c>
      <c r="E10" s="79">
        <v>2.2999999999999998</v>
      </c>
      <c r="F10" s="79">
        <v>2.8</v>
      </c>
      <c r="G10" s="79">
        <v>2.2999999999999998</v>
      </c>
      <c r="H10" s="79">
        <v>2.2999999999999998</v>
      </c>
      <c r="I10" s="79">
        <v>2.2999999999999998</v>
      </c>
      <c r="J10" s="79" t="s">
        <v>145</v>
      </c>
    </row>
    <row r="11" spans="1:10" ht="15.75" customHeight="1" x14ac:dyDescent="0.6">
      <c r="B11" s="77" t="s">
        <v>152</v>
      </c>
      <c r="C11" s="79">
        <v>1.5</v>
      </c>
      <c r="D11" s="79">
        <v>1.8</v>
      </c>
      <c r="E11" s="79">
        <v>1.1000000000000001</v>
      </c>
      <c r="F11" s="79">
        <v>1.6</v>
      </c>
      <c r="G11" s="79">
        <v>1.7</v>
      </c>
      <c r="H11" s="79">
        <v>1.7</v>
      </c>
      <c r="I11" s="79">
        <v>1.7</v>
      </c>
      <c r="J11" s="79" t="s">
        <v>145</v>
      </c>
    </row>
    <row r="12" spans="1:10" ht="15.75" customHeight="1" x14ac:dyDescent="0.6">
      <c r="B12" s="77" t="s">
        <v>153</v>
      </c>
      <c r="C12" s="80">
        <f t="shared" ref="C12:I12" si="0">SUM(C4:C11)/8</f>
        <v>3.1124999999999998</v>
      </c>
      <c r="D12" s="80">
        <f t="shared" si="0"/>
        <v>3.4375000000000004</v>
      </c>
      <c r="E12" s="80">
        <f t="shared" si="0"/>
        <v>1.8375000000000001</v>
      </c>
      <c r="F12" s="80">
        <f t="shared" si="0"/>
        <v>2.3500000000000005</v>
      </c>
      <c r="G12" s="80">
        <f t="shared" si="0"/>
        <v>2.1625000000000001</v>
      </c>
      <c r="H12" s="80">
        <f t="shared" si="0"/>
        <v>2.1625000000000001</v>
      </c>
      <c r="I12" s="80">
        <f t="shared" si="0"/>
        <v>2.1625000000000001</v>
      </c>
    </row>
    <row r="13" spans="1:10" ht="15.75" customHeight="1" x14ac:dyDescent="0.6">
      <c r="C13" s="72">
        <f t="shared" ref="C13:I13" si="1">C12/100</f>
        <v>3.1125E-2</v>
      </c>
      <c r="D13" s="72">
        <f t="shared" si="1"/>
        <v>3.4375000000000003E-2</v>
      </c>
      <c r="E13" s="72">
        <f t="shared" si="1"/>
        <v>1.8375000000000002E-2</v>
      </c>
      <c r="F13" s="72">
        <f t="shared" si="1"/>
        <v>2.3500000000000007E-2</v>
      </c>
      <c r="G13" s="72">
        <f t="shared" si="1"/>
        <v>2.1625000000000002E-2</v>
      </c>
      <c r="H13" s="72">
        <f t="shared" si="1"/>
        <v>2.1625000000000002E-2</v>
      </c>
      <c r="I13" s="72">
        <f t="shared" si="1"/>
        <v>2.1625000000000002E-2</v>
      </c>
    </row>
    <row r="15" spans="1:10" ht="15.75" customHeight="1" x14ac:dyDescent="0.6">
      <c r="A15" s="77" t="s">
        <v>154</v>
      </c>
      <c r="E15" s="55"/>
      <c r="F15" s="55"/>
    </row>
    <row r="16" spans="1:10" ht="15.75" customHeight="1" x14ac:dyDescent="0.6">
      <c r="A16" s="77" t="s">
        <v>141</v>
      </c>
      <c r="B16" s="77" t="s">
        <v>142</v>
      </c>
      <c r="C16" s="78">
        <v>2010</v>
      </c>
      <c r="D16" s="78">
        <v>2020</v>
      </c>
      <c r="E16" s="78">
        <v>2030</v>
      </c>
      <c r="F16" s="78">
        <v>2040</v>
      </c>
      <c r="G16" s="78">
        <v>2050</v>
      </c>
      <c r="H16" s="78">
        <v>2075</v>
      </c>
      <c r="I16" s="78">
        <v>2100</v>
      </c>
      <c r="J16" s="78">
        <v>2150</v>
      </c>
    </row>
    <row r="17" spans="1:11" ht="15.75" customHeight="1" x14ac:dyDescent="0.6">
      <c r="A17" s="55"/>
      <c r="B17" s="77" t="s">
        <v>143</v>
      </c>
      <c r="C17" s="77">
        <v>2020</v>
      </c>
      <c r="D17" s="77">
        <v>2030</v>
      </c>
      <c r="E17" s="77">
        <v>2040</v>
      </c>
      <c r="F17" s="77">
        <v>2050</v>
      </c>
      <c r="G17" s="77">
        <v>2075</v>
      </c>
      <c r="H17" s="77">
        <v>2100</v>
      </c>
      <c r="I17" s="77">
        <v>2150</v>
      </c>
      <c r="J17" s="77">
        <v>2200</v>
      </c>
    </row>
    <row r="18" spans="1:11" ht="15.75" customHeight="1" x14ac:dyDescent="0.6">
      <c r="B18" s="77" t="s">
        <v>144</v>
      </c>
      <c r="C18" s="79">
        <v>1.9</v>
      </c>
      <c r="D18" s="79">
        <v>1.9</v>
      </c>
      <c r="E18" s="79">
        <v>1.9</v>
      </c>
      <c r="F18" s="79">
        <v>1.7</v>
      </c>
      <c r="G18" s="79">
        <v>1.7</v>
      </c>
      <c r="H18" s="79">
        <v>1.7</v>
      </c>
      <c r="I18" s="79">
        <v>1.7</v>
      </c>
      <c r="J18" s="79">
        <v>1.7</v>
      </c>
      <c r="K18" s="79" t="s">
        <v>155</v>
      </c>
    </row>
    <row r="19" spans="1:11" ht="13" x14ac:dyDescent="0.6">
      <c r="B19" s="77" t="s">
        <v>147</v>
      </c>
      <c r="C19" s="79">
        <v>1.9</v>
      </c>
      <c r="D19" s="79">
        <v>1.9</v>
      </c>
      <c r="E19" s="79">
        <v>1.9</v>
      </c>
      <c r="F19" s="79">
        <v>1.7</v>
      </c>
      <c r="G19" s="79">
        <v>1.7</v>
      </c>
      <c r="H19" s="79">
        <v>1.7</v>
      </c>
      <c r="I19" s="79">
        <v>1.7</v>
      </c>
      <c r="J19" s="79">
        <v>1.7</v>
      </c>
      <c r="K19" s="79" t="s">
        <v>155</v>
      </c>
    </row>
    <row r="20" spans="1:11" ht="13" x14ac:dyDescent="0.6">
      <c r="B20" s="77" t="s">
        <v>152</v>
      </c>
      <c r="C20" s="79">
        <v>1.9</v>
      </c>
      <c r="D20" s="79">
        <v>1.9</v>
      </c>
      <c r="E20" s="79">
        <v>1.9</v>
      </c>
      <c r="F20" s="79">
        <v>1.7</v>
      </c>
      <c r="G20" s="79">
        <v>1.7</v>
      </c>
      <c r="H20" s="79">
        <v>1.7</v>
      </c>
      <c r="I20" s="79">
        <v>1.7</v>
      </c>
      <c r="J20" s="79">
        <v>1.7</v>
      </c>
      <c r="K20" s="79" t="s">
        <v>155</v>
      </c>
    </row>
    <row r="21" spans="1:11" ht="13" x14ac:dyDescent="0.6">
      <c r="B21" s="77" t="s">
        <v>146</v>
      </c>
      <c r="C21" s="79">
        <v>3.4</v>
      </c>
      <c r="D21" s="79">
        <v>3.4</v>
      </c>
      <c r="E21" s="79">
        <v>3.4</v>
      </c>
      <c r="F21" s="79">
        <v>3</v>
      </c>
      <c r="G21" s="79">
        <v>3</v>
      </c>
      <c r="H21" s="79">
        <v>3</v>
      </c>
      <c r="I21" s="79">
        <v>1.7</v>
      </c>
      <c r="J21" s="79">
        <v>1.7</v>
      </c>
      <c r="K21" s="79" t="s">
        <v>155</v>
      </c>
    </row>
    <row r="22" spans="1:11" ht="13" x14ac:dyDescent="0.6">
      <c r="B22" s="77" t="s">
        <v>148</v>
      </c>
      <c r="C22" s="79">
        <v>4.3</v>
      </c>
      <c r="D22" s="79">
        <v>4.3</v>
      </c>
      <c r="E22" s="79">
        <v>4.3</v>
      </c>
      <c r="F22" s="79">
        <v>2.6</v>
      </c>
      <c r="G22" s="79">
        <v>2.6</v>
      </c>
      <c r="H22" s="79">
        <v>2.6</v>
      </c>
      <c r="I22" s="79">
        <v>1.7</v>
      </c>
      <c r="J22" s="79">
        <v>1.7</v>
      </c>
      <c r="K22" s="79" t="s">
        <v>155</v>
      </c>
    </row>
    <row r="23" spans="1:11" ht="13" x14ac:dyDescent="0.6">
      <c r="B23" s="77" t="s">
        <v>149</v>
      </c>
      <c r="C23" s="79">
        <v>4.4000000000000004</v>
      </c>
      <c r="D23" s="79">
        <v>4.4000000000000004</v>
      </c>
      <c r="E23" s="79">
        <v>4.4000000000000004</v>
      </c>
      <c r="F23" s="79">
        <v>2.6</v>
      </c>
      <c r="G23" s="79">
        <v>2.6</v>
      </c>
      <c r="H23" s="79">
        <v>2.6</v>
      </c>
      <c r="I23" s="79">
        <v>1.7</v>
      </c>
      <c r="J23" s="79">
        <v>1.7</v>
      </c>
      <c r="K23" s="79" t="s">
        <v>155</v>
      </c>
    </row>
    <row r="24" spans="1:11" ht="13" x14ac:dyDescent="0.6">
      <c r="B24" s="77" t="s">
        <v>150</v>
      </c>
      <c r="C24" s="79">
        <v>5</v>
      </c>
      <c r="D24" s="79">
        <v>5</v>
      </c>
      <c r="E24" s="79">
        <v>5</v>
      </c>
      <c r="F24" s="79">
        <v>3</v>
      </c>
      <c r="G24" s="79">
        <v>3</v>
      </c>
      <c r="H24" s="79">
        <v>3</v>
      </c>
      <c r="I24" s="79">
        <v>1.7</v>
      </c>
      <c r="J24" s="79">
        <v>1.7</v>
      </c>
      <c r="K24" s="79" t="s">
        <v>155</v>
      </c>
    </row>
    <row r="25" spans="1:11" ht="13" x14ac:dyDescent="0.6">
      <c r="B25" s="77" t="s">
        <v>151</v>
      </c>
      <c r="C25" s="79">
        <v>5</v>
      </c>
      <c r="D25" s="79">
        <v>5</v>
      </c>
      <c r="E25" s="79">
        <v>5</v>
      </c>
      <c r="F25" s="79">
        <v>3</v>
      </c>
      <c r="G25" s="79">
        <v>3</v>
      </c>
      <c r="H25" s="79">
        <v>3</v>
      </c>
      <c r="I25" s="79">
        <v>1.7</v>
      </c>
      <c r="J25" s="79">
        <v>1.7</v>
      </c>
      <c r="K25" s="79" t="s">
        <v>155</v>
      </c>
    </row>
    <row r="26" spans="1:11" ht="13" x14ac:dyDescent="0.6">
      <c r="B26" s="77" t="s">
        <v>153</v>
      </c>
      <c r="C26" s="80">
        <f t="shared" ref="C26:J26" si="2">SUM(C18:C25)/8</f>
        <v>3.4749999999999996</v>
      </c>
      <c r="D26" s="80">
        <f t="shared" si="2"/>
        <v>3.4749999999999996</v>
      </c>
      <c r="E26" s="80">
        <f t="shared" si="2"/>
        <v>3.4749999999999996</v>
      </c>
      <c r="F26" s="80">
        <f t="shared" si="2"/>
        <v>2.4124999999999996</v>
      </c>
      <c r="G26" s="80">
        <f t="shared" si="2"/>
        <v>2.4124999999999996</v>
      </c>
      <c r="H26" s="80">
        <f t="shared" si="2"/>
        <v>2.4124999999999996</v>
      </c>
      <c r="I26" s="80">
        <f t="shared" si="2"/>
        <v>1.6999999999999997</v>
      </c>
      <c r="J26" s="80">
        <f t="shared" si="2"/>
        <v>1.6999999999999997</v>
      </c>
      <c r="K26" s="79" t="s">
        <v>155</v>
      </c>
    </row>
    <row r="27" spans="1:11" ht="13" x14ac:dyDescent="0.6">
      <c r="C27" s="72">
        <f t="shared" ref="C27:J27" si="3">C26/100</f>
        <v>3.4749999999999996E-2</v>
      </c>
      <c r="D27" s="72">
        <f t="shared" si="3"/>
        <v>3.4749999999999996E-2</v>
      </c>
      <c r="E27" s="72">
        <f t="shared" si="3"/>
        <v>3.4749999999999996E-2</v>
      </c>
      <c r="F27" s="72">
        <f t="shared" si="3"/>
        <v>2.4124999999999997E-2</v>
      </c>
      <c r="G27" s="72">
        <f t="shared" si="3"/>
        <v>2.4124999999999997E-2</v>
      </c>
      <c r="H27" s="72">
        <f t="shared" si="3"/>
        <v>2.4124999999999997E-2</v>
      </c>
      <c r="I27" s="72">
        <f t="shared" si="3"/>
        <v>1.6999999999999998E-2</v>
      </c>
      <c r="J27" s="72">
        <f t="shared" si="3"/>
        <v>1.6999999999999998E-2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L1078"/>
  <sheetViews>
    <sheetView workbookViewId="0"/>
  </sheetViews>
  <sheetFormatPr defaultColWidth="14.40625" defaultRowHeight="15.75" customHeight="1" x14ac:dyDescent="0.6"/>
  <cols>
    <col min="1" max="1" width="10.86328125" customWidth="1"/>
    <col min="2" max="2" width="7.86328125" customWidth="1"/>
    <col min="3" max="3" width="7" customWidth="1"/>
    <col min="4" max="4" width="6.6796875" customWidth="1"/>
    <col min="5" max="5" width="6.86328125" customWidth="1"/>
    <col min="6" max="6" width="8" customWidth="1"/>
    <col min="7" max="7" width="6.86328125" customWidth="1"/>
    <col min="8" max="8" width="5.86328125" customWidth="1"/>
    <col min="9" max="9" width="7" customWidth="1"/>
    <col min="10" max="10" width="6.6796875" customWidth="1"/>
    <col min="11" max="11" width="7.40625" customWidth="1"/>
    <col min="12" max="12" width="8.26953125" customWidth="1"/>
    <col min="13" max="13" width="6.26953125" customWidth="1"/>
    <col min="14" max="14" width="8.1328125" customWidth="1"/>
    <col min="15" max="15" width="7.54296875" customWidth="1"/>
    <col min="16" max="16" width="7.86328125" customWidth="1"/>
    <col min="17" max="17" width="7.54296875" customWidth="1"/>
    <col min="18" max="18" width="25.86328125" customWidth="1"/>
    <col min="19" max="19" width="5.26953125" customWidth="1"/>
    <col min="20" max="21" width="6" customWidth="1"/>
    <col min="22" max="22" width="6.6796875" customWidth="1"/>
    <col min="23" max="23" width="5.40625" customWidth="1"/>
    <col min="24" max="26" width="5.6796875" customWidth="1"/>
    <col min="27" max="27" width="6.40625" customWidth="1"/>
    <col min="28" max="28" width="6.54296875" customWidth="1"/>
    <col min="29" max="29" width="5.6796875" customWidth="1"/>
    <col min="30" max="30" width="6.86328125" customWidth="1"/>
    <col min="31" max="31" width="6.1328125" customWidth="1"/>
    <col min="32" max="32" width="4.86328125" customWidth="1"/>
    <col min="33" max="33" width="5.6796875" customWidth="1"/>
    <col min="34" max="34" width="6" customWidth="1"/>
    <col min="35" max="35" width="5.26953125" customWidth="1"/>
  </cols>
  <sheetData>
    <row r="1" spans="1:38" ht="15.75" customHeight="1" x14ac:dyDescent="0.6">
      <c r="A1" s="50" t="s">
        <v>156</v>
      </c>
      <c r="B1" s="50" t="s">
        <v>157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.75" customHeight="1" x14ac:dyDescent="0.6">
      <c r="A2" s="81" t="s">
        <v>8</v>
      </c>
      <c r="B2" s="82" t="s">
        <v>158</v>
      </c>
      <c r="C2" s="83" t="s">
        <v>159</v>
      </c>
      <c r="D2" s="83" t="s">
        <v>160</v>
      </c>
      <c r="E2" s="83" t="s">
        <v>161</v>
      </c>
      <c r="F2" s="83" t="s">
        <v>162</v>
      </c>
      <c r="G2" s="83" t="s">
        <v>163</v>
      </c>
      <c r="H2" s="83" t="s">
        <v>164</v>
      </c>
      <c r="I2" s="83" t="s">
        <v>165</v>
      </c>
      <c r="J2" s="83" t="s">
        <v>166</v>
      </c>
      <c r="K2" s="83" t="s">
        <v>167</v>
      </c>
      <c r="L2" s="83" t="s">
        <v>168</v>
      </c>
      <c r="M2" s="83" t="s">
        <v>169</v>
      </c>
      <c r="N2" s="83" t="s">
        <v>170</v>
      </c>
      <c r="O2" s="83" t="s">
        <v>171</v>
      </c>
      <c r="P2" s="83" t="s">
        <v>172</v>
      </c>
      <c r="Q2" s="83" t="s">
        <v>173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.75" customHeight="1" x14ac:dyDescent="0.6">
      <c r="A3" s="84">
        <v>1950</v>
      </c>
      <c r="B3" s="85">
        <v>0.33</v>
      </c>
      <c r="C3" s="86">
        <v>0.28000000000000003</v>
      </c>
      <c r="D3" s="86">
        <v>0.24</v>
      </c>
      <c r="E3" s="86">
        <v>0.17</v>
      </c>
      <c r="F3" s="86">
        <v>0.48</v>
      </c>
      <c r="G3" s="86">
        <v>0.33</v>
      </c>
      <c r="H3" s="86">
        <v>0.53</v>
      </c>
      <c r="I3" s="86">
        <v>0.48</v>
      </c>
      <c r="J3" s="86">
        <v>0.35</v>
      </c>
      <c r="K3" s="86">
        <v>0.39</v>
      </c>
      <c r="L3" s="86">
        <v>0.28999999999999998</v>
      </c>
      <c r="M3" s="86">
        <v>0.09</v>
      </c>
      <c r="N3" s="86">
        <v>0.04</v>
      </c>
      <c r="O3" s="86">
        <v>0.23</v>
      </c>
      <c r="P3" s="86">
        <v>1.03</v>
      </c>
      <c r="Q3" s="86">
        <v>0.3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75" customHeight="1" x14ac:dyDescent="0.6">
      <c r="A4" s="87">
        <v>1960</v>
      </c>
      <c r="B4" s="88">
        <v>0.39</v>
      </c>
      <c r="C4" s="89">
        <v>0.37</v>
      </c>
      <c r="D4" s="89">
        <v>0.32</v>
      </c>
      <c r="E4" s="89">
        <v>0.23</v>
      </c>
      <c r="F4" s="89">
        <v>0.54</v>
      </c>
      <c r="G4" s="89">
        <v>0.44</v>
      </c>
      <c r="H4" s="89">
        <v>0.69</v>
      </c>
      <c r="I4" s="89">
        <v>0.6</v>
      </c>
      <c r="J4" s="89">
        <v>0.5</v>
      </c>
      <c r="K4" s="89">
        <v>0.54</v>
      </c>
      <c r="L4" s="89">
        <v>0.31</v>
      </c>
      <c r="M4" s="89">
        <v>0.15</v>
      </c>
      <c r="N4" s="89">
        <v>0.05</v>
      </c>
      <c r="O4" s="89">
        <v>0.33</v>
      </c>
      <c r="P4" s="89">
        <v>1.1200000000000001</v>
      </c>
      <c r="Q4" s="89">
        <v>0.4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5.75" customHeight="1" x14ac:dyDescent="0.6">
      <c r="A5" s="87">
        <v>1970</v>
      </c>
      <c r="B5" s="88">
        <v>0.47</v>
      </c>
      <c r="C5" s="89">
        <v>0.48</v>
      </c>
      <c r="D5" s="89">
        <v>0.41</v>
      </c>
      <c r="E5" s="89">
        <v>0.32</v>
      </c>
      <c r="F5" s="89">
        <v>0.61</v>
      </c>
      <c r="G5" s="89">
        <v>0.59</v>
      </c>
      <c r="H5" s="89">
        <v>0.91</v>
      </c>
      <c r="I5" s="89">
        <v>0.76</v>
      </c>
      <c r="J5" s="89">
        <v>0.71</v>
      </c>
      <c r="K5" s="89">
        <v>0.75</v>
      </c>
      <c r="L5" s="89">
        <v>0.34</v>
      </c>
      <c r="M5" s="89">
        <v>0.23</v>
      </c>
      <c r="N5" s="89">
        <v>0.08</v>
      </c>
      <c r="O5" s="89">
        <v>0.47</v>
      </c>
      <c r="P5" s="89">
        <v>1.21</v>
      </c>
      <c r="Q5" s="89">
        <v>0.53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5.75" customHeight="1" x14ac:dyDescent="0.6">
      <c r="A6" s="87">
        <v>1980</v>
      </c>
      <c r="B6" s="88">
        <v>0.56999999999999995</v>
      </c>
      <c r="C6" s="89">
        <v>0.63</v>
      </c>
      <c r="D6" s="89">
        <v>0.54</v>
      </c>
      <c r="E6" s="89">
        <v>0.44</v>
      </c>
      <c r="F6" s="89">
        <v>0.68</v>
      </c>
      <c r="G6" s="89">
        <v>0.78</v>
      </c>
      <c r="H6" s="89">
        <v>1.2</v>
      </c>
      <c r="I6" s="89">
        <v>0.96</v>
      </c>
      <c r="J6" s="89">
        <v>1.01</v>
      </c>
      <c r="K6" s="89">
        <v>1.04</v>
      </c>
      <c r="L6" s="89">
        <v>0.36</v>
      </c>
      <c r="M6" s="89">
        <v>0.35</v>
      </c>
      <c r="N6" s="89">
        <v>0.12</v>
      </c>
      <c r="O6" s="89">
        <v>0.67</v>
      </c>
      <c r="P6" s="89">
        <v>1.3</v>
      </c>
      <c r="Q6" s="89">
        <v>0.71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5.75" customHeight="1" x14ac:dyDescent="0.6">
      <c r="A7" s="87">
        <v>1990</v>
      </c>
      <c r="B7" s="88">
        <v>0.78</v>
      </c>
      <c r="C7" s="89">
        <v>0.86</v>
      </c>
      <c r="D7" s="89">
        <v>0.85</v>
      </c>
      <c r="E7" s="89">
        <v>0.88</v>
      </c>
      <c r="F7" s="89">
        <v>0.83</v>
      </c>
      <c r="G7" s="89">
        <v>0.9</v>
      </c>
      <c r="H7" s="89">
        <v>1.79</v>
      </c>
      <c r="I7" s="89">
        <v>0.87</v>
      </c>
      <c r="J7" s="89">
        <v>0.85</v>
      </c>
      <c r="K7" s="89">
        <v>0.84</v>
      </c>
      <c r="L7" s="89">
        <v>0.72</v>
      </c>
      <c r="M7" s="89">
        <v>0.69</v>
      </c>
      <c r="N7" s="89">
        <v>0.46</v>
      </c>
      <c r="O7" s="89">
        <v>0.88</v>
      </c>
      <c r="P7" s="89">
        <v>1.07</v>
      </c>
      <c r="Q7" s="89">
        <v>0.81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5.75" customHeight="1" x14ac:dyDescent="0.6">
      <c r="A8" s="87">
        <v>2000</v>
      </c>
      <c r="B8" s="88">
        <v>1</v>
      </c>
      <c r="C8" s="89">
        <v>1</v>
      </c>
      <c r="D8" s="89">
        <v>1</v>
      </c>
      <c r="E8" s="89">
        <v>1</v>
      </c>
      <c r="F8" s="89">
        <v>1</v>
      </c>
      <c r="G8" s="89">
        <v>1</v>
      </c>
      <c r="H8" s="89">
        <v>1</v>
      </c>
      <c r="I8" s="89">
        <v>1</v>
      </c>
      <c r="J8" s="89">
        <v>1</v>
      </c>
      <c r="K8" s="89">
        <v>1</v>
      </c>
      <c r="L8" s="89">
        <v>1</v>
      </c>
      <c r="M8" s="89">
        <v>1</v>
      </c>
      <c r="N8" s="89">
        <v>1</v>
      </c>
      <c r="O8" s="89">
        <v>1</v>
      </c>
      <c r="P8" s="89">
        <v>1</v>
      </c>
      <c r="Q8" s="89">
        <v>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5.75" customHeight="1" x14ac:dyDescent="0.6">
      <c r="A9" s="87">
        <v>2010</v>
      </c>
      <c r="B9" s="88">
        <v>1.22</v>
      </c>
      <c r="C9" s="89">
        <v>1.22</v>
      </c>
      <c r="D9" s="89">
        <v>1.22</v>
      </c>
      <c r="E9" s="89">
        <v>1.22</v>
      </c>
      <c r="F9" s="89">
        <v>1.23</v>
      </c>
      <c r="G9" s="89">
        <v>1.33</v>
      </c>
      <c r="H9" s="89">
        <v>1.38</v>
      </c>
      <c r="I9" s="89">
        <v>1.1399999999999999</v>
      </c>
      <c r="J9" s="89">
        <v>1.17</v>
      </c>
      <c r="K9" s="89">
        <v>1.18</v>
      </c>
      <c r="L9" s="89">
        <v>1.34</v>
      </c>
      <c r="M9" s="89">
        <v>1.41</v>
      </c>
      <c r="N9" s="89">
        <v>1.45</v>
      </c>
      <c r="O9" s="89">
        <v>1.18</v>
      </c>
      <c r="P9" s="89">
        <v>1.1599999999999999</v>
      </c>
      <c r="Q9" s="89">
        <v>1.22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5.75" customHeight="1" x14ac:dyDescent="0.6">
      <c r="A10" s="87">
        <v>2020</v>
      </c>
      <c r="B10" s="88">
        <v>1.45</v>
      </c>
      <c r="C10" s="89">
        <v>1.46</v>
      </c>
      <c r="D10" s="89">
        <v>1.46</v>
      </c>
      <c r="E10" s="89">
        <v>1.46</v>
      </c>
      <c r="F10" s="89">
        <v>1.47</v>
      </c>
      <c r="G10" s="89">
        <v>1.88</v>
      </c>
      <c r="H10" s="89">
        <v>1.96</v>
      </c>
      <c r="I10" s="89">
        <v>1.46</v>
      </c>
      <c r="J10" s="89">
        <v>1.49</v>
      </c>
      <c r="K10" s="89">
        <v>1.5</v>
      </c>
      <c r="L10" s="89">
        <v>1.71</v>
      </c>
      <c r="M10" s="89">
        <v>1.8</v>
      </c>
      <c r="N10" s="89">
        <v>1.91</v>
      </c>
      <c r="O10" s="89">
        <v>1.51</v>
      </c>
      <c r="P10" s="89">
        <v>1.49</v>
      </c>
      <c r="Q10" s="89">
        <v>1.56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5.75" customHeight="1" x14ac:dyDescent="0.6">
      <c r="A11" s="87">
        <v>2030</v>
      </c>
      <c r="B11" s="88">
        <v>1.7</v>
      </c>
      <c r="C11" s="89">
        <v>1.71</v>
      </c>
      <c r="D11" s="89">
        <v>1.71</v>
      </c>
      <c r="E11" s="89">
        <v>1.71</v>
      </c>
      <c r="F11" s="89">
        <v>1.72</v>
      </c>
      <c r="G11" s="89">
        <v>2.61</v>
      </c>
      <c r="H11" s="89">
        <v>2.71</v>
      </c>
      <c r="I11" s="89">
        <v>1.85</v>
      </c>
      <c r="J11" s="89">
        <v>1.89</v>
      </c>
      <c r="K11" s="89">
        <v>1.91</v>
      </c>
      <c r="L11" s="89">
        <v>2.17</v>
      </c>
      <c r="M11" s="89">
        <v>2.2799999999999998</v>
      </c>
      <c r="N11" s="89">
        <v>2.54</v>
      </c>
      <c r="O11" s="89">
        <v>1.92</v>
      </c>
      <c r="P11" s="89">
        <v>1.89</v>
      </c>
      <c r="Q11" s="89">
        <v>1.98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5.75" customHeight="1" x14ac:dyDescent="0.6">
      <c r="A12" s="87">
        <v>2040</v>
      </c>
      <c r="B12" s="88">
        <v>1.96</v>
      </c>
      <c r="C12" s="89">
        <v>1.98</v>
      </c>
      <c r="D12" s="89">
        <v>1.97</v>
      </c>
      <c r="E12" s="89">
        <v>1.96</v>
      </c>
      <c r="F12" s="89">
        <v>1.98</v>
      </c>
      <c r="G12" s="89">
        <v>3.43</v>
      </c>
      <c r="H12" s="89">
        <v>3.56</v>
      </c>
      <c r="I12" s="89">
        <v>2.35</v>
      </c>
      <c r="J12" s="89">
        <v>2.4</v>
      </c>
      <c r="K12" s="89">
        <v>2.42</v>
      </c>
      <c r="L12" s="89">
        <v>2.75</v>
      </c>
      <c r="M12" s="89">
        <v>2.89</v>
      </c>
      <c r="N12" s="89">
        <v>3.39</v>
      </c>
      <c r="O12" s="89">
        <v>2.4300000000000002</v>
      </c>
      <c r="P12" s="89">
        <v>2.4</v>
      </c>
      <c r="Q12" s="89">
        <v>2.52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5.75" customHeight="1" x14ac:dyDescent="0.6">
      <c r="A13" s="87">
        <v>2050</v>
      </c>
      <c r="B13" s="88">
        <v>2.2200000000000002</v>
      </c>
      <c r="C13" s="89">
        <v>2.2400000000000002</v>
      </c>
      <c r="D13" s="89">
        <v>2.23</v>
      </c>
      <c r="E13" s="89">
        <v>2.2200000000000002</v>
      </c>
      <c r="F13" s="89">
        <v>2.2400000000000002</v>
      </c>
      <c r="G13" s="89">
        <v>4.2699999999999996</v>
      </c>
      <c r="H13" s="89">
        <v>4.43</v>
      </c>
      <c r="I13" s="89">
        <v>2.98</v>
      </c>
      <c r="J13" s="89">
        <v>3.04</v>
      </c>
      <c r="K13" s="89">
        <v>3.07</v>
      </c>
      <c r="L13" s="89">
        <v>3.48</v>
      </c>
      <c r="M13" s="89">
        <v>3.66</v>
      </c>
      <c r="N13" s="89">
        <v>4.51</v>
      </c>
      <c r="O13" s="89">
        <v>3.08</v>
      </c>
      <c r="P13" s="89">
        <v>3.03</v>
      </c>
      <c r="Q13" s="89">
        <v>3.19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5.75" customHeight="1" x14ac:dyDescent="0.6">
      <c r="A14" s="87">
        <v>2060</v>
      </c>
      <c r="B14" s="88">
        <v>2.4900000000000002</v>
      </c>
      <c r="C14" s="89">
        <v>2.5099999999999998</v>
      </c>
      <c r="D14" s="89">
        <v>2.5</v>
      </c>
      <c r="E14" s="89">
        <v>2.48</v>
      </c>
      <c r="F14" s="89">
        <v>2.5</v>
      </c>
      <c r="G14" s="89">
        <v>5.15</v>
      </c>
      <c r="H14" s="89">
        <v>5.35</v>
      </c>
      <c r="I14" s="89">
        <v>3.78</v>
      </c>
      <c r="J14" s="89">
        <v>3.87</v>
      </c>
      <c r="K14" s="89">
        <v>3.89</v>
      </c>
      <c r="L14" s="89">
        <v>4.43</v>
      </c>
      <c r="M14" s="89">
        <v>4.6500000000000004</v>
      </c>
      <c r="N14" s="89">
        <v>6</v>
      </c>
      <c r="O14" s="89">
        <v>3.91</v>
      </c>
      <c r="P14" s="89">
        <v>3.85</v>
      </c>
      <c r="Q14" s="89">
        <v>4.05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5.75" customHeight="1" x14ac:dyDescent="0.6">
      <c r="A15" s="87">
        <v>2070</v>
      </c>
      <c r="B15" s="88">
        <v>2.79</v>
      </c>
      <c r="C15" s="89">
        <v>2.8</v>
      </c>
      <c r="D15" s="89">
        <v>2.79</v>
      </c>
      <c r="E15" s="89">
        <v>2.78</v>
      </c>
      <c r="F15" s="89">
        <v>2.8</v>
      </c>
      <c r="G15" s="89">
        <v>6.23</v>
      </c>
      <c r="H15" s="89">
        <v>6.46</v>
      </c>
      <c r="I15" s="89">
        <v>4.84</v>
      </c>
      <c r="J15" s="89">
        <v>4.95</v>
      </c>
      <c r="K15" s="89">
        <v>4.99</v>
      </c>
      <c r="L15" s="89">
        <v>5.67</v>
      </c>
      <c r="M15" s="89">
        <v>5.96</v>
      </c>
      <c r="N15" s="89">
        <v>7.95</v>
      </c>
      <c r="O15" s="89">
        <v>5.01</v>
      </c>
      <c r="P15" s="89">
        <v>4.9400000000000004</v>
      </c>
      <c r="Q15" s="89">
        <v>5.18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5.75" customHeight="1" x14ac:dyDescent="0.6">
      <c r="A16" s="87">
        <v>2080</v>
      </c>
      <c r="B16" s="88">
        <v>3.11</v>
      </c>
      <c r="C16" s="89">
        <v>3.13</v>
      </c>
      <c r="D16" s="89">
        <v>3.11</v>
      </c>
      <c r="E16" s="89">
        <v>3.11</v>
      </c>
      <c r="F16" s="89">
        <v>3.13</v>
      </c>
      <c r="G16" s="89">
        <v>7.51</v>
      </c>
      <c r="H16" s="89">
        <v>7.79</v>
      </c>
      <c r="I16" s="89">
        <v>6.24</v>
      </c>
      <c r="J16" s="89">
        <v>6.38</v>
      </c>
      <c r="K16" s="89">
        <v>6.42</v>
      </c>
      <c r="L16" s="89">
        <v>7.3</v>
      </c>
      <c r="M16" s="89">
        <v>7.68</v>
      </c>
      <c r="N16" s="89">
        <v>10.5</v>
      </c>
      <c r="O16" s="89">
        <v>6.45</v>
      </c>
      <c r="P16" s="89">
        <v>6.36</v>
      </c>
      <c r="Q16" s="89">
        <v>6.68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5.75" customHeight="1" x14ac:dyDescent="0.6">
      <c r="A17" s="87">
        <v>2090</v>
      </c>
      <c r="B17" s="88">
        <v>3.43</v>
      </c>
      <c r="C17" s="89">
        <v>3.46</v>
      </c>
      <c r="D17" s="89">
        <v>3.44</v>
      </c>
      <c r="E17" s="89">
        <v>3.43</v>
      </c>
      <c r="F17" s="89">
        <v>3.46</v>
      </c>
      <c r="G17" s="89">
        <v>8.7799999999999994</v>
      </c>
      <c r="H17" s="89">
        <v>9.11</v>
      </c>
      <c r="I17" s="89">
        <v>7.89</v>
      </c>
      <c r="J17" s="89">
        <v>8.06</v>
      </c>
      <c r="K17" s="89">
        <v>8.1199999999999992</v>
      </c>
      <c r="L17" s="89">
        <v>9.23</v>
      </c>
      <c r="M17" s="89">
        <v>9.7100000000000009</v>
      </c>
      <c r="N17" s="89">
        <v>13.48</v>
      </c>
      <c r="O17" s="89">
        <v>8.16</v>
      </c>
      <c r="P17" s="89">
        <v>8.0399999999999991</v>
      </c>
      <c r="Q17" s="89">
        <v>8.44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5.75" customHeight="1" x14ac:dyDescent="0.6">
      <c r="A18" s="87">
        <v>2100</v>
      </c>
      <c r="B18" s="88">
        <v>3.75</v>
      </c>
      <c r="C18" s="89">
        <v>3.77</v>
      </c>
      <c r="D18" s="89">
        <v>3.75</v>
      </c>
      <c r="E18" s="89">
        <v>3.75</v>
      </c>
      <c r="F18" s="89">
        <v>3.78</v>
      </c>
      <c r="G18" s="89">
        <v>9.9</v>
      </c>
      <c r="H18" s="89">
        <v>10.27</v>
      </c>
      <c r="I18" s="89">
        <v>9.74</v>
      </c>
      <c r="J18" s="89">
        <v>9.9600000000000009</v>
      </c>
      <c r="K18" s="89">
        <v>10.029999999999999</v>
      </c>
      <c r="L18" s="89">
        <v>11.4</v>
      </c>
      <c r="M18" s="89">
        <v>11.99</v>
      </c>
      <c r="N18" s="89">
        <v>16.73</v>
      </c>
      <c r="O18" s="89">
        <v>10.07</v>
      </c>
      <c r="P18" s="89">
        <v>9.93</v>
      </c>
      <c r="Q18" s="89">
        <v>10.42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3" x14ac:dyDescent="0.6">
      <c r="A19" s="87">
        <v>2110</v>
      </c>
      <c r="B19" s="88">
        <v>4.05</v>
      </c>
      <c r="C19" s="89">
        <v>4.07</v>
      </c>
      <c r="D19" s="89">
        <v>4.05</v>
      </c>
      <c r="E19" s="89">
        <v>4.05</v>
      </c>
      <c r="F19" s="89">
        <v>4.08</v>
      </c>
      <c r="G19" s="89">
        <v>10.92</v>
      </c>
      <c r="H19" s="89">
        <v>11.33</v>
      </c>
      <c r="I19" s="89">
        <v>11.77</v>
      </c>
      <c r="J19" s="89">
        <v>12.03</v>
      </c>
      <c r="K19" s="89">
        <v>12.12</v>
      </c>
      <c r="L19" s="89">
        <v>13.77</v>
      </c>
      <c r="M19" s="89">
        <v>14.48</v>
      </c>
      <c r="N19" s="89">
        <v>20.22</v>
      </c>
      <c r="O19" s="89">
        <v>12.17</v>
      </c>
      <c r="P19" s="89">
        <v>11.99</v>
      </c>
      <c r="Q19" s="89">
        <v>12.59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3" x14ac:dyDescent="0.6">
      <c r="A20" s="87">
        <v>2120</v>
      </c>
      <c r="B20" s="88">
        <v>4.3600000000000003</v>
      </c>
      <c r="C20" s="89">
        <v>4.3899999999999997</v>
      </c>
      <c r="D20" s="89">
        <v>4.3600000000000003</v>
      </c>
      <c r="E20" s="89">
        <v>4.3600000000000003</v>
      </c>
      <c r="F20" s="89">
        <v>4.3899999999999997</v>
      </c>
      <c r="G20" s="89">
        <v>11.99</v>
      </c>
      <c r="H20" s="89">
        <v>12.44</v>
      </c>
      <c r="I20" s="89">
        <v>13.94</v>
      </c>
      <c r="J20" s="89">
        <v>14.25</v>
      </c>
      <c r="K20" s="89">
        <v>14.36</v>
      </c>
      <c r="L20" s="89">
        <v>16.32</v>
      </c>
      <c r="M20" s="89">
        <v>17.16</v>
      </c>
      <c r="N20" s="89">
        <v>23.95</v>
      </c>
      <c r="O20" s="89">
        <v>14.42</v>
      </c>
      <c r="P20" s="89">
        <v>14.21</v>
      </c>
      <c r="Q20" s="89">
        <v>14.92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3" x14ac:dyDescent="0.6">
      <c r="A21" s="87">
        <v>2130</v>
      </c>
      <c r="B21" s="88">
        <v>4.68</v>
      </c>
      <c r="C21" s="89">
        <v>4.7</v>
      </c>
      <c r="D21" s="89">
        <v>4.68</v>
      </c>
      <c r="E21" s="89">
        <v>4.68</v>
      </c>
      <c r="F21" s="89">
        <v>4.71</v>
      </c>
      <c r="G21" s="89">
        <v>13.12</v>
      </c>
      <c r="H21" s="89">
        <v>13.61</v>
      </c>
      <c r="I21" s="89">
        <v>16.2</v>
      </c>
      <c r="J21" s="89">
        <v>16.559999999999999</v>
      </c>
      <c r="K21" s="89">
        <v>16.68</v>
      </c>
      <c r="L21" s="89">
        <v>18.95</v>
      </c>
      <c r="M21" s="89">
        <v>19.93</v>
      </c>
      <c r="N21" s="89">
        <v>27.83</v>
      </c>
      <c r="O21" s="89">
        <v>16.75</v>
      </c>
      <c r="P21" s="89">
        <v>16.510000000000002</v>
      </c>
      <c r="Q21" s="89">
        <v>17.329999999999998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3" x14ac:dyDescent="0.6">
      <c r="A22" s="87">
        <v>2140</v>
      </c>
      <c r="B22" s="88">
        <v>4.99</v>
      </c>
      <c r="C22" s="89">
        <v>5.03</v>
      </c>
      <c r="D22" s="89">
        <v>5</v>
      </c>
      <c r="E22" s="89">
        <v>4.99</v>
      </c>
      <c r="F22" s="89">
        <v>5.03</v>
      </c>
      <c r="G22" s="89">
        <v>14.29</v>
      </c>
      <c r="H22" s="89">
        <v>14.83</v>
      </c>
      <c r="I22" s="89">
        <v>18.45</v>
      </c>
      <c r="J22" s="89">
        <v>18.86</v>
      </c>
      <c r="K22" s="89">
        <v>19</v>
      </c>
      <c r="L22" s="89">
        <v>21.59</v>
      </c>
      <c r="M22" s="89">
        <v>22.7</v>
      </c>
      <c r="N22" s="89">
        <v>31.7</v>
      </c>
      <c r="O22" s="89">
        <v>19.079999999999998</v>
      </c>
      <c r="P22" s="89">
        <v>18.8</v>
      </c>
      <c r="Q22" s="89">
        <v>19.739999999999998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3" x14ac:dyDescent="0.6">
      <c r="A23" s="87">
        <v>2150</v>
      </c>
      <c r="B23" s="88">
        <v>5.31</v>
      </c>
      <c r="C23" s="89">
        <v>5.35</v>
      </c>
      <c r="D23" s="89">
        <v>5.31</v>
      </c>
      <c r="E23" s="89">
        <v>5.31</v>
      </c>
      <c r="F23" s="89">
        <v>5.36</v>
      </c>
      <c r="G23" s="89">
        <v>15.51</v>
      </c>
      <c r="H23" s="89">
        <v>16.09</v>
      </c>
      <c r="I23" s="89">
        <v>20.6</v>
      </c>
      <c r="J23" s="89">
        <v>21.06</v>
      </c>
      <c r="K23" s="89">
        <v>21.21</v>
      </c>
      <c r="L23" s="89">
        <v>24.11</v>
      </c>
      <c r="M23" s="89">
        <v>25.35</v>
      </c>
      <c r="N23" s="89">
        <v>35.4</v>
      </c>
      <c r="O23" s="89">
        <v>21.31</v>
      </c>
      <c r="P23" s="89">
        <v>21</v>
      </c>
      <c r="Q23" s="89">
        <v>22.05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3" x14ac:dyDescent="0.6">
      <c r="A24" s="87">
        <v>2160</v>
      </c>
      <c r="B24" s="88">
        <v>5.64</v>
      </c>
      <c r="C24" s="89">
        <v>5.68</v>
      </c>
      <c r="D24" s="89">
        <v>5.64</v>
      </c>
      <c r="E24" s="89">
        <v>5.64</v>
      </c>
      <c r="F24" s="89">
        <v>5.69</v>
      </c>
      <c r="G24" s="89">
        <v>16.8</v>
      </c>
      <c r="H24" s="89">
        <v>17.43</v>
      </c>
      <c r="I24" s="89">
        <v>22.76</v>
      </c>
      <c r="J24" s="89">
        <v>23.26</v>
      </c>
      <c r="K24" s="89">
        <v>23.43</v>
      </c>
      <c r="L24" s="89">
        <v>26.63</v>
      </c>
      <c r="M24" s="89">
        <v>28</v>
      </c>
      <c r="N24" s="89">
        <v>39.1</v>
      </c>
      <c r="O24" s="89">
        <v>23.54</v>
      </c>
      <c r="P24" s="89">
        <v>23.19</v>
      </c>
      <c r="Q24" s="89">
        <v>24.35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3" x14ac:dyDescent="0.6">
      <c r="A25" s="87">
        <v>2170</v>
      </c>
      <c r="B25" s="88">
        <v>5.99</v>
      </c>
      <c r="C25" s="89">
        <v>6.03</v>
      </c>
      <c r="D25" s="89">
        <v>5.99</v>
      </c>
      <c r="E25" s="89">
        <v>5.99</v>
      </c>
      <c r="F25" s="89">
        <v>6.04</v>
      </c>
      <c r="G25" s="89">
        <v>18.190000000000001</v>
      </c>
      <c r="H25" s="89">
        <v>18.87</v>
      </c>
      <c r="I25" s="89">
        <v>25.14</v>
      </c>
      <c r="J25" s="89">
        <v>25.69</v>
      </c>
      <c r="K25" s="89">
        <v>25.88</v>
      </c>
      <c r="L25" s="89">
        <v>29.42</v>
      </c>
      <c r="M25" s="89">
        <v>30.93</v>
      </c>
      <c r="N25" s="89">
        <v>43.19</v>
      </c>
      <c r="O25" s="89">
        <v>26</v>
      </c>
      <c r="P25" s="89">
        <v>25.62</v>
      </c>
      <c r="Q25" s="89">
        <v>26.9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3" x14ac:dyDescent="0.6">
      <c r="A26" s="87">
        <v>2180</v>
      </c>
      <c r="B26" s="88">
        <v>6.36</v>
      </c>
      <c r="C26" s="89">
        <v>6.4</v>
      </c>
      <c r="D26" s="89">
        <v>6.36</v>
      </c>
      <c r="E26" s="89">
        <v>6.36</v>
      </c>
      <c r="F26" s="89">
        <v>6.41</v>
      </c>
      <c r="G26" s="89">
        <v>19.7</v>
      </c>
      <c r="H26" s="89">
        <v>20.440000000000001</v>
      </c>
      <c r="I26" s="89">
        <v>27.77</v>
      </c>
      <c r="J26" s="89">
        <v>28.38</v>
      </c>
      <c r="K26" s="89">
        <v>28.59</v>
      </c>
      <c r="L26" s="89">
        <v>32.49</v>
      </c>
      <c r="M26" s="89">
        <v>34.17</v>
      </c>
      <c r="N26" s="89">
        <v>47.71</v>
      </c>
      <c r="O26" s="89">
        <v>28.72</v>
      </c>
      <c r="P26" s="89">
        <v>28.3</v>
      </c>
      <c r="Q26" s="89">
        <v>29.72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13" x14ac:dyDescent="0.6">
      <c r="A27" s="87">
        <v>2190</v>
      </c>
      <c r="B27" s="88">
        <v>6.75</v>
      </c>
      <c r="C27" s="89">
        <v>6.79</v>
      </c>
      <c r="D27" s="89">
        <v>6.75</v>
      </c>
      <c r="E27" s="89">
        <v>6.75</v>
      </c>
      <c r="F27" s="89">
        <v>6.8</v>
      </c>
      <c r="G27" s="89">
        <v>21.34</v>
      </c>
      <c r="H27" s="89">
        <v>22.14</v>
      </c>
      <c r="I27" s="89">
        <v>30.68</v>
      </c>
      <c r="J27" s="89">
        <v>31.35</v>
      </c>
      <c r="K27" s="89">
        <v>31.58</v>
      </c>
      <c r="L27" s="89">
        <v>35.89</v>
      </c>
      <c r="M27" s="89">
        <v>37.74</v>
      </c>
      <c r="N27" s="89">
        <v>52.7</v>
      </c>
      <c r="O27" s="89">
        <v>31.73</v>
      </c>
      <c r="P27" s="89">
        <v>31.26</v>
      </c>
      <c r="Q27" s="89">
        <v>32.83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3" x14ac:dyDescent="0.6">
      <c r="A28" s="87">
        <v>2200</v>
      </c>
      <c r="B28" s="88">
        <v>7.17</v>
      </c>
      <c r="C28" s="89">
        <v>7.21</v>
      </c>
      <c r="D28" s="89">
        <v>7.17</v>
      </c>
      <c r="E28" s="89">
        <v>7.17</v>
      </c>
      <c r="F28" s="89">
        <v>7.22</v>
      </c>
      <c r="G28" s="89">
        <v>23.1</v>
      </c>
      <c r="H28" s="89">
        <v>23.97</v>
      </c>
      <c r="I28" s="89">
        <v>33.89</v>
      </c>
      <c r="J28" s="89">
        <v>34.630000000000003</v>
      </c>
      <c r="K28" s="89">
        <v>34.89</v>
      </c>
      <c r="L28" s="89">
        <v>39.65</v>
      </c>
      <c r="M28" s="89">
        <v>41.69</v>
      </c>
      <c r="N28" s="89">
        <v>58.21</v>
      </c>
      <c r="O28" s="89">
        <v>35.049999999999997</v>
      </c>
      <c r="P28" s="89">
        <v>34.53</v>
      </c>
      <c r="Q28" s="89">
        <v>36.26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3" x14ac:dyDescent="0.6">
      <c r="A29" s="87">
        <v>2210</v>
      </c>
      <c r="B29" s="88">
        <v>7.61</v>
      </c>
      <c r="C29" s="89">
        <v>7.66</v>
      </c>
      <c r="D29" s="89">
        <v>7.61</v>
      </c>
      <c r="E29" s="89">
        <v>7.61</v>
      </c>
      <c r="F29" s="89">
        <v>7.67</v>
      </c>
      <c r="G29" s="89">
        <v>24.98</v>
      </c>
      <c r="H29" s="89">
        <v>25.91</v>
      </c>
      <c r="I29" s="89">
        <v>37.36</v>
      </c>
      <c r="J29" s="89">
        <v>38.19</v>
      </c>
      <c r="K29" s="89">
        <v>38.47</v>
      </c>
      <c r="L29" s="89">
        <v>43.72</v>
      </c>
      <c r="M29" s="89">
        <v>45.97</v>
      </c>
      <c r="N29" s="89">
        <v>64.19</v>
      </c>
      <c r="O29" s="89">
        <v>38.65</v>
      </c>
      <c r="P29" s="89">
        <v>38.07</v>
      </c>
      <c r="Q29" s="89">
        <v>39.979999999999997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3" x14ac:dyDescent="0.6">
      <c r="A30" s="87">
        <v>2220</v>
      </c>
      <c r="B30" s="88">
        <v>8.08</v>
      </c>
      <c r="C30" s="89">
        <v>8.1300000000000008</v>
      </c>
      <c r="D30" s="89">
        <v>8.08</v>
      </c>
      <c r="E30" s="89">
        <v>8.08</v>
      </c>
      <c r="F30" s="89">
        <v>8.14</v>
      </c>
      <c r="G30" s="89">
        <v>26.89</v>
      </c>
      <c r="H30" s="89">
        <v>27.9</v>
      </c>
      <c r="I30" s="89">
        <v>41.04</v>
      </c>
      <c r="J30" s="89">
        <v>41.94</v>
      </c>
      <c r="K30" s="89">
        <v>42.25</v>
      </c>
      <c r="L30" s="89">
        <v>48.02</v>
      </c>
      <c r="M30" s="89">
        <v>50.49</v>
      </c>
      <c r="N30" s="89">
        <v>70.5</v>
      </c>
      <c r="O30" s="89">
        <v>42.44</v>
      </c>
      <c r="P30" s="89">
        <v>41.82</v>
      </c>
      <c r="Q30" s="89">
        <v>43.91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3" x14ac:dyDescent="0.6">
      <c r="A31" s="87">
        <v>2230</v>
      </c>
      <c r="B31" s="88">
        <v>8.58</v>
      </c>
      <c r="C31" s="89">
        <v>8.6300000000000008</v>
      </c>
      <c r="D31" s="89">
        <v>8.58</v>
      </c>
      <c r="E31" s="89">
        <v>8.57</v>
      </c>
      <c r="F31" s="89">
        <v>8.64</v>
      </c>
      <c r="G31" s="89">
        <v>28.84</v>
      </c>
      <c r="H31" s="89">
        <v>29.92</v>
      </c>
      <c r="I31" s="89">
        <v>44.89</v>
      </c>
      <c r="J31" s="89">
        <v>45.88</v>
      </c>
      <c r="K31" s="89">
        <v>46.22</v>
      </c>
      <c r="L31" s="89">
        <v>52.53</v>
      </c>
      <c r="M31" s="89">
        <v>55.24</v>
      </c>
      <c r="N31" s="89">
        <v>77.12</v>
      </c>
      <c r="O31" s="89">
        <v>46.43</v>
      </c>
      <c r="P31" s="89">
        <v>45.75</v>
      </c>
      <c r="Q31" s="89">
        <v>48.04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3" x14ac:dyDescent="0.6">
      <c r="A32" s="87">
        <v>2240</v>
      </c>
      <c r="B32" s="88">
        <v>9.1</v>
      </c>
      <c r="C32" s="89">
        <v>9.16</v>
      </c>
      <c r="D32" s="89">
        <v>9.11</v>
      </c>
      <c r="E32" s="89">
        <v>9.1</v>
      </c>
      <c r="F32" s="89">
        <v>9.18</v>
      </c>
      <c r="G32" s="89">
        <v>30.81</v>
      </c>
      <c r="H32" s="89">
        <v>31.96</v>
      </c>
      <c r="I32" s="89">
        <v>48.92</v>
      </c>
      <c r="J32" s="89">
        <v>49.99</v>
      </c>
      <c r="K32" s="89">
        <v>50.36</v>
      </c>
      <c r="L32" s="89">
        <v>57.23</v>
      </c>
      <c r="M32" s="89">
        <v>60.19</v>
      </c>
      <c r="N32" s="89">
        <v>84.03</v>
      </c>
      <c r="O32" s="89">
        <v>50.59</v>
      </c>
      <c r="P32" s="89">
        <v>49.85</v>
      </c>
      <c r="Q32" s="89">
        <v>52.34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3" x14ac:dyDescent="0.6">
      <c r="A33" s="87">
        <v>2250</v>
      </c>
      <c r="B33" s="88">
        <v>9.67</v>
      </c>
      <c r="C33" s="89">
        <v>9.73</v>
      </c>
      <c r="D33" s="89">
        <v>9.67</v>
      </c>
      <c r="E33" s="89">
        <v>9.66</v>
      </c>
      <c r="F33" s="89">
        <v>9.74</v>
      </c>
      <c r="G33" s="89">
        <v>32.78</v>
      </c>
      <c r="H33" s="89">
        <v>34.01</v>
      </c>
      <c r="I33" s="89">
        <v>53.09</v>
      </c>
      <c r="J33" s="89">
        <v>54.26</v>
      </c>
      <c r="K33" s="89">
        <v>54.66</v>
      </c>
      <c r="L33" s="89">
        <v>62.12</v>
      </c>
      <c r="M33" s="89">
        <v>65.319999999999993</v>
      </c>
      <c r="N33" s="89">
        <v>91.2</v>
      </c>
      <c r="O33" s="89">
        <v>54.91</v>
      </c>
      <c r="P33" s="89">
        <v>54.1</v>
      </c>
      <c r="Q33" s="89">
        <v>56.81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3" x14ac:dyDescent="0.6">
      <c r="A34" s="87">
        <v>2260</v>
      </c>
      <c r="B34" s="88">
        <v>10.26</v>
      </c>
      <c r="C34" s="89">
        <v>10.33</v>
      </c>
      <c r="D34" s="89">
        <v>10.26</v>
      </c>
      <c r="E34" s="89">
        <v>10.26</v>
      </c>
      <c r="F34" s="89">
        <v>10.34</v>
      </c>
      <c r="G34" s="89">
        <v>34.799999999999997</v>
      </c>
      <c r="H34" s="89">
        <v>36.11</v>
      </c>
      <c r="I34" s="89">
        <v>57.39</v>
      </c>
      <c r="J34" s="89">
        <v>58.65</v>
      </c>
      <c r="K34" s="89">
        <v>59.09</v>
      </c>
      <c r="L34" s="89">
        <v>67.150000000000006</v>
      </c>
      <c r="M34" s="89">
        <v>70.61</v>
      </c>
      <c r="N34" s="89">
        <v>98.59</v>
      </c>
      <c r="O34" s="89">
        <v>59.36</v>
      </c>
      <c r="P34" s="89">
        <v>58.48</v>
      </c>
      <c r="Q34" s="89">
        <v>61.41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3" x14ac:dyDescent="0.6">
      <c r="A35" s="87">
        <v>2270</v>
      </c>
      <c r="B35" s="88">
        <v>10.89</v>
      </c>
      <c r="C35" s="89">
        <v>10.96</v>
      </c>
      <c r="D35" s="89">
        <v>10.89</v>
      </c>
      <c r="E35" s="89">
        <v>10.89</v>
      </c>
      <c r="F35" s="89">
        <v>10.98</v>
      </c>
      <c r="G35" s="89">
        <v>36.950000000000003</v>
      </c>
      <c r="H35" s="89">
        <v>38.33</v>
      </c>
      <c r="I35" s="89">
        <v>61.79</v>
      </c>
      <c r="J35" s="89">
        <v>63.15</v>
      </c>
      <c r="K35" s="89">
        <v>63.62</v>
      </c>
      <c r="L35" s="89">
        <v>72.3</v>
      </c>
      <c r="M35" s="89">
        <v>76.03</v>
      </c>
      <c r="N35" s="89">
        <v>106.15</v>
      </c>
      <c r="O35" s="89">
        <v>63.91</v>
      </c>
      <c r="P35" s="89">
        <v>62.97</v>
      </c>
      <c r="Q35" s="89">
        <v>66.12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3" x14ac:dyDescent="0.6">
      <c r="A36" s="87">
        <v>2280</v>
      </c>
      <c r="B36" s="88">
        <v>11.57</v>
      </c>
      <c r="C36" s="89">
        <v>11.64</v>
      </c>
      <c r="D36" s="89">
        <v>11.57</v>
      </c>
      <c r="E36" s="89">
        <v>11.56</v>
      </c>
      <c r="F36" s="89">
        <v>11.66</v>
      </c>
      <c r="G36" s="89">
        <v>39.22</v>
      </c>
      <c r="H36" s="89">
        <v>40.69</v>
      </c>
      <c r="I36" s="89">
        <v>66.27</v>
      </c>
      <c r="J36" s="89">
        <v>67.73</v>
      </c>
      <c r="K36" s="89">
        <v>68.23</v>
      </c>
      <c r="L36" s="89">
        <v>77.540000000000006</v>
      </c>
      <c r="M36" s="89">
        <v>81.540000000000006</v>
      </c>
      <c r="N36" s="89">
        <v>113.85</v>
      </c>
      <c r="O36" s="89">
        <v>68.540000000000006</v>
      </c>
      <c r="P36" s="89">
        <v>67.53</v>
      </c>
      <c r="Q36" s="89">
        <v>70.91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3" x14ac:dyDescent="0.6">
      <c r="A37" s="87">
        <v>2290</v>
      </c>
      <c r="B37" s="88">
        <v>12.28</v>
      </c>
      <c r="C37" s="89">
        <v>12.36</v>
      </c>
      <c r="D37" s="89">
        <v>12.28</v>
      </c>
      <c r="E37" s="89">
        <v>12.28</v>
      </c>
      <c r="F37" s="89">
        <v>12.38</v>
      </c>
      <c r="G37" s="89">
        <v>41.64</v>
      </c>
      <c r="H37" s="89">
        <v>43.2</v>
      </c>
      <c r="I37" s="89">
        <v>70.790000000000006</v>
      </c>
      <c r="J37" s="89">
        <v>72.349999999999994</v>
      </c>
      <c r="K37" s="89">
        <v>72.88</v>
      </c>
      <c r="L37" s="89">
        <v>82.83</v>
      </c>
      <c r="M37" s="89">
        <v>87.1</v>
      </c>
      <c r="N37" s="89">
        <v>121.61</v>
      </c>
      <c r="O37" s="89">
        <v>73.22</v>
      </c>
      <c r="P37" s="89">
        <v>72.14</v>
      </c>
      <c r="Q37" s="89">
        <v>75.75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3" x14ac:dyDescent="0.6">
      <c r="A38" s="90">
        <v>2300</v>
      </c>
      <c r="B38" s="91">
        <v>13.04</v>
      </c>
      <c r="C38" s="91">
        <v>13.12</v>
      </c>
      <c r="D38" s="91">
        <v>13.04</v>
      </c>
      <c r="E38" s="91">
        <v>13.03</v>
      </c>
      <c r="F38" s="91">
        <v>13.14</v>
      </c>
      <c r="G38" s="91">
        <v>44.21</v>
      </c>
      <c r="H38" s="91">
        <v>45.87</v>
      </c>
      <c r="I38" s="91">
        <v>75.319999999999993</v>
      </c>
      <c r="J38" s="91">
        <v>76.98</v>
      </c>
      <c r="K38" s="91">
        <v>77.540000000000006</v>
      </c>
      <c r="L38" s="91">
        <v>88.13</v>
      </c>
      <c r="M38" s="91">
        <v>92.67</v>
      </c>
      <c r="N38" s="91">
        <v>129.38999999999999</v>
      </c>
      <c r="O38" s="91">
        <v>77.900000000000006</v>
      </c>
      <c r="P38" s="91">
        <v>76.75</v>
      </c>
      <c r="Q38" s="91">
        <v>80.599999999999994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3" x14ac:dyDescent="0.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3" x14ac:dyDescent="0.6">
      <c r="A40" s="50" t="s">
        <v>174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3" x14ac:dyDescent="0.6">
      <c r="A41" s="81" t="s">
        <v>8</v>
      </c>
      <c r="B41" s="82" t="s">
        <v>158</v>
      </c>
      <c r="C41" s="83" t="s">
        <v>159</v>
      </c>
      <c r="D41" s="83" t="s">
        <v>160</v>
      </c>
      <c r="E41" s="83" t="s">
        <v>161</v>
      </c>
      <c r="F41" s="83" t="s">
        <v>162</v>
      </c>
      <c r="G41" s="83" t="s">
        <v>163</v>
      </c>
      <c r="H41" s="83" t="s">
        <v>164</v>
      </c>
      <c r="I41" s="83" t="s">
        <v>165</v>
      </c>
      <c r="J41" s="83" t="s">
        <v>166</v>
      </c>
      <c r="K41" s="83" t="s">
        <v>167</v>
      </c>
      <c r="L41" s="83" t="s">
        <v>168</v>
      </c>
      <c r="M41" s="83" t="s">
        <v>169</v>
      </c>
      <c r="N41" s="83" t="s">
        <v>170</v>
      </c>
      <c r="O41" s="83" t="s">
        <v>171</v>
      </c>
      <c r="P41" s="83" t="s">
        <v>172</v>
      </c>
      <c r="Q41" s="83" t="s">
        <v>173</v>
      </c>
      <c r="R41" s="57" t="s">
        <v>115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3" x14ac:dyDescent="0.6">
      <c r="A42" s="84">
        <v>1950</v>
      </c>
      <c r="B42" s="92">
        <f t="shared" ref="B42:B76" si="0">EXP(LN(B4/B3)/(A4-A3))-1</f>
        <v>1.6845724056481437E-2</v>
      </c>
      <c r="C42" s="93">
        <f t="shared" ref="C42:C76" si="1">EXP(LN(C4/C3)/(A4-A3))-1</f>
        <v>2.8263379797903054E-2</v>
      </c>
      <c r="D42" s="93">
        <f t="shared" ref="D42:D76" si="2">EXP(LN(D4/D3)/(A4-A3))-1</f>
        <v>2.9186008964760646E-2</v>
      </c>
      <c r="E42" s="93">
        <f t="shared" ref="E42:E76" si="3">EXP(LN(E4/E3)/(A4-A3))-1</f>
        <v>3.0689594235900231E-2</v>
      </c>
      <c r="F42" s="93">
        <f t="shared" ref="F42:F76" si="4">EXP(LN(F4/F3)/(A4-A3))-1</f>
        <v>1.1847940917808941E-2</v>
      </c>
      <c r="G42" s="93">
        <f t="shared" ref="G42:G76" si="5">EXP(LN(G4/G3)/(A4-A3))-1</f>
        <v>2.9186008964760646E-2</v>
      </c>
      <c r="H42" s="93">
        <f t="shared" ref="H42:H76" si="6">EXP(LN(H4/H3)/(A4-A3))-1</f>
        <v>2.6732530254041986E-2</v>
      </c>
      <c r="I42" s="93">
        <f t="shared" ref="I42:I76" si="7">EXP(LN(I4/I3)/(A4-A3))-1</f>
        <v>2.2565182563572872E-2</v>
      </c>
      <c r="J42" s="93">
        <f t="shared" ref="J42:J76" si="8">EXP(LN(J4/J3)/(A4-A3))-1</f>
        <v>3.6311209910314224E-2</v>
      </c>
      <c r="K42" s="93">
        <f t="shared" ref="K42:K76" si="9">EXP(LN(K4/K3)/(A4-A3))-1</f>
        <v>3.3077529462111066E-2</v>
      </c>
      <c r="L42" s="93">
        <f t="shared" ref="L42:L76" si="10">EXP(LN(L4/L3)/(A4-A3))-1</f>
        <v>6.6914256672092609E-3</v>
      </c>
      <c r="M42" s="93">
        <f t="shared" ref="M42:M76" si="11">EXP(LN(M4/M3)/(A4-A3))-1</f>
        <v>5.2409779148925306E-2</v>
      </c>
      <c r="N42" s="93">
        <f t="shared" ref="N42:N76" si="12">EXP(LN(N4/N3)/(A4-A3))-1</f>
        <v>2.2565182563572872E-2</v>
      </c>
      <c r="O42" s="93">
        <f t="shared" ref="O42:O76" si="13">EXP(LN(O4/O3)/(A4-A3))-1</f>
        <v>3.6760900871232183E-2</v>
      </c>
      <c r="P42" s="93">
        <f t="shared" ref="P42:P76" si="14">EXP(LN(P4/P3)/(A4-A3))-1</f>
        <v>8.4121734529860603E-3</v>
      </c>
      <c r="Q42" s="93">
        <f t="shared" ref="Q42:Q76" si="15">EXP(LN(Q4/Q3)/(A4-A3))-1</f>
        <v>2.9186008964760646E-2</v>
      </c>
      <c r="R42" s="25">
        <f t="shared" ref="R42:R76" si="16">SUM(B42:Q42)/16</f>
        <v>2.6295661237271339E-2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3" x14ac:dyDescent="0.6">
      <c r="A43" s="87">
        <v>1960</v>
      </c>
      <c r="B43" s="94">
        <f t="shared" si="0"/>
        <v>1.8833754865022367E-2</v>
      </c>
      <c r="C43" s="95">
        <f t="shared" si="1"/>
        <v>2.6370004418768911E-2</v>
      </c>
      <c r="D43" s="95">
        <f t="shared" si="2"/>
        <v>2.5093283139584477E-2</v>
      </c>
      <c r="E43" s="95">
        <f t="shared" si="3"/>
        <v>3.3575519102710727E-2</v>
      </c>
      <c r="F43" s="95">
        <f t="shared" si="4"/>
        <v>1.2263570143156377E-2</v>
      </c>
      <c r="G43" s="95">
        <f t="shared" si="5"/>
        <v>2.976928396352907E-2</v>
      </c>
      <c r="H43" s="95">
        <f t="shared" si="6"/>
        <v>2.8061818746097034E-2</v>
      </c>
      <c r="I43" s="95">
        <f t="shared" si="7"/>
        <v>2.3920490704586683E-2</v>
      </c>
      <c r="J43" s="95">
        <f t="shared" si="8"/>
        <v>3.5687737952794674E-2</v>
      </c>
      <c r="K43" s="95">
        <f t="shared" si="9"/>
        <v>3.3395938566434413E-2</v>
      </c>
      <c r="L43" s="95">
        <f t="shared" si="10"/>
        <v>9.2801278360383765E-3</v>
      </c>
      <c r="M43" s="95">
        <f t="shared" si="11"/>
        <v>4.3671099970169713E-2</v>
      </c>
      <c r="N43" s="95">
        <f t="shared" si="12"/>
        <v>4.8122389468957749E-2</v>
      </c>
      <c r="O43" s="95">
        <f t="shared" si="13"/>
        <v>3.5996747158907549E-2</v>
      </c>
      <c r="P43" s="95">
        <f t="shared" si="14"/>
        <v>7.7591145504607439E-3</v>
      </c>
      <c r="Q43" s="95">
        <f t="shared" si="15"/>
        <v>2.8540951399434356E-2</v>
      </c>
      <c r="R43" s="25">
        <f t="shared" si="16"/>
        <v>2.7521364499165826E-2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3" x14ac:dyDescent="0.6">
      <c r="A44" s="87">
        <v>1970</v>
      </c>
      <c r="B44" s="94">
        <f t="shared" si="0"/>
        <v>1.9477627909360029E-2</v>
      </c>
      <c r="C44" s="95">
        <f t="shared" si="1"/>
        <v>2.7566485675441399E-2</v>
      </c>
      <c r="D44" s="95">
        <f t="shared" si="2"/>
        <v>2.7923962631948518E-2</v>
      </c>
      <c r="E44" s="95">
        <f t="shared" si="3"/>
        <v>3.2357862679155636E-2</v>
      </c>
      <c r="F44" s="95">
        <f t="shared" si="4"/>
        <v>1.092260490919128E-2</v>
      </c>
      <c r="G44" s="95">
        <f t="shared" si="5"/>
        <v>2.8310473314933082E-2</v>
      </c>
      <c r="H44" s="95">
        <f t="shared" si="6"/>
        <v>2.804940336523476E-2</v>
      </c>
      <c r="I44" s="95">
        <f t="shared" si="7"/>
        <v>2.3636502037103657E-2</v>
      </c>
      <c r="J44" s="95">
        <f t="shared" si="8"/>
        <v>3.5872497114519897E-2</v>
      </c>
      <c r="K44" s="95">
        <f t="shared" si="9"/>
        <v>3.3230476048277113E-2</v>
      </c>
      <c r="L44" s="95">
        <f t="shared" si="10"/>
        <v>5.73220797344276E-3</v>
      </c>
      <c r="M44" s="95">
        <f t="shared" si="11"/>
        <v>4.2879236496325079E-2</v>
      </c>
      <c r="N44" s="95">
        <f t="shared" si="12"/>
        <v>4.1379743992410623E-2</v>
      </c>
      <c r="O44" s="95">
        <f t="shared" si="13"/>
        <v>3.6090506769492769E-2</v>
      </c>
      <c r="P44" s="95">
        <f t="shared" si="14"/>
        <v>7.2001880824141828E-3</v>
      </c>
      <c r="Q44" s="95">
        <f t="shared" si="15"/>
        <v>2.9670446662913408E-2</v>
      </c>
      <c r="R44" s="25">
        <f t="shared" si="16"/>
        <v>2.6893764103885262E-2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3" x14ac:dyDescent="0.6">
      <c r="A45" s="87">
        <v>1980</v>
      </c>
      <c r="B45" s="94">
        <f t="shared" si="0"/>
        <v>3.1862844783501876E-2</v>
      </c>
      <c r="C45" s="95">
        <f t="shared" si="1"/>
        <v>3.161058629343505E-2</v>
      </c>
      <c r="D45" s="95">
        <f t="shared" si="2"/>
        <v>4.6411530629548281E-2</v>
      </c>
      <c r="E45" s="95">
        <f t="shared" si="3"/>
        <v>7.1773462536293131E-2</v>
      </c>
      <c r="F45" s="95">
        <f t="shared" si="4"/>
        <v>2.0133284932699391E-2</v>
      </c>
      <c r="G45" s="95">
        <f t="shared" si="5"/>
        <v>1.4412963773229759E-2</v>
      </c>
      <c r="H45" s="95">
        <f t="shared" si="6"/>
        <v>4.0799748219803256E-2</v>
      </c>
      <c r="I45" s="95">
        <f t="shared" si="7"/>
        <v>-9.7957136392137212E-3</v>
      </c>
      <c r="J45" s="95">
        <f t="shared" si="8"/>
        <v>-1.7099049167184299E-2</v>
      </c>
      <c r="K45" s="95">
        <f t="shared" si="9"/>
        <v>-2.1130955573644306E-2</v>
      </c>
      <c r="L45" s="95">
        <f t="shared" si="10"/>
        <v>7.1773462536293131E-2</v>
      </c>
      <c r="M45" s="95">
        <f t="shared" si="11"/>
        <v>7.0232424785491743E-2</v>
      </c>
      <c r="N45" s="95">
        <f t="shared" si="12"/>
        <v>0.14381992765281582</v>
      </c>
      <c r="O45" s="95">
        <f t="shared" si="13"/>
        <v>2.7639494771925621E-2</v>
      </c>
      <c r="P45" s="95">
        <f t="shared" si="14"/>
        <v>-1.928223447379529E-2</v>
      </c>
      <c r="Q45" s="95">
        <f t="shared" si="15"/>
        <v>1.3264126056686587E-2</v>
      </c>
      <c r="R45" s="25">
        <f t="shared" si="16"/>
        <v>3.2276619007367877E-2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3" x14ac:dyDescent="0.6">
      <c r="A46" s="87">
        <v>1990</v>
      </c>
      <c r="B46" s="94">
        <f t="shared" si="0"/>
        <v>2.5157373502909142E-2</v>
      </c>
      <c r="C46" s="95">
        <f t="shared" si="1"/>
        <v>1.5196600664751037E-2</v>
      </c>
      <c r="D46" s="95">
        <f t="shared" si="2"/>
        <v>1.6384673297434205E-2</v>
      </c>
      <c r="E46" s="95">
        <f t="shared" si="3"/>
        <v>1.2865393282954551E-2</v>
      </c>
      <c r="F46" s="95">
        <f t="shared" si="4"/>
        <v>1.8807634606074597E-2</v>
      </c>
      <c r="G46" s="95">
        <f t="shared" si="5"/>
        <v>1.0591751203291366E-2</v>
      </c>
      <c r="H46" s="95">
        <f t="shared" si="6"/>
        <v>-5.6559106358909927E-2</v>
      </c>
      <c r="I46" s="95">
        <f t="shared" si="7"/>
        <v>1.4023628061544668E-2</v>
      </c>
      <c r="J46" s="95">
        <f t="shared" si="8"/>
        <v>1.6384673297434205E-2</v>
      </c>
      <c r="K46" s="95">
        <f t="shared" si="9"/>
        <v>1.7588221460874243E-2</v>
      </c>
      <c r="L46" s="95">
        <f t="shared" si="10"/>
        <v>3.3395938566434413E-2</v>
      </c>
      <c r="M46" s="95">
        <f t="shared" si="11"/>
        <v>3.7803404184254763E-2</v>
      </c>
      <c r="N46" s="95">
        <f t="shared" si="12"/>
        <v>8.0747443363851312E-2</v>
      </c>
      <c r="O46" s="95">
        <f t="shared" si="13"/>
        <v>1.2865393282954551E-2</v>
      </c>
      <c r="P46" s="95">
        <f t="shared" si="14"/>
        <v>-6.7430279167030038E-3</v>
      </c>
      <c r="Q46" s="95">
        <f t="shared" si="15"/>
        <v>2.1295687600135116E-2</v>
      </c>
      <c r="R46" s="25">
        <f t="shared" si="16"/>
        <v>1.6862855131205327E-2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3" x14ac:dyDescent="0.6">
      <c r="A47" s="87">
        <v>2000</v>
      </c>
      <c r="B47" s="94">
        <f t="shared" si="0"/>
        <v>2.0084111217701706E-2</v>
      </c>
      <c r="C47" s="95">
        <f t="shared" si="1"/>
        <v>2.0084111217701706E-2</v>
      </c>
      <c r="D47" s="95">
        <f t="shared" si="2"/>
        <v>2.0084111217701706E-2</v>
      </c>
      <c r="E47" s="95">
        <f t="shared" si="3"/>
        <v>2.0084111217701706E-2</v>
      </c>
      <c r="F47" s="95">
        <f t="shared" si="4"/>
        <v>2.0917177548195109E-2</v>
      </c>
      <c r="G47" s="95">
        <f t="shared" si="5"/>
        <v>2.892842254481276E-2</v>
      </c>
      <c r="H47" s="95">
        <f t="shared" si="6"/>
        <v>3.2732652653746142E-2</v>
      </c>
      <c r="I47" s="95">
        <f t="shared" si="7"/>
        <v>1.3189044424145591E-2</v>
      </c>
      <c r="J47" s="95">
        <f t="shared" si="8"/>
        <v>1.5824273334805516E-2</v>
      </c>
      <c r="K47" s="95">
        <f t="shared" si="9"/>
        <v>1.6689177844041669E-2</v>
      </c>
      <c r="L47" s="95">
        <f t="shared" si="10"/>
        <v>2.9699447788218647E-2</v>
      </c>
      <c r="M47" s="95">
        <f t="shared" si="11"/>
        <v>3.4956058684732838E-2</v>
      </c>
      <c r="N47" s="95">
        <f t="shared" si="12"/>
        <v>3.7855282682871527E-2</v>
      </c>
      <c r="O47" s="95">
        <f t="shared" si="13"/>
        <v>1.6689177844041669E-2</v>
      </c>
      <c r="P47" s="95">
        <f t="shared" si="14"/>
        <v>1.4952689940964214E-2</v>
      </c>
      <c r="Q47" s="95">
        <f t="shared" si="15"/>
        <v>2.0084111217701706E-2</v>
      </c>
      <c r="R47" s="25">
        <f t="shared" si="16"/>
        <v>2.2678372586192763E-2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3" x14ac:dyDescent="0.6">
      <c r="A48" s="87">
        <v>2010</v>
      </c>
      <c r="B48" s="94">
        <f t="shared" si="0"/>
        <v>1.7421280529461347E-2</v>
      </c>
      <c r="C48" s="95">
        <f t="shared" si="1"/>
        <v>1.8120782246057399E-2</v>
      </c>
      <c r="D48" s="95">
        <f t="shared" si="2"/>
        <v>1.8120782246057399E-2</v>
      </c>
      <c r="E48" s="95">
        <f t="shared" si="3"/>
        <v>1.8120782246057399E-2</v>
      </c>
      <c r="F48" s="95">
        <f t="shared" si="4"/>
        <v>1.7984633418501872E-2</v>
      </c>
      <c r="G48" s="95">
        <f t="shared" si="5"/>
        <v>3.5215154089348832E-2</v>
      </c>
      <c r="H48" s="95">
        <f t="shared" si="6"/>
        <v>3.5708876810044199E-2</v>
      </c>
      <c r="I48" s="95">
        <f t="shared" si="7"/>
        <v>2.5049411050451775E-2</v>
      </c>
      <c r="J48" s="95">
        <f t="shared" si="8"/>
        <v>2.4471876240215407E-2</v>
      </c>
      <c r="K48" s="95">
        <f t="shared" si="9"/>
        <v>2.4285265041108062E-2</v>
      </c>
      <c r="L48" s="95">
        <f t="shared" si="10"/>
        <v>2.4682056462887791E-2</v>
      </c>
      <c r="M48" s="95">
        <f t="shared" si="11"/>
        <v>2.472029871664283E-2</v>
      </c>
      <c r="N48" s="95">
        <f t="shared" si="12"/>
        <v>2.7937089897482448E-2</v>
      </c>
      <c r="O48" s="95">
        <f t="shared" si="13"/>
        <v>2.496608192186911E-2</v>
      </c>
      <c r="P48" s="95">
        <f t="shared" si="14"/>
        <v>2.5351634167494197E-2</v>
      </c>
      <c r="Q48" s="95">
        <f t="shared" si="15"/>
        <v>2.4888161854583313E-2</v>
      </c>
      <c r="R48" s="25">
        <f t="shared" si="16"/>
        <v>2.4190260433641461E-2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3" x14ac:dyDescent="0.6">
      <c r="A49" s="87">
        <v>2020</v>
      </c>
      <c r="B49" s="94">
        <f t="shared" si="0"/>
        <v>1.6033650788844556E-2</v>
      </c>
      <c r="C49" s="95">
        <f t="shared" si="1"/>
        <v>1.5931264157523772E-2</v>
      </c>
      <c r="D49" s="95">
        <f t="shared" si="2"/>
        <v>1.5931264157523772E-2</v>
      </c>
      <c r="E49" s="95">
        <f t="shared" si="3"/>
        <v>1.5931264157523772E-2</v>
      </c>
      <c r="F49" s="95">
        <f t="shared" si="4"/>
        <v>1.58301794787441E-2</v>
      </c>
      <c r="G49" s="95">
        <f t="shared" si="5"/>
        <v>3.3351955848296422E-2</v>
      </c>
      <c r="H49" s="95">
        <f t="shared" si="6"/>
        <v>3.2931024789221608E-2</v>
      </c>
      <c r="I49" s="95">
        <f t="shared" si="7"/>
        <v>2.3957396055257263E-2</v>
      </c>
      <c r="J49" s="95">
        <f t="shared" si="8"/>
        <v>2.4065071424597795E-2</v>
      </c>
      <c r="K49" s="95">
        <f t="shared" si="9"/>
        <v>2.4458124109177026E-2</v>
      </c>
      <c r="L49" s="95">
        <f t="shared" si="10"/>
        <v>2.4109423406549313E-2</v>
      </c>
      <c r="M49" s="95">
        <f t="shared" si="11"/>
        <v>2.3920490704586683E-2</v>
      </c>
      <c r="N49" s="95">
        <f t="shared" si="12"/>
        <v>2.8916270636290209E-2</v>
      </c>
      <c r="O49" s="95">
        <f t="shared" si="13"/>
        <v>2.4312395191711911E-2</v>
      </c>
      <c r="P49" s="95">
        <f t="shared" si="14"/>
        <v>2.4065071424597795E-2</v>
      </c>
      <c r="Q49" s="95">
        <f t="shared" si="15"/>
        <v>2.4127573490751342E-2</v>
      </c>
      <c r="R49" s="25">
        <f t="shared" si="16"/>
        <v>2.2992026238824834E-2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3" x14ac:dyDescent="0.6">
      <c r="A50" s="87">
        <v>2030</v>
      </c>
      <c r="B50" s="94">
        <f t="shared" si="0"/>
        <v>1.4333373877557287E-2</v>
      </c>
      <c r="C50" s="95">
        <f t="shared" si="1"/>
        <v>1.4768337390565822E-2</v>
      </c>
      <c r="D50" s="95">
        <f t="shared" si="2"/>
        <v>1.4254659596014019E-2</v>
      </c>
      <c r="E50" s="95">
        <f t="shared" si="3"/>
        <v>1.3738629666663948E-2</v>
      </c>
      <c r="F50" s="95">
        <f t="shared" si="4"/>
        <v>1.4176806534865527E-2</v>
      </c>
      <c r="G50" s="95">
        <f t="shared" si="5"/>
        <v>2.7697644859024484E-2</v>
      </c>
      <c r="H50" s="95">
        <f t="shared" si="6"/>
        <v>2.7656729960433113E-2</v>
      </c>
      <c r="I50" s="95">
        <f t="shared" si="7"/>
        <v>2.4211418726341805E-2</v>
      </c>
      <c r="J50" s="95">
        <f t="shared" si="8"/>
        <v>2.4176823417079385E-2</v>
      </c>
      <c r="K50" s="95">
        <f t="shared" si="9"/>
        <v>2.3948702155278001E-2</v>
      </c>
      <c r="L50" s="95">
        <f t="shared" si="10"/>
        <v>2.3970148577501682E-2</v>
      </c>
      <c r="M50" s="95">
        <f t="shared" si="11"/>
        <v>2.3991377237951639E-2</v>
      </c>
      <c r="N50" s="95">
        <f t="shared" si="12"/>
        <v>2.9287261962069211E-2</v>
      </c>
      <c r="O50" s="95">
        <f t="shared" si="13"/>
        <v>2.3836255539609663E-2</v>
      </c>
      <c r="P50" s="95">
        <f t="shared" si="14"/>
        <v>2.4176823417079385E-2</v>
      </c>
      <c r="Q50" s="95">
        <f t="shared" si="15"/>
        <v>2.4409353161412684E-2</v>
      </c>
      <c r="R50" s="25">
        <f t="shared" si="16"/>
        <v>2.1789646629965478E-2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3" x14ac:dyDescent="0.6">
      <c r="A51" s="87">
        <v>2040</v>
      </c>
      <c r="B51" s="94">
        <f t="shared" si="0"/>
        <v>1.2534174745673532E-2</v>
      </c>
      <c r="C51" s="95">
        <f t="shared" si="1"/>
        <v>1.2414328018703902E-2</v>
      </c>
      <c r="D51" s="95">
        <f t="shared" si="2"/>
        <v>1.2473963161856005E-2</v>
      </c>
      <c r="E51" s="95">
        <f t="shared" si="3"/>
        <v>1.2534174745673532E-2</v>
      </c>
      <c r="F51" s="95">
        <f t="shared" si="4"/>
        <v>1.2414328018703902E-2</v>
      </c>
      <c r="G51" s="95">
        <f t="shared" si="5"/>
        <v>2.2147040427619391E-2</v>
      </c>
      <c r="H51" s="95">
        <f t="shared" si="6"/>
        <v>2.2104670564506046E-2</v>
      </c>
      <c r="I51" s="95">
        <f t="shared" si="7"/>
        <v>2.4035093714998235E-2</v>
      </c>
      <c r="J51" s="95">
        <f t="shared" si="8"/>
        <v>2.3920490704586683E-2</v>
      </c>
      <c r="K51" s="95">
        <f t="shared" si="9"/>
        <v>2.4076265778284478E-2</v>
      </c>
      <c r="L51" s="95">
        <f t="shared" si="10"/>
        <v>2.3822465663360326E-2</v>
      </c>
      <c r="M51" s="95">
        <f t="shared" si="11"/>
        <v>2.3901841926349476E-2</v>
      </c>
      <c r="N51" s="95">
        <f t="shared" si="12"/>
        <v>2.8958085938421085E-2</v>
      </c>
      <c r="O51" s="95">
        <f t="shared" si="13"/>
        <v>2.3987002804774837E-2</v>
      </c>
      <c r="P51" s="95">
        <f t="shared" si="14"/>
        <v>2.3583175136269841E-2</v>
      </c>
      <c r="Q51" s="95">
        <f t="shared" si="15"/>
        <v>2.3856317189254073E-2</v>
      </c>
      <c r="R51" s="25">
        <f t="shared" si="16"/>
        <v>2.0422713658689709E-2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3" x14ac:dyDescent="0.6">
      <c r="A52" s="87">
        <v>2050</v>
      </c>
      <c r="B52" s="94">
        <f t="shared" si="0"/>
        <v>1.1543671275387357E-2</v>
      </c>
      <c r="C52" s="95">
        <f t="shared" si="1"/>
        <v>1.1445695137481504E-2</v>
      </c>
      <c r="D52" s="95">
        <f t="shared" si="2"/>
        <v>1.149447420531069E-2</v>
      </c>
      <c r="E52" s="95">
        <f t="shared" si="3"/>
        <v>1.1136692791213987E-2</v>
      </c>
      <c r="F52" s="95">
        <f t="shared" si="4"/>
        <v>1.1042004447136655E-2</v>
      </c>
      <c r="G52" s="95">
        <f t="shared" si="5"/>
        <v>1.8914952207806479E-2</v>
      </c>
      <c r="H52" s="95">
        <f t="shared" si="6"/>
        <v>1.9048855541086818E-2</v>
      </c>
      <c r="I52" s="95">
        <f t="shared" si="7"/>
        <v>2.4065071424597795E-2</v>
      </c>
      <c r="J52" s="95">
        <f t="shared" si="8"/>
        <v>2.4433420385456817E-2</v>
      </c>
      <c r="K52" s="95">
        <f t="shared" si="9"/>
        <v>2.3955593140371656E-2</v>
      </c>
      <c r="L52" s="95">
        <f t="shared" si="10"/>
        <v>2.4430377684121485E-2</v>
      </c>
      <c r="M52" s="95">
        <f t="shared" si="11"/>
        <v>2.4229279400361126E-2</v>
      </c>
      <c r="N52" s="95">
        <f t="shared" si="12"/>
        <v>2.8957580060690713E-2</v>
      </c>
      <c r="O52" s="95">
        <f t="shared" si="13"/>
        <v>2.4147723764276208E-2</v>
      </c>
      <c r="P52" s="95">
        <f t="shared" si="14"/>
        <v>2.4240183054293984E-2</v>
      </c>
      <c r="Q52" s="95">
        <f t="shared" si="15"/>
        <v>2.4156755487370507E-2</v>
      </c>
      <c r="R52" s="25">
        <f t="shared" si="16"/>
        <v>1.9827645625435236E-2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3" x14ac:dyDescent="0.6">
      <c r="A53" s="87">
        <v>2060</v>
      </c>
      <c r="B53" s="94">
        <f t="shared" si="0"/>
        <v>1.1440840015591425E-2</v>
      </c>
      <c r="C53" s="95">
        <f t="shared" si="1"/>
        <v>1.0993657375327537E-2</v>
      </c>
      <c r="D53" s="95">
        <f t="shared" si="2"/>
        <v>1.1035533591945423E-2</v>
      </c>
      <c r="E53" s="95">
        <f t="shared" si="3"/>
        <v>1.1484685122802318E-2</v>
      </c>
      <c r="F53" s="95">
        <f t="shared" si="4"/>
        <v>1.1397328761565628E-2</v>
      </c>
      <c r="G53" s="95">
        <f t="shared" si="5"/>
        <v>1.922033933430578E-2</v>
      </c>
      <c r="H53" s="95">
        <f t="shared" si="6"/>
        <v>1.9032120861830482E-2</v>
      </c>
      <c r="I53" s="95">
        <f t="shared" si="7"/>
        <v>2.5027120341096776E-2</v>
      </c>
      <c r="J53" s="95">
        <f t="shared" si="8"/>
        <v>2.4918714945831422E-2</v>
      </c>
      <c r="K53" s="95">
        <f t="shared" si="9"/>
        <v>2.521533680482424E-2</v>
      </c>
      <c r="L53" s="95">
        <f t="shared" si="10"/>
        <v>2.4985999392956426E-2</v>
      </c>
      <c r="M53" s="95">
        <f t="shared" si="11"/>
        <v>2.5130914755980172E-2</v>
      </c>
      <c r="N53" s="95">
        <f t="shared" si="12"/>
        <v>2.8540951399434356E-2</v>
      </c>
      <c r="O53" s="95">
        <f t="shared" si="13"/>
        <v>2.5099677403880527E-2</v>
      </c>
      <c r="P53" s="95">
        <f t="shared" si="14"/>
        <v>2.5242549535303027E-2</v>
      </c>
      <c r="Q53" s="95">
        <f t="shared" si="15"/>
        <v>2.4914113646522962E-2</v>
      </c>
      <c r="R53" s="25">
        <f t="shared" si="16"/>
        <v>2.0229992705574906E-2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3" x14ac:dyDescent="0.6">
      <c r="A54" s="87">
        <v>2070</v>
      </c>
      <c r="B54" s="94">
        <f t="shared" si="0"/>
        <v>1.0917276284987398E-2</v>
      </c>
      <c r="C54" s="95">
        <f t="shared" si="1"/>
        <v>1.1203654813697561E-2</v>
      </c>
      <c r="D54" s="95">
        <f t="shared" si="2"/>
        <v>1.0917276284987398E-2</v>
      </c>
      <c r="E54" s="95">
        <f t="shared" si="3"/>
        <v>1.1280328305728782E-2</v>
      </c>
      <c r="F54" s="95">
        <f t="shared" si="4"/>
        <v>1.1203654813697561E-2</v>
      </c>
      <c r="G54" s="95">
        <f t="shared" si="5"/>
        <v>1.8861587480421438E-2</v>
      </c>
      <c r="H54" s="95">
        <f t="shared" si="6"/>
        <v>1.8897493723776915E-2</v>
      </c>
      <c r="I54" s="95">
        <f t="shared" si="7"/>
        <v>2.5732043198295917E-2</v>
      </c>
      <c r="J54" s="95">
        <f t="shared" si="8"/>
        <v>2.5702816315930077E-2</v>
      </c>
      <c r="K54" s="95">
        <f t="shared" si="9"/>
        <v>2.5518379445966577E-2</v>
      </c>
      <c r="L54" s="95">
        <f t="shared" si="10"/>
        <v>2.5590478227345059E-2</v>
      </c>
      <c r="M54" s="95">
        <f t="shared" si="11"/>
        <v>2.5679076217543395E-2</v>
      </c>
      <c r="N54" s="95">
        <f t="shared" si="12"/>
        <v>2.8210932096907504E-2</v>
      </c>
      <c r="O54" s="95">
        <f t="shared" si="13"/>
        <v>2.5586271807005234E-2</v>
      </c>
      <c r="P54" s="95">
        <f t="shared" si="14"/>
        <v>2.5588203033031665E-2</v>
      </c>
      <c r="Q54" s="95">
        <f t="shared" si="15"/>
        <v>2.5757427264726962E-2</v>
      </c>
      <c r="R54" s="25">
        <f t="shared" si="16"/>
        <v>2.041543120712809E-2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3" x14ac:dyDescent="0.6">
      <c r="A55" s="87">
        <v>2080</v>
      </c>
      <c r="B55" s="94">
        <f t="shared" si="0"/>
        <v>9.8418692521275997E-3</v>
      </c>
      <c r="C55" s="95">
        <f t="shared" si="1"/>
        <v>1.0073962582592966E-2</v>
      </c>
      <c r="D55" s="95">
        <f t="shared" si="2"/>
        <v>1.0135898244829855E-2</v>
      </c>
      <c r="E55" s="95">
        <f t="shared" si="3"/>
        <v>9.8418692521275997E-3</v>
      </c>
      <c r="F55" s="95">
        <f t="shared" si="4"/>
        <v>1.0073962582592966E-2</v>
      </c>
      <c r="G55" s="95">
        <f t="shared" si="5"/>
        <v>1.5746788509723109E-2</v>
      </c>
      <c r="H55" s="95">
        <f t="shared" si="6"/>
        <v>1.5776337980420774E-2</v>
      </c>
      <c r="I55" s="95">
        <f t="shared" si="7"/>
        <v>2.3738983549510762E-2</v>
      </c>
      <c r="J55" s="95">
        <f t="shared" si="8"/>
        <v>2.3649871634024988E-2</v>
      </c>
      <c r="K55" s="95">
        <f t="shared" si="9"/>
        <v>2.3769295271085511E-2</v>
      </c>
      <c r="L55" s="95">
        <f t="shared" si="10"/>
        <v>2.3735784153560147E-2</v>
      </c>
      <c r="M55" s="95">
        <f t="shared" si="11"/>
        <v>2.3730873794457041E-2</v>
      </c>
      <c r="N55" s="95">
        <f t="shared" si="12"/>
        <v>2.5297879823447333E-2</v>
      </c>
      <c r="O55" s="95">
        <f t="shared" si="13"/>
        <v>2.3795094756095203E-2</v>
      </c>
      <c r="P55" s="95">
        <f t="shared" si="14"/>
        <v>2.3716948149264727E-2</v>
      </c>
      <c r="Q55" s="95">
        <f t="shared" si="15"/>
        <v>2.3662039002945612E-2</v>
      </c>
      <c r="R55" s="25">
        <f t="shared" si="16"/>
        <v>1.8536716158675387E-2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3" x14ac:dyDescent="0.6">
      <c r="A56" s="87">
        <v>2090</v>
      </c>
      <c r="B56" s="94">
        <f t="shared" si="0"/>
        <v>8.9594556721677154E-3</v>
      </c>
      <c r="C56" s="95">
        <f t="shared" si="1"/>
        <v>8.6175604623845992E-3</v>
      </c>
      <c r="D56" s="95">
        <f t="shared" si="2"/>
        <v>8.6657691167804085E-3</v>
      </c>
      <c r="E56" s="95">
        <f t="shared" si="3"/>
        <v>8.9594556721677154E-3</v>
      </c>
      <c r="F56" s="95">
        <f t="shared" si="4"/>
        <v>8.8847794700548377E-3</v>
      </c>
      <c r="G56" s="95">
        <f t="shared" si="5"/>
        <v>1.2078194273852594E-2</v>
      </c>
      <c r="H56" s="95">
        <f t="shared" si="6"/>
        <v>1.2057544362387596E-2</v>
      </c>
      <c r="I56" s="95">
        <f t="shared" si="7"/>
        <v>2.128792082721831E-2</v>
      </c>
      <c r="J56" s="95">
        <f t="shared" si="8"/>
        <v>2.1391947596446803E-2</v>
      </c>
      <c r="K56" s="95">
        <f t="shared" si="9"/>
        <v>2.1349758108680561E-2</v>
      </c>
      <c r="L56" s="95">
        <f t="shared" si="10"/>
        <v>2.1339938805898573E-2</v>
      </c>
      <c r="M56" s="95">
        <f t="shared" si="11"/>
        <v>2.1315669999342646E-2</v>
      </c>
      <c r="N56" s="95">
        <f t="shared" si="12"/>
        <v>2.1834601836959289E-2</v>
      </c>
      <c r="O56" s="95">
        <f t="shared" si="13"/>
        <v>2.1254377682649261E-2</v>
      </c>
      <c r="P56" s="95">
        <f t="shared" si="14"/>
        <v>2.1337598712521721E-2</v>
      </c>
      <c r="Q56" s="95">
        <f t="shared" si="15"/>
        <v>2.1298107706289482E-2</v>
      </c>
      <c r="R56" s="25">
        <f t="shared" si="16"/>
        <v>1.6289542519112632E-2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3" x14ac:dyDescent="0.6">
      <c r="A57" s="87">
        <v>2100</v>
      </c>
      <c r="B57" s="94">
        <f t="shared" si="0"/>
        <v>7.7257952426748044E-3</v>
      </c>
      <c r="C57" s="95">
        <f t="shared" si="1"/>
        <v>7.6861880498091395E-3</v>
      </c>
      <c r="D57" s="95">
        <f t="shared" si="2"/>
        <v>7.7257952426748044E-3</v>
      </c>
      <c r="E57" s="95">
        <f t="shared" si="3"/>
        <v>7.7257952426748044E-3</v>
      </c>
      <c r="F57" s="95">
        <f t="shared" si="4"/>
        <v>7.6665364249988155E-3</v>
      </c>
      <c r="G57" s="95">
        <f t="shared" si="5"/>
        <v>9.8543588707700192E-3</v>
      </c>
      <c r="H57" s="95">
        <f t="shared" si="6"/>
        <v>9.8711062246013004E-3</v>
      </c>
      <c r="I57" s="95">
        <f t="shared" si="7"/>
        <v>1.9111613229659374E-2</v>
      </c>
      <c r="J57" s="95">
        <f t="shared" si="8"/>
        <v>1.9062050427945954E-2</v>
      </c>
      <c r="K57" s="95">
        <f t="shared" si="9"/>
        <v>1.9107901127422E-2</v>
      </c>
      <c r="L57" s="95">
        <f t="shared" si="10"/>
        <v>1.9067400410756052E-2</v>
      </c>
      <c r="M57" s="95">
        <f t="shared" si="11"/>
        <v>1.9048696678238608E-2</v>
      </c>
      <c r="N57" s="95">
        <f t="shared" si="12"/>
        <v>1.9127500791532137E-2</v>
      </c>
      <c r="O57" s="95">
        <f t="shared" si="13"/>
        <v>1.9121844820339406E-2</v>
      </c>
      <c r="P57" s="95">
        <f t="shared" si="14"/>
        <v>1.9030055703183946E-2</v>
      </c>
      <c r="Q57" s="95">
        <f t="shared" si="15"/>
        <v>1.9097652323020187E-2</v>
      </c>
      <c r="R57" s="25">
        <f t="shared" si="16"/>
        <v>1.4376893175643835E-2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3" x14ac:dyDescent="0.6">
      <c r="A58" s="87">
        <v>2110</v>
      </c>
      <c r="B58" s="94">
        <f t="shared" si="0"/>
        <v>7.4027837470644897E-3</v>
      </c>
      <c r="C58" s="95">
        <f t="shared" si="1"/>
        <v>7.5973371856867811E-3</v>
      </c>
      <c r="D58" s="95">
        <f t="shared" si="2"/>
        <v>7.4027837470644897E-3</v>
      </c>
      <c r="E58" s="95">
        <f t="shared" si="3"/>
        <v>7.4027837470644897E-3</v>
      </c>
      <c r="F58" s="95">
        <f t="shared" si="4"/>
        <v>7.3501042479569012E-3</v>
      </c>
      <c r="G58" s="95">
        <f t="shared" si="5"/>
        <v>9.3915260703245629E-3</v>
      </c>
      <c r="H58" s="95">
        <f t="shared" si="6"/>
        <v>9.3901142907448776E-3</v>
      </c>
      <c r="I58" s="95">
        <f t="shared" si="7"/>
        <v>1.7064816837779384E-2</v>
      </c>
      <c r="J58" s="95">
        <f t="shared" si="8"/>
        <v>1.7079553468012598E-2</v>
      </c>
      <c r="K58" s="95">
        <f t="shared" si="9"/>
        <v>1.7103577806559134E-2</v>
      </c>
      <c r="L58" s="95">
        <f t="shared" si="10"/>
        <v>1.7135052951953389E-2</v>
      </c>
      <c r="M58" s="95">
        <f t="shared" si="11"/>
        <v>1.7126272094154515E-2</v>
      </c>
      <c r="N58" s="95">
        <f t="shared" si="12"/>
        <v>1.7073729029779994E-2</v>
      </c>
      <c r="O58" s="95">
        <f t="shared" si="13"/>
        <v>1.7108932044944236E-2</v>
      </c>
      <c r="P58" s="95">
        <f t="shared" si="14"/>
        <v>1.7132401922494989E-2</v>
      </c>
      <c r="Q58" s="95">
        <f t="shared" si="15"/>
        <v>1.7124953860415681E-2</v>
      </c>
      <c r="R58" s="25">
        <f t="shared" si="16"/>
        <v>1.3117920190750032E-2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3" x14ac:dyDescent="0.6">
      <c r="A59" s="87">
        <v>2120</v>
      </c>
      <c r="B59" s="94">
        <f t="shared" si="0"/>
        <v>7.1077462249424794E-3</v>
      </c>
      <c r="C59" s="95">
        <f t="shared" si="1"/>
        <v>6.8466601034766761E-3</v>
      </c>
      <c r="D59" s="95">
        <f t="shared" si="2"/>
        <v>7.1077462249424794E-3</v>
      </c>
      <c r="E59" s="95">
        <f t="shared" si="3"/>
        <v>7.1077462249424794E-3</v>
      </c>
      <c r="F59" s="95">
        <f t="shared" si="4"/>
        <v>7.0606779662409913E-3</v>
      </c>
      <c r="G59" s="95">
        <f t="shared" si="5"/>
        <v>9.0471618390310926E-3</v>
      </c>
      <c r="H59" s="95">
        <f t="shared" si="6"/>
        <v>9.0292932730486886E-3</v>
      </c>
      <c r="I59" s="95">
        <f t="shared" si="7"/>
        <v>1.5138324689419447E-2</v>
      </c>
      <c r="J59" s="95">
        <f t="shared" si="8"/>
        <v>1.5136741616595284E-2</v>
      </c>
      <c r="K59" s="95">
        <f t="shared" si="9"/>
        <v>1.5089091309613334E-2</v>
      </c>
      <c r="L59" s="95">
        <f t="shared" si="10"/>
        <v>1.505343679767579E-2</v>
      </c>
      <c r="M59" s="95">
        <f t="shared" si="11"/>
        <v>1.5077032818611169E-2</v>
      </c>
      <c r="N59" s="95">
        <f t="shared" si="12"/>
        <v>1.5127910923481425E-2</v>
      </c>
      <c r="O59" s="95">
        <f t="shared" si="13"/>
        <v>1.5090948224318002E-2</v>
      </c>
      <c r="P59" s="95">
        <f t="shared" si="14"/>
        <v>1.5115126903551213E-2</v>
      </c>
      <c r="Q59" s="95">
        <f t="shared" si="15"/>
        <v>1.5086317647566183E-2</v>
      </c>
      <c r="R59" s="25">
        <f t="shared" si="16"/>
        <v>1.1826372674216046E-2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3" x14ac:dyDescent="0.6">
      <c r="A60" s="87">
        <v>2130</v>
      </c>
      <c r="B60" s="94">
        <f t="shared" si="0"/>
        <v>6.4343923143133086E-3</v>
      </c>
      <c r="C60" s="95">
        <f t="shared" si="1"/>
        <v>6.8088228893699032E-3</v>
      </c>
      <c r="D60" s="95">
        <f t="shared" si="2"/>
        <v>6.635900918805504E-3</v>
      </c>
      <c r="E60" s="95">
        <f t="shared" si="3"/>
        <v>6.4343923143133086E-3</v>
      </c>
      <c r="F60" s="95">
        <f t="shared" si="4"/>
        <v>6.5948585501784951E-3</v>
      </c>
      <c r="G60" s="95">
        <f t="shared" si="5"/>
        <v>8.5788097202641467E-3</v>
      </c>
      <c r="H60" s="95">
        <f t="shared" si="6"/>
        <v>8.6216884496226331E-3</v>
      </c>
      <c r="I60" s="95">
        <f t="shared" si="7"/>
        <v>1.309024971653483E-2</v>
      </c>
      <c r="J60" s="95">
        <f t="shared" si="8"/>
        <v>1.309024971653483E-2</v>
      </c>
      <c r="K60" s="95">
        <f t="shared" si="9"/>
        <v>1.3108024944886498E-2</v>
      </c>
      <c r="L60" s="95">
        <f t="shared" si="10"/>
        <v>1.3128057405158211E-2</v>
      </c>
      <c r="M60" s="95">
        <f t="shared" si="11"/>
        <v>1.3098928088866701E-2</v>
      </c>
      <c r="N60" s="95">
        <f t="shared" si="12"/>
        <v>1.3105342553423105E-2</v>
      </c>
      <c r="O60" s="95">
        <f t="shared" si="13"/>
        <v>1.3109425619694415E-2</v>
      </c>
      <c r="P60" s="95">
        <f t="shared" si="14"/>
        <v>1.3073785477934363E-2</v>
      </c>
      <c r="Q60" s="95">
        <f t="shared" si="15"/>
        <v>1.3105932680606891E-2</v>
      </c>
      <c r="R60" s="25">
        <f t="shared" si="16"/>
        <v>1.0501178835031696E-2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3" x14ac:dyDescent="0.6">
      <c r="A61" s="87">
        <v>2140</v>
      </c>
      <c r="B61" s="94">
        <f t="shared" si="0"/>
        <v>6.2349494284534845E-3</v>
      </c>
      <c r="C61" s="95">
        <f t="shared" si="1"/>
        <v>6.1867168435720821E-3</v>
      </c>
      <c r="D61" s="95">
        <f t="shared" si="2"/>
        <v>6.0335210865221089E-3</v>
      </c>
      <c r="E61" s="95">
        <f t="shared" si="3"/>
        <v>6.2349494284534845E-3</v>
      </c>
      <c r="F61" s="95">
        <f t="shared" si="4"/>
        <v>6.3746311224679442E-3</v>
      </c>
      <c r="G61" s="95">
        <f t="shared" si="5"/>
        <v>8.2261488714068243E-3</v>
      </c>
      <c r="H61" s="95">
        <f t="shared" si="6"/>
        <v>8.1879196375425067E-3</v>
      </c>
      <c r="I61" s="95">
        <f t="shared" si="7"/>
        <v>1.1083643987890301E-2</v>
      </c>
      <c r="J61" s="95">
        <f t="shared" si="8"/>
        <v>1.1094313422593371E-2</v>
      </c>
      <c r="K61" s="95">
        <f t="shared" si="9"/>
        <v>1.1064138765035203E-2</v>
      </c>
      <c r="L61" s="95">
        <f t="shared" si="10"/>
        <v>1.1100806505672356E-2</v>
      </c>
      <c r="M61" s="95">
        <f t="shared" si="11"/>
        <v>1.1102561564193314E-2</v>
      </c>
      <c r="N61" s="95">
        <f t="shared" si="12"/>
        <v>1.1100674212253692E-2</v>
      </c>
      <c r="O61" s="95">
        <f t="shared" si="13"/>
        <v>1.1114894516448093E-2</v>
      </c>
      <c r="P61" s="95">
        <f t="shared" si="14"/>
        <v>1.1128017639089771E-2</v>
      </c>
      <c r="Q61" s="95">
        <f t="shared" si="15"/>
        <v>1.1128017639089993E-2</v>
      </c>
      <c r="R61" s="25">
        <f t="shared" si="16"/>
        <v>9.2122440419177831E-3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3" x14ac:dyDescent="0.6">
      <c r="A62" s="87">
        <v>2150</v>
      </c>
      <c r="B62" s="94">
        <f t="shared" si="0"/>
        <v>6.04743537446506E-3</v>
      </c>
      <c r="C62" s="95">
        <f t="shared" si="1"/>
        <v>6.0034158837960483E-3</v>
      </c>
      <c r="D62" s="95">
        <f t="shared" si="2"/>
        <v>6.04743537446506E-3</v>
      </c>
      <c r="E62" s="95">
        <f t="shared" si="3"/>
        <v>6.04743537446506E-3</v>
      </c>
      <c r="F62" s="95">
        <f t="shared" si="4"/>
        <v>5.9925109896490358E-3</v>
      </c>
      <c r="G62" s="95">
        <f t="shared" si="5"/>
        <v>8.0213912700570766E-3</v>
      </c>
      <c r="H62" s="95">
        <f t="shared" si="6"/>
        <v>8.0315712596221722E-3</v>
      </c>
      <c r="I62" s="95">
        <f t="shared" si="7"/>
        <v>1.002123294120616E-2</v>
      </c>
      <c r="J62" s="95">
        <f t="shared" si="8"/>
        <v>9.9854896213880107E-3</v>
      </c>
      <c r="K62" s="95">
        <f t="shared" si="9"/>
        <v>1.0004158725116508E-2</v>
      </c>
      <c r="L62" s="95">
        <f t="shared" si="10"/>
        <v>9.9907483515822015E-3</v>
      </c>
      <c r="M62" s="95">
        <f t="shared" si="11"/>
        <v>9.9921696625930867E-3</v>
      </c>
      <c r="N62" s="95">
        <f t="shared" si="12"/>
        <v>9.9906412136709921E-3</v>
      </c>
      <c r="O62" s="95">
        <f t="shared" si="13"/>
        <v>1.0002156068483536E-2</v>
      </c>
      <c r="P62" s="95">
        <f t="shared" si="14"/>
        <v>9.9692363747707624E-3</v>
      </c>
      <c r="Q62" s="95">
        <f t="shared" si="15"/>
        <v>9.9713102569940482E-3</v>
      </c>
      <c r="R62" s="25">
        <f t="shared" si="16"/>
        <v>8.5073961713953011E-3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3" x14ac:dyDescent="0.6">
      <c r="A63" s="87">
        <v>2160</v>
      </c>
      <c r="B63" s="94">
        <f t="shared" si="0"/>
        <v>6.0388957140040667E-3</v>
      </c>
      <c r="C63" s="95">
        <f t="shared" si="1"/>
        <v>5.9974911629225858E-3</v>
      </c>
      <c r="D63" s="95">
        <f t="shared" si="2"/>
        <v>6.0388957140040667E-3</v>
      </c>
      <c r="E63" s="95">
        <f t="shared" si="3"/>
        <v>6.0388957140040667E-3</v>
      </c>
      <c r="F63" s="95">
        <f t="shared" si="4"/>
        <v>5.9872286125892682E-3</v>
      </c>
      <c r="G63" s="95">
        <f t="shared" si="5"/>
        <v>7.9809902698613211E-3</v>
      </c>
      <c r="H63" s="95">
        <f t="shared" si="6"/>
        <v>7.9696398355828535E-3</v>
      </c>
      <c r="I63" s="95">
        <f t="shared" si="7"/>
        <v>9.9951808340985604E-3</v>
      </c>
      <c r="J63" s="95">
        <f t="shared" si="8"/>
        <v>9.9861989997507283E-3</v>
      </c>
      <c r="K63" s="95">
        <f t="shared" si="9"/>
        <v>9.9949407793840095E-3</v>
      </c>
      <c r="L63" s="95">
        <f t="shared" si="10"/>
        <v>1.0013433777731784E-2</v>
      </c>
      <c r="M63" s="95">
        <f t="shared" si="11"/>
        <v>1.0001895568778174E-2</v>
      </c>
      <c r="N63" s="95">
        <f t="shared" si="12"/>
        <v>9.998304357833776E-3</v>
      </c>
      <c r="O63" s="95">
        <f t="shared" si="13"/>
        <v>9.9891049521885211E-3</v>
      </c>
      <c r="P63" s="95">
        <f t="shared" si="14"/>
        <v>1.0015032615486197E-2</v>
      </c>
      <c r="Q63" s="95">
        <f t="shared" si="15"/>
        <v>1.0009204025236196E-2</v>
      </c>
      <c r="R63" s="25">
        <f t="shared" si="16"/>
        <v>8.5034583083410109E-3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3" x14ac:dyDescent="0.6">
      <c r="A64" s="87">
        <v>2170</v>
      </c>
      <c r="B64" s="94">
        <f t="shared" si="0"/>
        <v>6.0116946619634959E-3</v>
      </c>
      <c r="C64" s="95">
        <f t="shared" si="1"/>
        <v>5.9728648087864489E-3</v>
      </c>
      <c r="D64" s="95">
        <f t="shared" si="2"/>
        <v>6.0116946619634959E-3</v>
      </c>
      <c r="E64" s="95">
        <f t="shared" si="3"/>
        <v>6.0116946619634959E-3</v>
      </c>
      <c r="F64" s="95">
        <f t="shared" si="4"/>
        <v>5.9632356181598123E-3</v>
      </c>
      <c r="G64" s="95">
        <f t="shared" si="5"/>
        <v>8.0065466508512095E-3</v>
      </c>
      <c r="H64" s="95">
        <f t="shared" si="6"/>
        <v>8.0240622010907536E-3</v>
      </c>
      <c r="I64" s="95">
        <f t="shared" si="7"/>
        <v>9.9992717523800234E-3</v>
      </c>
      <c r="J64" s="95">
        <f t="shared" si="8"/>
        <v>1.0008034791879838E-2</v>
      </c>
      <c r="K64" s="95">
        <f t="shared" si="9"/>
        <v>1.0008406080134868E-2</v>
      </c>
      <c r="L64" s="95">
        <f t="shared" si="10"/>
        <v>9.9751872283735388E-3</v>
      </c>
      <c r="M64" s="95">
        <f t="shared" si="11"/>
        <v>1.0011935331273092E-2</v>
      </c>
      <c r="N64" s="95">
        <f t="shared" si="12"/>
        <v>1.0002901130562902E-2</v>
      </c>
      <c r="O64" s="95">
        <f t="shared" si="13"/>
        <v>9.9993836605010156E-3</v>
      </c>
      <c r="P64" s="95">
        <f t="shared" si="14"/>
        <v>9.9985051656474866E-3</v>
      </c>
      <c r="Q64" s="95">
        <f t="shared" si="15"/>
        <v>1.0019253279225371E-2</v>
      </c>
      <c r="R64" s="25">
        <f t="shared" si="16"/>
        <v>8.501541980297303E-3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3" x14ac:dyDescent="0.6">
      <c r="A65" s="87">
        <v>2180</v>
      </c>
      <c r="B65" s="94">
        <f t="shared" si="0"/>
        <v>5.9691575949474274E-3</v>
      </c>
      <c r="C65" s="95">
        <f t="shared" si="1"/>
        <v>5.9328250264898408E-3</v>
      </c>
      <c r="D65" s="95">
        <f t="shared" si="2"/>
        <v>5.9691575949474274E-3</v>
      </c>
      <c r="E65" s="95">
        <f t="shared" si="3"/>
        <v>5.9691575949474274E-3</v>
      </c>
      <c r="F65" s="95">
        <f t="shared" si="4"/>
        <v>5.9238109073092016E-3</v>
      </c>
      <c r="G65" s="95">
        <f t="shared" si="5"/>
        <v>8.0285180981058968E-3</v>
      </c>
      <c r="H65" s="95">
        <f t="shared" si="6"/>
        <v>8.0212151409362331E-3</v>
      </c>
      <c r="I65" s="95">
        <f t="shared" si="7"/>
        <v>1.0015288147220858E-2</v>
      </c>
      <c r="J65" s="95">
        <f t="shared" si="8"/>
        <v>1.0002654971840164E-2</v>
      </c>
      <c r="K65" s="95">
        <f t="shared" si="9"/>
        <v>9.9963330967776098E-3</v>
      </c>
      <c r="L65" s="95">
        <f t="shared" si="10"/>
        <v>1.0002327744311756E-2</v>
      </c>
      <c r="M65" s="95">
        <f t="shared" si="11"/>
        <v>9.9867857798778825E-3</v>
      </c>
      <c r="N65" s="95">
        <f t="shared" si="12"/>
        <v>9.9970838804595008E-3</v>
      </c>
      <c r="O65" s="95">
        <f t="shared" si="13"/>
        <v>1.0016720979633353E-2</v>
      </c>
      <c r="P65" s="95">
        <f t="shared" si="14"/>
        <v>9.9973953964165307E-3</v>
      </c>
      <c r="Q65" s="95">
        <f t="shared" si="15"/>
        <v>1.0001939518220704E-2</v>
      </c>
      <c r="R65" s="25">
        <f t="shared" si="16"/>
        <v>8.4893982170276133E-3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3" x14ac:dyDescent="0.6">
      <c r="A66" s="87">
        <v>2190</v>
      </c>
      <c r="B66" s="94">
        <f t="shared" si="0"/>
        <v>6.0545702349539265E-3</v>
      </c>
      <c r="C66" s="95">
        <f t="shared" si="1"/>
        <v>6.0198478666397826E-3</v>
      </c>
      <c r="D66" s="95">
        <f t="shared" si="2"/>
        <v>6.0545702349539265E-3</v>
      </c>
      <c r="E66" s="95">
        <f t="shared" si="3"/>
        <v>6.0545702349539265E-3</v>
      </c>
      <c r="F66" s="95">
        <f t="shared" si="4"/>
        <v>6.0112294317617998E-3</v>
      </c>
      <c r="G66" s="95">
        <f t="shared" si="5"/>
        <v>7.9564225983534964E-3</v>
      </c>
      <c r="H66" s="95">
        <f t="shared" si="6"/>
        <v>7.9733311599399226E-3</v>
      </c>
      <c r="I66" s="95">
        <f t="shared" si="7"/>
        <v>1.0000575759574692E-2</v>
      </c>
      <c r="J66" s="95">
        <f t="shared" si="8"/>
        <v>1.0000281063214933E-2</v>
      </c>
      <c r="K66" s="95">
        <f t="shared" si="9"/>
        <v>1.0017466872823899E-2</v>
      </c>
      <c r="L66" s="95">
        <f t="shared" si="10"/>
        <v>1.0013022457307619E-2</v>
      </c>
      <c r="M66" s="95">
        <f t="shared" si="11"/>
        <v>1.0003781792562894E-2</v>
      </c>
      <c r="N66" s="95">
        <f t="shared" si="12"/>
        <v>9.9937781368335532E-3</v>
      </c>
      <c r="O66" s="95">
        <f t="shared" si="13"/>
        <v>1.0000979635210294E-2</v>
      </c>
      <c r="P66" s="95">
        <f t="shared" si="14"/>
        <v>9.9985736665730851E-3</v>
      </c>
      <c r="Q66" s="95">
        <f t="shared" si="15"/>
        <v>9.9867857798778825E-3</v>
      </c>
      <c r="R66" s="25">
        <f t="shared" si="16"/>
        <v>8.5087366828459771E-3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3" x14ac:dyDescent="0.6">
      <c r="A67" s="87">
        <v>2200</v>
      </c>
      <c r="B67" s="94">
        <f t="shared" si="0"/>
        <v>5.9735224773962425E-3</v>
      </c>
      <c r="C67" s="95">
        <f t="shared" si="1"/>
        <v>6.0726675818398856E-3</v>
      </c>
      <c r="D67" s="95">
        <f t="shared" si="2"/>
        <v>5.9735224773962425E-3</v>
      </c>
      <c r="E67" s="95">
        <f t="shared" si="3"/>
        <v>5.9735224773962425E-3</v>
      </c>
      <c r="F67" s="95">
        <f t="shared" si="4"/>
        <v>6.0644812037402573E-3</v>
      </c>
      <c r="G67" s="95">
        <f t="shared" si="5"/>
        <v>7.8549784535015821E-3</v>
      </c>
      <c r="H67" s="95">
        <f t="shared" si="6"/>
        <v>7.8129577190302335E-3</v>
      </c>
      <c r="I67" s="95">
        <f t="shared" si="7"/>
        <v>9.7957298995670072E-3</v>
      </c>
      <c r="J67" s="95">
        <f t="shared" si="8"/>
        <v>9.8333672107302483E-3</v>
      </c>
      <c r="K67" s="95">
        <f t="shared" si="9"/>
        <v>9.8157072722304672E-3</v>
      </c>
      <c r="L67" s="95">
        <f t="shared" si="10"/>
        <v>9.8193682305960373E-3</v>
      </c>
      <c r="M67" s="95">
        <f t="shared" si="11"/>
        <v>9.8206812690726508E-3</v>
      </c>
      <c r="N67" s="95">
        <f t="shared" si="12"/>
        <v>9.8269983346586098E-3</v>
      </c>
      <c r="O67" s="95">
        <f t="shared" si="13"/>
        <v>9.8250683059439847E-3</v>
      </c>
      <c r="P67" s="95">
        <f t="shared" si="14"/>
        <v>9.807588126756972E-3</v>
      </c>
      <c r="Q67" s="95">
        <f t="shared" si="15"/>
        <v>9.8142594176868769E-3</v>
      </c>
      <c r="R67" s="25">
        <f t="shared" si="16"/>
        <v>8.3802762785964713E-3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3" x14ac:dyDescent="0.6">
      <c r="A68" s="87">
        <v>2210</v>
      </c>
      <c r="B68" s="94">
        <f t="shared" si="0"/>
        <v>6.0108632373765403E-3</v>
      </c>
      <c r="C68" s="95">
        <f t="shared" si="1"/>
        <v>5.9726596085196704E-3</v>
      </c>
      <c r="D68" s="95">
        <f t="shared" si="2"/>
        <v>6.0108632373765403E-3</v>
      </c>
      <c r="E68" s="95">
        <f t="shared" si="3"/>
        <v>6.0108632373765403E-3</v>
      </c>
      <c r="F68" s="95">
        <f t="shared" si="4"/>
        <v>5.9650771008783465E-3</v>
      </c>
      <c r="G68" s="95">
        <f t="shared" si="5"/>
        <v>7.3951062933013123E-3</v>
      </c>
      <c r="H68" s="95">
        <f t="shared" si="6"/>
        <v>7.4272153752381609E-3</v>
      </c>
      <c r="I68" s="95">
        <f t="shared" si="7"/>
        <v>9.4389270767119005E-3</v>
      </c>
      <c r="J68" s="95">
        <f t="shared" si="8"/>
        <v>9.4106366081478932E-3</v>
      </c>
      <c r="K68" s="95">
        <f t="shared" si="9"/>
        <v>9.4166237232895522E-3</v>
      </c>
      <c r="L68" s="95">
        <f t="shared" si="10"/>
        <v>9.4253340619154802E-3</v>
      </c>
      <c r="M68" s="95">
        <f t="shared" si="11"/>
        <v>9.4227458550615317E-3</v>
      </c>
      <c r="N68" s="95">
        <f t="shared" si="12"/>
        <v>9.4206248018753325E-3</v>
      </c>
      <c r="O68" s="95">
        <f t="shared" si="13"/>
        <v>9.3983435226732137E-3</v>
      </c>
      <c r="P68" s="95">
        <f t="shared" si="14"/>
        <v>9.439082137062238E-3</v>
      </c>
      <c r="Q68" s="95">
        <f t="shared" si="15"/>
        <v>9.4203705295421436E-3</v>
      </c>
      <c r="R68" s="25">
        <f t="shared" si="16"/>
        <v>8.0990835253966498E-3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3" x14ac:dyDescent="0.6">
      <c r="A69" s="87">
        <v>2220</v>
      </c>
      <c r="B69" s="94">
        <f t="shared" si="0"/>
        <v>6.0222654600474712E-3</v>
      </c>
      <c r="C69" s="95">
        <f t="shared" si="1"/>
        <v>5.9862042894645029E-3</v>
      </c>
      <c r="D69" s="95">
        <f t="shared" si="2"/>
        <v>6.0222654600474712E-3</v>
      </c>
      <c r="E69" s="95">
        <f t="shared" si="3"/>
        <v>5.9049519065137446E-3</v>
      </c>
      <c r="F69" s="95">
        <f t="shared" si="4"/>
        <v>5.9790438324935913E-3</v>
      </c>
      <c r="G69" s="95">
        <f t="shared" si="5"/>
        <v>7.0254476920488251E-3</v>
      </c>
      <c r="H69" s="95">
        <f t="shared" si="6"/>
        <v>7.0145338251916822E-3</v>
      </c>
      <c r="I69" s="95">
        <f t="shared" si="7"/>
        <v>9.0071072410866648E-3</v>
      </c>
      <c r="J69" s="95">
        <f t="shared" si="8"/>
        <v>9.019358160728741E-3</v>
      </c>
      <c r="K69" s="95">
        <f t="shared" si="9"/>
        <v>9.0212737106925012E-3</v>
      </c>
      <c r="L69" s="95">
        <f t="shared" si="10"/>
        <v>9.0170956780426526E-3</v>
      </c>
      <c r="M69" s="95">
        <f t="shared" si="11"/>
        <v>9.03174545109664E-3</v>
      </c>
      <c r="N69" s="95">
        <f t="shared" si="12"/>
        <v>9.0153900683969113E-3</v>
      </c>
      <c r="O69" s="95">
        <f t="shared" si="13"/>
        <v>9.0259391576605896E-3</v>
      </c>
      <c r="P69" s="95">
        <f t="shared" si="14"/>
        <v>9.0221663597169766E-3</v>
      </c>
      <c r="Q69" s="95">
        <f t="shared" si="15"/>
        <v>9.0297153789300477E-3</v>
      </c>
      <c r="R69" s="25">
        <f t="shared" si="16"/>
        <v>7.8215314795099383E-3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3" x14ac:dyDescent="0.6">
      <c r="A70" s="87">
        <v>2230</v>
      </c>
      <c r="B70" s="94">
        <f t="shared" si="0"/>
        <v>5.9013950274855453E-3</v>
      </c>
      <c r="C70" s="95">
        <f t="shared" si="1"/>
        <v>5.9779644969490953E-3</v>
      </c>
      <c r="D70" s="95">
        <f t="shared" si="2"/>
        <v>6.0118790183842918E-3</v>
      </c>
      <c r="E70" s="95">
        <f t="shared" si="3"/>
        <v>6.0187081661986497E-3</v>
      </c>
      <c r="F70" s="95">
        <f t="shared" si="4"/>
        <v>6.0808760979120802E-3</v>
      </c>
      <c r="G70" s="95">
        <f t="shared" si="5"/>
        <v>6.629478369439834E-3</v>
      </c>
      <c r="H70" s="95">
        <f t="shared" si="6"/>
        <v>6.6175969502322296E-3</v>
      </c>
      <c r="I70" s="95">
        <f t="shared" si="7"/>
        <v>8.6341872196336045E-3</v>
      </c>
      <c r="J70" s="95">
        <f t="shared" si="8"/>
        <v>8.6162775797329338E-3</v>
      </c>
      <c r="K70" s="95">
        <f t="shared" si="9"/>
        <v>8.6153608655177294E-3</v>
      </c>
      <c r="L70" s="95">
        <f t="shared" si="10"/>
        <v>8.6062023896682494E-3</v>
      </c>
      <c r="M70" s="95">
        <f t="shared" si="11"/>
        <v>8.6188196847047926E-3</v>
      </c>
      <c r="N70" s="95">
        <f t="shared" si="12"/>
        <v>8.6180461368252637E-3</v>
      </c>
      <c r="O70" s="95">
        <f t="shared" si="13"/>
        <v>8.6177333275201384E-3</v>
      </c>
      <c r="P70" s="95">
        <f t="shared" si="14"/>
        <v>8.6196071810731301E-3</v>
      </c>
      <c r="Q70" s="95">
        <f t="shared" si="15"/>
        <v>8.6095407238835353E-3</v>
      </c>
      <c r="R70" s="25">
        <f t="shared" si="16"/>
        <v>7.5496045771975689E-3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3" x14ac:dyDescent="0.6">
      <c r="A71" s="87">
        <v>2240</v>
      </c>
      <c r="B71" s="94">
        <f t="shared" si="0"/>
        <v>6.093882204570189E-3</v>
      </c>
      <c r="C71" s="95">
        <f t="shared" si="1"/>
        <v>6.0550297791346352E-3</v>
      </c>
      <c r="D71" s="95">
        <f t="shared" si="2"/>
        <v>5.9833892077747475E-3</v>
      </c>
      <c r="E71" s="95">
        <f t="shared" si="3"/>
        <v>5.9897909551722694E-3</v>
      </c>
      <c r="F71" s="95">
        <f t="shared" si="4"/>
        <v>5.9389573944677032E-3</v>
      </c>
      <c r="G71" s="95">
        <f t="shared" si="5"/>
        <v>6.2171729575475343E-3</v>
      </c>
      <c r="H71" s="95">
        <f t="shared" si="6"/>
        <v>6.2363131424352236E-3</v>
      </c>
      <c r="I71" s="95">
        <f t="shared" si="7"/>
        <v>8.2137770576706792E-3</v>
      </c>
      <c r="J71" s="95">
        <f t="shared" si="8"/>
        <v>8.2301148939094571E-3</v>
      </c>
      <c r="K71" s="95">
        <f t="shared" si="9"/>
        <v>8.2271556943156465E-3</v>
      </c>
      <c r="L71" s="95">
        <f t="shared" si="10"/>
        <v>8.2326798400458312E-3</v>
      </c>
      <c r="M71" s="95">
        <f t="shared" si="11"/>
        <v>8.2127453294460473E-3</v>
      </c>
      <c r="N71" s="95">
        <f t="shared" si="12"/>
        <v>8.2217161033264485E-3</v>
      </c>
      <c r="O71" s="95">
        <f t="shared" si="13"/>
        <v>8.2278192756868318E-3</v>
      </c>
      <c r="P71" s="95">
        <f t="shared" si="14"/>
        <v>8.2151294430636845E-3</v>
      </c>
      <c r="Q71" s="95">
        <f t="shared" si="15"/>
        <v>8.228819083293093E-3</v>
      </c>
      <c r="R71" s="25">
        <f t="shared" si="16"/>
        <v>7.2827807726162513E-3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3" x14ac:dyDescent="0.6">
      <c r="A72" s="87">
        <v>2250</v>
      </c>
      <c r="B72" s="94">
        <f t="shared" si="0"/>
        <v>5.9400254261150476E-3</v>
      </c>
      <c r="C72" s="95">
        <f t="shared" si="1"/>
        <v>6.0017776194813965E-3</v>
      </c>
      <c r="D72" s="95">
        <f t="shared" si="2"/>
        <v>5.9400254261150476E-3</v>
      </c>
      <c r="E72" s="95">
        <f t="shared" si="3"/>
        <v>6.0441115262002132E-3</v>
      </c>
      <c r="F72" s="95">
        <f t="shared" si="4"/>
        <v>5.9957782946848948E-3</v>
      </c>
      <c r="G72" s="95">
        <f t="shared" si="5"/>
        <v>5.9977965293538382E-3</v>
      </c>
      <c r="H72" s="95">
        <f t="shared" si="6"/>
        <v>6.0095087061133867E-3</v>
      </c>
      <c r="I72" s="95">
        <f t="shared" si="7"/>
        <v>7.8185550669664927E-3</v>
      </c>
      <c r="J72" s="95">
        <f t="shared" si="8"/>
        <v>7.810369834134967E-3</v>
      </c>
      <c r="K72" s="95">
        <f t="shared" si="9"/>
        <v>7.8233965717096066E-3</v>
      </c>
      <c r="L72" s="95">
        <f t="shared" si="10"/>
        <v>7.8164829099010014E-3</v>
      </c>
      <c r="M72" s="95">
        <f t="shared" si="11"/>
        <v>7.8177512212604938E-3</v>
      </c>
      <c r="N72" s="95">
        <f t="shared" si="12"/>
        <v>7.8219266269834442E-3</v>
      </c>
      <c r="O72" s="95">
        <f t="shared" si="13"/>
        <v>7.8229523948785129E-3</v>
      </c>
      <c r="P72" s="95">
        <f t="shared" si="14"/>
        <v>7.8154453533205714E-3</v>
      </c>
      <c r="Q72" s="95">
        <f t="shared" si="15"/>
        <v>7.8164221469851913E-3</v>
      </c>
      <c r="R72" s="25">
        <f t="shared" si="16"/>
        <v>7.0182703533877566E-3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3" x14ac:dyDescent="0.6">
      <c r="A73" s="87">
        <v>2260</v>
      </c>
      <c r="B73" s="94">
        <f t="shared" si="0"/>
        <v>5.9770011338338147E-3</v>
      </c>
      <c r="C73" s="95">
        <f t="shared" si="1"/>
        <v>5.9375576682276776E-3</v>
      </c>
      <c r="D73" s="95">
        <f t="shared" si="2"/>
        <v>5.9770011338338147E-3</v>
      </c>
      <c r="E73" s="95">
        <f t="shared" si="3"/>
        <v>5.9770011338338147E-3</v>
      </c>
      <c r="F73" s="95">
        <f t="shared" si="4"/>
        <v>6.0236262101280857E-3</v>
      </c>
      <c r="G73" s="95">
        <f t="shared" si="5"/>
        <v>6.0128309919593725E-3</v>
      </c>
      <c r="H73" s="95">
        <f t="shared" si="6"/>
        <v>5.9841382542074051E-3</v>
      </c>
      <c r="I73" s="95">
        <f t="shared" si="7"/>
        <v>7.4144989736928402E-3</v>
      </c>
      <c r="J73" s="95">
        <f t="shared" si="8"/>
        <v>7.4199195577211441E-3</v>
      </c>
      <c r="K73" s="95">
        <f t="shared" si="9"/>
        <v>7.4139664556172047E-3</v>
      </c>
      <c r="L73" s="95">
        <f t="shared" si="10"/>
        <v>7.4168905022762299E-3</v>
      </c>
      <c r="M73" s="95">
        <f t="shared" si="11"/>
        <v>7.4230373272310413E-3</v>
      </c>
      <c r="N73" s="95">
        <f t="shared" si="12"/>
        <v>7.4156962472169408E-3</v>
      </c>
      <c r="O73" s="95">
        <f t="shared" si="13"/>
        <v>7.4128647321520802E-3</v>
      </c>
      <c r="P73" s="95">
        <f t="shared" si="14"/>
        <v>7.4247887686653691E-3</v>
      </c>
      <c r="Q73" s="95">
        <f t="shared" si="15"/>
        <v>7.4172308496722739E-3</v>
      </c>
      <c r="R73" s="25">
        <f t="shared" si="16"/>
        <v>6.7905031212668193E-3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3" x14ac:dyDescent="0.6">
      <c r="A74" s="87">
        <v>2270</v>
      </c>
      <c r="B74" s="94">
        <f t="shared" si="0"/>
        <v>6.075441509612034E-3</v>
      </c>
      <c r="C74" s="95">
        <f t="shared" si="1"/>
        <v>6.0376697724562334E-3</v>
      </c>
      <c r="D74" s="95">
        <f t="shared" si="2"/>
        <v>6.075441509612034E-3</v>
      </c>
      <c r="E74" s="95">
        <f t="shared" si="3"/>
        <v>5.9884521443824834E-3</v>
      </c>
      <c r="F74" s="95">
        <f t="shared" si="4"/>
        <v>6.0269639847416734E-3</v>
      </c>
      <c r="G74" s="95">
        <f t="shared" si="5"/>
        <v>5.9799261340915955E-3</v>
      </c>
      <c r="H74" s="95">
        <f t="shared" si="6"/>
        <v>5.9928338695971473E-3</v>
      </c>
      <c r="I74" s="95">
        <f t="shared" si="7"/>
        <v>7.0241309961875942E-3</v>
      </c>
      <c r="J74" s="95">
        <f t="shared" si="8"/>
        <v>7.0262052065159786E-3</v>
      </c>
      <c r="K74" s="95">
        <f t="shared" si="9"/>
        <v>7.0201731452683713E-3</v>
      </c>
      <c r="L74" s="95">
        <f t="shared" si="10"/>
        <v>7.0215163672455727E-3</v>
      </c>
      <c r="M74" s="95">
        <f t="shared" si="11"/>
        <v>7.0211029923188395E-3</v>
      </c>
      <c r="N74" s="95">
        <f t="shared" si="12"/>
        <v>7.0274378003134519E-3</v>
      </c>
      <c r="O74" s="95">
        <f t="shared" si="13"/>
        <v>7.0186835901189237E-3</v>
      </c>
      <c r="P74" s="95">
        <f t="shared" si="14"/>
        <v>7.0158486655056418E-3</v>
      </c>
      <c r="Q74" s="95">
        <f t="shared" si="15"/>
        <v>7.018534710353741E-3</v>
      </c>
      <c r="R74" s="25">
        <f t="shared" si="16"/>
        <v>6.5856476498950822E-3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3" x14ac:dyDescent="0.6">
      <c r="A75" s="87">
        <v>2280</v>
      </c>
      <c r="B75" s="94">
        <f t="shared" si="0"/>
        <v>5.9734082240952002E-3</v>
      </c>
      <c r="C75" s="95">
        <f t="shared" si="1"/>
        <v>6.0198478666397826E-3</v>
      </c>
      <c r="D75" s="95">
        <f t="shared" si="2"/>
        <v>5.9734082240952002E-3</v>
      </c>
      <c r="E75" s="95">
        <f t="shared" si="3"/>
        <v>6.0603962884540064E-3</v>
      </c>
      <c r="F75" s="95">
        <f t="shared" si="4"/>
        <v>6.0097954252869012E-3</v>
      </c>
      <c r="G75" s="95">
        <f t="shared" si="5"/>
        <v>6.0054028585394548E-3</v>
      </c>
      <c r="H75" s="95">
        <f t="shared" si="6"/>
        <v>6.003764103017728E-3</v>
      </c>
      <c r="I75" s="95">
        <f t="shared" si="7"/>
        <v>6.6198592145083612E-3</v>
      </c>
      <c r="J75" s="95">
        <f t="shared" si="8"/>
        <v>6.6204428694527362E-3</v>
      </c>
      <c r="K75" s="95">
        <f t="shared" si="9"/>
        <v>6.6147718147266943E-3</v>
      </c>
      <c r="L75" s="95">
        <f t="shared" si="10"/>
        <v>6.6214638364365808E-3</v>
      </c>
      <c r="M75" s="95">
        <f t="shared" si="11"/>
        <v>6.6181222714336574E-3</v>
      </c>
      <c r="N75" s="95">
        <f t="shared" si="12"/>
        <v>6.6155276174972855E-3</v>
      </c>
      <c r="O75" s="95">
        <f t="shared" si="13"/>
        <v>6.6269709646107344E-3</v>
      </c>
      <c r="P75" s="95">
        <f t="shared" si="14"/>
        <v>6.6255255140457159E-3</v>
      </c>
      <c r="Q75" s="95">
        <f t="shared" si="15"/>
        <v>6.6245435699401334E-3</v>
      </c>
      <c r="R75" s="25">
        <f t="shared" si="16"/>
        <v>6.3520781664237608E-3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3" x14ac:dyDescent="0.6">
      <c r="A76" s="96">
        <v>2290</v>
      </c>
      <c r="B76" s="97">
        <f t="shared" si="0"/>
        <v>6.0230293141951829E-3</v>
      </c>
      <c r="C76" s="98">
        <f t="shared" si="1"/>
        <v>5.9850725506698232E-3</v>
      </c>
      <c r="D76" s="98">
        <f t="shared" si="2"/>
        <v>6.0230293141951829E-3</v>
      </c>
      <c r="E76" s="98">
        <f t="shared" si="3"/>
        <v>5.9458536724352751E-3</v>
      </c>
      <c r="F76" s="98">
        <f t="shared" si="4"/>
        <v>5.975658014372609E-3</v>
      </c>
      <c r="G76" s="98">
        <f t="shared" si="5"/>
        <v>6.0069461839611371E-3</v>
      </c>
      <c r="H76" s="98">
        <f t="shared" si="6"/>
        <v>6.0150998296255587E-3</v>
      </c>
      <c r="I76" s="98">
        <f t="shared" si="7"/>
        <v>6.2220727737596349E-3</v>
      </c>
      <c r="J76" s="98">
        <f t="shared" si="8"/>
        <v>6.2222980442925291E-3</v>
      </c>
      <c r="K76" s="98">
        <f t="shared" si="9"/>
        <v>6.2172150761865552E-3</v>
      </c>
      <c r="L76" s="98">
        <f t="shared" si="10"/>
        <v>6.2215421425428907E-3</v>
      </c>
      <c r="M76" s="98">
        <f t="shared" si="11"/>
        <v>6.218043439724541E-3</v>
      </c>
      <c r="N76" s="98">
        <f t="shared" si="12"/>
        <v>6.2204568158248374E-3</v>
      </c>
      <c r="O76" s="98">
        <f t="shared" si="13"/>
        <v>6.2149677824550054E-3</v>
      </c>
      <c r="P76" s="98">
        <f t="shared" si="14"/>
        <v>6.2136965118781973E-3</v>
      </c>
      <c r="Q76" s="98">
        <f t="shared" si="15"/>
        <v>6.2253177566542472E-3</v>
      </c>
      <c r="R76" s="25">
        <f t="shared" si="16"/>
        <v>6.1218937014233255E-3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3" x14ac:dyDescent="0.6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3" x14ac:dyDescent="0.6">
      <c r="A78" s="50" t="s">
        <v>175</v>
      </c>
      <c r="B78" s="50" t="s">
        <v>176</v>
      </c>
      <c r="C78" s="99" t="s">
        <v>177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3" x14ac:dyDescent="0.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3" x14ac:dyDescent="0.6">
      <c r="A80" s="100" t="s">
        <v>178</v>
      </c>
      <c r="B80" s="1">
        <v>1950</v>
      </c>
      <c r="C80" s="1">
        <v>1960</v>
      </c>
      <c r="D80" s="1">
        <v>1970</v>
      </c>
      <c r="E80" s="1">
        <v>1980</v>
      </c>
      <c r="F80" s="1">
        <v>1990</v>
      </c>
      <c r="G80" s="1">
        <v>2000</v>
      </c>
      <c r="H80" s="1">
        <v>2010</v>
      </c>
      <c r="I80" s="1">
        <v>2020</v>
      </c>
      <c r="J80" s="1">
        <v>2030</v>
      </c>
      <c r="K80" s="1">
        <v>2040</v>
      </c>
      <c r="L80" s="1">
        <v>2050</v>
      </c>
      <c r="M80" s="1">
        <v>2060</v>
      </c>
      <c r="N80" s="1">
        <v>2070</v>
      </c>
      <c r="O80" s="1">
        <v>2080</v>
      </c>
      <c r="P80" s="1">
        <v>2090</v>
      </c>
      <c r="Q80" s="1">
        <v>2100</v>
      </c>
      <c r="R80" s="1">
        <v>2110</v>
      </c>
      <c r="S80" s="1">
        <v>2120</v>
      </c>
      <c r="T80" s="1">
        <v>2130</v>
      </c>
      <c r="U80" s="1">
        <v>2140</v>
      </c>
      <c r="V80" s="1">
        <v>2150</v>
      </c>
      <c r="W80" s="1">
        <v>2160</v>
      </c>
      <c r="X80" s="1">
        <v>2170</v>
      </c>
      <c r="Y80" s="1">
        <v>2180</v>
      </c>
      <c r="Z80" s="1">
        <v>2190</v>
      </c>
      <c r="AA80" s="1">
        <v>2200</v>
      </c>
      <c r="AB80" s="1">
        <v>2210</v>
      </c>
      <c r="AC80" s="1">
        <v>2220</v>
      </c>
      <c r="AD80" s="1">
        <v>2230</v>
      </c>
      <c r="AE80" s="1">
        <v>2240</v>
      </c>
      <c r="AF80" s="1">
        <v>2250</v>
      </c>
      <c r="AG80" s="1">
        <v>2260</v>
      </c>
      <c r="AH80" s="1">
        <v>2270</v>
      </c>
      <c r="AI80" s="1">
        <v>2280</v>
      </c>
      <c r="AJ80" s="1">
        <v>2290</v>
      </c>
      <c r="AK80" s="1">
        <v>2300</v>
      </c>
      <c r="AL80" s="2"/>
    </row>
    <row r="81" spans="1:38" ht="13" x14ac:dyDescent="0.6">
      <c r="A81" s="1" t="s">
        <v>158</v>
      </c>
      <c r="B81" s="50">
        <v>0.33</v>
      </c>
      <c r="C81" s="50">
        <v>0.39</v>
      </c>
      <c r="D81" s="50">
        <v>0.47</v>
      </c>
      <c r="E81" s="50">
        <v>0.56999999999999995</v>
      </c>
      <c r="F81" s="50">
        <v>0.78</v>
      </c>
      <c r="G81" s="50">
        <v>1</v>
      </c>
      <c r="H81" s="50">
        <v>1.22</v>
      </c>
      <c r="I81" s="50">
        <v>1.45</v>
      </c>
      <c r="J81" s="50">
        <v>1.7</v>
      </c>
      <c r="K81" s="50">
        <v>1.96</v>
      </c>
      <c r="L81" s="50">
        <v>2.2200000000000002</v>
      </c>
      <c r="M81" s="50">
        <v>2.4900000000000002</v>
      </c>
      <c r="N81" s="50">
        <v>2.79</v>
      </c>
      <c r="O81" s="50">
        <v>3.11</v>
      </c>
      <c r="P81" s="50">
        <v>3.43</v>
      </c>
      <c r="Q81" s="50">
        <v>3.75</v>
      </c>
      <c r="R81" s="50">
        <v>4.05</v>
      </c>
      <c r="S81" s="50">
        <v>4.3600000000000003</v>
      </c>
      <c r="T81" s="50">
        <v>4.68</v>
      </c>
      <c r="U81" s="50">
        <v>4.99</v>
      </c>
      <c r="V81" s="50">
        <v>5.31</v>
      </c>
      <c r="W81" s="50">
        <v>5.64</v>
      </c>
      <c r="X81" s="50">
        <v>5.99</v>
      </c>
      <c r="Y81" s="50">
        <v>6.36</v>
      </c>
      <c r="Z81" s="50">
        <v>6.75</v>
      </c>
      <c r="AA81" s="50">
        <v>7.17</v>
      </c>
      <c r="AB81" s="50">
        <v>7.61</v>
      </c>
      <c r="AC81" s="50">
        <v>8.08</v>
      </c>
      <c r="AD81" s="50">
        <v>8.58</v>
      </c>
      <c r="AE81" s="50">
        <v>9.1</v>
      </c>
      <c r="AF81" s="50">
        <v>9.67</v>
      </c>
      <c r="AG81" s="50">
        <v>10.26</v>
      </c>
      <c r="AH81" s="50">
        <v>10.89</v>
      </c>
      <c r="AI81" s="50">
        <v>11.57</v>
      </c>
      <c r="AJ81" s="50">
        <v>12.28</v>
      </c>
      <c r="AK81" s="50">
        <v>13.04</v>
      </c>
      <c r="AL81" s="2"/>
    </row>
    <row r="82" spans="1:38" ht="13" x14ac:dyDescent="0.6">
      <c r="A82" s="1" t="s">
        <v>159</v>
      </c>
      <c r="B82" s="50">
        <v>0.28000000000000003</v>
      </c>
      <c r="C82" s="50">
        <v>0.37</v>
      </c>
      <c r="D82" s="50">
        <v>0.48</v>
      </c>
      <c r="E82" s="50">
        <v>0.63</v>
      </c>
      <c r="F82" s="50">
        <v>0.86</v>
      </c>
      <c r="G82" s="50">
        <v>1</v>
      </c>
      <c r="H82" s="50">
        <v>1.22</v>
      </c>
      <c r="I82" s="50">
        <v>1.46</v>
      </c>
      <c r="J82" s="50">
        <v>1.71</v>
      </c>
      <c r="K82" s="50">
        <v>1.98</v>
      </c>
      <c r="L82" s="50">
        <v>2.2400000000000002</v>
      </c>
      <c r="M82" s="50">
        <v>2.5099999999999998</v>
      </c>
      <c r="N82" s="50">
        <v>2.8</v>
      </c>
      <c r="O82" s="50">
        <v>3.13</v>
      </c>
      <c r="P82" s="50">
        <v>3.46</v>
      </c>
      <c r="Q82" s="50">
        <v>3.77</v>
      </c>
      <c r="R82" s="50">
        <v>4.07</v>
      </c>
      <c r="S82" s="50">
        <v>4.3899999999999997</v>
      </c>
      <c r="T82" s="50">
        <v>4.7</v>
      </c>
      <c r="U82" s="50">
        <v>5.03</v>
      </c>
      <c r="V82" s="50">
        <v>5.35</v>
      </c>
      <c r="W82" s="50">
        <v>5.68</v>
      </c>
      <c r="X82" s="50">
        <v>6.03</v>
      </c>
      <c r="Y82" s="50">
        <v>6.4</v>
      </c>
      <c r="Z82" s="50">
        <v>6.79</v>
      </c>
      <c r="AA82" s="50">
        <v>7.21</v>
      </c>
      <c r="AB82" s="50">
        <v>7.66</v>
      </c>
      <c r="AC82" s="50">
        <v>8.1300000000000008</v>
      </c>
      <c r="AD82" s="50">
        <v>8.6300000000000008</v>
      </c>
      <c r="AE82" s="50">
        <v>9.16</v>
      </c>
      <c r="AF82" s="50">
        <v>9.73</v>
      </c>
      <c r="AG82" s="50">
        <v>10.33</v>
      </c>
      <c r="AH82" s="50">
        <v>10.96</v>
      </c>
      <c r="AI82" s="50">
        <v>11.64</v>
      </c>
      <c r="AJ82" s="50">
        <v>12.36</v>
      </c>
      <c r="AK82" s="50">
        <v>13.12</v>
      </c>
      <c r="AL82" s="2"/>
    </row>
    <row r="83" spans="1:38" ht="13" x14ac:dyDescent="0.6">
      <c r="A83" s="1" t="s">
        <v>160</v>
      </c>
      <c r="B83" s="50">
        <v>0.24</v>
      </c>
      <c r="C83" s="50">
        <v>0.32</v>
      </c>
      <c r="D83" s="50">
        <v>0.41</v>
      </c>
      <c r="E83" s="50">
        <v>0.54</v>
      </c>
      <c r="F83" s="50">
        <v>0.85</v>
      </c>
      <c r="G83" s="50">
        <v>1</v>
      </c>
      <c r="H83" s="50">
        <v>1.22</v>
      </c>
      <c r="I83" s="50">
        <v>1.46</v>
      </c>
      <c r="J83" s="50">
        <v>1.71</v>
      </c>
      <c r="K83" s="50">
        <v>1.97</v>
      </c>
      <c r="L83" s="50">
        <v>2.23</v>
      </c>
      <c r="M83" s="50">
        <v>2.5</v>
      </c>
      <c r="N83" s="50">
        <v>2.79</v>
      </c>
      <c r="O83" s="50">
        <v>3.11</v>
      </c>
      <c r="P83" s="50">
        <v>3.44</v>
      </c>
      <c r="Q83" s="50">
        <v>3.75</v>
      </c>
      <c r="R83" s="50">
        <v>4.05</v>
      </c>
      <c r="S83" s="50">
        <v>4.3600000000000003</v>
      </c>
      <c r="T83" s="50">
        <v>4.68</v>
      </c>
      <c r="U83" s="50">
        <v>5</v>
      </c>
      <c r="V83" s="50">
        <v>5.31</v>
      </c>
      <c r="W83" s="50">
        <v>5.64</v>
      </c>
      <c r="X83" s="50">
        <v>5.99</v>
      </c>
      <c r="Y83" s="50">
        <v>6.36</v>
      </c>
      <c r="Z83" s="50">
        <v>6.75</v>
      </c>
      <c r="AA83" s="50">
        <v>7.17</v>
      </c>
      <c r="AB83" s="50">
        <v>7.61</v>
      </c>
      <c r="AC83" s="50">
        <v>8.08</v>
      </c>
      <c r="AD83" s="50">
        <v>8.58</v>
      </c>
      <c r="AE83" s="50">
        <v>9.11</v>
      </c>
      <c r="AF83" s="50">
        <v>9.67</v>
      </c>
      <c r="AG83" s="50">
        <v>10.26</v>
      </c>
      <c r="AH83" s="50">
        <v>10.89</v>
      </c>
      <c r="AI83" s="50">
        <v>11.57</v>
      </c>
      <c r="AJ83" s="50">
        <v>12.28</v>
      </c>
      <c r="AK83" s="50">
        <v>13.04</v>
      </c>
      <c r="AL83" s="2"/>
    </row>
    <row r="84" spans="1:38" ht="13" x14ac:dyDescent="0.6">
      <c r="A84" s="1" t="s">
        <v>161</v>
      </c>
      <c r="B84" s="50">
        <v>0.17</v>
      </c>
      <c r="C84" s="50">
        <v>0.23</v>
      </c>
      <c r="D84" s="50">
        <v>0.32</v>
      </c>
      <c r="E84" s="50">
        <v>0.44</v>
      </c>
      <c r="F84" s="50">
        <v>0.88</v>
      </c>
      <c r="G84" s="50">
        <v>1</v>
      </c>
      <c r="H84" s="50">
        <v>1.22</v>
      </c>
      <c r="I84" s="50">
        <v>1.46</v>
      </c>
      <c r="J84" s="50">
        <v>1.71</v>
      </c>
      <c r="K84" s="50">
        <v>1.96</v>
      </c>
      <c r="L84" s="50">
        <v>2.2200000000000002</v>
      </c>
      <c r="M84" s="50">
        <v>2.48</v>
      </c>
      <c r="N84" s="50">
        <v>2.78</v>
      </c>
      <c r="O84" s="50">
        <v>3.11</v>
      </c>
      <c r="P84" s="50">
        <v>3.43</v>
      </c>
      <c r="Q84" s="50">
        <v>3.75</v>
      </c>
      <c r="R84" s="50">
        <v>4.05</v>
      </c>
      <c r="S84" s="50">
        <v>4.3600000000000003</v>
      </c>
      <c r="T84" s="50">
        <v>4.68</v>
      </c>
      <c r="U84" s="50">
        <v>4.99</v>
      </c>
      <c r="V84" s="50">
        <v>5.31</v>
      </c>
      <c r="W84" s="50">
        <v>5.64</v>
      </c>
      <c r="X84" s="50">
        <v>5.99</v>
      </c>
      <c r="Y84" s="50">
        <v>6.36</v>
      </c>
      <c r="Z84" s="50">
        <v>6.75</v>
      </c>
      <c r="AA84" s="50">
        <v>7.17</v>
      </c>
      <c r="AB84" s="50">
        <v>7.61</v>
      </c>
      <c r="AC84" s="50">
        <v>8.08</v>
      </c>
      <c r="AD84" s="50">
        <v>8.57</v>
      </c>
      <c r="AE84" s="50">
        <v>9.1</v>
      </c>
      <c r="AF84" s="50">
        <v>9.66</v>
      </c>
      <c r="AG84" s="50">
        <v>10.26</v>
      </c>
      <c r="AH84" s="50">
        <v>10.89</v>
      </c>
      <c r="AI84" s="50">
        <v>11.56</v>
      </c>
      <c r="AJ84" s="50">
        <v>12.28</v>
      </c>
      <c r="AK84" s="50">
        <v>13.03</v>
      </c>
      <c r="AL84" s="2"/>
    </row>
    <row r="85" spans="1:38" ht="13" x14ac:dyDescent="0.6">
      <c r="A85" s="1" t="s">
        <v>162</v>
      </c>
      <c r="B85" s="50">
        <v>0.48</v>
      </c>
      <c r="C85" s="50">
        <v>0.54</v>
      </c>
      <c r="D85" s="50">
        <v>0.61</v>
      </c>
      <c r="E85" s="50">
        <v>0.68</v>
      </c>
      <c r="F85" s="50">
        <v>0.83</v>
      </c>
      <c r="G85" s="50">
        <v>1</v>
      </c>
      <c r="H85" s="50">
        <v>1.23</v>
      </c>
      <c r="I85" s="50">
        <v>1.47</v>
      </c>
      <c r="J85" s="50">
        <v>1.72</v>
      </c>
      <c r="K85" s="50">
        <v>1.98</v>
      </c>
      <c r="L85" s="50">
        <v>2.2400000000000002</v>
      </c>
      <c r="M85" s="50">
        <v>2.5</v>
      </c>
      <c r="N85" s="50">
        <v>2.8</v>
      </c>
      <c r="O85" s="50">
        <v>3.13</v>
      </c>
      <c r="P85" s="50">
        <v>3.46</v>
      </c>
      <c r="Q85" s="50">
        <v>3.78</v>
      </c>
      <c r="R85" s="50">
        <v>4.08</v>
      </c>
      <c r="S85" s="50">
        <v>4.3899999999999997</v>
      </c>
      <c r="T85" s="50">
        <v>4.71</v>
      </c>
      <c r="U85" s="50">
        <v>5.03</v>
      </c>
      <c r="V85" s="50">
        <v>5.36</v>
      </c>
      <c r="W85" s="50">
        <v>5.69</v>
      </c>
      <c r="X85" s="50">
        <v>6.04</v>
      </c>
      <c r="Y85" s="50">
        <v>6.41</v>
      </c>
      <c r="Z85" s="50">
        <v>6.8</v>
      </c>
      <c r="AA85" s="50">
        <v>7.22</v>
      </c>
      <c r="AB85" s="50">
        <v>7.67</v>
      </c>
      <c r="AC85" s="50">
        <v>8.14</v>
      </c>
      <c r="AD85" s="50">
        <v>8.64</v>
      </c>
      <c r="AE85" s="50">
        <v>9.18</v>
      </c>
      <c r="AF85" s="50">
        <v>9.74</v>
      </c>
      <c r="AG85" s="50">
        <v>10.34</v>
      </c>
      <c r="AH85" s="50">
        <v>10.98</v>
      </c>
      <c r="AI85" s="50">
        <v>11.66</v>
      </c>
      <c r="AJ85" s="50">
        <v>12.38</v>
      </c>
      <c r="AK85" s="50">
        <v>13.14</v>
      </c>
      <c r="AL85" s="2"/>
    </row>
    <row r="86" spans="1:38" ht="13" x14ac:dyDescent="0.6">
      <c r="A86" s="1" t="s">
        <v>163</v>
      </c>
      <c r="B86" s="50">
        <v>0.33</v>
      </c>
      <c r="C86" s="50">
        <v>0.44</v>
      </c>
      <c r="D86" s="50">
        <v>0.59</v>
      </c>
      <c r="E86" s="50">
        <v>0.78</v>
      </c>
      <c r="F86" s="50">
        <v>0.9</v>
      </c>
      <c r="G86" s="50">
        <v>1</v>
      </c>
      <c r="H86" s="50">
        <v>1.33</v>
      </c>
      <c r="I86" s="50">
        <v>1.88</v>
      </c>
      <c r="J86" s="50">
        <v>2.61</v>
      </c>
      <c r="K86" s="50">
        <v>3.43</v>
      </c>
      <c r="L86" s="50">
        <v>4.2699999999999996</v>
      </c>
      <c r="M86" s="50">
        <v>5.15</v>
      </c>
      <c r="N86" s="50">
        <v>6.23</v>
      </c>
      <c r="O86" s="50">
        <v>7.51</v>
      </c>
      <c r="P86" s="50">
        <v>8.7799999999999994</v>
      </c>
      <c r="Q86" s="50">
        <v>9.9</v>
      </c>
      <c r="R86" s="50">
        <v>10.92</v>
      </c>
      <c r="S86" s="50">
        <v>11.99</v>
      </c>
      <c r="T86" s="50">
        <v>13.12</v>
      </c>
      <c r="U86" s="50">
        <v>14.29</v>
      </c>
      <c r="V86" s="50">
        <v>15.51</v>
      </c>
      <c r="W86" s="50">
        <v>16.8</v>
      </c>
      <c r="X86" s="50">
        <v>18.190000000000001</v>
      </c>
      <c r="Y86" s="50">
        <v>19.7</v>
      </c>
      <c r="Z86" s="50">
        <v>21.34</v>
      </c>
      <c r="AA86" s="50">
        <v>23.1</v>
      </c>
      <c r="AB86" s="50">
        <v>24.98</v>
      </c>
      <c r="AC86" s="50">
        <v>26.89</v>
      </c>
      <c r="AD86" s="50">
        <v>28.84</v>
      </c>
      <c r="AE86" s="50">
        <v>30.81</v>
      </c>
      <c r="AF86" s="50">
        <v>32.78</v>
      </c>
      <c r="AG86" s="50">
        <v>34.799999999999997</v>
      </c>
      <c r="AH86" s="50">
        <v>36.950000000000003</v>
      </c>
      <c r="AI86" s="50">
        <v>39.22</v>
      </c>
      <c r="AJ86" s="50">
        <v>41.64</v>
      </c>
      <c r="AK86" s="50">
        <v>44.21</v>
      </c>
      <c r="AL86" s="2"/>
    </row>
    <row r="87" spans="1:38" ht="13" x14ac:dyDescent="0.6">
      <c r="A87" s="1" t="s">
        <v>164</v>
      </c>
      <c r="B87" s="50">
        <v>0.53</v>
      </c>
      <c r="C87" s="50">
        <v>0.69</v>
      </c>
      <c r="D87" s="50">
        <v>0.91</v>
      </c>
      <c r="E87" s="50">
        <v>1.2</v>
      </c>
      <c r="F87" s="50">
        <v>1.79</v>
      </c>
      <c r="G87" s="50">
        <v>1</v>
      </c>
      <c r="H87" s="50">
        <v>1.38</v>
      </c>
      <c r="I87" s="50">
        <v>1.96</v>
      </c>
      <c r="J87" s="50">
        <v>2.71</v>
      </c>
      <c r="K87" s="50">
        <v>3.56</v>
      </c>
      <c r="L87" s="50">
        <v>4.43</v>
      </c>
      <c r="M87" s="50">
        <v>5.35</v>
      </c>
      <c r="N87" s="50">
        <v>6.46</v>
      </c>
      <c r="O87" s="50">
        <v>7.79</v>
      </c>
      <c r="P87" s="50">
        <v>9.11</v>
      </c>
      <c r="Q87" s="50">
        <v>10.27</v>
      </c>
      <c r="R87" s="50">
        <v>11.33</v>
      </c>
      <c r="S87" s="50">
        <v>12.44</v>
      </c>
      <c r="T87" s="50">
        <v>13.61</v>
      </c>
      <c r="U87" s="50">
        <v>14.83</v>
      </c>
      <c r="V87" s="50">
        <v>16.09</v>
      </c>
      <c r="W87" s="50">
        <v>17.43</v>
      </c>
      <c r="X87" s="50">
        <v>18.87</v>
      </c>
      <c r="Y87" s="50">
        <v>20.440000000000001</v>
      </c>
      <c r="Z87" s="50">
        <v>22.14</v>
      </c>
      <c r="AA87" s="50">
        <v>23.97</v>
      </c>
      <c r="AB87" s="50">
        <v>25.91</v>
      </c>
      <c r="AC87" s="50">
        <v>27.9</v>
      </c>
      <c r="AD87" s="50">
        <v>29.92</v>
      </c>
      <c r="AE87" s="50">
        <v>31.96</v>
      </c>
      <c r="AF87" s="50">
        <v>34.01</v>
      </c>
      <c r="AG87" s="50">
        <v>36.11</v>
      </c>
      <c r="AH87" s="50">
        <v>38.33</v>
      </c>
      <c r="AI87" s="50">
        <v>40.69</v>
      </c>
      <c r="AJ87" s="50">
        <v>43.2</v>
      </c>
      <c r="AK87" s="50">
        <v>45.87</v>
      </c>
      <c r="AL87" s="2"/>
    </row>
    <row r="88" spans="1:38" ht="13" x14ac:dyDescent="0.6">
      <c r="A88" s="1" t="s">
        <v>165</v>
      </c>
      <c r="B88" s="50">
        <v>0.48</v>
      </c>
      <c r="C88" s="50">
        <v>0.6</v>
      </c>
      <c r="D88" s="50">
        <v>0.76</v>
      </c>
      <c r="E88" s="50">
        <v>0.96</v>
      </c>
      <c r="F88" s="50">
        <v>0.87</v>
      </c>
      <c r="G88" s="50">
        <v>1</v>
      </c>
      <c r="H88" s="50">
        <v>1.1399999999999999</v>
      </c>
      <c r="I88" s="50">
        <v>1.46</v>
      </c>
      <c r="J88" s="50">
        <v>1.85</v>
      </c>
      <c r="K88" s="50">
        <v>2.35</v>
      </c>
      <c r="L88" s="50">
        <v>2.98</v>
      </c>
      <c r="M88" s="50">
        <v>3.78</v>
      </c>
      <c r="N88" s="50">
        <v>4.84</v>
      </c>
      <c r="O88" s="50">
        <v>6.24</v>
      </c>
      <c r="P88" s="50">
        <v>7.89</v>
      </c>
      <c r="Q88" s="50">
        <v>9.74</v>
      </c>
      <c r="R88" s="50">
        <v>11.77</v>
      </c>
      <c r="S88" s="50">
        <v>13.94</v>
      </c>
      <c r="T88" s="50">
        <v>16.2</v>
      </c>
      <c r="U88" s="50">
        <v>18.45</v>
      </c>
      <c r="V88" s="50">
        <v>20.6</v>
      </c>
      <c r="W88" s="50">
        <v>22.76</v>
      </c>
      <c r="X88" s="50">
        <v>25.14</v>
      </c>
      <c r="Y88" s="50">
        <v>27.77</v>
      </c>
      <c r="Z88" s="50">
        <v>30.68</v>
      </c>
      <c r="AA88" s="50">
        <v>33.89</v>
      </c>
      <c r="AB88" s="50">
        <v>37.36</v>
      </c>
      <c r="AC88" s="50">
        <v>41.04</v>
      </c>
      <c r="AD88" s="50">
        <v>44.89</v>
      </c>
      <c r="AE88" s="50">
        <v>48.92</v>
      </c>
      <c r="AF88" s="50">
        <v>53.09</v>
      </c>
      <c r="AG88" s="50">
        <v>57.39</v>
      </c>
      <c r="AH88" s="50">
        <v>61.79</v>
      </c>
      <c r="AI88" s="50">
        <v>66.27</v>
      </c>
      <c r="AJ88" s="50">
        <v>70.790000000000006</v>
      </c>
      <c r="AK88" s="50">
        <v>75.319999999999993</v>
      </c>
      <c r="AL88" s="2"/>
    </row>
    <row r="89" spans="1:38" ht="13" x14ac:dyDescent="0.6">
      <c r="A89" s="1" t="s">
        <v>166</v>
      </c>
      <c r="B89" s="50">
        <v>0.35</v>
      </c>
      <c r="C89" s="50">
        <v>0.5</v>
      </c>
      <c r="D89" s="50">
        <v>0.71</v>
      </c>
      <c r="E89" s="50">
        <v>1.01</v>
      </c>
      <c r="F89" s="50">
        <v>0.85</v>
      </c>
      <c r="G89" s="50">
        <v>1</v>
      </c>
      <c r="H89" s="50">
        <v>1.17</v>
      </c>
      <c r="I89" s="50">
        <v>1.49</v>
      </c>
      <c r="J89" s="50">
        <v>1.89</v>
      </c>
      <c r="K89" s="50">
        <v>2.4</v>
      </c>
      <c r="L89" s="50">
        <v>3.04</v>
      </c>
      <c r="M89" s="50">
        <v>3.87</v>
      </c>
      <c r="N89" s="50">
        <v>4.95</v>
      </c>
      <c r="O89" s="50">
        <v>6.38</v>
      </c>
      <c r="P89" s="50">
        <v>8.06</v>
      </c>
      <c r="Q89" s="50">
        <v>9.9600000000000009</v>
      </c>
      <c r="R89" s="50">
        <v>12.03</v>
      </c>
      <c r="S89" s="50">
        <v>14.25</v>
      </c>
      <c r="T89" s="50">
        <v>16.559999999999999</v>
      </c>
      <c r="U89" s="50">
        <v>18.86</v>
      </c>
      <c r="V89" s="50">
        <v>21.06</v>
      </c>
      <c r="W89" s="50">
        <v>23.26</v>
      </c>
      <c r="X89" s="50">
        <v>25.69</v>
      </c>
      <c r="Y89" s="50">
        <v>28.38</v>
      </c>
      <c r="Z89" s="50">
        <v>31.35</v>
      </c>
      <c r="AA89" s="50">
        <v>34.630000000000003</v>
      </c>
      <c r="AB89" s="50">
        <v>38.19</v>
      </c>
      <c r="AC89" s="50">
        <v>41.94</v>
      </c>
      <c r="AD89" s="50">
        <v>45.88</v>
      </c>
      <c r="AE89" s="50">
        <v>49.99</v>
      </c>
      <c r="AF89" s="50">
        <v>54.26</v>
      </c>
      <c r="AG89" s="50">
        <v>58.65</v>
      </c>
      <c r="AH89" s="50">
        <v>63.15</v>
      </c>
      <c r="AI89" s="50">
        <v>67.73</v>
      </c>
      <c r="AJ89" s="50">
        <v>72.349999999999994</v>
      </c>
      <c r="AK89" s="50">
        <v>76.98</v>
      </c>
      <c r="AL89" s="2"/>
    </row>
    <row r="90" spans="1:38" ht="13" x14ac:dyDescent="0.6">
      <c r="A90" s="1" t="s">
        <v>167</v>
      </c>
      <c r="B90" s="50">
        <v>0.39</v>
      </c>
      <c r="C90" s="50">
        <v>0.54</v>
      </c>
      <c r="D90" s="50">
        <v>0.75</v>
      </c>
      <c r="E90" s="50">
        <v>1.04</v>
      </c>
      <c r="F90" s="50">
        <v>0.84</v>
      </c>
      <c r="G90" s="50">
        <v>1</v>
      </c>
      <c r="H90" s="50">
        <v>1.18</v>
      </c>
      <c r="I90" s="50">
        <v>1.5</v>
      </c>
      <c r="J90" s="50">
        <v>1.91</v>
      </c>
      <c r="K90" s="50">
        <v>2.42</v>
      </c>
      <c r="L90" s="50">
        <v>3.07</v>
      </c>
      <c r="M90" s="50">
        <v>3.89</v>
      </c>
      <c r="N90" s="50">
        <v>4.99</v>
      </c>
      <c r="O90" s="50">
        <v>6.42</v>
      </c>
      <c r="P90" s="50">
        <v>8.1199999999999992</v>
      </c>
      <c r="Q90" s="50">
        <v>10.029999999999999</v>
      </c>
      <c r="R90" s="50">
        <v>12.12</v>
      </c>
      <c r="S90" s="50">
        <v>14.36</v>
      </c>
      <c r="T90" s="50">
        <v>16.68</v>
      </c>
      <c r="U90" s="50">
        <v>19</v>
      </c>
      <c r="V90" s="50">
        <v>21.21</v>
      </c>
      <c r="W90" s="50">
        <v>23.43</v>
      </c>
      <c r="X90" s="50">
        <v>25.88</v>
      </c>
      <c r="Y90" s="50">
        <v>28.59</v>
      </c>
      <c r="Z90" s="50">
        <v>31.58</v>
      </c>
      <c r="AA90" s="50">
        <v>34.89</v>
      </c>
      <c r="AB90" s="50">
        <v>38.47</v>
      </c>
      <c r="AC90" s="50">
        <v>42.25</v>
      </c>
      <c r="AD90" s="50">
        <v>46.22</v>
      </c>
      <c r="AE90" s="50">
        <v>50.36</v>
      </c>
      <c r="AF90" s="50">
        <v>54.66</v>
      </c>
      <c r="AG90" s="50">
        <v>59.09</v>
      </c>
      <c r="AH90" s="50">
        <v>63.62</v>
      </c>
      <c r="AI90" s="50">
        <v>68.23</v>
      </c>
      <c r="AJ90" s="50">
        <v>72.88</v>
      </c>
      <c r="AK90" s="50">
        <v>77.540000000000006</v>
      </c>
      <c r="AL90" s="2"/>
    </row>
    <row r="91" spans="1:38" ht="13" x14ac:dyDescent="0.6">
      <c r="A91" s="1" t="s">
        <v>168</v>
      </c>
      <c r="B91" s="50">
        <v>0.28999999999999998</v>
      </c>
      <c r="C91" s="50">
        <v>0.31</v>
      </c>
      <c r="D91" s="50">
        <v>0.34</v>
      </c>
      <c r="E91" s="50">
        <v>0.36</v>
      </c>
      <c r="F91" s="50">
        <v>0.72</v>
      </c>
      <c r="G91" s="50">
        <v>1</v>
      </c>
      <c r="H91" s="50">
        <v>1.34</v>
      </c>
      <c r="I91" s="50">
        <v>1.71</v>
      </c>
      <c r="J91" s="50">
        <v>2.17</v>
      </c>
      <c r="K91" s="50">
        <v>2.75</v>
      </c>
      <c r="L91" s="50">
        <v>3.48</v>
      </c>
      <c r="M91" s="50">
        <v>4.43</v>
      </c>
      <c r="N91" s="50">
        <v>5.67</v>
      </c>
      <c r="O91" s="50">
        <v>7.3</v>
      </c>
      <c r="P91" s="50">
        <v>9.23</v>
      </c>
      <c r="Q91" s="50">
        <v>11.4</v>
      </c>
      <c r="R91" s="50">
        <v>13.77</v>
      </c>
      <c r="S91" s="50">
        <v>16.32</v>
      </c>
      <c r="T91" s="50">
        <v>18.95</v>
      </c>
      <c r="U91" s="50">
        <v>21.59</v>
      </c>
      <c r="V91" s="50">
        <v>24.11</v>
      </c>
      <c r="W91" s="50">
        <v>26.63</v>
      </c>
      <c r="X91" s="50">
        <v>29.42</v>
      </c>
      <c r="Y91" s="50">
        <v>32.49</v>
      </c>
      <c r="Z91" s="50">
        <v>35.89</v>
      </c>
      <c r="AA91" s="50">
        <v>39.65</v>
      </c>
      <c r="AB91" s="50">
        <v>43.72</v>
      </c>
      <c r="AC91" s="50">
        <v>48.02</v>
      </c>
      <c r="AD91" s="50">
        <v>52.53</v>
      </c>
      <c r="AE91" s="50">
        <v>57.23</v>
      </c>
      <c r="AF91" s="50">
        <v>62.12</v>
      </c>
      <c r="AG91" s="50">
        <v>67.150000000000006</v>
      </c>
      <c r="AH91" s="50">
        <v>72.3</v>
      </c>
      <c r="AI91" s="50">
        <v>77.540000000000006</v>
      </c>
      <c r="AJ91" s="50">
        <v>82.83</v>
      </c>
      <c r="AK91" s="50">
        <v>88.13</v>
      </c>
      <c r="AL91" s="2"/>
    </row>
    <row r="92" spans="1:38" ht="13" x14ac:dyDescent="0.6">
      <c r="A92" s="1" t="s">
        <v>169</v>
      </c>
      <c r="B92" s="50">
        <v>0.09</v>
      </c>
      <c r="C92" s="50">
        <v>0.15</v>
      </c>
      <c r="D92" s="50">
        <v>0.23</v>
      </c>
      <c r="E92" s="50">
        <v>0.35</v>
      </c>
      <c r="F92" s="50">
        <v>0.69</v>
      </c>
      <c r="G92" s="50">
        <v>1</v>
      </c>
      <c r="H92" s="50">
        <v>1.41</v>
      </c>
      <c r="I92" s="50">
        <v>1.8</v>
      </c>
      <c r="J92" s="50">
        <v>2.2799999999999998</v>
      </c>
      <c r="K92" s="50">
        <v>2.89</v>
      </c>
      <c r="L92" s="50">
        <v>3.66</v>
      </c>
      <c r="M92" s="50">
        <v>4.6500000000000004</v>
      </c>
      <c r="N92" s="50">
        <v>5.96</v>
      </c>
      <c r="O92" s="50">
        <v>7.68</v>
      </c>
      <c r="P92" s="50">
        <v>9.7100000000000009</v>
      </c>
      <c r="Q92" s="50">
        <v>11.99</v>
      </c>
      <c r="R92" s="50">
        <v>14.48</v>
      </c>
      <c r="S92" s="50">
        <v>17.16</v>
      </c>
      <c r="T92" s="50">
        <v>19.93</v>
      </c>
      <c r="U92" s="50">
        <v>22.7</v>
      </c>
      <c r="V92" s="50">
        <v>25.35</v>
      </c>
      <c r="W92" s="50">
        <v>28</v>
      </c>
      <c r="X92" s="50">
        <v>30.93</v>
      </c>
      <c r="Y92" s="50">
        <v>34.17</v>
      </c>
      <c r="Z92" s="50">
        <v>37.74</v>
      </c>
      <c r="AA92" s="50">
        <v>41.69</v>
      </c>
      <c r="AB92" s="50">
        <v>45.97</v>
      </c>
      <c r="AC92" s="50">
        <v>50.49</v>
      </c>
      <c r="AD92" s="50">
        <v>55.24</v>
      </c>
      <c r="AE92" s="50">
        <v>60.19</v>
      </c>
      <c r="AF92" s="50">
        <v>65.319999999999993</v>
      </c>
      <c r="AG92" s="50">
        <v>70.61</v>
      </c>
      <c r="AH92" s="50">
        <v>76.03</v>
      </c>
      <c r="AI92" s="50">
        <v>81.540000000000006</v>
      </c>
      <c r="AJ92" s="50">
        <v>87.1</v>
      </c>
      <c r="AK92" s="50">
        <v>92.67</v>
      </c>
      <c r="AL92" s="2"/>
    </row>
    <row r="93" spans="1:38" ht="13" x14ac:dyDescent="0.6">
      <c r="A93" s="1" t="s">
        <v>170</v>
      </c>
      <c r="B93" s="50">
        <v>0.04</v>
      </c>
      <c r="C93" s="50">
        <v>0.05</v>
      </c>
      <c r="D93" s="50">
        <v>0.08</v>
      </c>
      <c r="E93" s="50">
        <v>0.12</v>
      </c>
      <c r="F93" s="50">
        <v>0.46</v>
      </c>
      <c r="G93" s="50">
        <v>1</v>
      </c>
      <c r="H93" s="50">
        <v>1.45</v>
      </c>
      <c r="I93" s="50">
        <v>1.91</v>
      </c>
      <c r="J93" s="50">
        <v>2.54</v>
      </c>
      <c r="K93" s="50">
        <v>3.39</v>
      </c>
      <c r="L93" s="50">
        <v>4.51</v>
      </c>
      <c r="M93" s="50">
        <v>6</v>
      </c>
      <c r="N93" s="50">
        <v>7.95</v>
      </c>
      <c r="O93" s="50">
        <v>10.5</v>
      </c>
      <c r="P93" s="50">
        <v>13.48</v>
      </c>
      <c r="Q93" s="50">
        <v>16.73</v>
      </c>
      <c r="R93" s="50">
        <v>20.22</v>
      </c>
      <c r="S93" s="50">
        <v>23.95</v>
      </c>
      <c r="T93" s="50">
        <v>27.83</v>
      </c>
      <c r="U93" s="50">
        <v>31.7</v>
      </c>
      <c r="V93" s="50">
        <v>35.4</v>
      </c>
      <c r="W93" s="50">
        <v>39.1</v>
      </c>
      <c r="X93" s="50">
        <v>43.19</v>
      </c>
      <c r="Y93" s="50">
        <v>47.71</v>
      </c>
      <c r="Z93" s="50">
        <v>52.7</v>
      </c>
      <c r="AA93" s="50">
        <v>58.21</v>
      </c>
      <c r="AB93" s="50">
        <v>64.19</v>
      </c>
      <c r="AC93" s="50">
        <v>70.5</v>
      </c>
      <c r="AD93" s="50">
        <v>77.12</v>
      </c>
      <c r="AE93" s="50">
        <v>84.03</v>
      </c>
      <c r="AF93" s="50">
        <v>91.2</v>
      </c>
      <c r="AG93" s="50">
        <v>98.59</v>
      </c>
      <c r="AH93" s="50">
        <v>106.15</v>
      </c>
      <c r="AI93" s="50">
        <v>113.85</v>
      </c>
      <c r="AJ93" s="50">
        <v>121.61</v>
      </c>
      <c r="AK93" s="50">
        <v>129.38999999999999</v>
      </c>
      <c r="AL93" s="2"/>
    </row>
    <row r="94" spans="1:38" ht="13" x14ac:dyDescent="0.6">
      <c r="A94" s="1" t="s">
        <v>171</v>
      </c>
      <c r="B94" s="50">
        <v>0.23</v>
      </c>
      <c r="C94" s="50">
        <v>0.33</v>
      </c>
      <c r="D94" s="50">
        <v>0.47</v>
      </c>
      <c r="E94" s="50">
        <v>0.67</v>
      </c>
      <c r="F94" s="50">
        <v>0.88</v>
      </c>
      <c r="G94" s="50">
        <v>1</v>
      </c>
      <c r="H94" s="50">
        <v>1.18</v>
      </c>
      <c r="I94" s="50">
        <v>1.51</v>
      </c>
      <c r="J94" s="50">
        <v>1.92</v>
      </c>
      <c r="K94" s="50">
        <v>2.4300000000000002</v>
      </c>
      <c r="L94" s="50">
        <v>3.08</v>
      </c>
      <c r="M94" s="50">
        <v>3.91</v>
      </c>
      <c r="N94" s="50">
        <v>5.01</v>
      </c>
      <c r="O94" s="50">
        <v>6.45</v>
      </c>
      <c r="P94" s="50">
        <v>8.16</v>
      </c>
      <c r="Q94" s="50">
        <v>10.07</v>
      </c>
      <c r="R94" s="50">
        <v>12.17</v>
      </c>
      <c r="S94" s="50">
        <v>14.42</v>
      </c>
      <c r="T94" s="50">
        <v>16.75</v>
      </c>
      <c r="U94" s="50">
        <v>19.079999999999998</v>
      </c>
      <c r="V94" s="50">
        <v>21.31</v>
      </c>
      <c r="W94" s="50">
        <v>23.54</v>
      </c>
      <c r="X94" s="50">
        <v>26</v>
      </c>
      <c r="Y94" s="50">
        <v>28.72</v>
      </c>
      <c r="Z94" s="50">
        <v>31.73</v>
      </c>
      <c r="AA94" s="50">
        <v>35.049999999999997</v>
      </c>
      <c r="AB94" s="50">
        <v>38.65</v>
      </c>
      <c r="AC94" s="50">
        <v>42.44</v>
      </c>
      <c r="AD94" s="50">
        <v>46.43</v>
      </c>
      <c r="AE94" s="50">
        <v>50.59</v>
      </c>
      <c r="AF94" s="50">
        <v>54.91</v>
      </c>
      <c r="AG94" s="50">
        <v>59.36</v>
      </c>
      <c r="AH94" s="50">
        <v>63.91</v>
      </c>
      <c r="AI94" s="50">
        <v>68.540000000000006</v>
      </c>
      <c r="AJ94" s="50">
        <v>73.22</v>
      </c>
      <c r="AK94" s="50">
        <v>77.900000000000006</v>
      </c>
      <c r="AL94" s="2"/>
    </row>
    <row r="95" spans="1:38" ht="13" x14ac:dyDescent="0.6">
      <c r="A95" s="1" t="s">
        <v>172</v>
      </c>
      <c r="B95" s="50">
        <v>1.03</v>
      </c>
      <c r="C95" s="50">
        <v>1.1200000000000001</v>
      </c>
      <c r="D95" s="50">
        <v>1.21</v>
      </c>
      <c r="E95" s="50">
        <v>1.3</v>
      </c>
      <c r="F95" s="50">
        <v>1.07</v>
      </c>
      <c r="G95" s="50">
        <v>1</v>
      </c>
      <c r="H95" s="50">
        <v>1.1599999999999999</v>
      </c>
      <c r="I95" s="50">
        <v>1.49</v>
      </c>
      <c r="J95" s="50">
        <v>1.89</v>
      </c>
      <c r="K95" s="50">
        <v>2.4</v>
      </c>
      <c r="L95" s="50">
        <v>3.03</v>
      </c>
      <c r="M95" s="50">
        <v>3.85</v>
      </c>
      <c r="N95" s="50">
        <v>4.9400000000000004</v>
      </c>
      <c r="O95" s="50">
        <v>6.36</v>
      </c>
      <c r="P95" s="50">
        <v>8.0399999999999991</v>
      </c>
      <c r="Q95" s="50">
        <v>9.93</v>
      </c>
      <c r="R95" s="50">
        <v>11.99</v>
      </c>
      <c r="S95" s="50">
        <v>14.21</v>
      </c>
      <c r="T95" s="50">
        <v>16.510000000000002</v>
      </c>
      <c r="U95" s="50">
        <v>18.8</v>
      </c>
      <c r="V95" s="50">
        <v>21</v>
      </c>
      <c r="W95" s="50">
        <v>23.19</v>
      </c>
      <c r="X95" s="50">
        <v>25.62</v>
      </c>
      <c r="Y95" s="50">
        <v>28.3</v>
      </c>
      <c r="Z95" s="50">
        <v>31.26</v>
      </c>
      <c r="AA95" s="50">
        <v>34.53</v>
      </c>
      <c r="AB95" s="50">
        <v>38.07</v>
      </c>
      <c r="AC95" s="50">
        <v>41.82</v>
      </c>
      <c r="AD95" s="50">
        <v>45.75</v>
      </c>
      <c r="AE95" s="50">
        <v>49.85</v>
      </c>
      <c r="AF95" s="50">
        <v>54.1</v>
      </c>
      <c r="AG95" s="50">
        <v>58.48</v>
      </c>
      <c r="AH95" s="50">
        <v>62.97</v>
      </c>
      <c r="AI95" s="50">
        <v>67.53</v>
      </c>
      <c r="AJ95" s="50">
        <v>72.14</v>
      </c>
      <c r="AK95" s="50">
        <v>76.75</v>
      </c>
      <c r="AL95" s="2"/>
    </row>
    <row r="96" spans="1:38" ht="13" x14ac:dyDescent="0.6">
      <c r="A96" s="1" t="s">
        <v>173</v>
      </c>
      <c r="B96" s="50">
        <v>0.3</v>
      </c>
      <c r="C96" s="50">
        <v>0.4</v>
      </c>
      <c r="D96" s="50">
        <v>0.53</v>
      </c>
      <c r="E96" s="50">
        <v>0.71</v>
      </c>
      <c r="F96" s="50">
        <v>0.81</v>
      </c>
      <c r="G96" s="50">
        <v>1</v>
      </c>
      <c r="H96" s="50">
        <v>1.22</v>
      </c>
      <c r="I96" s="50">
        <v>1.56</v>
      </c>
      <c r="J96" s="50">
        <v>1.98</v>
      </c>
      <c r="K96" s="50">
        <v>2.52</v>
      </c>
      <c r="L96" s="50">
        <v>3.19</v>
      </c>
      <c r="M96" s="50">
        <v>4.05</v>
      </c>
      <c r="N96" s="50">
        <v>5.18</v>
      </c>
      <c r="O96" s="50">
        <v>6.68</v>
      </c>
      <c r="P96" s="50">
        <v>8.44</v>
      </c>
      <c r="Q96" s="50">
        <v>10.42</v>
      </c>
      <c r="R96" s="50">
        <v>12.59</v>
      </c>
      <c r="S96" s="50">
        <v>14.92</v>
      </c>
      <c r="T96" s="50">
        <v>17.329999999999998</v>
      </c>
      <c r="U96" s="50">
        <v>19.739999999999998</v>
      </c>
      <c r="V96" s="50">
        <v>22.05</v>
      </c>
      <c r="W96" s="50">
        <v>24.35</v>
      </c>
      <c r="X96" s="50">
        <v>26.9</v>
      </c>
      <c r="Y96" s="50">
        <v>29.72</v>
      </c>
      <c r="Z96" s="50">
        <v>32.83</v>
      </c>
      <c r="AA96" s="50">
        <v>36.26</v>
      </c>
      <c r="AB96" s="50">
        <v>39.979999999999997</v>
      </c>
      <c r="AC96" s="50">
        <v>43.91</v>
      </c>
      <c r="AD96" s="50">
        <v>48.04</v>
      </c>
      <c r="AE96" s="50">
        <v>52.34</v>
      </c>
      <c r="AF96" s="50">
        <v>56.81</v>
      </c>
      <c r="AG96" s="50">
        <v>61.41</v>
      </c>
      <c r="AH96" s="50">
        <v>66.12</v>
      </c>
      <c r="AI96" s="50">
        <v>70.91</v>
      </c>
      <c r="AJ96" s="50">
        <v>75.75</v>
      </c>
      <c r="AK96" s="50">
        <v>80.599999999999994</v>
      </c>
      <c r="AL96" s="2"/>
    </row>
    <row r="97" spans="1:38" ht="13" x14ac:dyDescent="0.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3" x14ac:dyDescent="0.6">
      <c r="A98" s="100" t="s">
        <v>134</v>
      </c>
      <c r="B98" s="1">
        <v>1950</v>
      </c>
      <c r="C98" s="1">
        <v>1960</v>
      </c>
      <c r="D98" s="1">
        <v>1970</v>
      </c>
      <c r="E98" s="1">
        <v>1980</v>
      </c>
      <c r="F98" s="1">
        <v>1990</v>
      </c>
      <c r="G98" s="1">
        <v>2000</v>
      </c>
      <c r="H98" s="1">
        <v>2010</v>
      </c>
      <c r="I98" s="1">
        <v>2020</v>
      </c>
      <c r="J98" s="1">
        <v>2030</v>
      </c>
      <c r="K98" s="1">
        <v>2040</v>
      </c>
      <c r="L98" s="1">
        <v>2050</v>
      </c>
      <c r="M98" s="1">
        <v>2060</v>
      </c>
      <c r="N98" s="1">
        <v>2070</v>
      </c>
      <c r="O98" s="1">
        <v>2080</v>
      </c>
      <c r="P98" s="1">
        <v>2090</v>
      </c>
      <c r="Q98" s="1">
        <v>2100</v>
      </c>
      <c r="R98" s="1">
        <v>2110</v>
      </c>
      <c r="S98" s="1">
        <v>2120</v>
      </c>
      <c r="T98" s="1">
        <v>2130</v>
      </c>
      <c r="U98" s="1">
        <v>2140</v>
      </c>
      <c r="V98" s="1">
        <v>2150</v>
      </c>
      <c r="W98" s="1">
        <v>2160</v>
      </c>
      <c r="X98" s="1">
        <v>2170</v>
      </c>
      <c r="Y98" s="1">
        <v>2180</v>
      </c>
      <c r="Z98" s="1">
        <v>2190</v>
      </c>
      <c r="AA98" s="1">
        <v>2200</v>
      </c>
      <c r="AB98" s="1">
        <v>2210</v>
      </c>
      <c r="AC98" s="1">
        <v>2220</v>
      </c>
      <c r="AD98" s="1">
        <v>2230</v>
      </c>
      <c r="AE98" s="1">
        <v>2240</v>
      </c>
      <c r="AF98" s="1">
        <v>2250</v>
      </c>
      <c r="AG98" s="1">
        <v>2260</v>
      </c>
      <c r="AH98" s="1">
        <v>2270</v>
      </c>
      <c r="AI98" s="1">
        <v>2280</v>
      </c>
      <c r="AJ98" s="1">
        <v>2290</v>
      </c>
      <c r="AK98" s="1">
        <v>2300</v>
      </c>
      <c r="AL98" s="2"/>
    </row>
    <row r="99" spans="1:38" ht="13" x14ac:dyDescent="0.6">
      <c r="A99" s="1" t="s">
        <v>158</v>
      </c>
      <c r="B99" s="25">
        <f t="shared" ref="B99:AJ99" si="17">EXP(LN(C81/B81)/(C$80-B$80))-1</f>
        <v>1.6845724056481437E-2</v>
      </c>
      <c r="C99" s="25">
        <f t="shared" si="17"/>
        <v>1.8833754865022367E-2</v>
      </c>
      <c r="D99" s="25">
        <f t="shared" si="17"/>
        <v>1.9477627909360029E-2</v>
      </c>
      <c r="E99" s="25">
        <f t="shared" si="17"/>
        <v>3.1862844783501876E-2</v>
      </c>
      <c r="F99" s="25">
        <f t="shared" si="17"/>
        <v>2.5157373502909142E-2</v>
      </c>
      <c r="G99" s="25">
        <f t="shared" si="17"/>
        <v>2.0084111217701706E-2</v>
      </c>
      <c r="H99" s="25">
        <f t="shared" si="17"/>
        <v>1.7421280529461347E-2</v>
      </c>
      <c r="I99" s="25">
        <f t="shared" si="17"/>
        <v>1.6033650788844556E-2</v>
      </c>
      <c r="J99" s="25">
        <f t="shared" si="17"/>
        <v>1.4333373877557287E-2</v>
      </c>
      <c r="K99" s="25">
        <f t="shared" si="17"/>
        <v>1.2534174745673532E-2</v>
      </c>
      <c r="L99" s="25">
        <f t="shared" si="17"/>
        <v>1.1543671275387357E-2</v>
      </c>
      <c r="M99" s="25">
        <f t="shared" si="17"/>
        <v>1.1440840015591425E-2</v>
      </c>
      <c r="N99" s="25">
        <f t="shared" si="17"/>
        <v>1.0917276284987398E-2</v>
      </c>
      <c r="O99" s="25">
        <f t="shared" si="17"/>
        <v>9.8418692521275997E-3</v>
      </c>
      <c r="P99" s="25">
        <f t="shared" si="17"/>
        <v>8.9594556721677154E-3</v>
      </c>
      <c r="Q99" s="25">
        <f t="shared" si="17"/>
        <v>7.7257952426748044E-3</v>
      </c>
      <c r="R99" s="25">
        <f t="shared" si="17"/>
        <v>7.4027837470644897E-3</v>
      </c>
      <c r="S99" s="25">
        <f t="shared" si="17"/>
        <v>7.1077462249424794E-3</v>
      </c>
      <c r="T99" s="25">
        <f t="shared" si="17"/>
        <v>6.4343923143133086E-3</v>
      </c>
      <c r="U99" s="25">
        <f t="shared" si="17"/>
        <v>6.2349494284534845E-3</v>
      </c>
      <c r="V99" s="25">
        <f t="shared" si="17"/>
        <v>6.04743537446506E-3</v>
      </c>
      <c r="W99" s="25">
        <f t="shared" si="17"/>
        <v>6.0388957140040667E-3</v>
      </c>
      <c r="X99" s="25">
        <f t="shared" si="17"/>
        <v>6.0116946619634959E-3</v>
      </c>
      <c r="Y99" s="25">
        <f t="shared" si="17"/>
        <v>5.9691575949474274E-3</v>
      </c>
      <c r="Z99" s="25">
        <f t="shared" si="17"/>
        <v>6.0545702349539265E-3</v>
      </c>
      <c r="AA99" s="25">
        <f t="shared" si="17"/>
        <v>5.9735224773962425E-3</v>
      </c>
      <c r="AB99" s="25">
        <f t="shared" si="17"/>
        <v>6.0108632373765403E-3</v>
      </c>
      <c r="AC99" s="25">
        <f t="shared" si="17"/>
        <v>6.0222654600474712E-3</v>
      </c>
      <c r="AD99" s="25">
        <f t="shared" si="17"/>
        <v>5.9013950274855453E-3</v>
      </c>
      <c r="AE99" s="25">
        <f t="shared" si="17"/>
        <v>6.093882204570189E-3</v>
      </c>
      <c r="AF99" s="25">
        <f t="shared" si="17"/>
        <v>5.9400254261150476E-3</v>
      </c>
      <c r="AG99" s="25">
        <f t="shared" si="17"/>
        <v>5.9770011338338147E-3</v>
      </c>
      <c r="AH99" s="25">
        <f t="shared" si="17"/>
        <v>6.075441509612034E-3</v>
      </c>
      <c r="AI99" s="25">
        <f t="shared" si="17"/>
        <v>5.9734082240952002E-3</v>
      </c>
      <c r="AJ99" s="25">
        <f t="shared" si="17"/>
        <v>6.0230293141951829E-3</v>
      </c>
      <c r="AK99" s="42"/>
      <c r="AL99" s="2"/>
    </row>
    <row r="100" spans="1:38" ht="13" x14ac:dyDescent="0.6">
      <c r="A100" s="1" t="s">
        <v>159</v>
      </c>
      <c r="B100" s="25">
        <f t="shared" ref="B100:AJ100" si="18">EXP(LN(C82/B82)/(C$80-B$80))-1</f>
        <v>2.8263379797903054E-2</v>
      </c>
      <c r="C100" s="25">
        <f t="shared" si="18"/>
        <v>2.6370004418768911E-2</v>
      </c>
      <c r="D100" s="25">
        <f t="shared" si="18"/>
        <v>2.7566485675441399E-2</v>
      </c>
      <c r="E100" s="25">
        <f t="shared" si="18"/>
        <v>3.161058629343505E-2</v>
      </c>
      <c r="F100" s="25">
        <f t="shared" si="18"/>
        <v>1.5196600664751037E-2</v>
      </c>
      <c r="G100" s="25">
        <f t="shared" si="18"/>
        <v>2.0084111217701706E-2</v>
      </c>
      <c r="H100" s="25">
        <f t="shared" si="18"/>
        <v>1.8120782246057399E-2</v>
      </c>
      <c r="I100" s="25">
        <f t="shared" si="18"/>
        <v>1.5931264157523772E-2</v>
      </c>
      <c r="J100" s="25">
        <f t="shared" si="18"/>
        <v>1.4768337390565822E-2</v>
      </c>
      <c r="K100" s="25">
        <f t="shared" si="18"/>
        <v>1.2414328018703902E-2</v>
      </c>
      <c r="L100" s="25">
        <f t="shared" si="18"/>
        <v>1.1445695137481504E-2</v>
      </c>
      <c r="M100" s="25">
        <f t="shared" si="18"/>
        <v>1.0993657375327537E-2</v>
      </c>
      <c r="N100" s="25">
        <f t="shared" si="18"/>
        <v>1.1203654813697561E-2</v>
      </c>
      <c r="O100" s="25">
        <f t="shared" si="18"/>
        <v>1.0073962582592966E-2</v>
      </c>
      <c r="P100" s="25">
        <f t="shared" si="18"/>
        <v>8.6175604623845992E-3</v>
      </c>
      <c r="Q100" s="25">
        <f t="shared" si="18"/>
        <v>7.6861880498091395E-3</v>
      </c>
      <c r="R100" s="25">
        <f t="shared" si="18"/>
        <v>7.5973371856867811E-3</v>
      </c>
      <c r="S100" s="25">
        <f t="shared" si="18"/>
        <v>6.8466601034766761E-3</v>
      </c>
      <c r="T100" s="25">
        <f t="shared" si="18"/>
        <v>6.8088228893699032E-3</v>
      </c>
      <c r="U100" s="25">
        <f t="shared" si="18"/>
        <v>6.1867168435720821E-3</v>
      </c>
      <c r="V100" s="25">
        <f t="shared" si="18"/>
        <v>6.0034158837960483E-3</v>
      </c>
      <c r="W100" s="25">
        <f t="shared" si="18"/>
        <v>5.9974911629225858E-3</v>
      </c>
      <c r="X100" s="25">
        <f t="shared" si="18"/>
        <v>5.9728648087864489E-3</v>
      </c>
      <c r="Y100" s="25">
        <f t="shared" si="18"/>
        <v>5.9328250264898408E-3</v>
      </c>
      <c r="Z100" s="25">
        <f t="shared" si="18"/>
        <v>6.0198478666397826E-3</v>
      </c>
      <c r="AA100" s="25">
        <f t="shared" si="18"/>
        <v>6.0726675818398856E-3</v>
      </c>
      <c r="AB100" s="25">
        <f t="shared" si="18"/>
        <v>5.9726596085196704E-3</v>
      </c>
      <c r="AC100" s="25">
        <f t="shared" si="18"/>
        <v>5.9862042894645029E-3</v>
      </c>
      <c r="AD100" s="25">
        <f t="shared" si="18"/>
        <v>5.9779644969490953E-3</v>
      </c>
      <c r="AE100" s="25">
        <f t="shared" si="18"/>
        <v>6.0550297791346352E-3</v>
      </c>
      <c r="AF100" s="25">
        <f t="shared" si="18"/>
        <v>6.0017776194813965E-3</v>
      </c>
      <c r="AG100" s="25">
        <f t="shared" si="18"/>
        <v>5.9375576682276776E-3</v>
      </c>
      <c r="AH100" s="25">
        <f t="shared" si="18"/>
        <v>6.0376697724562334E-3</v>
      </c>
      <c r="AI100" s="25">
        <f t="shared" si="18"/>
        <v>6.0198478666397826E-3</v>
      </c>
      <c r="AJ100" s="25">
        <f t="shared" si="18"/>
        <v>5.9850725506698232E-3</v>
      </c>
      <c r="AK100" s="42"/>
      <c r="AL100" s="2"/>
    </row>
    <row r="101" spans="1:38" ht="13" x14ac:dyDescent="0.6">
      <c r="A101" s="1" t="s">
        <v>160</v>
      </c>
      <c r="B101" s="25">
        <f t="shared" ref="B101:AJ101" si="19">EXP(LN(C83/B83)/(C$80-B$80))-1</f>
        <v>2.9186008964760646E-2</v>
      </c>
      <c r="C101" s="25">
        <f t="shared" si="19"/>
        <v>2.5093283139584477E-2</v>
      </c>
      <c r="D101" s="25">
        <f t="shared" si="19"/>
        <v>2.7923962631948518E-2</v>
      </c>
      <c r="E101" s="25">
        <f t="shared" si="19"/>
        <v>4.6411530629548281E-2</v>
      </c>
      <c r="F101" s="25">
        <f t="shared" si="19"/>
        <v>1.6384673297434205E-2</v>
      </c>
      <c r="G101" s="25">
        <f t="shared" si="19"/>
        <v>2.0084111217701706E-2</v>
      </c>
      <c r="H101" s="25">
        <f t="shared" si="19"/>
        <v>1.8120782246057399E-2</v>
      </c>
      <c r="I101" s="25">
        <f t="shared" si="19"/>
        <v>1.5931264157523772E-2</v>
      </c>
      <c r="J101" s="25">
        <f t="shared" si="19"/>
        <v>1.4254659596014019E-2</v>
      </c>
      <c r="K101" s="25">
        <f t="shared" si="19"/>
        <v>1.2473963161856005E-2</v>
      </c>
      <c r="L101" s="25">
        <f t="shared" si="19"/>
        <v>1.149447420531069E-2</v>
      </c>
      <c r="M101" s="25">
        <f t="shared" si="19"/>
        <v>1.1035533591945423E-2</v>
      </c>
      <c r="N101" s="25">
        <f t="shared" si="19"/>
        <v>1.0917276284987398E-2</v>
      </c>
      <c r="O101" s="25">
        <f t="shared" si="19"/>
        <v>1.0135898244829855E-2</v>
      </c>
      <c r="P101" s="25">
        <f t="shared" si="19"/>
        <v>8.6657691167804085E-3</v>
      </c>
      <c r="Q101" s="25">
        <f t="shared" si="19"/>
        <v>7.7257952426748044E-3</v>
      </c>
      <c r="R101" s="25">
        <f t="shared" si="19"/>
        <v>7.4027837470644897E-3</v>
      </c>
      <c r="S101" s="25">
        <f t="shared" si="19"/>
        <v>7.1077462249424794E-3</v>
      </c>
      <c r="T101" s="25">
        <f t="shared" si="19"/>
        <v>6.635900918805504E-3</v>
      </c>
      <c r="U101" s="25">
        <f t="shared" si="19"/>
        <v>6.0335210865221089E-3</v>
      </c>
      <c r="V101" s="25">
        <f t="shared" si="19"/>
        <v>6.04743537446506E-3</v>
      </c>
      <c r="W101" s="25">
        <f t="shared" si="19"/>
        <v>6.0388957140040667E-3</v>
      </c>
      <c r="X101" s="25">
        <f t="shared" si="19"/>
        <v>6.0116946619634959E-3</v>
      </c>
      <c r="Y101" s="25">
        <f t="shared" si="19"/>
        <v>5.9691575949474274E-3</v>
      </c>
      <c r="Z101" s="25">
        <f t="shared" si="19"/>
        <v>6.0545702349539265E-3</v>
      </c>
      <c r="AA101" s="25">
        <f t="shared" si="19"/>
        <v>5.9735224773962425E-3</v>
      </c>
      <c r="AB101" s="25">
        <f t="shared" si="19"/>
        <v>6.0108632373765403E-3</v>
      </c>
      <c r="AC101" s="25">
        <f t="shared" si="19"/>
        <v>6.0222654600474712E-3</v>
      </c>
      <c r="AD101" s="25">
        <f t="shared" si="19"/>
        <v>6.0118790183842918E-3</v>
      </c>
      <c r="AE101" s="25">
        <f t="shared" si="19"/>
        <v>5.9833892077747475E-3</v>
      </c>
      <c r="AF101" s="25">
        <f t="shared" si="19"/>
        <v>5.9400254261150476E-3</v>
      </c>
      <c r="AG101" s="25">
        <f t="shared" si="19"/>
        <v>5.9770011338338147E-3</v>
      </c>
      <c r="AH101" s="25">
        <f t="shared" si="19"/>
        <v>6.075441509612034E-3</v>
      </c>
      <c r="AI101" s="25">
        <f t="shared" si="19"/>
        <v>5.9734082240952002E-3</v>
      </c>
      <c r="AJ101" s="25">
        <f t="shared" si="19"/>
        <v>6.0230293141951829E-3</v>
      </c>
      <c r="AK101" s="42"/>
      <c r="AL101" s="2"/>
    </row>
    <row r="102" spans="1:38" ht="13" x14ac:dyDescent="0.6">
      <c r="A102" s="1" t="s">
        <v>161</v>
      </c>
      <c r="B102" s="25">
        <f t="shared" ref="B102:AJ102" si="20">EXP(LN(C84/B84)/(C$80-B$80))-1</f>
        <v>3.0689594235900231E-2</v>
      </c>
      <c r="C102" s="25">
        <f t="shared" si="20"/>
        <v>3.3575519102710727E-2</v>
      </c>
      <c r="D102" s="25">
        <f t="shared" si="20"/>
        <v>3.2357862679155636E-2</v>
      </c>
      <c r="E102" s="25">
        <f t="shared" si="20"/>
        <v>7.1773462536293131E-2</v>
      </c>
      <c r="F102" s="25">
        <f t="shared" si="20"/>
        <v>1.2865393282954551E-2</v>
      </c>
      <c r="G102" s="25">
        <f t="shared" si="20"/>
        <v>2.0084111217701706E-2</v>
      </c>
      <c r="H102" s="25">
        <f t="shared" si="20"/>
        <v>1.8120782246057399E-2</v>
      </c>
      <c r="I102" s="25">
        <f t="shared" si="20"/>
        <v>1.5931264157523772E-2</v>
      </c>
      <c r="J102" s="25">
        <f t="shared" si="20"/>
        <v>1.3738629666663948E-2</v>
      </c>
      <c r="K102" s="25">
        <f t="shared" si="20"/>
        <v>1.2534174745673532E-2</v>
      </c>
      <c r="L102" s="25">
        <f t="shared" si="20"/>
        <v>1.1136692791213987E-2</v>
      </c>
      <c r="M102" s="25">
        <f t="shared" si="20"/>
        <v>1.1484685122802318E-2</v>
      </c>
      <c r="N102" s="25">
        <f t="shared" si="20"/>
        <v>1.1280328305728782E-2</v>
      </c>
      <c r="O102" s="25">
        <f t="shared" si="20"/>
        <v>9.8418692521275997E-3</v>
      </c>
      <c r="P102" s="25">
        <f t="shared" si="20"/>
        <v>8.9594556721677154E-3</v>
      </c>
      <c r="Q102" s="25">
        <f t="shared" si="20"/>
        <v>7.7257952426748044E-3</v>
      </c>
      <c r="R102" s="25">
        <f t="shared" si="20"/>
        <v>7.4027837470644897E-3</v>
      </c>
      <c r="S102" s="25">
        <f t="shared" si="20"/>
        <v>7.1077462249424794E-3</v>
      </c>
      <c r="T102" s="25">
        <f t="shared" si="20"/>
        <v>6.4343923143133086E-3</v>
      </c>
      <c r="U102" s="25">
        <f t="shared" si="20"/>
        <v>6.2349494284534845E-3</v>
      </c>
      <c r="V102" s="25">
        <f t="shared" si="20"/>
        <v>6.04743537446506E-3</v>
      </c>
      <c r="W102" s="25">
        <f t="shared" si="20"/>
        <v>6.0388957140040667E-3</v>
      </c>
      <c r="X102" s="25">
        <f t="shared" si="20"/>
        <v>6.0116946619634959E-3</v>
      </c>
      <c r="Y102" s="25">
        <f t="shared" si="20"/>
        <v>5.9691575949474274E-3</v>
      </c>
      <c r="Z102" s="25">
        <f t="shared" si="20"/>
        <v>6.0545702349539265E-3</v>
      </c>
      <c r="AA102" s="25">
        <f t="shared" si="20"/>
        <v>5.9735224773962425E-3</v>
      </c>
      <c r="AB102" s="25">
        <f t="shared" si="20"/>
        <v>6.0108632373765403E-3</v>
      </c>
      <c r="AC102" s="25">
        <f t="shared" si="20"/>
        <v>5.9049519065137446E-3</v>
      </c>
      <c r="AD102" s="25">
        <f t="shared" si="20"/>
        <v>6.0187081661986497E-3</v>
      </c>
      <c r="AE102" s="25">
        <f t="shared" si="20"/>
        <v>5.9897909551722694E-3</v>
      </c>
      <c r="AF102" s="25">
        <f t="shared" si="20"/>
        <v>6.0441115262002132E-3</v>
      </c>
      <c r="AG102" s="25">
        <f t="shared" si="20"/>
        <v>5.9770011338338147E-3</v>
      </c>
      <c r="AH102" s="25">
        <f t="shared" si="20"/>
        <v>5.9884521443824834E-3</v>
      </c>
      <c r="AI102" s="25">
        <f t="shared" si="20"/>
        <v>6.0603962884540064E-3</v>
      </c>
      <c r="AJ102" s="25">
        <f t="shared" si="20"/>
        <v>5.9458536724352751E-3</v>
      </c>
      <c r="AK102" s="42"/>
      <c r="AL102" s="2"/>
    </row>
    <row r="103" spans="1:38" ht="13" x14ac:dyDescent="0.6">
      <c r="A103" s="1" t="s">
        <v>162</v>
      </c>
      <c r="B103" s="25">
        <f t="shared" ref="B103:AJ103" si="21">EXP(LN(C85/B85)/(C$80-B$80))-1</f>
        <v>1.1847940917808941E-2</v>
      </c>
      <c r="C103" s="25">
        <f t="shared" si="21"/>
        <v>1.2263570143156377E-2</v>
      </c>
      <c r="D103" s="25">
        <f t="shared" si="21"/>
        <v>1.092260490919128E-2</v>
      </c>
      <c r="E103" s="25">
        <f t="shared" si="21"/>
        <v>2.0133284932699391E-2</v>
      </c>
      <c r="F103" s="25">
        <f t="shared" si="21"/>
        <v>1.8807634606074597E-2</v>
      </c>
      <c r="G103" s="25">
        <f t="shared" si="21"/>
        <v>2.0917177548195109E-2</v>
      </c>
      <c r="H103" s="25">
        <f t="shared" si="21"/>
        <v>1.7984633418501872E-2</v>
      </c>
      <c r="I103" s="25">
        <f t="shared" si="21"/>
        <v>1.58301794787441E-2</v>
      </c>
      <c r="J103" s="25">
        <f t="shared" si="21"/>
        <v>1.4176806534865527E-2</v>
      </c>
      <c r="K103" s="25">
        <f t="shared" si="21"/>
        <v>1.2414328018703902E-2</v>
      </c>
      <c r="L103" s="25">
        <f t="shared" si="21"/>
        <v>1.1042004447136655E-2</v>
      </c>
      <c r="M103" s="25">
        <f t="shared" si="21"/>
        <v>1.1397328761565628E-2</v>
      </c>
      <c r="N103" s="25">
        <f t="shared" si="21"/>
        <v>1.1203654813697561E-2</v>
      </c>
      <c r="O103" s="25">
        <f t="shared" si="21"/>
        <v>1.0073962582592966E-2</v>
      </c>
      <c r="P103" s="25">
        <f t="shared" si="21"/>
        <v>8.8847794700548377E-3</v>
      </c>
      <c r="Q103" s="25">
        <f t="shared" si="21"/>
        <v>7.6665364249988155E-3</v>
      </c>
      <c r="R103" s="25">
        <f t="shared" si="21"/>
        <v>7.3501042479569012E-3</v>
      </c>
      <c r="S103" s="25">
        <f t="shared" si="21"/>
        <v>7.0606779662409913E-3</v>
      </c>
      <c r="T103" s="25">
        <f t="shared" si="21"/>
        <v>6.5948585501784951E-3</v>
      </c>
      <c r="U103" s="25">
        <f t="shared" si="21"/>
        <v>6.3746311224679442E-3</v>
      </c>
      <c r="V103" s="25">
        <f t="shared" si="21"/>
        <v>5.9925109896490358E-3</v>
      </c>
      <c r="W103" s="25">
        <f t="shared" si="21"/>
        <v>5.9872286125892682E-3</v>
      </c>
      <c r="X103" s="25">
        <f t="shared" si="21"/>
        <v>5.9632356181598123E-3</v>
      </c>
      <c r="Y103" s="25">
        <f t="shared" si="21"/>
        <v>5.9238109073092016E-3</v>
      </c>
      <c r="Z103" s="25">
        <f t="shared" si="21"/>
        <v>6.0112294317617998E-3</v>
      </c>
      <c r="AA103" s="25">
        <f t="shared" si="21"/>
        <v>6.0644812037402573E-3</v>
      </c>
      <c r="AB103" s="25">
        <f t="shared" si="21"/>
        <v>5.9650771008783465E-3</v>
      </c>
      <c r="AC103" s="25">
        <f t="shared" si="21"/>
        <v>5.9790438324935913E-3</v>
      </c>
      <c r="AD103" s="25">
        <f t="shared" si="21"/>
        <v>6.0808760979120802E-3</v>
      </c>
      <c r="AE103" s="25">
        <f t="shared" si="21"/>
        <v>5.9389573944677032E-3</v>
      </c>
      <c r="AF103" s="25">
        <f t="shared" si="21"/>
        <v>5.9957782946848948E-3</v>
      </c>
      <c r="AG103" s="25">
        <f t="shared" si="21"/>
        <v>6.0236262101280857E-3</v>
      </c>
      <c r="AH103" s="25">
        <f t="shared" si="21"/>
        <v>6.0269639847416734E-3</v>
      </c>
      <c r="AI103" s="25">
        <f t="shared" si="21"/>
        <v>6.0097954252869012E-3</v>
      </c>
      <c r="AJ103" s="25">
        <f t="shared" si="21"/>
        <v>5.975658014372609E-3</v>
      </c>
      <c r="AK103" s="42"/>
      <c r="AL103" s="2"/>
    </row>
    <row r="104" spans="1:38" ht="13" x14ac:dyDescent="0.6">
      <c r="A104" s="1" t="s">
        <v>163</v>
      </c>
      <c r="B104" s="25">
        <f t="shared" ref="B104:AJ104" si="22">EXP(LN(C86/B86)/(C$80-B$80))-1</f>
        <v>2.9186008964760646E-2</v>
      </c>
      <c r="C104" s="25">
        <f t="shared" si="22"/>
        <v>2.976928396352907E-2</v>
      </c>
      <c r="D104" s="25">
        <f t="shared" si="22"/>
        <v>2.8310473314933082E-2</v>
      </c>
      <c r="E104" s="25">
        <f t="shared" si="22"/>
        <v>1.4412963773229759E-2</v>
      </c>
      <c r="F104" s="25">
        <f t="shared" si="22"/>
        <v>1.0591751203291366E-2</v>
      </c>
      <c r="G104" s="25">
        <f t="shared" si="22"/>
        <v>2.892842254481276E-2</v>
      </c>
      <c r="H104" s="25">
        <f t="shared" si="22"/>
        <v>3.5215154089348832E-2</v>
      </c>
      <c r="I104" s="25">
        <f t="shared" si="22"/>
        <v>3.3351955848296422E-2</v>
      </c>
      <c r="J104" s="25">
        <f t="shared" si="22"/>
        <v>2.7697644859024484E-2</v>
      </c>
      <c r="K104" s="25">
        <f t="shared" si="22"/>
        <v>2.2147040427619391E-2</v>
      </c>
      <c r="L104" s="25">
        <f t="shared" si="22"/>
        <v>1.8914952207806479E-2</v>
      </c>
      <c r="M104" s="25">
        <f t="shared" si="22"/>
        <v>1.922033933430578E-2</v>
      </c>
      <c r="N104" s="25">
        <f t="shared" si="22"/>
        <v>1.8861587480421438E-2</v>
      </c>
      <c r="O104" s="25">
        <f t="shared" si="22"/>
        <v>1.5746788509723109E-2</v>
      </c>
      <c r="P104" s="25">
        <f t="shared" si="22"/>
        <v>1.2078194273852594E-2</v>
      </c>
      <c r="Q104" s="25">
        <f t="shared" si="22"/>
        <v>9.8543588707700192E-3</v>
      </c>
      <c r="R104" s="25">
        <f t="shared" si="22"/>
        <v>9.3915260703245629E-3</v>
      </c>
      <c r="S104" s="25">
        <f t="shared" si="22"/>
        <v>9.0471618390310926E-3</v>
      </c>
      <c r="T104" s="25">
        <f t="shared" si="22"/>
        <v>8.5788097202641467E-3</v>
      </c>
      <c r="U104" s="25">
        <f t="shared" si="22"/>
        <v>8.2261488714068243E-3</v>
      </c>
      <c r="V104" s="25">
        <f t="shared" si="22"/>
        <v>8.0213912700570766E-3</v>
      </c>
      <c r="W104" s="25">
        <f t="shared" si="22"/>
        <v>7.9809902698613211E-3</v>
      </c>
      <c r="X104" s="25">
        <f t="shared" si="22"/>
        <v>8.0065466508512095E-3</v>
      </c>
      <c r="Y104" s="25">
        <f t="shared" si="22"/>
        <v>8.0285180981058968E-3</v>
      </c>
      <c r="Z104" s="25">
        <f t="shared" si="22"/>
        <v>7.9564225983534964E-3</v>
      </c>
      <c r="AA104" s="25">
        <f t="shared" si="22"/>
        <v>7.8549784535015821E-3</v>
      </c>
      <c r="AB104" s="25">
        <f t="shared" si="22"/>
        <v>7.3951062933013123E-3</v>
      </c>
      <c r="AC104" s="25">
        <f t="shared" si="22"/>
        <v>7.0254476920488251E-3</v>
      </c>
      <c r="AD104" s="25">
        <f t="shared" si="22"/>
        <v>6.629478369439834E-3</v>
      </c>
      <c r="AE104" s="25">
        <f t="shared" si="22"/>
        <v>6.2171729575475343E-3</v>
      </c>
      <c r="AF104" s="25">
        <f t="shared" si="22"/>
        <v>5.9977965293538382E-3</v>
      </c>
      <c r="AG104" s="25">
        <f t="shared" si="22"/>
        <v>6.0128309919593725E-3</v>
      </c>
      <c r="AH104" s="25">
        <f t="shared" si="22"/>
        <v>5.9799261340915955E-3</v>
      </c>
      <c r="AI104" s="25">
        <f t="shared" si="22"/>
        <v>6.0054028585394548E-3</v>
      </c>
      <c r="AJ104" s="25">
        <f t="shared" si="22"/>
        <v>6.0069461839611371E-3</v>
      </c>
      <c r="AK104" s="42"/>
      <c r="AL104" s="2"/>
    </row>
    <row r="105" spans="1:38" ht="13" x14ac:dyDescent="0.6">
      <c r="A105" s="1" t="s">
        <v>164</v>
      </c>
      <c r="B105" s="25">
        <f t="shared" ref="B105:AJ105" si="23">EXP(LN(C87/B87)/(C$80-B$80))-1</f>
        <v>2.6732530254041986E-2</v>
      </c>
      <c r="C105" s="25">
        <f t="shared" si="23"/>
        <v>2.8061818746097034E-2</v>
      </c>
      <c r="D105" s="25">
        <f t="shared" si="23"/>
        <v>2.804940336523476E-2</v>
      </c>
      <c r="E105" s="25">
        <f t="shared" si="23"/>
        <v>4.0799748219803256E-2</v>
      </c>
      <c r="F105" s="25">
        <f t="shared" si="23"/>
        <v>-5.6559106358909927E-2</v>
      </c>
      <c r="G105" s="25">
        <f t="shared" si="23"/>
        <v>3.2732652653746142E-2</v>
      </c>
      <c r="H105" s="25">
        <f t="shared" si="23"/>
        <v>3.5708876810044199E-2</v>
      </c>
      <c r="I105" s="25">
        <f t="shared" si="23"/>
        <v>3.2931024789221608E-2</v>
      </c>
      <c r="J105" s="25">
        <f t="shared" si="23"/>
        <v>2.7656729960433113E-2</v>
      </c>
      <c r="K105" s="25">
        <f t="shared" si="23"/>
        <v>2.2104670564506046E-2</v>
      </c>
      <c r="L105" s="25">
        <f t="shared" si="23"/>
        <v>1.9048855541086818E-2</v>
      </c>
      <c r="M105" s="25">
        <f t="shared" si="23"/>
        <v>1.9032120861830482E-2</v>
      </c>
      <c r="N105" s="25">
        <f t="shared" si="23"/>
        <v>1.8897493723776915E-2</v>
      </c>
      <c r="O105" s="25">
        <f t="shared" si="23"/>
        <v>1.5776337980420774E-2</v>
      </c>
      <c r="P105" s="25">
        <f t="shared" si="23"/>
        <v>1.2057544362387596E-2</v>
      </c>
      <c r="Q105" s="25">
        <f t="shared" si="23"/>
        <v>9.8711062246013004E-3</v>
      </c>
      <c r="R105" s="25">
        <f t="shared" si="23"/>
        <v>9.3901142907448776E-3</v>
      </c>
      <c r="S105" s="25">
        <f t="shared" si="23"/>
        <v>9.0292932730486886E-3</v>
      </c>
      <c r="T105" s="25">
        <f t="shared" si="23"/>
        <v>8.6216884496226331E-3</v>
      </c>
      <c r="U105" s="25">
        <f t="shared" si="23"/>
        <v>8.1879196375425067E-3</v>
      </c>
      <c r="V105" s="25">
        <f t="shared" si="23"/>
        <v>8.0315712596221722E-3</v>
      </c>
      <c r="W105" s="25">
        <f t="shared" si="23"/>
        <v>7.9696398355828535E-3</v>
      </c>
      <c r="X105" s="25">
        <f t="shared" si="23"/>
        <v>8.0240622010907536E-3</v>
      </c>
      <c r="Y105" s="25">
        <f t="shared" si="23"/>
        <v>8.0212151409362331E-3</v>
      </c>
      <c r="Z105" s="25">
        <f t="shared" si="23"/>
        <v>7.9733311599399226E-3</v>
      </c>
      <c r="AA105" s="25">
        <f t="shared" si="23"/>
        <v>7.8129577190302335E-3</v>
      </c>
      <c r="AB105" s="25">
        <f t="shared" si="23"/>
        <v>7.4272153752381609E-3</v>
      </c>
      <c r="AC105" s="25">
        <f t="shared" si="23"/>
        <v>7.0145338251916822E-3</v>
      </c>
      <c r="AD105" s="25">
        <f t="shared" si="23"/>
        <v>6.6175969502322296E-3</v>
      </c>
      <c r="AE105" s="25">
        <f t="shared" si="23"/>
        <v>6.2363131424352236E-3</v>
      </c>
      <c r="AF105" s="25">
        <f t="shared" si="23"/>
        <v>6.0095087061133867E-3</v>
      </c>
      <c r="AG105" s="25">
        <f t="shared" si="23"/>
        <v>5.9841382542074051E-3</v>
      </c>
      <c r="AH105" s="25">
        <f t="shared" si="23"/>
        <v>5.9928338695971473E-3</v>
      </c>
      <c r="AI105" s="25">
        <f t="shared" si="23"/>
        <v>6.003764103017728E-3</v>
      </c>
      <c r="AJ105" s="25">
        <f t="shared" si="23"/>
        <v>6.0150998296255587E-3</v>
      </c>
      <c r="AK105" s="42"/>
      <c r="AL105" s="2"/>
    </row>
    <row r="106" spans="1:38" ht="13" x14ac:dyDescent="0.6">
      <c r="A106" s="1" t="s">
        <v>165</v>
      </c>
      <c r="B106" s="25">
        <f t="shared" ref="B106:AJ106" si="24">EXP(LN(C88/B88)/(C$80-B$80))-1</f>
        <v>2.2565182563572872E-2</v>
      </c>
      <c r="C106" s="25">
        <f t="shared" si="24"/>
        <v>2.3920490704586683E-2</v>
      </c>
      <c r="D106" s="25">
        <f t="shared" si="24"/>
        <v>2.3636502037103657E-2</v>
      </c>
      <c r="E106" s="25">
        <f t="shared" si="24"/>
        <v>-9.7957136392137212E-3</v>
      </c>
      <c r="F106" s="25">
        <f t="shared" si="24"/>
        <v>1.4023628061544668E-2</v>
      </c>
      <c r="G106" s="25">
        <f t="shared" si="24"/>
        <v>1.3189044424145591E-2</v>
      </c>
      <c r="H106" s="25">
        <f t="shared" si="24"/>
        <v>2.5049411050451775E-2</v>
      </c>
      <c r="I106" s="25">
        <f t="shared" si="24"/>
        <v>2.3957396055257263E-2</v>
      </c>
      <c r="J106" s="25">
        <f t="shared" si="24"/>
        <v>2.4211418726341805E-2</v>
      </c>
      <c r="K106" s="25">
        <f t="shared" si="24"/>
        <v>2.4035093714998235E-2</v>
      </c>
      <c r="L106" s="25">
        <f t="shared" si="24"/>
        <v>2.4065071424597795E-2</v>
      </c>
      <c r="M106" s="25">
        <f t="shared" si="24"/>
        <v>2.5027120341096776E-2</v>
      </c>
      <c r="N106" s="25">
        <f t="shared" si="24"/>
        <v>2.5732043198295917E-2</v>
      </c>
      <c r="O106" s="25">
        <f t="shared" si="24"/>
        <v>2.3738983549510762E-2</v>
      </c>
      <c r="P106" s="25">
        <f t="shared" si="24"/>
        <v>2.128792082721831E-2</v>
      </c>
      <c r="Q106" s="25">
        <f t="shared" si="24"/>
        <v>1.9111613229659374E-2</v>
      </c>
      <c r="R106" s="25">
        <f t="shared" si="24"/>
        <v>1.7064816837779384E-2</v>
      </c>
      <c r="S106" s="25">
        <f t="shared" si="24"/>
        <v>1.5138324689419447E-2</v>
      </c>
      <c r="T106" s="25">
        <f t="shared" si="24"/>
        <v>1.309024971653483E-2</v>
      </c>
      <c r="U106" s="25">
        <f t="shared" si="24"/>
        <v>1.1083643987890301E-2</v>
      </c>
      <c r="V106" s="25">
        <f t="shared" si="24"/>
        <v>1.002123294120616E-2</v>
      </c>
      <c r="W106" s="25">
        <f t="shared" si="24"/>
        <v>9.9951808340985604E-3</v>
      </c>
      <c r="X106" s="25">
        <f t="shared" si="24"/>
        <v>9.9992717523800234E-3</v>
      </c>
      <c r="Y106" s="25">
        <f t="shared" si="24"/>
        <v>1.0015288147220858E-2</v>
      </c>
      <c r="Z106" s="25">
        <f t="shared" si="24"/>
        <v>1.0000575759574692E-2</v>
      </c>
      <c r="AA106" s="25">
        <f t="shared" si="24"/>
        <v>9.7957298995670072E-3</v>
      </c>
      <c r="AB106" s="25">
        <f t="shared" si="24"/>
        <v>9.4389270767119005E-3</v>
      </c>
      <c r="AC106" s="25">
        <f t="shared" si="24"/>
        <v>9.0071072410866648E-3</v>
      </c>
      <c r="AD106" s="25">
        <f t="shared" si="24"/>
        <v>8.6341872196336045E-3</v>
      </c>
      <c r="AE106" s="25">
        <f t="shared" si="24"/>
        <v>8.2137770576706792E-3</v>
      </c>
      <c r="AF106" s="25">
        <f t="shared" si="24"/>
        <v>7.8185550669664927E-3</v>
      </c>
      <c r="AG106" s="25">
        <f t="shared" si="24"/>
        <v>7.4144989736928402E-3</v>
      </c>
      <c r="AH106" s="25">
        <f t="shared" si="24"/>
        <v>7.0241309961875942E-3</v>
      </c>
      <c r="AI106" s="25">
        <f t="shared" si="24"/>
        <v>6.6198592145083612E-3</v>
      </c>
      <c r="AJ106" s="25">
        <f t="shared" si="24"/>
        <v>6.2220727737596349E-3</v>
      </c>
      <c r="AK106" s="42"/>
      <c r="AL106" s="2"/>
    </row>
    <row r="107" spans="1:38" ht="13" x14ac:dyDescent="0.6">
      <c r="A107" s="1" t="s">
        <v>166</v>
      </c>
      <c r="B107" s="25">
        <f t="shared" ref="B107:AJ107" si="25">EXP(LN(C89/B89)/(C$80-B$80))-1</f>
        <v>3.6311209910314224E-2</v>
      </c>
      <c r="C107" s="25">
        <f t="shared" si="25"/>
        <v>3.5687737952794674E-2</v>
      </c>
      <c r="D107" s="25">
        <f t="shared" si="25"/>
        <v>3.5872497114519897E-2</v>
      </c>
      <c r="E107" s="25">
        <f t="shared" si="25"/>
        <v>-1.7099049167184299E-2</v>
      </c>
      <c r="F107" s="25">
        <f t="shared" si="25"/>
        <v>1.6384673297434205E-2</v>
      </c>
      <c r="G107" s="25">
        <f t="shared" si="25"/>
        <v>1.5824273334805516E-2</v>
      </c>
      <c r="H107" s="25">
        <f t="shared" si="25"/>
        <v>2.4471876240215407E-2</v>
      </c>
      <c r="I107" s="25">
        <f t="shared" si="25"/>
        <v>2.4065071424597795E-2</v>
      </c>
      <c r="J107" s="25">
        <f t="shared" si="25"/>
        <v>2.4176823417079385E-2</v>
      </c>
      <c r="K107" s="25">
        <f t="shared" si="25"/>
        <v>2.3920490704586683E-2</v>
      </c>
      <c r="L107" s="25">
        <f t="shared" si="25"/>
        <v>2.4433420385456817E-2</v>
      </c>
      <c r="M107" s="25">
        <f t="shared" si="25"/>
        <v>2.4918714945831422E-2</v>
      </c>
      <c r="N107" s="25">
        <f t="shared" si="25"/>
        <v>2.5702816315930077E-2</v>
      </c>
      <c r="O107" s="25">
        <f t="shared" si="25"/>
        <v>2.3649871634024988E-2</v>
      </c>
      <c r="P107" s="25">
        <f t="shared" si="25"/>
        <v>2.1391947596446803E-2</v>
      </c>
      <c r="Q107" s="25">
        <f t="shared" si="25"/>
        <v>1.9062050427945954E-2</v>
      </c>
      <c r="R107" s="25">
        <f t="shared" si="25"/>
        <v>1.7079553468012598E-2</v>
      </c>
      <c r="S107" s="25">
        <f t="shared" si="25"/>
        <v>1.5136741616595284E-2</v>
      </c>
      <c r="T107" s="25">
        <f t="shared" si="25"/>
        <v>1.309024971653483E-2</v>
      </c>
      <c r="U107" s="25">
        <f t="shared" si="25"/>
        <v>1.1094313422593371E-2</v>
      </c>
      <c r="V107" s="25">
        <f t="shared" si="25"/>
        <v>9.9854896213880107E-3</v>
      </c>
      <c r="W107" s="25">
        <f t="shared" si="25"/>
        <v>9.9861989997507283E-3</v>
      </c>
      <c r="X107" s="25">
        <f t="shared" si="25"/>
        <v>1.0008034791879838E-2</v>
      </c>
      <c r="Y107" s="25">
        <f t="shared" si="25"/>
        <v>1.0002654971840164E-2</v>
      </c>
      <c r="Z107" s="25">
        <f t="shared" si="25"/>
        <v>1.0000281063214933E-2</v>
      </c>
      <c r="AA107" s="25">
        <f t="shared" si="25"/>
        <v>9.8333672107302483E-3</v>
      </c>
      <c r="AB107" s="25">
        <f t="shared" si="25"/>
        <v>9.4106366081478932E-3</v>
      </c>
      <c r="AC107" s="25">
        <f t="shared" si="25"/>
        <v>9.019358160728741E-3</v>
      </c>
      <c r="AD107" s="25">
        <f t="shared" si="25"/>
        <v>8.6162775797329338E-3</v>
      </c>
      <c r="AE107" s="25">
        <f t="shared" si="25"/>
        <v>8.2301148939094571E-3</v>
      </c>
      <c r="AF107" s="25">
        <f t="shared" si="25"/>
        <v>7.810369834134967E-3</v>
      </c>
      <c r="AG107" s="25">
        <f t="shared" si="25"/>
        <v>7.4199195577211441E-3</v>
      </c>
      <c r="AH107" s="25">
        <f t="shared" si="25"/>
        <v>7.0262052065159786E-3</v>
      </c>
      <c r="AI107" s="25">
        <f t="shared" si="25"/>
        <v>6.6204428694527362E-3</v>
      </c>
      <c r="AJ107" s="25">
        <f t="shared" si="25"/>
        <v>6.2222980442925291E-3</v>
      </c>
      <c r="AK107" s="42"/>
      <c r="AL107" s="2"/>
    </row>
    <row r="108" spans="1:38" ht="13" x14ac:dyDescent="0.6">
      <c r="A108" s="1" t="s">
        <v>167</v>
      </c>
      <c r="B108" s="25">
        <f t="shared" ref="B108:AJ108" si="26">EXP(LN(C90/B90)/(C$80-B$80))-1</f>
        <v>3.3077529462111066E-2</v>
      </c>
      <c r="C108" s="25">
        <f t="shared" si="26"/>
        <v>3.3395938566434413E-2</v>
      </c>
      <c r="D108" s="25">
        <f t="shared" si="26"/>
        <v>3.3230476048277113E-2</v>
      </c>
      <c r="E108" s="25">
        <f t="shared" si="26"/>
        <v>-2.1130955573644306E-2</v>
      </c>
      <c r="F108" s="25">
        <f t="shared" si="26"/>
        <v>1.7588221460874243E-2</v>
      </c>
      <c r="G108" s="25">
        <f t="shared" si="26"/>
        <v>1.6689177844041669E-2</v>
      </c>
      <c r="H108" s="25">
        <f t="shared" si="26"/>
        <v>2.4285265041108062E-2</v>
      </c>
      <c r="I108" s="25">
        <f t="shared" si="26"/>
        <v>2.4458124109177026E-2</v>
      </c>
      <c r="J108" s="25">
        <f t="shared" si="26"/>
        <v>2.3948702155278001E-2</v>
      </c>
      <c r="K108" s="25">
        <f t="shared" si="26"/>
        <v>2.4076265778284478E-2</v>
      </c>
      <c r="L108" s="25">
        <f t="shared" si="26"/>
        <v>2.3955593140371656E-2</v>
      </c>
      <c r="M108" s="25">
        <f t="shared" si="26"/>
        <v>2.521533680482424E-2</v>
      </c>
      <c r="N108" s="25">
        <f t="shared" si="26"/>
        <v>2.5518379445966577E-2</v>
      </c>
      <c r="O108" s="25">
        <f t="shared" si="26"/>
        <v>2.3769295271085511E-2</v>
      </c>
      <c r="P108" s="25">
        <f t="shared" si="26"/>
        <v>2.1349758108680561E-2</v>
      </c>
      <c r="Q108" s="25">
        <f t="shared" si="26"/>
        <v>1.9107901127422E-2</v>
      </c>
      <c r="R108" s="25">
        <f t="shared" si="26"/>
        <v>1.7103577806559134E-2</v>
      </c>
      <c r="S108" s="25">
        <f t="shared" si="26"/>
        <v>1.5089091309613334E-2</v>
      </c>
      <c r="T108" s="25">
        <f t="shared" si="26"/>
        <v>1.3108024944886498E-2</v>
      </c>
      <c r="U108" s="25">
        <f t="shared" si="26"/>
        <v>1.1064138765035203E-2</v>
      </c>
      <c r="V108" s="25">
        <f t="shared" si="26"/>
        <v>1.0004158725116508E-2</v>
      </c>
      <c r="W108" s="25">
        <f t="shared" si="26"/>
        <v>9.9949407793840095E-3</v>
      </c>
      <c r="X108" s="25">
        <f t="shared" si="26"/>
        <v>1.0008406080134868E-2</v>
      </c>
      <c r="Y108" s="25">
        <f t="shared" si="26"/>
        <v>9.9963330967776098E-3</v>
      </c>
      <c r="Z108" s="25">
        <f t="shared" si="26"/>
        <v>1.0017466872823899E-2</v>
      </c>
      <c r="AA108" s="25">
        <f t="shared" si="26"/>
        <v>9.8157072722304672E-3</v>
      </c>
      <c r="AB108" s="25">
        <f t="shared" si="26"/>
        <v>9.4166237232895522E-3</v>
      </c>
      <c r="AC108" s="25">
        <f t="shared" si="26"/>
        <v>9.0212737106925012E-3</v>
      </c>
      <c r="AD108" s="25">
        <f t="shared" si="26"/>
        <v>8.6153608655177294E-3</v>
      </c>
      <c r="AE108" s="25">
        <f t="shared" si="26"/>
        <v>8.2271556943156465E-3</v>
      </c>
      <c r="AF108" s="25">
        <f t="shared" si="26"/>
        <v>7.8233965717096066E-3</v>
      </c>
      <c r="AG108" s="25">
        <f t="shared" si="26"/>
        <v>7.4139664556172047E-3</v>
      </c>
      <c r="AH108" s="25">
        <f t="shared" si="26"/>
        <v>7.0201731452683713E-3</v>
      </c>
      <c r="AI108" s="25">
        <f t="shared" si="26"/>
        <v>6.6147718147266943E-3</v>
      </c>
      <c r="AJ108" s="25">
        <f t="shared" si="26"/>
        <v>6.2172150761865552E-3</v>
      </c>
      <c r="AK108" s="42"/>
      <c r="AL108" s="2"/>
    </row>
    <row r="109" spans="1:38" ht="13" x14ac:dyDescent="0.6">
      <c r="A109" s="1" t="s">
        <v>168</v>
      </c>
      <c r="B109" s="25">
        <f t="shared" ref="B109:AJ109" si="27">EXP(LN(C91/B91)/(C$80-B$80))-1</f>
        <v>6.6914256672092609E-3</v>
      </c>
      <c r="C109" s="25">
        <f t="shared" si="27"/>
        <v>9.2801278360383765E-3</v>
      </c>
      <c r="D109" s="25">
        <f t="shared" si="27"/>
        <v>5.73220797344276E-3</v>
      </c>
      <c r="E109" s="25">
        <f t="shared" si="27"/>
        <v>7.1773462536293131E-2</v>
      </c>
      <c r="F109" s="25">
        <f t="shared" si="27"/>
        <v>3.3395938566434413E-2</v>
      </c>
      <c r="G109" s="25">
        <f t="shared" si="27"/>
        <v>2.9699447788218647E-2</v>
      </c>
      <c r="H109" s="25">
        <f t="shared" si="27"/>
        <v>2.4682056462887791E-2</v>
      </c>
      <c r="I109" s="25">
        <f t="shared" si="27"/>
        <v>2.4109423406549313E-2</v>
      </c>
      <c r="J109" s="25">
        <f t="shared" si="27"/>
        <v>2.3970148577501682E-2</v>
      </c>
      <c r="K109" s="25">
        <f t="shared" si="27"/>
        <v>2.3822465663360326E-2</v>
      </c>
      <c r="L109" s="25">
        <f t="shared" si="27"/>
        <v>2.4430377684121485E-2</v>
      </c>
      <c r="M109" s="25">
        <f t="shared" si="27"/>
        <v>2.4985999392956426E-2</v>
      </c>
      <c r="N109" s="25">
        <f t="shared" si="27"/>
        <v>2.5590478227345059E-2</v>
      </c>
      <c r="O109" s="25">
        <f t="shared" si="27"/>
        <v>2.3735784153560147E-2</v>
      </c>
      <c r="P109" s="25">
        <f t="shared" si="27"/>
        <v>2.1339938805898573E-2</v>
      </c>
      <c r="Q109" s="25">
        <f t="shared" si="27"/>
        <v>1.9067400410756052E-2</v>
      </c>
      <c r="R109" s="25">
        <f t="shared" si="27"/>
        <v>1.7135052951953389E-2</v>
      </c>
      <c r="S109" s="25">
        <f t="shared" si="27"/>
        <v>1.505343679767579E-2</v>
      </c>
      <c r="T109" s="25">
        <f t="shared" si="27"/>
        <v>1.3128057405158211E-2</v>
      </c>
      <c r="U109" s="25">
        <f t="shared" si="27"/>
        <v>1.1100806505672356E-2</v>
      </c>
      <c r="V109" s="25">
        <f t="shared" si="27"/>
        <v>9.9907483515822015E-3</v>
      </c>
      <c r="W109" s="25">
        <f t="shared" si="27"/>
        <v>1.0013433777731784E-2</v>
      </c>
      <c r="X109" s="25">
        <f t="shared" si="27"/>
        <v>9.9751872283735388E-3</v>
      </c>
      <c r="Y109" s="25">
        <f t="shared" si="27"/>
        <v>1.0002327744311756E-2</v>
      </c>
      <c r="Z109" s="25">
        <f t="shared" si="27"/>
        <v>1.0013022457307619E-2</v>
      </c>
      <c r="AA109" s="25">
        <f t="shared" si="27"/>
        <v>9.8193682305960373E-3</v>
      </c>
      <c r="AB109" s="25">
        <f t="shared" si="27"/>
        <v>9.4253340619154802E-3</v>
      </c>
      <c r="AC109" s="25">
        <f t="shared" si="27"/>
        <v>9.0170956780426526E-3</v>
      </c>
      <c r="AD109" s="25">
        <f t="shared" si="27"/>
        <v>8.6062023896682494E-3</v>
      </c>
      <c r="AE109" s="25">
        <f t="shared" si="27"/>
        <v>8.2326798400458312E-3</v>
      </c>
      <c r="AF109" s="25">
        <f t="shared" si="27"/>
        <v>7.8164829099010014E-3</v>
      </c>
      <c r="AG109" s="25">
        <f t="shared" si="27"/>
        <v>7.4168905022762299E-3</v>
      </c>
      <c r="AH109" s="25">
        <f t="shared" si="27"/>
        <v>7.0215163672455727E-3</v>
      </c>
      <c r="AI109" s="25">
        <f t="shared" si="27"/>
        <v>6.6214638364365808E-3</v>
      </c>
      <c r="AJ109" s="25">
        <f t="shared" si="27"/>
        <v>6.2215421425428907E-3</v>
      </c>
      <c r="AK109" s="42"/>
      <c r="AL109" s="2"/>
    </row>
    <row r="110" spans="1:38" ht="13" x14ac:dyDescent="0.6">
      <c r="A110" s="1" t="s">
        <v>169</v>
      </c>
      <c r="B110" s="25">
        <f t="shared" ref="B110:AJ110" si="28">EXP(LN(C92/B92)/(C$80-B$80))-1</f>
        <v>5.2409779148925306E-2</v>
      </c>
      <c r="C110" s="25">
        <f t="shared" si="28"/>
        <v>4.3671099970169713E-2</v>
      </c>
      <c r="D110" s="25">
        <f t="shared" si="28"/>
        <v>4.2879236496325079E-2</v>
      </c>
      <c r="E110" s="25">
        <f t="shared" si="28"/>
        <v>7.0232424785491743E-2</v>
      </c>
      <c r="F110" s="25">
        <f t="shared" si="28"/>
        <v>3.7803404184254763E-2</v>
      </c>
      <c r="G110" s="25">
        <f t="shared" si="28"/>
        <v>3.4956058684732838E-2</v>
      </c>
      <c r="H110" s="25">
        <f t="shared" si="28"/>
        <v>2.472029871664283E-2</v>
      </c>
      <c r="I110" s="25">
        <f t="shared" si="28"/>
        <v>2.3920490704586683E-2</v>
      </c>
      <c r="J110" s="25">
        <f t="shared" si="28"/>
        <v>2.3991377237951639E-2</v>
      </c>
      <c r="K110" s="25">
        <f t="shared" si="28"/>
        <v>2.3901841926349476E-2</v>
      </c>
      <c r="L110" s="25">
        <f t="shared" si="28"/>
        <v>2.4229279400361126E-2</v>
      </c>
      <c r="M110" s="25">
        <f t="shared" si="28"/>
        <v>2.5130914755980172E-2</v>
      </c>
      <c r="N110" s="25">
        <f t="shared" si="28"/>
        <v>2.5679076217543395E-2</v>
      </c>
      <c r="O110" s="25">
        <f t="shared" si="28"/>
        <v>2.3730873794457041E-2</v>
      </c>
      <c r="P110" s="25">
        <f t="shared" si="28"/>
        <v>2.1315669999342646E-2</v>
      </c>
      <c r="Q110" s="25">
        <f t="shared" si="28"/>
        <v>1.9048696678238608E-2</v>
      </c>
      <c r="R110" s="25">
        <f t="shared" si="28"/>
        <v>1.7126272094154515E-2</v>
      </c>
      <c r="S110" s="25">
        <f t="shared" si="28"/>
        <v>1.5077032818611169E-2</v>
      </c>
      <c r="T110" s="25">
        <f t="shared" si="28"/>
        <v>1.3098928088866701E-2</v>
      </c>
      <c r="U110" s="25">
        <f t="shared" si="28"/>
        <v>1.1102561564193314E-2</v>
      </c>
      <c r="V110" s="25">
        <f t="shared" si="28"/>
        <v>9.9921696625930867E-3</v>
      </c>
      <c r="W110" s="25">
        <f t="shared" si="28"/>
        <v>1.0001895568778174E-2</v>
      </c>
      <c r="X110" s="25">
        <f t="shared" si="28"/>
        <v>1.0011935331273092E-2</v>
      </c>
      <c r="Y110" s="25">
        <f t="shared" si="28"/>
        <v>9.9867857798778825E-3</v>
      </c>
      <c r="Z110" s="25">
        <f t="shared" si="28"/>
        <v>1.0003781792562894E-2</v>
      </c>
      <c r="AA110" s="25">
        <f t="shared" si="28"/>
        <v>9.8206812690726508E-3</v>
      </c>
      <c r="AB110" s="25">
        <f t="shared" si="28"/>
        <v>9.4227458550615317E-3</v>
      </c>
      <c r="AC110" s="25">
        <f t="shared" si="28"/>
        <v>9.03174545109664E-3</v>
      </c>
      <c r="AD110" s="25">
        <f t="shared" si="28"/>
        <v>8.6188196847047926E-3</v>
      </c>
      <c r="AE110" s="25">
        <f t="shared" si="28"/>
        <v>8.2127453294460473E-3</v>
      </c>
      <c r="AF110" s="25">
        <f t="shared" si="28"/>
        <v>7.8177512212604938E-3</v>
      </c>
      <c r="AG110" s="25">
        <f t="shared" si="28"/>
        <v>7.4230373272310413E-3</v>
      </c>
      <c r="AH110" s="25">
        <f t="shared" si="28"/>
        <v>7.0211029923188395E-3</v>
      </c>
      <c r="AI110" s="25">
        <f t="shared" si="28"/>
        <v>6.6181222714336574E-3</v>
      </c>
      <c r="AJ110" s="25">
        <f t="shared" si="28"/>
        <v>6.218043439724541E-3</v>
      </c>
      <c r="AK110" s="42"/>
      <c r="AL110" s="2"/>
    </row>
    <row r="111" spans="1:38" ht="13" x14ac:dyDescent="0.6">
      <c r="A111" s="1" t="s">
        <v>170</v>
      </c>
      <c r="B111" s="25">
        <f t="shared" ref="B111:AJ111" si="29">EXP(LN(C93/B93)/(C$80-B$80))-1</f>
        <v>2.2565182563572872E-2</v>
      </c>
      <c r="C111" s="25">
        <f t="shared" si="29"/>
        <v>4.8122389468957749E-2</v>
      </c>
      <c r="D111" s="25">
        <f t="shared" si="29"/>
        <v>4.1379743992410623E-2</v>
      </c>
      <c r="E111" s="25">
        <f t="shared" si="29"/>
        <v>0.14381992765281582</v>
      </c>
      <c r="F111" s="25">
        <f t="shared" si="29"/>
        <v>8.0747443363851312E-2</v>
      </c>
      <c r="G111" s="25">
        <f t="shared" si="29"/>
        <v>3.7855282682871527E-2</v>
      </c>
      <c r="H111" s="25">
        <f t="shared" si="29"/>
        <v>2.7937089897482448E-2</v>
      </c>
      <c r="I111" s="25">
        <f t="shared" si="29"/>
        <v>2.8916270636290209E-2</v>
      </c>
      <c r="J111" s="25">
        <f t="shared" si="29"/>
        <v>2.9287261962069211E-2</v>
      </c>
      <c r="K111" s="25">
        <f t="shared" si="29"/>
        <v>2.8958085938421085E-2</v>
      </c>
      <c r="L111" s="25">
        <f t="shared" si="29"/>
        <v>2.8957580060690713E-2</v>
      </c>
      <c r="M111" s="25">
        <f t="shared" si="29"/>
        <v>2.8540951399434356E-2</v>
      </c>
      <c r="N111" s="25">
        <f t="shared" si="29"/>
        <v>2.8210932096907504E-2</v>
      </c>
      <c r="O111" s="25">
        <f t="shared" si="29"/>
        <v>2.5297879823447333E-2</v>
      </c>
      <c r="P111" s="25">
        <f t="shared" si="29"/>
        <v>2.1834601836959289E-2</v>
      </c>
      <c r="Q111" s="25">
        <f t="shared" si="29"/>
        <v>1.9127500791532137E-2</v>
      </c>
      <c r="R111" s="25">
        <f t="shared" si="29"/>
        <v>1.7073729029779994E-2</v>
      </c>
      <c r="S111" s="25">
        <f t="shared" si="29"/>
        <v>1.5127910923481425E-2</v>
      </c>
      <c r="T111" s="25">
        <f t="shared" si="29"/>
        <v>1.3105342553423105E-2</v>
      </c>
      <c r="U111" s="25">
        <f t="shared" si="29"/>
        <v>1.1100674212253692E-2</v>
      </c>
      <c r="V111" s="25">
        <f t="shared" si="29"/>
        <v>9.9906412136709921E-3</v>
      </c>
      <c r="W111" s="25">
        <f t="shared" si="29"/>
        <v>9.998304357833776E-3</v>
      </c>
      <c r="X111" s="25">
        <f t="shared" si="29"/>
        <v>1.0002901130562902E-2</v>
      </c>
      <c r="Y111" s="25">
        <f t="shared" si="29"/>
        <v>9.9970838804595008E-3</v>
      </c>
      <c r="Z111" s="25">
        <f t="shared" si="29"/>
        <v>9.9937781368335532E-3</v>
      </c>
      <c r="AA111" s="25">
        <f t="shared" si="29"/>
        <v>9.8269983346586098E-3</v>
      </c>
      <c r="AB111" s="25">
        <f t="shared" si="29"/>
        <v>9.4206248018753325E-3</v>
      </c>
      <c r="AC111" s="25">
        <f t="shared" si="29"/>
        <v>9.0153900683969113E-3</v>
      </c>
      <c r="AD111" s="25">
        <f t="shared" si="29"/>
        <v>8.6180461368252637E-3</v>
      </c>
      <c r="AE111" s="25">
        <f t="shared" si="29"/>
        <v>8.2217161033264485E-3</v>
      </c>
      <c r="AF111" s="25">
        <f t="shared" si="29"/>
        <v>7.8219266269834442E-3</v>
      </c>
      <c r="AG111" s="25">
        <f t="shared" si="29"/>
        <v>7.4156962472169408E-3</v>
      </c>
      <c r="AH111" s="25">
        <f t="shared" si="29"/>
        <v>7.0274378003134519E-3</v>
      </c>
      <c r="AI111" s="25">
        <f t="shared" si="29"/>
        <v>6.6155276174972855E-3</v>
      </c>
      <c r="AJ111" s="25">
        <f t="shared" si="29"/>
        <v>6.2204568158248374E-3</v>
      </c>
      <c r="AK111" s="42"/>
      <c r="AL111" s="2"/>
    </row>
    <row r="112" spans="1:38" ht="13" x14ac:dyDescent="0.6">
      <c r="A112" s="1" t="s">
        <v>171</v>
      </c>
      <c r="B112" s="25">
        <f t="shared" ref="B112:AJ112" si="30">EXP(LN(C94/B94)/(C$80-B$80))-1</f>
        <v>3.6760900871232183E-2</v>
      </c>
      <c r="C112" s="25">
        <f t="shared" si="30"/>
        <v>3.5996747158907549E-2</v>
      </c>
      <c r="D112" s="25">
        <f t="shared" si="30"/>
        <v>3.6090506769492769E-2</v>
      </c>
      <c r="E112" s="25">
        <f t="shared" si="30"/>
        <v>2.7639494771925621E-2</v>
      </c>
      <c r="F112" s="25">
        <f t="shared" si="30"/>
        <v>1.2865393282954551E-2</v>
      </c>
      <c r="G112" s="25">
        <f t="shared" si="30"/>
        <v>1.6689177844041669E-2</v>
      </c>
      <c r="H112" s="25">
        <f t="shared" si="30"/>
        <v>2.496608192186911E-2</v>
      </c>
      <c r="I112" s="25">
        <f t="shared" si="30"/>
        <v>2.4312395191711911E-2</v>
      </c>
      <c r="J112" s="25">
        <f t="shared" si="30"/>
        <v>2.3836255539609663E-2</v>
      </c>
      <c r="K112" s="25">
        <f t="shared" si="30"/>
        <v>2.3987002804774837E-2</v>
      </c>
      <c r="L112" s="25">
        <f t="shared" si="30"/>
        <v>2.4147723764276208E-2</v>
      </c>
      <c r="M112" s="25">
        <f t="shared" si="30"/>
        <v>2.5099677403880527E-2</v>
      </c>
      <c r="N112" s="25">
        <f t="shared" si="30"/>
        <v>2.5586271807005234E-2</v>
      </c>
      <c r="O112" s="25">
        <f t="shared" si="30"/>
        <v>2.3795094756095203E-2</v>
      </c>
      <c r="P112" s="25">
        <f t="shared" si="30"/>
        <v>2.1254377682649261E-2</v>
      </c>
      <c r="Q112" s="25">
        <f t="shared" si="30"/>
        <v>1.9121844820339406E-2</v>
      </c>
      <c r="R112" s="25">
        <f t="shared" si="30"/>
        <v>1.7108932044944236E-2</v>
      </c>
      <c r="S112" s="25">
        <f t="shared" si="30"/>
        <v>1.5090948224318002E-2</v>
      </c>
      <c r="T112" s="25">
        <f t="shared" si="30"/>
        <v>1.3109425619694415E-2</v>
      </c>
      <c r="U112" s="25">
        <f t="shared" si="30"/>
        <v>1.1114894516448093E-2</v>
      </c>
      <c r="V112" s="25">
        <f t="shared" si="30"/>
        <v>1.0002156068483536E-2</v>
      </c>
      <c r="W112" s="25">
        <f t="shared" si="30"/>
        <v>9.9891049521885211E-3</v>
      </c>
      <c r="X112" s="25">
        <f t="shared" si="30"/>
        <v>9.9993836605010156E-3</v>
      </c>
      <c r="Y112" s="25">
        <f t="shared" si="30"/>
        <v>1.0016720979633353E-2</v>
      </c>
      <c r="Z112" s="25">
        <f t="shared" si="30"/>
        <v>1.0000979635210294E-2</v>
      </c>
      <c r="AA112" s="25">
        <f t="shared" si="30"/>
        <v>9.8250683059439847E-3</v>
      </c>
      <c r="AB112" s="25">
        <f t="shared" si="30"/>
        <v>9.3983435226732137E-3</v>
      </c>
      <c r="AC112" s="25">
        <f t="shared" si="30"/>
        <v>9.0259391576605896E-3</v>
      </c>
      <c r="AD112" s="25">
        <f t="shared" si="30"/>
        <v>8.6177333275201384E-3</v>
      </c>
      <c r="AE112" s="25">
        <f t="shared" si="30"/>
        <v>8.2278192756868318E-3</v>
      </c>
      <c r="AF112" s="25">
        <f t="shared" si="30"/>
        <v>7.8229523948785129E-3</v>
      </c>
      <c r="AG112" s="25">
        <f t="shared" si="30"/>
        <v>7.4128647321520802E-3</v>
      </c>
      <c r="AH112" s="25">
        <f t="shared" si="30"/>
        <v>7.0186835901189237E-3</v>
      </c>
      <c r="AI112" s="25">
        <f t="shared" si="30"/>
        <v>6.6269709646107344E-3</v>
      </c>
      <c r="AJ112" s="25">
        <f t="shared" si="30"/>
        <v>6.2149677824550054E-3</v>
      </c>
      <c r="AK112" s="42"/>
      <c r="AL112" s="2"/>
    </row>
    <row r="113" spans="1:38" ht="13" x14ac:dyDescent="0.6">
      <c r="A113" s="1" t="s">
        <v>172</v>
      </c>
      <c r="B113" s="25">
        <f t="shared" ref="B113:AJ113" si="31">EXP(LN(C95/B95)/(C$80-B$80))-1</f>
        <v>8.4121734529860603E-3</v>
      </c>
      <c r="C113" s="25">
        <f t="shared" si="31"/>
        <v>7.7591145504607439E-3</v>
      </c>
      <c r="D113" s="25">
        <f t="shared" si="31"/>
        <v>7.2001880824141828E-3</v>
      </c>
      <c r="E113" s="25">
        <f t="shared" si="31"/>
        <v>-1.928223447379529E-2</v>
      </c>
      <c r="F113" s="25">
        <f t="shared" si="31"/>
        <v>-6.7430279167030038E-3</v>
      </c>
      <c r="G113" s="25">
        <f t="shared" si="31"/>
        <v>1.4952689940964214E-2</v>
      </c>
      <c r="H113" s="25">
        <f t="shared" si="31"/>
        <v>2.5351634167494197E-2</v>
      </c>
      <c r="I113" s="25">
        <f t="shared" si="31"/>
        <v>2.4065071424597795E-2</v>
      </c>
      <c r="J113" s="25">
        <f t="shared" si="31"/>
        <v>2.4176823417079385E-2</v>
      </c>
      <c r="K113" s="25">
        <f t="shared" si="31"/>
        <v>2.3583175136269841E-2</v>
      </c>
      <c r="L113" s="25">
        <f t="shared" si="31"/>
        <v>2.4240183054293984E-2</v>
      </c>
      <c r="M113" s="25">
        <f t="shared" si="31"/>
        <v>2.5242549535303027E-2</v>
      </c>
      <c r="N113" s="25">
        <f t="shared" si="31"/>
        <v>2.5588203033031665E-2</v>
      </c>
      <c r="O113" s="25">
        <f t="shared" si="31"/>
        <v>2.3716948149264727E-2</v>
      </c>
      <c r="P113" s="25">
        <f t="shared" si="31"/>
        <v>2.1337598712521721E-2</v>
      </c>
      <c r="Q113" s="25">
        <f t="shared" si="31"/>
        <v>1.9030055703183946E-2</v>
      </c>
      <c r="R113" s="25">
        <f t="shared" si="31"/>
        <v>1.7132401922494989E-2</v>
      </c>
      <c r="S113" s="25">
        <f t="shared" si="31"/>
        <v>1.5115126903551213E-2</v>
      </c>
      <c r="T113" s="25">
        <f t="shared" si="31"/>
        <v>1.3073785477934363E-2</v>
      </c>
      <c r="U113" s="25">
        <f t="shared" si="31"/>
        <v>1.1128017639089771E-2</v>
      </c>
      <c r="V113" s="25">
        <f t="shared" si="31"/>
        <v>9.9692363747707624E-3</v>
      </c>
      <c r="W113" s="25">
        <f t="shared" si="31"/>
        <v>1.0015032615486197E-2</v>
      </c>
      <c r="X113" s="25">
        <f t="shared" si="31"/>
        <v>9.9985051656474866E-3</v>
      </c>
      <c r="Y113" s="25">
        <f t="shared" si="31"/>
        <v>9.9973953964165307E-3</v>
      </c>
      <c r="Z113" s="25">
        <f t="shared" si="31"/>
        <v>9.9985736665730851E-3</v>
      </c>
      <c r="AA113" s="25">
        <f t="shared" si="31"/>
        <v>9.807588126756972E-3</v>
      </c>
      <c r="AB113" s="25">
        <f t="shared" si="31"/>
        <v>9.439082137062238E-3</v>
      </c>
      <c r="AC113" s="25">
        <f t="shared" si="31"/>
        <v>9.0221663597169766E-3</v>
      </c>
      <c r="AD113" s="25">
        <f t="shared" si="31"/>
        <v>8.6196071810731301E-3</v>
      </c>
      <c r="AE113" s="25">
        <f t="shared" si="31"/>
        <v>8.2151294430636845E-3</v>
      </c>
      <c r="AF113" s="25">
        <f t="shared" si="31"/>
        <v>7.8154453533205714E-3</v>
      </c>
      <c r="AG113" s="25">
        <f t="shared" si="31"/>
        <v>7.4247887686653691E-3</v>
      </c>
      <c r="AH113" s="25">
        <f t="shared" si="31"/>
        <v>7.0158486655056418E-3</v>
      </c>
      <c r="AI113" s="25">
        <f t="shared" si="31"/>
        <v>6.6255255140457159E-3</v>
      </c>
      <c r="AJ113" s="25">
        <f t="shared" si="31"/>
        <v>6.2136965118781973E-3</v>
      </c>
      <c r="AK113" s="42"/>
      <c r="AL113" s="2"/>
    </row>
    <row r="114" spans="1:38" ht="13" x14ac:dyDescent="0.6">
      <c r="A114" s="1" t="s">
        <v>173</v>
      </c>
      <c r="B114" s="25">
        <f t="shared" ref="B114:AJ114" si="32">EXP(LN(C96/B96)/(C$80-B$80))-1</f>
        <v>2.9186008964760646E-2</v>
      </c>
      <c r="C114" s="25">
        <f t="shared" si="32"/>
        <v>2.8540951399434356E-2</v>
      </c>
      <c r="D114" s="25">
        <f t="shared" si="32"/>
        <v>2.9670446662913408E-2</v>
      </c>
      <c r="E114" s="25">
        <f t="shared" si="32"/>
        <v>1.3264126056686587E-2</v>
      </c>
      <c r="F114" s="25">
        <f t="shared" si="32"/>
        <v>2.1295687600135116E-2</v>
      </c>
      <c r="G114" s="25">
        <f t="shared" si="32"/>
        <v>2.0084111217701706E-2</v>
      </c>
      <c r="H114" s="25">
        <f t="shared" si="32"/>
        <v>2.4888161854583313E-2</v>
      </c>
      <c r="I114" s="25">
        <f t="shared" si="32"/>
        <v>2.4127573490751342E-2</v>
      </c>
      <c r="J114" s="25">
        <f t="shared" si="32"/>
        <v>2.4409353161412684E-2</v>
      </c>
      <c r="K114" s="25">
        <f t="shared" si="32"/>
        <v>2.3856317189254073E-2</v>
      </c>
      <c r="L114" s="25">
        <f t="shared" si="32"/>
        <v>2.4156755487370507E-2</v>
      </c>
      <c r="M114" s="25">
        <f t="shared" si="32"/>
        <v>2.4914113646522962E-2</v>
      </c>
      <c r="N114" s="25">
        <f t="shared" si="32"/>
        <v>2.5757427264726962E-2</v>
      </c>
      <c r="O114" s="25">
        <f t="shared" si="32"/>
        <v>2.3662039002945612E-2</v>
      </c>
      <c r="P114" s="25">
        <f t="shared" si="32"/>
        <v>2.1298107706289482E-2</v>
      </c>
      <c r="Q114" s="25">
        <f t="shared" si="32"/>
        <v>1.9097652323020187E-2</v>
      </c>
      <c r="R114" s="25">
        <f t="shared" si="32"/>
        <v>1.7124953860415681E-2</v>
      </c>
      <c r="S114" s="25">
        <f t="shared" si="32"/>
        <v>1.5086317647566183E-2</v>
      </c>
      <c r="T114" s="25">
        <f t="shared" si="32"/>
        <v>1.3105932680606891E-2</v>
      </c>
      <c r="U114" s="25">
        <f t="shared" si="32"/>
        <v>1.1128017639089993E-2</v>
      </c>
      <c r="V114" s="25">
        <f t="shared" si="32"/>
        <v>9.9713102569940482E-3</v>
      </c>
      <c r="W114" s="25">
        <f t="shared" si="32"/>
        <v>1.0009204025236196E-2</v>
      </c>
      <c r="X114" s="25">
        <f t="shared" si="32"/>
        <v>1.0019253279225371E-2</v>
      </c>
      <c r="Y114" s="25">
        <f t="shared" si="32"/>
        <v>1.0001939518220704E-2</v>
      </c>
      <c r="Z114" s="25">
        <f t="shared" si="32"/>
        <v>9.9867857798778825E-3</v>
      </c>
      <c r="AA114" s="25">
        <f t="shared" si="32"/>
        <v>9.8142594176868769E-3</v>
      </c>
      <c r="AB114" s="25">
        <f t="shared" si="32"/>
        <v>9.4203705295421436E-3</v>
      </c>
      <c r="AC114" s="25">
        <f t="shared" si="32"/>
        <v>9.0297153789300477E-3</v>
      </c>
      <c r="AD114" s="25">
        <f t="shared" si="32"/>
        <v>8.6095407238835353E-3</v>
      </c>
      <c r="AE114" s="25">
        <f t="shared" si="32"/>
        <v>8.228819083293093E-3</v>
      </c>
      <c r="AF114" s="25">
        <f t="shared" si="32"/>
        <v>7.8164221469851913E-3</v>
      </c>
      <c r="AG114" s="25">
        <f t="shared" si="32"/>
        <v>7.4172308496722739E-3</v>
      </c>
      <c r="AH114" s="25">
        <f t="shared" si="32"/>
        <v>7.018534710353741E-3</v>
      </c>
      <c r="AI114" s="25">
        <f t="shared" si="32"/>
        <v>6.6245435699401334E-3</v>
      </c>
      <c r="AJ114" s="25">
        <f t="shared" si="32"/>
        <v>6.2253177566542472E-3</v>
      </c>
      <c r="AK114" s="2"/>
      <c r="AL114" s="2"/>
    </row>
    <row r="115" spans="1:38" ht="13" x14ac:dyDescent="0.6">
      <c r="A115" s="101" t="s">
        <v>153</v>
      </c>
      <c r="B115" s="25">
        <f t="shared" ref="B115:AJ115" si="33">(B99+B100+B101+B102+B103+B104+B105+B106+B107+B108+B109+B110+B111+B112+B113+B114)/16</f>
        <v>2.6295661237271339E-2</v>
      </c>
      <c r="C115" s="25">
        <f t="shared" si="33"/>
        <v>2.7521364499165826E-2</v>
      </c>
      <c r="D115" s="25">
        <f t="shared" si="33"/>
        <v>2.6893764103885262E-2</v>
      </c>
      <c r="E115" s="25">
        <f t="shared" si="33"/>
        <v>3.2276619007367877E-2</v>
      </c>
      <c r="F115" s="25">
        <f t="shared" si="33"/>
        <v>1.6862855131205327E-2</v>
      </c>
      <c r="G115" s="25">
        <f t="shared" si="33"/>
        <v>2.2678372586192763E-2</v>
      </c>
      <c r="H115" s="25">
        <f t="shared" si="33"/>
        <v>2.4190260433641461E-2</v>
      </c>
      <c r="I115" s="25">
        <f t="shared" si="33"/>
        <v>2.2992026238824834E-2</v>
      </c>
      <c r="J115" s="25">
        <f t="shared" si="33"/>
        <v>2.1789646629965478E-2</v>
      </c>
      <c r="K115" s="25">
        <f t="shared" si="33"/>
        <v>2.0422713658689709E-2</v>
      </c>
      <c r="L115" s="25">
        <f t="shared" si="33"/>
        <v>1.9827645625435236E-2</v>
      </c>
      <c r="M115" s="25">
        <f t="shared" si="33"/>
        <v>2.0229992705574906E-2</v>
      </c>
      <c r="N115" s="25">
        <f t="shared" si="33"/>
        <v>2.041543120712809E-2</v>
      </c>
      <c r="O115" s="25">
        <f t="shared" si="33"/>
        <v>1.8536716158675387E-2</v>
      </c>
      <c r="P115" s="25">
        <f t="shared" si="33"/>
        <v>1.6289542519112632E-2</v>
      </c>
      <c r="Q115" s="25">
        <f t="shared" si="33"/>
        <v>1.4376893175643835E-2</v>
      </c>
      <c r="R115" s="25">
        <f t="shared" si="33"/>
        <v>1.3117920190750032E-2</v>
      </c>
      <c r="S115" s="25">
        <f t="shared" si="33"/>
        <v>1.1826372674216046E-2</v>
      </c>
      <c r="T115" s="25">
        <f t="shared" si="33"/>
        <v>1.0501178835031696E-2</v>
      </c>
      <c r="U115" s="25">
        <f t="shared" si="33"/>
        <v>9.2122440419177831E-3</v>
      </c>
      <c r="V115" s="25">
        <f t="shared" si="33"/>
        <v>8.5073961713953011E-3</v>
      </c>
      <c r="W115" s="25">
        <f t="shared" si="33"/>
        <v>8.5034583083410109E-3</v>
      </c>
      <c r="X115" s="25">
        <f t="shared" si="33"/>
        <v>8.501541980297303E-3</v>
      </c>
      <c r="Y115" s="25">
        <f t="shared" si="33"/>
        <v>8.4893982170276133E-3</v>
      </c>
      <c r="Z115" s="25">
        <f t="shared" si="33"/>
        <v>8.5087366828459771E-3</v>
      </c>
      <c r="AA115" s="25">
        <f t="shared" si="33"/>
        <v>8.3802762785964713E-3</v>
      </c>
      <c r="AB115" s="25">
        <f t="shared" si="33"/>
        <v>8.0990835253966498E-3</v>
      </c>
      <c r="AC115" s="25">
        <f t="shared" si="33"/>
        <v>7.8215314795099383E-3</v>
      </c>
      <c r="AD115" s="25">
        <f t="shared" si="33"/>
        <v>7.5496045771975689E-3</v>
      </c>
      <c r="AE115" s="25">
        <f t="shared" si="33"/>
        <v>7.2827807726162513E-3</v>
      </c>
      <c r="AF115" s="25">
        <f t="shared" si="33"/>
        <v>7.0182703533877566E-3</v>
      </c>
      <c r="AG115" s="25">
        <f t="shared" si="33"/>
        <v>6.7905031212668193E-3</v>
      </c>
      <c r="AH115" s="25">
        <f t="shared" si="33"/>
        <v>6.5856476498950822E-3</v>
      </c>
      <c r="AI115" s="25">
        <f t="shared" si="33"/>
        <v>6.3520781664237608E-3</v>
      </c>
      <c r="AJ115" s="25">
        <f t="shared" si="33"/>
        <v>6.1218937014233255E-3</v>
      </c>
      <c r="AK115" s="2"/>
      <c r="AL115" s="2"/>
    </row>
    <row r="116" spans="1:38" ht="13" x14ac:dyDescent="0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3" x14ac:dyDescent="0.6">
      <c r="A117" s="50" t="s">
        <v>179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3" x14ac:dyDescent="0.6">
      <c r="A118" s="2"/>
      <c r="B118" s="102" t="s">
        <v>158</v>
      </c>
      <c r="C118" s="102" t="s">
        <v>159</v>
      </c>
      <c r="D118" s="102" t="s">
        <v>160</v>
      </c>
      <c r="E118" s="102" t="s">
        <v>161</v>
      </c>
      <c r="F118" s="102" t="s">
        <v>162</v>
      </c>
      <c r="G118" s="102" t="s">
        <v>163</v>
      </c>
      <c r="H118" s="102" t="s">
        <v>164</v>
      </c>
      <c r="I118" s="102" t="s">
        <v>165</v>
      </c>
      <c r="J118" s="102" t="s">
        <v>166</v>
      </c>
      <c r="K118" s="102" t="s">
        <v>167</v>
      </c>
      <c r="L118" s="102" t="s">
        <v>168</v>
      </c>
      <c r="M118" s="102" t="s">
        <v>169</v>
      </c>
      <c r="N118" s="102" t="s">
        <v>170</v>
      </c>
      <c r="O118" s="102" t="s">
        <v>171</v>
      </c>
      <c r="P118" s="102" t="s">
        <v>172</v>
      </c>
      <c r="Q118" s="102" t="s">
        <v>173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3" x14ac:dyDescent="0.6">
      <c r="A119" s="102">
        <v>1950</v>
      </c>
      <c r="B119" s="103">
        <v>0.33</v>
      </c>
      <c r="C119" s="103">
        <v>0.28000000000000003</v>
      </c>
      <c r="D119" s="103">
        <v>0.24</v>
      </c>
      <c r="E119" s="103">
        <v>0.17</v>
      </c>
      <c r="F119" s="103">
        <v>0.48</v>
      </c>
      <c r="G119" s="103">
        <v>0.33</v>
      </c>
      <c r="H119" s="103">
        <v>0.53</v>
      </c>
      <c r="I119" s="103">
        <v>0.48</v>
      </c>
      <c r="J119" s="103">
        <v>0.35</v>
      </c>
      <c r="K119" s="103">
        <v>0.39</v>
      </c>
      <c r="L119" s="103">
        <v>0.28999999999999998</v>
      </c>
      <c r="M119" s="103">
        <v>0.09</v>
      </c>
      <c r="N119" s="103">
        <v>0.04</v>
      </c>
      <c r="O119" s="103">
        <v>0.23</v>
      </c>
      <c r="P119" s="103">
        <v>1.03</v>
      </c>
      <c r="Q119" s="103">
        <v>0.3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3" x14ac:dyDescent="0.6">
      <c r="A120" s="102">
        <v>1960</v>
      </c>
      <c r="B120" s="103">
        <v>0.39</v>
      </c>
      <c r="C120" s="103">
        <v>0.37</v>
      </c>
      <c r="D120" s="103">
        <v>0.32</v>
      </c>
      <c r="E120" s="103">
        <v>0.23</v>
      </c>
      <c r="F120" s="103">
        <v>0.54</v>
      </c>
      <c r="G120" s="103">
        <v>0.44</v>
      </c>
      <c r="H120" s="103">
        <v>0.69</v>
      </c>
      <c r="I120" s="103">
        <v>0.6</v>
      </c>
      <c r="J120" s="103">
        <v>0.5</v>
      </c>
      <c r="K120" s="103">
        <v>0.54</v>
      </c>
      <c r="L120" s="103">
        <v>0.31</v>
      </c>
      <c r="M120" s="103">
        <v>0.15</v>
      </c>
      <c r="N120" s="103">
        <v>0.05</v>
      </c>
      <c r="O120" s="103">
        <v>0.33</v>
      </c>
      <c r="P120" s="103">
        <v>1.1200000000000001</v>
      </c>
      <c r="Q120" s="103">
        <v>0.4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3" x14ac:dyDescent="0.6">
      <c r="A121" s="102">
        <v>1970</v>
      </c>
      <c r="B121" s="103">
        <v>0.47</v>
      </c>
      <c r="C121" s="103">
        <v>0.48</v>
      </c>
      <c r="D121" s="103">
        <v>0.41</v>
      </c>
      <c r="E121" s="103">
        <v>0.32</v>
      </c>
      <c r="F121" s="103">
        <v>0.61</v>
      </c>
      <c r="G121" s="103">
        <v>0.59</v>
      </c>
      <c r="H121" s="103">
        <v>0.91</v>
      </c>
      <c r="I121" s="103">
        <v>0.76</v>
      </c>
      <c r="J121" s="103">
        <v>0.71</v>
      </c>
      <c r="K121" s="103">
        <v>0.75</v>
      </c>
      <c r="L121" s="103">
        <v>0.34</v>
      </c>
      <c r="M121" s="103">
        <v>0.23</v>
      </c>
      <c r="N121" s="103">
        <v>0.08</v>
      </c>
      <c r="O121" s="103">
        <v>0.47</v>
      </c>
      <c r="P121" s="103">
        <v>1.21</v>
      </c>
      <c r="Q121" s="103">
        <v>0.53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3" x14ac:dyDescent="0.6">
      <c r="A122" s="102">
        <v>1980</v>
      </c>
      <c r="B122" s="103">
        <v>0.56999999999999995</v>
      </c>
      <c r="C122" s="103">
        <v>0.63</v>
      </c>
      <c r="D122" s="103">
        <v>0.54</v>
      </c>
      <c r="E122" s="103">
        <v>0.44</v>
      </c>
      <c r="F122" s="103">
        <v>0.68</v>
      </c>
      <c r="G122" s="103">
        <v>0.78</v>
      </c>
      <c r="H122" s="103">
        <v>1.2</v>
      </c>
      <c r="I122" s="103">
        <v>0.96</v>
      </c>
      <c r="J122" s="103">
        <v>1.01</v>
      </c>
      <c r="K122" s="103">
        <v>1.04</v>
      </c>
      <c r="L122" s="103">
        <v>0.36</v>
      </c>
      <c r="M122" s="103">
        <v>0.35</v>
      </c>
      <c r="N122" s="103">
        <v>0.12</v>
      </c>
      <c r="O122" s="103">
        <v>0.67</v>
      </c>
      <c r="P122" s="103">
        <v>1.3</v>
      </c>
      <c r="Q122" s="103">
        <v>0.71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3" x14ac:dyDescent="0.6">
      <c r="A123" s="102">
        <v>1990</v>
      </c>
      <c r="B123" s="103">
        <v>0.78</v>
      </c>
      <c r="C123" s="103">
        <v>0.86</v>
      </c>
      <c r="D123" s="103">
        <v>0.85</v>
      </c>
      <c r="E123" s="103">
        <v>0.88</v>
      </c>
      <c r="F123" s="103">
        <v>0.83</v>
      </c>
      <c r="G123" s="103">
        <v>0.9</v>
      </c>
      <c r="H123" s="103">
        <v>1.79</v>
      </c>
      <c r="I123" s="103">
        <v>0.87</v>
      </c>
      <c r="J123" s="103">
        <v>0.85</v>
      </c>
      <c r="K123" s="103">
        <v>0.84</v>
      </c>
      <c r="L123" s="103">
        <v>0.72</v>
      </c>
      <c r="M123" s="103">
        <v>0.69</v>
      </c>
      <c r="N123" s="103">
        <v>0.46</v>
      </c>
      <c r="O123" s="103">
        <v>0.88</v>
      </c>
      <c r="P123" s="103">
        <v>1.07</v>
      </c>
      <c r="Q123" s="103">
        <v>0.81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3" x14ac:dyDescent="0.6">
      <c r="A124" s="102">
        <v>2000</v>
      </c>
      <c r="B124" s="103">
        <v>1</v>
      </c>
      <c r="C124" s="103">
        <v>1</v>
      </c>
      <c r="D124" s="103">
        <v>1</v>
      </c>
      <c r="E124" s="103">
        <v>1</v>
      </c>
      <c r="F124" s="103">
        <v>1</v>
      </c>
      <c r="G124" s="103">
        <v>1</v>
      </c>
      <c r="H124" s="103">
        <v>1</v>
      </c>
      <c r="I124" s="103">
        <v>1</v>
      </c>
      <c r="J124" s="103">
        <v>1</v>
      </c>
      <c r="K124" s="103">
        <v>1</v>
      </c>
      <c r="L124" s="103">
        <v>1</v>
      </c>
      <c r="M124" s="103">
        <v>1</v>
      </c>
      <c r="N124" s="103">
        <v>1</v>
      </c>
      <c r="O124" s="103">
        <v>1</v>
      </c>
      <c r="P124" s="103">
        <v>1</v>
      </c>
      <c r="Q124" s="103">
        <v>1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3" x14ac:dyDescent="0.6">
      <c r="A125" s="102">
        <v>2010</v>
      </c>
      <c r="B125" s="103">
        <v>1.22</v>
      </c>
      <c r="C125" s="103">
        <v>1.22</v>
      </c>
      <c r="D125" s="103">
        <v>1.22</v>
      </c>
      <c r="E125" s="103">
        <v>1.22</v>
      </c>
      <c r="F125" s="103">
        <v>1.23</v>
      </c>
      <c r="G125" s="103">
        <v>1.33</v>
      </c>
      <c r="H125" s="103">
        <v>1.38</v>
      </c>
      <c r="I125" s="103">
        <v>1.1399999999999999</v>
      </c>
      <c r="J125" s="103">
        <v>1.17</v>
      </c>
      <c r="K125" s="103">
        <v>1.18</v>
      </c>
      <c r="L125" s="103">
        <v>1.34</v>
      </c>
      <c r="M125" s="103">
        <v>1.41</v>
      </c>
      <c r="N125" s="103">
        <v>1.45</v>
      </c>
      <c r="O125" s="103">
        <v>1.18</v>
      </c>
      <c r="P125" s="103">
        <v>1.1599999999999999</v>
      </c>
      <c r="Q125" s="103">
        <v>1.22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3" x14ac:dyDescent="0.6">
      <c r="A126" s="102">
        <v>2020</v>
      </c>
      <c r="B126" s="103">
        <v>1.45</v>
      </c>
      <c r="C126" s="103">
        <v>1.46</v>
      </c>
      <c r="D126" s="103">
        <v>1.46</v>
      </c>
      <c r="E126" s="103">
        <v>1.46</v>
      </c>
      <c r="F126" s="103">
        <v>1.47</v>
      </c>
      <c r="G126" s="103">
        <v>1.88</v>
      </c>
      <c r="H126" s="103">
        <v>1.96</v>
      </c>
      <c r="I126" s="103">
        <v>1.46</v>
      </c>
      <c r="J126" s="103">
        <v>1.49</v>
      </c>
      <c r="K126" s="103">
        <v>1.5</v>
      </c>
      <c r="L126" s="103">
        <v>1.71</v>
      </c>
      <c r="M126" s="103">
        <v>1.8</v>
      </c>
      <c r="N126" s="103">
        <v>1.91</v>
      </c>
      <c r="O126" s="103">
        <v>1.51</v>
      </c>
      <c r="P126" s="103">
        <v>1.49</v>
      </c>
      <c r="Q126" s="103">
        <v>1.56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3" x14ac:dyDescent="0.6">
      <c r="A127" s="102">
        <v>2030</v>
      </c>
      <c r="B127" s="103">
        <v>1.7</v>
      </c>
      <c r="C127" s="103">
        <v>1.71</v>
      </c>
      <c r="D127" s="103">
        <v>1.71</v>
      </c>
      <c r="E127" s="103">
        <v>1.71</v>
      </c>
      <c r="F127" s="103">
        <v>1.72</v>
      </c>
      <c r="G127" s="103">
        <v>2.61</v>
      </c>
      <c r="H127" s="103">
        <v>2.71</v>
      </c>
      <c r="I127" s="103">
        <v>1.85</v>
      </c>
      <c r="J127" s="103">
        <v>1.89</v>
      </c>
      <c r="K127" s="103">
        <v>1.91</v>
      </c>
      <c r="L127" s="103">
        <v>2.17</v>
      </c>
      <c r="M127" s="103">
        <v>2.2799999999999998</v>
      </c>
      <c r="N127" s="103">
        <v>2.54</v>
      </c>
      <c r="O127" s="103">
        <v>1.92</v>
      </c>
      <c r="P127" s="103">
        <v>1.89</v>
      </c>
      <c r="Q127" s="103">
        <v>1.98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3" x14ac:dyDescent="0.6">
      <c r="A128" s="102">
        <v>2040</v>
      </c>
      <c r="B128" s="103">
        <v>1.96</v>
      </c>
      <c r="C128" s="103">
        <v>1.98</v>
      </c>
      <c r="D128" s="103">
        <v>1.97</v>
      </c>
      <c r="E128" s="103">
        <v>1.96</v>
      </c>
      <c r="F128" s="103">
        <v>1.98</v>
      </c>
      <c r="G128" s="103">
        <v>3.43</v>
      </c>
      <c r="H128" s="103">
        <v>3.56</v>
      </c>
      <c r="I128" s="103">
        <v>2.35</v>
      </c>
      <c r="J128" s="103">
        <v>2.4</v>
      </c>
      <c r="K128" s="103">
        <v>2.42</v>
      </c>
      <c r="L128" s="103">
        <v>2.75</v>
      </c>
      <c r="M128" s="103">
        <v>2.89</v>
      </c>
      <c r="N128" s="103">
        <v>3.39</v>
      </c>
      <c r="O128" s="103">
        <v>2.4300000000000002</v>
      </c>
      <c r="P128" s="103">
        <v>2.4</v>
      </c>
      <c r="Q128" s="103">
        <v>2.52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3" x14ac:dyDescent="0.6">
      <c r="A129" s="102">
        <v>2050</v>
      </c>
      <c r="B129" s="103">
        <v>2.2200000000000002</v>
      </c>
      <c r="C129" s="103">
        <v>2.2400000000000002</v>
      </c>
      <c r="D129" s="103">
        <v>2.23</v>
      </c>
      <c r="E129" s="103">
        <v>2.2200000000000002</v>
      </c>
      <c r="F129" s="103">
        <v>2.2400000000000002</v>
      </c>
      <c r="G129" s="103">
        <v>4.2699999999999996</v>
      </c>
      <c r="H129" s="103">
        <v>4.43</v>
      </c>
      <c r="I129" s="103">
        <v>2.98</v>
      </c>
      <c r="J129" s="103">
        <v>3.04</v>
      </c>
      <c r="K129" s="103">
        <v>3.07</v>
      </c>
      <c r="L129" s="103">
        <v>3.48</v>
      </c>
      <c r="M129" s="103">
        <v>3.66</v>
      </c>
      <c r="N129" s="103">
        <v>4.51</v>
      </c>
      <c r="O129" s="103">
        <v>3.08</v>
      </c>
      <c r="P129" s="103">
        <v>3.03</v>
      </c>
      <c r="Q129" s="103">
        <v>3.19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3" x14ac:dyDescent="0.6">
      <c r="A130" s="102">
        <v>2060</v>
      </c>
      <c r="B130" s="103">
        <v>2.4900000000000002</v>
      </c>
      <c r="C130" s="103">
        <v>2.5099999999999998</v>
      </c>
      <c r="D130" s="103">
        <v>2.5</v>
      </c>
      <c r="E130" s="103">
        <v>2.48</v>
      </c>
      <c r="F130" s="103">
        <v>2.5</v>
      </c>
      <c r="G130" s="103">
        <v>5.15</v>
      </c>
      <c r="H130" s="103">
        <v>5.35</v>
      </c>
      <c r="I130" s="103">
        <v>3.78</v>
      </c>
      <c r="J130" s="103">
        <v>3.87</v>
      </c>
      <c r="K130" s="103">
        <v>3.89</v>
      </c>
      <c r="L130" s="103">
        <v>4.43</v>
      </c>
      <c r="M130" s="103">
        <v>4.6500000000000004</v>
      </c>
      <c r="N130" s="103">
        <v>6</v>
      </c>
      <c r="O130" s="103">
        <v>3.91</v>
      </c>
      <c r="P130" s="103">
        <v>3.85</v>
      </c>
      <c r="Q130" s="103">
        <v>4.05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3" x14ac:dyDescent="0.6">
      <c r="A131" s="102">
        <v>2070</v>
      </c>
      <c r="B131" s="103">
        <v>2.79</v>
      </c>
      <c r="C131" s="103">
        <v>2.8</v>
      </c>
      <c r="D131" s="103">
        <v>2.79</v>
      </c>
      <c r="E131" s="103">
        <v>2.78</v>
      </c>
      <c r="F131" s="103">
        <v>2.8</v>
      </c>
      <c r="G131" s="103">
        <v>6.23</v>
      </c>
      <c r="H131" s="103">
        <v>6.46</v>
      </c>
      <c r="I131" s="103">
        <v>4.84</v>
      </c>
      <c r="J131" s="103">
        <v>4.95</v>
      </c>
      <c r="K131" s="103">
        <v>4.99</v>
      </c>
      <c r="L131" s="103">
        <v>5.67</v>
      </c>
      <c r="M131" s="103">
        <v>5.96</v>
      </c>
      <c r="N131" s="103">
        <v>7.95</v>
      </c>
      <c r="O131" s="103">
        <v>5.01</v>
      </c>
      <c r="P131" s="103">
        <v>4.9400000000000004</v>
      </c>
      <c r="Q131" s="103">
        <v>5.18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3" x14ac:dyDescent="0.6">
      <c r="A132" s="102">
        <v>2080</v>
      </c>
      <c r="B132" s="103">
        <v>3.11</v>
      </c>
      <c r="C132" s="103">
        <v>3.13</v>
      </c>
      <c r="D132" s="103">
        <v>3.11</v>
      </c>
      <c r="E132" s="103">
        <v>3.11</v>
      </c>
      <c r="F132" s="103">
        <v>3.13</v>
      </c>
      <c r="G132" s="103">
        <v>7.51</v>
      </c>
      <c r="H132" s="103">
        <v>7.79</v>
      </c>
      <c r="I132" s="103">
        <v>6.24</v>
      </c>
      <c r="J132" s="103">
        <v>6.38</v>
      </c>
      <c r="K132" s="103">
        <v>6.42</v>
      </c>
      <c r="L132" s="103">
        <v>7.3</v>
      </c>
      <c r="M132" s="103">
        <v>7.68</v>
      </c>
      <c r="N132" s="103">
        <v>10.5</v>
      </c>
      <c r="O132" s="103">
        <v>6.45</v>
      </c>
      <c r="P132" s="103">
        <v>6.36</v>
      </c>
      <c r="Q132" s="103">
        <v>6.68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3" x14ac:dyDescent="0.6">
      <c r="A133" s="102">
        <v>2090</v>
      </c>
      <c r="B133" s="103">
        <v>3.43</v>
      </c>
      <c r="C133" s="103">
        <v>3.46</v>
      </c>
      <c r="D133" s="103">
        <v>3.44</v>
      </c>
      <c r="E133" s="103">
        <v>3.43</v>
      </c>
      <c r="F133" s="103">
        <v>3.46</v>
      </c>
      <c r="G133" s="103">
        <v>8.7799999999999994</v>
      </c>
      <c r="H133" s="103">
        <v>9.11</v>
      </c>
      <c r="I133" s="103">
        <v>7.89</v>
      </c>
      <c r="J133" s="103">
        <v>8.06</v>
      </c>
      <c r="K133" s="103">
        <v>8.1199999999999992</v>
      </c>
      <c r="L133" s="103">
        <v>9.23</v>
      </c>
      <c r="M133" s="103">
        <v>9.7100000000000009</v>
      </c>
      <c r="N133" s="103">
        <v>13.48</v>
      </c>
      <c r="O133" s="103">
        <v>8.16</v>
      </c>
      <c r="P133" s="103">
        <v>8.0399999999999991</v>
      </c>
      <c r="Q133" s="103">
        <v>8.44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3" x14ac:dyDescent="0.6">
      <c r="A134" s="102">
        <v>2100</v>
      </c>
      <c r="B134" s="103">
        <v>3.75</v>
      </c>
      <c r="C134" s="103">
        <v>3.77</v>
      </c>
      <c r="D134" s="103">
        <v>3.75</v>
      </c>
      <c r="E134" s="103">
        <v>3.75</v>
      </c>
      <c r="F134" s="103">
        <v>3.78</v>
      </c>
      <c r="G134" s="103">
        <v>9.9</v>
      </c>
      <c r="H134" s="103">
        <v>10.27</v>
      </c>
      <c r="I134" s="103">
        <v>9.74</v>
      </c>
      <c r="J134" s="103">
        <v>9.9600000000000009</v>
      </c>
      <c r="K134" s="103">
        <v>10.029999999999999</v>
      </c>
      <c r="L134" s="103">
        <v>11.4</v>
      </c>
      <c r="M134" s="103">
        <v>11.99</v>
      </c>
      <c r="N134" s="103">
        <v>16.73</v>
      </c>
      <c r="O134" s="103">
        <v>10.07</v>
      </c>
      <c r="P134" s="103">
        <v>9.93</v>
      </c>
      <c r="Q134" s="103">
        <v>10.42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3" x14ac:dyDescent="0.6">
      <c r="A135" s="102">
        <v>2110</v>
      </c>
      <c r="B135" s="103">
        <v>4.05</v>
      </c>
      <c r="C135" s="103">
        <v>4.07</v>
      </c>
      <c r="D135" s="103">
        <v>4.05</v>
      </c>
      <c r="E135" s="103">
        <v>4.05</v>
      </c>
      <c r="F135" s="103">
        <v>4.08</v>
      </c>
      <c r="G135" s="103">
        <v>10.92</v>
      </c>
      <c r="H135" s="103">
        <v>11.33</v>
      </c>
      <c r="I135" s="103">
        <v>11.77</v>
      </c>
      <c r="J135" s="103">
        <v>12.03</v>
      </c>
      <c r="K135" s="103">
        <v>12.12</v>
      </c>
      <c r="L135" s="103">
        <v>13.77</v>
      </c>
      <c r="M135" s="103">
        <v>14.48</v>
      </c>
      <c r="N135" s="103">
        <v>20.22</v>
      </c>
      <c r="O135" s="103">
        <v>12.17</v>
      </c>
      <c r="P135" s="103">
        <v>11.99</v>
      </c>
      <c r="Q135" s="103">
        <v>12.59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3" x14ac:dyDescent="0.6">
      <c r="A136" s="102">
        <v>2120</v>
      </c>
      <c r="B136" s="103">
        <v>4.3600000000000003</v>
      </c>
      <c r="C136" s="103">
        <v>4.3899999999999997</v>
      </c>
      <c r="D136" s="103">
        <v>4.3600000000000003</v>
      </c>
      <c r="E136" s="103">
        <v>4.3600000000000003</v>
      </c>
      <c r="F136" s="103">
        <v>4.3899999999999997</v>
      </c>
      <c r="G136" s="103">
        <v>11.99</v>
      </c>
      <c r="H136" s="103">
        <v>12.44</v>
      </c>
      <c r="I136" s="103">
        <v>13.94</v>
      </c>
      <c r="J136" s="103">
        <v>14.25</v>
      </c>
      <c r="K136" s="103">
        <v>14.36</v>
      </c>
      <c r="L136" s="103">
        <v>16.32</v>
      </c>
      <c r="M136" s="103">
        <v>17.16</v>
      </c>
      <c r="N136" s="103">
        <v>23.95</v>
      </c>
      <c r="O136" s="103">
        <v>14.42</v>
      </c>
      <c r="P136" s="103">
        <v>14.21</v>
      </c>
      <c r="Q136" s="103">
        <v>14.92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3" x14ac:dyDescent="0.6">
      <c r="A137" s="102">
        <v>2130</v>
      </c>
      <c r="B137" s="103">
        <v>4.68</v>
      </c>
      <c r="C137" s="103">
        <v>4.7</v>
      </c>
      <c r="D137" s="103">
        <v>4.68</v>
      </c>
      <c r="E137" s="103">
        <v>4.68</v>
      </c>
      <c r="F137" s="103">
        <v>4.71</v>
      </c>
      <c r="G137" s="103">
        <v>13.12</v>
      </c>
      <c r="H137" s="103">
        <v>13.61</v>
      </c>
      <c r="I137" s="103">
        <v>16.2</v>
      </c>
      <c r="J137" s="103">
        <v>16.559999999999999</v>
      </c>
      <c r="K137" s="103">
        <v>16.68</v>
      </c>
      <c r="L137" s="103">
        <v>18.95</v>
      </c>
      <c r="M137" s="103">
        <v>19.93</v>
      </c>
      <c r="N137" s="103">
        <v>27.83</v>
      </c>
      <c r="O137" s="103">
        <v>16.75</v>
      </c>
      <c r="P137" s="103">
        <v>16.510000000000002</v>
      </c>
      <c r="Q137" s="103">
        <v>17.329999999999998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3" x14ac:dyDescent="0.6">
      <c r="A138" s="102">
        <v>2140</v>
      </c>
      <c r="B138" s="103">
        <v>4.99</v>
      </c>
      <c r="C138" s="103">
        <v>5.03</v>
      </c>
      <c r="D138" s="103">
        <v>5</v>
      </c>
      <c r="E138" s="103">
        <v>4.99</v>
      </c>
      <c r="F138" s="103">
        <v>5.03</v>
      </c>
      <c r="G138" s="103">
        <v>14.29</v>
      </c>
      <c r="H138" s="103">
        <v>14.83</v>
      </c>
      <c r="I138" s="103">
        <v>18.45</v>
      </c>
      <c r="J138" s="103">
        <v>18.86</v>
      </c>
      <c r="K138" s="103">
        <v>19</v>
      </c>
      <c r="L138" s="103">
        <v>21.59</v>
      </c>
      <c r="M138" s="103">
        <v>22.7</v>
      </c>
      <c r="N138" s="103">
        <v>31.7</v>
      </c>
      <c r="O138" s="103">
        <v>19.079999999999998</v>
      </c>
      <c r="P138" s="103">
        <v>18.8</v>
      </c>
      <c r="Q138" s="103">
        <v>19.739999999999998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3" x14ac:dyDescent="0.6">
      <c r="A139" s="102">
        <v>2150</v>
      </c>
      <c r="B139" s="103">
        <v>5.31</v>
      </c>
      <c r="C139" s="103">
        <v>5.35</v>
      </c>
      <c r="D139" s="103">
        <v>5.31</v>
      </c>
      <c r="E139" s="103">
        <v>5.31</v>
      </c>
      <c r="F139" s="103">
        <v>5.36</v>
      </c>
      <c r="G139" s="103">
        <v>15.51</v>
      </c>
      <c r="H139" s="103">
        <v>16.09</v>
      </c>
      <c r="I139" s="103">
        <v>20.6</v>
      </c>
      <c r="J139" s="103">
        <v>21.06</v>
      </c>
      <c r="K139" s="103">
        <v>21.21</v>
      </c>
      <c r="L139" s="103">
        <v>24.11</v>
      </c>
      <c r="M139" s="103">
        <v>25.35</v>
      </c>
      <c r="N139" s="103">
        <v>35.4</v>
      </c>
      <c r="O139" s="103">
        <v>21.31</v>
      </c>
      <c r="P139" s="103">
        <v>21</v>
      </c>
      <c r="Q139" s="103">
        <v>22.05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3" x14ac:dyDescent="0.6">
      <c r="A140" s="102">
        <v>2160</v>
      </c>
      <c r="B140" s="103">
        <v>5.64</v>
      </c>
      <c r="C140" s="103">
        <v>5.68</v>
      </c>
      <c r="D140" s="103">
        <v>5.64</v>
      </c>
      <c r="E140" s="103">
        <v>5.64</v>
      </c>
      <c r="F140" s="103">
        <v>5.69</v>
      </c>
      <c r="G140" s="103">
        <v>16.8</v>
      </c>
      <c r="H140" s="103">
        <v>17.43</v>
      </c>
      <c r="I140" s="103">
        <v>22.76</v>
      </c>
      <c r="J140" s="103">
        <v>23.26</v>
      </c>
      <c r="K140" s="103">
        <v>23.43</v>
      </c>
      <c r="L140" s="103">
        <v>26.63</v>
      </c>
      <c r="M140" s="103">
        <v>28</v>
      </c>
      <c r="N140" s="103">
        <v>39.1</v>
      </c>
      <c r="O140" s="103">
        <v>23.54</v>
      </c>
      <c r="P140" s="103">
        <v>23.19</v>
      </c>
      <c r="Q140" s="103">
        <v>24.35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3" x14ac:dyDescent="0.6">
      <c r="A141" s="102">
        <v>2170</v>
      </c>
      <c r="B141" s="103">
        <v>5.99</v>
      </c>
      <c r="C141" s="103">
        <v>6.03</v>
      </c>
      <c r="D141" s="103">
        <v>5.99</v>
      </c>
      <c r="E141" s="103">
        <v>5.99</v>
      </c>
      <c r="F141" s="103">
        <v>6.04</v>
      </c>
      <c r="G141" s="103">
        <v>18.190000000000001</v>
      </c>
      <c r="H141" s="103">
        <v>18.87</v>
      </c>
      <c r="I141" s="103">
        <v>25.14</v>
      </c>
      <c r="J141" s="103">
        <v>25.69</v>
      </c>
      <c r="K141" s="103">
        <v>25.88</v>
      </c>
      <c r="L141" s="103">
        <v>29.42</v>
      </c>
      <c r="M141" s="103">
        <v>30.93</v>
      </c>
      <c r="N141" s="103">
        <v>43.19</v>
      </c>
      <c r="O141" s="103">
        <v>26</v>
      </c>
      <c r="P141" s="103">
        <v>25.62</v>
      </c>
      <c r="Q141" s="103">
        <v>26.9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3" x14ac:dyDescent="0.6">
      <c r="A142" s="102">
        <v>2180</v>
      </c>
      <c r="B142" s="103">
        <v>6.36</v>
      </c>
      <c r="C142" s="103">
        <v>6.4</v>
      </c>
      <c r="D142" s="103">
        <v>6.36</v>
      </c>
      <c r="E142" s="103">
        <v>6.36</v>
      </c>
      <c r="F142" s="103">
        <v>6.41</v>
      </c>
      <c r="G142" s="103">
        <v>19.7</v>
      </c>
      <c r="H142" s="103">
        <v>20.440000000000001</v>
      </c>
      <c r="I142" s="103">
        <v>27.77</v>
      </c>
      <c r="J142" s="103">
        <v>28.38</v>
      </c>
      <c r="K142" s="103">
        <v>28.59</v>
      </c>
      <c r="L142" s="103">
        <v>32.49</v>
      </c>
      <c r="M142" s="103">
        <v>34.17</v>
      </c>
      <c r="N142" s="103">
        <v>47.71</v>
      </c>
      <c r="O142" s="103">
        <v>28.72</v>
      </c>
      <c r="P142" s="103">
        <v>28.3</v>
      </c>
      <c r="Q142" s="103">
        <v>29.72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3" x14ac:dyDescent="0.6">
      <c r="A143" s="102">
        <v>2190</v>
      </c>
      <c r="B143" s="103">
        <v>6.75</v>
      </c>
      <c r="C143" s="103">
        <v>6.79</v>
      </c>
      <c r="D143" s="103">
        <v>6.75</v>
      </c>
      <c r="E143" s="103">
        <v>6.75</v>
      </c>
      <c r="F143" s="103">
        <v>6.8</v>
      </c>
      <c r="G143" s="103">
        <v>21.34</v>
      </c>
      <c r="H143" s="103">
        <v>22.14</v>
      </c>
      <c r="I143" s="103">
        <v>30.68</v>
      </c>
      <c r="J143" s="103">
        <v>31.35</v>
      </c>
      <c r="K143" s="103">
        <v>31.58</v>
      </c>
      <c r="L143" s="103">
        <v>35.89</v>
      </c>
      <c r="M143" s="103">
        <v>37.74</v>
      </c>
      <c r="N143" s="103">
        <v>52.7</v>
      </c>
      <c r="O143" s="103">
        <v>31.73</v>
      </c>
      <c r="P143" s="103">
        <v>31.26</v>
      </c>
      <c r="Q143" s="103">
        <v>32.83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3" x14ac:dyDescent="0.6">
      <c r="A144" s="102">
        <v>2200</v>
      </c>
      <c r="B144" s="103">
        <v>7.17</v>
      </c>
      <c r="C144" s="103">
        <v>7.21</v>
      </c>
      <c r="D144" s="103">
        <v>7.17</v>
      </c>
      <c r="E144" s="103">
        <v>7.17</v>
      </c>
      <c r="F144" s="103">
        <v>7.22</v>
      </c>
      <c r="G144" s="103">
        <v>23.1</v>
      </c>
      <c r="H144" s="103">
        <v>23.97</v>
      </c>
      <c r="I144" s="103">
        <v>33.89</v>
      </c>
      <c r="J144" s="103">
        <v>34.630000000000003</v>
      </c>
      <c r="K144" s="103">
        <v>34.89</v>
      </c>
      <c r="L144" s="103">
        <v>39.65</v>
      </c>
      <c r="M144" s="103">
        <v>41.69</v>
      </c>
      <c r="N144" s="103">
        <v>58.21</v>
      </c>
      <c r="O144" s="103">
        <v>35.049999999999997</v>
      </c>
      <c r="P144" s="103">
        <v>34.53</v>
      </c>
      <c r="Q144" s="103">
        <v>36.26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3" x14ac:dyDescent="0.6">
      <c r="A145" s="102">
        <v>2210</v>
      </c>
      <c r="B145" s="103">
        <v>7.61</v>
      </c>
      <c r="C145" s="103">
        <v>7.66</v>
      </c>
      <c r="D145" s="103">
        <v>7.61</v>
      </c>
      <c r="E145" s="103">
        <v>7.61</v>
      </c>
      <c r="F145" s="103">
        <v>7.67</v>
      </c>
      <c r="G145" s="103">
        <v>24.98</v>
      </c>
      <c r="H145" s="103">
        <v>25.91</v>
      </c>
      <c r="I145" s="103">
        <v>37.36</v>
      </c>
      <c r="J145" s="103">
        <v>38.19</v>
      </c>
      <c r="K145" s="103">
        <v>38.47</v>
      </c>
      <c r="L145" s="103">
        <v>43.72</v>
      </c>
      <c r="M145" s="103">
        <v>45.97</v>
      </c>
      <c r="N145" s="103">
        <v>64.19</v>
      </c>
      <c r="O145" s="103">
        <v>38.65</v>
      </c>
      <c r="P145" s="103">
        <v>38.07</v>
      </c>
      <c r="Q145" s="103">
        <v>39.979999999999997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3" x14ac:dyDescent="0.6">
      <c r="A146" s="102">
        <v>2220</v>
      </c>
      <c r="B146" s="103">
        <v>8.08</v>
      </c>
      <c r="C146" s="103">
        <v>8.1300000000000008</v>
      </c>
      <c r="D146" s="103">
        <v>8.08</v>
      </c>
      <c r="E146" s="103">
        <v>8.08</v>
      </c>
      <c r="F146" s="103">
        <v>8.14</v>
      </c>
      <c r="G146" s="103">
        <v>26.89</v>
      </c>
      <c r="H146" s="103">
        <v>27.9</v>
      </c>
      <c r="I146" s="103">
        <v>41.04</v>
      </c>
      <c r="J146" s="103">
        <v>41.94</v>
      </c>
      <c r="K146" s="103">
        <v>42.25</v>
      </c>
      <c r="L146" s="103">
        <v>48.02</v>
      </c>
      <c r="M146" s="103">
        <v>50.49</v>
      </c>
      <c r="N146" s="103">
        <v>70.5</v>
      </c>
      <c r="O146" s="103">
        <v>42.44</v>
      </c>
      <c r="P146" s="103">
        <v>41.82</v>
      </c>
      <c r="Q146" s="103">
        <v>43.91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3" x14ac:dyDescent="0.6">
      <c r="A147" s="102">
        <v>2230</v>
      </c>
      <c r="B147" s="103">
        <v>8.58</v>
      </c>
      <c r="C147" s="103">
        <v>8.6300000000000008</v>
      </c>
      <c r="D147" s="103">
        <v>8.58</v>
      </c>
      <c r="E147" s="103">
        <v>8.57</v>
      </c>
      <c r="F147" s="103">
        <v>8.64</v>
      </c>
      <c r="G147" s="103">
        <v>28.84</v>
      </c>
      <c r="H147" s="103">
        <v>29.92</v>
      </c>
      <c r="I147" s="103">
        <v>44.89</v>
      </c>
      <c r="J147" s="103">
        <v>45.88</v>
      </c>
      <c r="K147" s="103">
        <v>46.22</v>
      </c>
      <c r="L147" s="103">
        <v>52.53</v>
      </c>
      <c r="M147" s="103">
        <v>55.24</v>
      </c>
      <c r="N147" s="103">
        <v>77.12</v>
      </c>
      <c r="O147" s="103">
        <v>46.43</v>
      </c>
      <c r="P147" s="103">
        <v>45.75</v>
      </c>
      <c r="Q147" s="103">
        <v>48.04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3" x14ac:dyDescent="0.6">
      <c r="A148" s="102">
        <v>2240</v>
      </c>
      <c r="B148" s="103">
        <v>9.1</v>
      </c>
      <c r="C148" s="103">
        <v>9.16</v>
      </c>
      <c r="D148" s="103">
        <v>9.11</v>
      </c>
      <c r="E148" s="103">
        <v>9.1</v>
      </c>
      <c r="F148" s="103">
        <v>9.18</v>
      </c>
      <c r="G148" s="103">
        <v>30.81</v>
      </c>
      <c r="H148" s="103">
        <v>31.96</v>
      </c>
      <c r="I148" s="103">
        <v>48.92</v>
      </c>
      <c r="J148" s="103">
        <v>49.99</v>
      </c>
      <c r="K148" s="103">
        <v>50.36</v>
      </c>
      <c r="L148" s="103">
        <v>57.23</v>
      </c>
      <c r="M148" s="103">
        <v>60.19</v>
      </c>
      <c r="N148" s="103">
        <v>84.03</v>
      </c>
      <c r="O148" s="103">
        <v>50.59</v>
      </c>
      <c r="P148" s="103">
        <v>49.85</v>
      </c>
      <c r="Q148" s="103">
        <v>52.34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3" x14ac:dyDescent="0.6">
      <c r="A149" s="102">
        <v>2250</v>
      </c>
      <c r="B149" s="103">
        <v>9.67</v>
      </c>
      <c r="C149" s="103">
        <v>9.73</v>
      </c>
      <c r="D149" s="103">
        <v>9.67</v>
      </c>
      <c r="E149" s="103">
        <v>9.66</v>
      </c>
      <c r="F149" s="103">
        <v>9.74</v>
      </c>
      <c r="G149" s="103">
        <v>32.78</v>
      </c>
      <c r="H149" s="103">
        <v>34.01</v>
      </c>
      <c r="I149" s="103">
        <v>53.09</v>
      </c>
      <c r="J149" s="103">
        <v>54.26</v>
      </c>
      <c r="K149" s="103">
        <v>54.66</v>
      </c>
      <c r="L149" s="103">
        <v>62.12</v>
      </c>
      <c r="M149" s="103">
        <v>65.319999999999993</v>
      </c>
      <c r="N149" s="103">
        <v>91.2</v>
      </c>
      <c r="O149" s="103">
        <v>54.91</v>
      </c>
      <c r="P149" s="103">
        <v>54.1</v>
      </c>
      <c r="Q149" s="103">
        <v>56.81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3" x14ac:dyDescent="0.6">
      <c r="A150" s="102">
        <v>2260</v>
      </c>
      <c r="B150" s="103">
        <v>10.26</v>
      </c>
      <c r="C150" s="103">
        <v>10.33</v>
      </c>
      <c r="D150" s="103">
        <v>10.26</v>
      </c>
      <c r="E150" s="103">
        <v>10.26</v>
      </c>
      <c r="F150" s="103">
        <v>10.34</v>
      </c>
      <c r="G150" s="103">
        <v>34.799999999999997</v>
      </c>
      <c r="H150" s="103">
        <v>36.11</v>
      </c>
      <c r="I150" s="103">
        <v>57.39</v>
      </c>
      <c r="J150" s="103">
        <v>58.65</v>
      </c>
      <c r="K150" s="103">
        <v>59.09</v>
      </c>
      <c r="L150" s="103">
        <v>67.150000000000006</v>
      </c>
      <c r="M150" s="103">
        <v>70.61</v>
      </c>
      <c r="N150" s="103">
        <v>98.59</v>
      </c>
      <c r="O150" s="103">
        <v>59.36</v>
      </c>
      <c r="P150" s="103">
        <v>58.48</v>
      </c>
      <c r="Q150" s="103">
        <v>61.41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3" x14ac:dyDescent="0.6">
      <c r="A151" s="102">
        <v>2270</v>
      </c>
      <c r="B151" s="103">
        <v>10.89</v>
      </c>
      <c r="C151" s="103">
        <v>10.96</v>
      </c>
      <c r="D151" s="103">
        <v>10.89</v>
      </c>
      <c r="E151" s="103">
        <v>10.89</v>
      </c>
      <c r="F151" s="103">
        <v>10.98</v>
      </c>
      <c r="G151" s="103">
        <v>36.950000000000003</v>
      </c>
      <c r="H151" s="103">
        <v>38.33</v>
      </c>
      <c r="I151" s="103">
        <v>61.79</v>
      </c>
      <c r="J151" s="103">
        <v>63.15</v>
      </c>
      <c r="K151" s="103">
        <v>63.62</v>
      </c>
      <c r="L151" s="103">
        <v>72.3</v>
      </c>
      <c r="M151" s="103">
        <v>76.03</v>
      </c>
      <c r="N151" s="103">
        <v>106.15</v>
      </c>
      <c r="O151" s="103">
        <v>63.91</v>
      </c>
      <c r="P151" s="103">
        <v>62.97</v>
      </c>
      <c r="Q151" s="103">
        <v>66.12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3" x14ac:dyDescent="0.6">
      <c r="A152" s="102">
        <v>2280</v>
      </c>
      <c r="B152" s="103">
        <v>11.57</v>
      </c>
      <c r="C152" s="103">
        <v>11.64</v>
      </c>
      <c r="D152" s="103">
        <v>11.57</v>
      </c>
      <c r="E152" s="103">
        <v>11.56</v>
      </c>
      <c r="F152" s="103">
        <v>11.66</v>
      </c>
      <c r="G152" s="103">
        <v>39.22</v>
      </c>
      <c r="H152" s="103">
        <v>40.69</v>
      </c>
      <c r="I152" s="103">
        <v>66.27</v>
      </c>
      <c r="J152" s="103">
        <v>67.73</v>
      </c>
      <c r="K152" s="103">
        <v>68.23</v>
      </c>
      <c r="L152" s="103">
        <v>77.540000000000006</v>
      </c>
      <c r="M152" s="103">
        <v>81.540000000000006</v>
      </c>
      <c r="N152" s="103">
        <v>113.85</v>
      </c>
      <c r="O152" s="103">
        <v>68.540000000000006</v>
      </c>
      <c r="P152" s="103">
        <v>67.53</v>
      </c>
      <c r="Q152" s="103">
        <v>70.91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3" x14ac:dyDescent="0.6">
      <c r="A153" s="102">
        <v>2290</v>
      </c>
      <c r="B153" s="103">
        <v>12.28</v>
      </c>
      <c r="C153" s="103">
        <v>12.36</v>
      </c>
      <c r="D153" s="103">
        <v>12.28</v>
      </c>
      <c r="E153" s="103">
        <v>12.28</v>
      </c>
      <c r="F153" s="103">
        <v>12.38</v>
      </c>
      <c r="G153" s="103">
        <v>41.64</v>
      </c>
      <c r="H153" s="103">
        <v>43.2</v>
      </c>
      <c r="I153" s="103">
        <v>70.790000000000006</v>
      </c>
      <c r="J153" s="103">
        <v>72.349999999999994</v>
      </c>
      <c r="K153" s="103">
        <v>72.88</v>
      </c>
      <c r="L153" s="103">
        <v>82.83</v>
      </c>
      <c r="M153" s="103">
        <v>87.1</v>
      </c>
      <c r="N153" s="103">
        <v>121.61</v>
      </c>
      <c r="O153" s="103">
        <v>73.22</v>
      </c>
      <c r="P153" s="103">
        <v>72.14</v>
      </c>
      <c r="Q153" s="103">
        <v>75.75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3" x14ac:dyDescent="0.6">
      <c r="A154" s="102">
        <v>2300</v>
      </c>
      <c r="B154" s="103">
        <v>13.04</v>
      </c>
      <c r="C154" s="103">
        <v>13.12</v>
      </c>
      <c r="D154" s="103">
        <v>13.04</v>
      </c>
      <c r="E154" s="103">
        <v>13.03</v>
      </c>
      <c r="F154" s="103">
        <v>13.14</v>
      </c>
      <c r="G154" s="103">
        <v>44.21</v>
      </c>
      <c r="H154" s="103">
        <v>45.87</v>
      </c>
      <c r="I154" s="103">
        <v>75.319999999999993</v>
      </c>
      <c r="J154" s="103">
        <v>76.98</v>
      </c>
      <c r="K154" s="103">
        <v>77.540000000000006</v>
      </c>
      <c r="L154" s="103">
        <v>88.13</v>
      </c>
      <c r="M154" s="103">
        <v>92.67</v>
      </c>
      <c r="N154" s="103">
        <v>129.38999999999999</v>
      </c>
      <c r="O154" s="103">
        <v>77.900000000000006</v>
      </c>
      <c r="P154" s="103">
        <v>76.75</v>
      </c>
      <c r="Q154" s="103">
        <v>80.599999999999994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3" x14ac:dyDescent="0.6">
      <c r="A155" s="10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3" x14ac:dyDescent="0.6">
      <c r="A156" s="105" t="s">
        <v>138</v>
      </c>
      <c r="B156" s="102" t="s">
        <v>158</v>
      </c>
      <c r="C156" s="102" t="s">
        <v>159</v>
      </c>
      <c r="D156" s="102" t="s">
        <v>160</v>
      </c>
      <c r="E156" s="102" t="s">
        <v>161</v>
      </c>
      <c r="F156" s="102" t="s">
        <v>162</v>
      </c>
      <c r="G156" s="102" t="s">
        <v>163</v>
      </c>
      <c r="H156" s="102" t="s">
        <v>164</v>
      </c>
      <c r="I156" s="102" t="s">
        <v>165</v>
      </c>
      <c r="J156" s="102" t="s">
        <v>166</v>
      </c>
      <c r="K156" s="102" t="s">
        <v>167</v>
      </c>
      <c r="L156" s="102" t="s">
        <v>168</v>
      </c>
      <c r="M156" s="102" t="s">
        <v>169</v>
      </c>
      <c r="N156" s="102" t="s">
        <v>170</v>
      </c>
      <c r="O156" s="102" t="s">
        <v>171</v>
      </c>
      <c r="P156" s="102" t="s">
        <v>172</v>
      </c>
      <c r="Q156" s="102" t="s">
        <v>173</v>
      </c>
      <c r="R156" s="100" t="s">
        <v>180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3" x14ac:dyDescent="0.6">
      <c r="A157" s="102">
        <v>1950</v>
      </c>
      <c r="B157" s="106">
        <f t="shared" ref="B157:B192" si="34">EXP(LN(B120/B119)/(A120-A119))-1</f>
        <v>1.6845724056481437E-2</v>
      </c>
      <c r="C157" s="106">
        <f t="shared" ref="C157:C192" si="35">EXP(LN(C120/C119)/(A120-A119))-1</f>
        <v>2.8263379797903054E-2</v>
      </c>
      <c r="D157" s="106">
        <f t="shared" ref="D157:D192" si="36">EXP(LN(D120/D119)/(A120-A119))-1</f>
        <v>2.9186008964760646E-2</v>
      </c>
      <c r="E157" s="106">
        <f t="shared" ref="E157:E192" si="37">EXP(LN(E120/E119)/(A120-A119))-1</f>
        <v>3.0689594235900231E-2</v>
      </c>
      <c r="F157" s="106">
        <f t="shared" ref="F157:F192" si="38">EXP(LN(F120/F119)/(A120-A119))-1</f>
        <v>1.1847940917808941E-2</v>
      </c>
      <c r="G157" s="106">
        <f t="shared" ref="G157:G192" si="39">EXP(LN(G120/G119)/(A120-A119))-1</f>
        <v>2.9186008964760646E-2</v>
      </c>
      <c r="H157" s="106">
        <f t="shared" ref="H157:H192" si="40">EXP(LN(H120/H119)/(A120-A119))-1</f>
        <v>2.6732530254041986E-2</v>
      </c>
      <c r="I157" s="106">
        <f t="shared" ref="I157:I192" si="41">EXP(LN(I120/I119)/(A120-A119))-1</f>
        <v>2.2565182563572872E-2</v>
      </c>
      <c r="J157" s="106">
        <f t="shared" ref="J157:J192" si="42">EXP(LN(J120/J119)/(A120-A119))-1</f>
        <v>3.6311209910314224E-2</v>
      </c>
      <c r="K157" s="106">
        <f t="shared" ref="K157:K192" si="43">EXP(LN(K120/K119)/(A120-A119))-1</f>
        <v>3.3077529462111066E-2</v>
      </c>
      <c r="L157" s="106">
        <f t="shared" ref="L157:L192" si="44">EXP(LN(L120/L119)/(A120-A119))-1</f>
        <v>6.6914256672092609E-3</v>
      </c>
      <c r="M157" s="106">
        <f t="shared" ref="M157:M192" si="45">EXP(LN(M120/M119)/(A120-A119))-1</f>
        <v>5.2409779148925306E-2</v>
      </c>
      <c r="N157" s="106">
        <f t="shared" ref="N157:N192" si="46">EXP(LN(N120/N119)/(A120-A119))-1</f>
        <v>2.2565182563572872E-2</v>
      </c>
      <c r="O157" s="106">
        <f t="shared" ref="O157:O192" si="47">EXP(LN(O120/O119)/(A120-A119))-1</f>
        <v>3.6760900871232183E-2</v>
      </c>
      <c r="P157" s="106">
        <f t="shared" ref="P157:P192" si="48">EXP(LN(P120/P119)/(A120-A119))-1</f>
        <v>8.4121734529860603E-3</v>
      </c>
      <c r="Q157" s="106">
        <f t="shared" ref="Q157:Q192" si="49">EXP(LN(Q120/Q119)/(A120-A119))-1</f>
        <v>2.9186008964760646E-2</v>
      </c>
      <c r="R157" s="25">
        <f t="shared" ref="R157:R192" si="50">SUM(B157:Q157)/16</f>
        <v>2.6295661237271339E-2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3" x14ac:dyDescent="0.6">
      <c r="A158" s="102">
        <v>1960</v>
      </c>
      <c r="B158" s="106">
        <f t="shared" si="34"/>
        <v>1.8833754865022367E-2</v>
      </c>
      <c r="C158" s="106">
        <f t="shared" si="35"/>
        <v>2.6370004418768911E-2</v>
      </c>
      <c r="D158" s="106">
        <f t="shared" si="36"/>
        <v>2.5093283139584477E-2</v>
      </c>
      <c r="E158" s="106">
        <f t="shared" si="37"/>
        <v>3.3575519102710727E-2</v>
      </c>
      <c r="F158" s="106">
        <f t="shared" si="38"/>
        <v>1.2263570143156377E-2</v>
      </c>
      <c r="G158" s="106">
        <f t="shared" si="39"/>
        <v>2.976928396352907E-2</v>
      </c>
      <c r="H158" s="106">
        <f t="shared" si="40"/>
        <v>2.8061818746097034E-2</v>
      </c>
      <c r="I158" s="106">
        <f t="shared" si="41"/>
        <v>2.3920490704586683E-2</v>
      </c>
      <c r="J158" s="106">
        <f t="shared" si="42"/>
        <v>3.5687737952794674E-2</v>
      </c>
      <c r="K158" s="106">
        <f t="shared" si="43"/>
        <v>3.3395938566434413E-2</v>
      </c>
      <c r="L158" s="106">
        <f t="shared" si="44"/>
        <v>9.2801278360383765E-3</v>
      </c>
      <c r="M158" s="106">
        <f t="shared" si="45"/>
        <v>4.3671099970169713E-2</v>
      </c>
      <c r="N158" s="106">
        <f t="shared" si="46"/>
        <v>4.8122389468957749E-2</v>
      </c>
      <c r="O158" s="106">
        <f t="shared" si="47"/>
        <v>3.5996747158907549E-2</v>
      </c>
      <c r="P158" s="106">
        <f t="shared" si="48"/>
        <v>7.7591145504607439E-3</v>
      </c>
      <c r="Q158" s="106">
        <f t="shared" si="49"/>
        <v>2.8540951399434356E-2</v>
      </c>
      <c r="R158" s="25">
        <f t="shared" si="50"/>
        <v>2.7521364499165826E-2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3" x14ac:dyDescent="0.6">
      <c r="A159" s="102">
        <v>1970</v>
      </c>
      <c r="B159" s="106">
        <f t="shared" si="34"/>
        <v>1.9477627909360029E-2</v>
      </c>
      <c r="C159" s="106">
        <f t="shared" si="35"/>
        <v>2.7566485675441399E-2</v>
      </c>
      <c r="D159" s="106">
        <f t="shared" si="36"/>
        <v>2.7923962631948518E-2</v>
      </c>
      <c r="E159" s="106">
        <f t="shared" si="37"/>
        <v>3.2357862679155636E-2</v>
      </c>
      <c r="F159" s="106">
        <f t="shared" si="38"/>
        <v>1.092260490919128E-2</v>
      </c>
      <c r="G159" s="106">
        <f t="shared" si="39"/>
        <v>2.8310473314933082E-2</v>
      </c>
      <c r="H159" s="106">
        <f t="shared" si="40"/>
        <v>2.804940336523476E-2</v>
      </c>
      <c r="I159" s="106">
        <f t="shared" si="41"/>
        <v>2.3636502037103657E-2</v>
      </c>
      <c r="J159" s="106">
        <f t="shared" si="42"/>
        <v>3.5872497114519897E-2</v>
      </c>
      <c r="K159" s="106">
        <f t="shared" si="43"/>
        <v>3.3230476048277113E-2</v>
      </c>
      <c r="L159" s="106">
        <f t="shared" si="44"/>
        <v>5.73220797344276E-3</v>
      </c>
      <c r="M159" s="106">
        <f t="shared" si="45"/>
        <v>4.2879236496325079E-2</v>
      </c>
      <c r="N159" s="106">
        <f t="shared" si="46"/>
        <v>4.1379743992410623E-2</v>
      </c>
      <c r="O159" s="106">
        <f t="shared" si="47"/>
        <v>3.6090506769492769E-2</v>
      </c>
      <c r="P159" s="106">
        <f t="shared" si="48"/>
        <v>7.2001880824141828E-3</v>
      </c>
      <c r="Q159" s="106">
        <f t="shared" si="49"/>
        <v>2.9670446662913408E-2</v>
      </c>
      <c r="R159" s="25">
        <f t="shared" si="50"/>
        <v>2.6893764103885262E-2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3" x14ac:dyDescent="0.6">
      <c r="A160" s="102">
        <v>1980</v>
      </c>
      <c r="B160" s="106">
        <f t="shared" si="34"/>
        <v>3.1862844783501876E-2</v>
      </c>
      <c r="C160" s="106">
        <f t="shared" si="35"/>
        <v>3.161058629343505E-2</v>
      </c>
      <c r="D160" s="106">
        <f t="shared" si="36"/>
        <v>4.6411530629548281E-2</v>
      </c>
      <c r="E160" s="106">
        <f t="shared" si="37"/>
        <v>7.1773462536293131E-2</v>
      </c>
      <c r="F160" s="106">
        <f t="shared" si="38"/>
        <v>2.0133284932699391E-2</v>
      </c>
      <c r="G160" s="106">
        <f t="shared" si="39"/>
        <v>1.4412963773229759E-2</v>
      </c>
      <c r="H160" s="106">
        <f t="shared" si="40"/>
        <v>4.0799748219803256E-2</v>
      </c>
      <c r="I160" s="106">
        <f t="shared" si="41"/>
        <v>-9.7957136392137212E-3</v>
      </c>
      <c r="J160" s="106">
        <f t="shared" si="42"/>
        <v>-1.7099049167184299E-2</v>
      </c>
      <c r="K160" s="106">
        <f t="shared" si="43"/>
        <v>-2.1130955573644306E-2</v>
      </c>
      <c r="L160" s="106">
        <f t="shared" si="44"/>
        <v>7.1773462536293131E-2</v>
      </c>
      <c r="M160" s="106">
        <f t="shared" si="45"/>
        <v>7.0232424785491743E-2</v>
      </c>
      <c r="N160" s="106">
        <f t="shared" si="46"/>
        <v>0.14381992765281582</v>
      </c>
      <c r="O160" s="106">
        <f t="shared" si="47"/>
        <v>2.7639494771925621E-2</v>
      </c>
      <c r="P160" s="106">
        <f t="shared" si="48"/>
        <v>-1.928223447379529E-2</v>
      </c>
      <c r="Q160" s="106">
        <f t="shared" si="49"/>
        <v>1.3264126056686587E-2</v>
      </c>
      <c r="R160" s="25">
        <f t="shared" si="50"/>
        <v>3.2276619007367877E-2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3" x14ac:dyDescent="0.6">
      <c r="A161" s="102">
        <v>1990</v>
      </c>
      <c r="B161" s="106">
        <f t="shared" si="34"/>
        <v>2.5157373502909142E-2</v>
      </c>
      <c r="C161" s="106">
        <f t="shared" si="35"/>
        <v>1.5196600664751037E-2</v>
      </c>
      <c r="D161" s="106">
        <f t="shared" si="36"/>
        <v>1.6384673297434205E-2</v>
      </c>
      <c r="E161" s="106">
        <f t="shared" si="37"/>
        <v>1.2865393282954551E-2</v>
      </c>
      <c r="F161" s="106">
        <f t="shared" si="38"/>
        <v>1.8807634606074597E-2</v>
      </c>
      <c r="G161" s="106">
        <f t="shared" si="39"/>
        <v>1.0591751203291366E-2</v>
      </c>
      <c r="H161" s="106">
        <f t="shared" si="40"/>
        <v>-5.6559106358909927E-2</v>
      </c>
      <c r="I161" s="106">
        <f t="shared" si="41"/>
        <v>1.4023628061544668E-2</v>
      </c>
      <c r="J161" s="106">
        <f t="shared" si="42"/>
        <v>1.6384673297434205E-2</v>
      </c>
      <c r="K161" s="106">
        <f t="shared" si="43"/>
        <v>1.7588221460874243E-2</v>
      </c>
      <c r="L161" s="106">
        <f t="shared" si="44"/>
        <v>3.3395938566434413E-2</v>
      </c>
      <c r="M161" s="106">
        <f t="shared" si="45"/>
        <v>3.7803404184254763E-2</v>
      </c>
      <c r="N161" s="106">
        <f t="shared" si="46"/>
        <v>8.0747443363851312E-2</v>
      </c>
      <c r="O161" s="106">
        <f t="shared" si="47"/>
        <v>1.2865393282954551E-2</v>
      </c>
      <c r="P161" s="106">
        <f t="shared" si="48"/>
        <v>-6.7430279167030038E-3</v>
      </c>
      <c r="Q161" s="106">
        <f t="shared" si="49"/>
        <v>2.1295687600135116E-2</v>
      </c>
      <c r="R161" s="25">
        <f t="shared" si="50"/>
        <v>1.6862855131205327E-2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3" x14ac:dyDescent="0.6">
      <c r="A162" s="102">
        <v>2000</v>
      </c>
      <c r="B162" s="106">
        <f t="shared" si="34"/>
        <v>2.0084111217701706E-2</v>
      </c>
      <c r="C162" s="106">
        <f t="shared" si="35"/>
        <v>2.0084111217701706E-2</v>
      </c>
      <c r="D162" s="106">
        <f t="shared" si="36"/>
        <v>2.0084111217701706E-2</v>
      </c>
      <c r="E162" s="106">
        <f t="shared" si="37"/>
        <v>2.0084111217701706E-2</v>
      </c>
      <c r="F162" s="106">
        <f t="shared" si="38"/>
        <v>2.0917177548195109E-2</v>
      </c>
      <c r="G162" s="106">
        <f t="shared" si="39"/>
        <v>2.892842254481276E-2</v>
      </c>
      <c r="H162" s="106">
        <f t="shared" si="40"/>
        <v>3.2732652653746142E-2</v>
      </c>
      <c r="I162" s="106">
        <f t="shared" si="41"/>
        <v>1.3189044424145591E-2</v>
      </c>
      <c r="J162" s="106">
        <f t="shared" si="42"/>
        <v>1.5824273334805516E-2</v>
      </c>
      <c r="K162" s="106">
        <f t="shared" si="43"/>
        <v>1.6689177844041669E-2</v>
      </c>
      <c r="L162" s="106">
        <f t="shared" si="44"/>
        <v>2.9699447788218647E-2</v>
      </c>
      <c r="M162" s="106">
        <f t="shared" si="45"/>
        <v>3.4956058684732838E-2</v>
      </c>
      <c r="N162" s="106">
        <f t="shared" si="46"/>
        <v>3.7855282682871527E-2</v>
      </c>
      <c r="O162" s="106">
        <f t="shared" si="47"/>
        <v>1.6689177844041669E-2</v>
      </c>
      <c r="P162" s="106">
        <f t="shared" si="48"/>
        <v>1.4952689940964214E-2</v>
      </c>
      <c r="Q162" s="106">
        <f t="shared" si="49"/>
        <v>2.0084111217701706E-2</v>
      </c>
      <c r="R162" s="25">
        <f t="shared" si="50"/>
        <v>2.2678372586192763E-2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3" x14ac:dyDescent="0.6">
      <c r="A163" s="102">
        <v>2010</v>
      </c>
      <c r="B163" s="106">
        <f t="shared" si="34"/>
        <v>1.7421280529461347E-2</v>
      </c>
      <c r="C163" s="106">
        <f t="shared" si="35"/>
        <v>1.8120782246057399E-2</v>
      </c>
      <c r="D163" s="106">
        <f t="shared" si="36"/>
        <v>1.8120782246057399E-2</v>
      </c>
      <c r="E163" s="106">
        <f t="shared" si="37"/>
        <v>1.8120782246057399E-2</v>
      </c>
      <c r="F163" s="106">
        <f t="shared" si="38"/>
        <v>1.7984633418501872E-2</v>
      </c>
      <c r="G163" s="106">
        <f t="shared" si="39"/>
        <v>3.5215154089348832E-2</v>
      </c>
      <c r="H163" s="106">
        <f t="shared" si="40"/>
        <v>3.5708876810044199E-2</v>
      </c>
      <c r="I163" s="106">
        <f t="shared" si="41"/>
        <v>2.5049411050451775E-2</v>
      </c>
      <c r="J163" s="106">
        <f t="shared" si="42"/>
        <v>2.4471876240215407E-2</v>
      </c>
      <c r="K163" s="106">
        <f t="shared" si="43"/>
        <v>2.4285265041108062E-2</v>
      </c>
      <c r="L163" s="106">
        <f t="shared" si="44"/>
        <v>2.4682056462887791E-2</v>
      </c>
      <c r="M163" s="106">
        <f t="shared" si="45"/>
        <v>2.472029871664283E-2</v>
      </c>
      <c r="N163" s="106">
        <f t="shared" si="46"/>
        <v>2.7937089897482448E-2</v>
      </c>
      <c r="O163" s="106">
        <f t="shared" si="47"/>
        <v>2.496608192186911E-2</v>
      </c>
      <c r="P163" s="106">
        <f t="shared" si="48"/>
        <v>2.5351634167494197E-2</v>
      </c>
      <c r="Q163" s="106">
        <f t="shared" si="49"/>
        <v>2.4888161854583313E-2</v>
      </c>
      <c r="R163" s="25">
        <f t="shared" si="50"/>
        <v>2.4190260433641461E-2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3" x14ac:dyDescent="0.6">
      <c r="A164" s="102">
        <v>2020</v>
      </c>
      <c r="B164" s="106">
        <f t="shared" si="34"/>
        <v>1.6033650788844556E-2</v>
      </c>
      <c r="C164" s="106">
        <f t="shared" si="35"/>
        <v>1.5931264157523772E-2</v>
      </c>
      <c r="D164" s="106">
        <f t="shared" si="36"/>
        <v>1.5931264157523772E-2</v>
      </c>
      <c r="E164" s="106">
        <f t="shared" si="37"/>
        <v>1.5931264157523772E-2</v>
      </c>
      <c r="F164" s="106">
        <f t="shared" si="38"/>
        <v>1.58301794787441E-2</v>
      </c>
      <c r="G164" s="106">
        <f t="shared" si="39"/>
        <v>3.3351955848296422E-2</v>
      </c>
      <c r="H164" s="106">
        <f t="shared" si="40"/>
        <v>3.2931024789221608E-2</v>
      </c>
      <c r="I164" s="106">
        <f t="shared" si="41"/>
        <v>2.3957396055257263E-2</v>
      </c>
      <c r="J164" s="106">
        <f t="shared" si="42"/>
        <v>2.4065071424597795E-2</v>
      </c>
      <c r="K164" s="106">
        <f t="shared" si="43"/>
        <v>2.4458124109177026E-2</v>
      </c>
      <c r="L164" s="106">
        <f t="shared" si="44"/>
        <v>2.4109423406549313E-2</v>
      </c>
      <c r="M164" s="106">
        <f t="shared" si="45"/>
        <v>2.3920490704586683E-2</v>
      </c>
      <c r="N164" s="106">
        <f t="shared" si="46"/>
        <v>2.8916270636290209E-2</v>
      </c>
      <c r="O164" s="106">
        <f t="shared" si="47"/>
        <v>2.4312395191711911E-2</v>
      </c>
      <c r="P164" s="106">
        <f t="shared" si="48"/>
        <v>2.4065071424597795E-2</v>
      </c>
      <c r="Q164" s="106">
        <f t="shared" si="49"/>
        <v>2.4127573490751342E-2</v>
      </c>
      <c r="R164" s="25">
        <f t="shared" si="50"/>
        <v>2.2992026238824834E-2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3" x14ac:dyDescent="0.6">
      <c r="A165" s="102">
        <v>2030</v>
      </c>
      <c r="B165" s="106">
        <f t="shared" si="34"/>
        <v>1.4333373877557287E-2</v>
      </c>
      <c r="C165" s="106">
        <f t="shared" si="35"/>
        <v>1.4768337390565822E-2</v>
      </c>
      <c r="D165" s="106">
        <f t="shared" si="36"/>
        <v>1.4254659596014019E-2</v>
      </c>
      <c r="E165" s="106">
        <f t="shared" si="37"/>
        <v>1.3738629666663948E-2</v>
      </c>
      <c r="F165" s="106">
        <f t="shared" si="38"/>
        <v>1.4176806534865527E-2</v>
      </c>
      <c r="G165" s="106">
        <f t="shared" si="39"/>
        <v>2.7697644859024484E-2</v>
      </c>
      <c r="H165" s="106">
        <f t="shared" si="40"/>
        <v>2.7656729960433113E-2</v>
      </c>
      <c r="I165" s="106">
        <f t="shared" si="41"/>
        <v>2.4211418726341805E-2</v>
      </c>
      <c r="J165" s="106">
        <f t="shared" si="42"/>
        <v>2.4176823417079385E-2</v>
      </c>
      <c r="K165" s="106">
        <f t="shared" si="43"/>
        <v>2.3948702155278001E-2</v>
      </c>
      <c r="L165" s="106">
        <f t="shared" si="44"/>
        <v>2.3970148577501682E-2</v>
      </c>
      <c r="M165" s="106">
        <f t="shared" si="45"/>
        <v>2.3991377237951639E-2</v>
      </c>
      <c r="N165" s="106">
        <f t="shared" si="46"/>
        <v>2.9287261962069211E-2</v>
      </c>
      <c r="O165" s="106">
        <f t="shared" si="47"/>
        <v>2.3836255539609663E-2</v>
      </c>
      <c r="P165" s="106">
        <f t="shared" si="48"/>
        <v>2.4176823417079385E-2</v>
      </c>
      <c r="Q165" s="106">
        <f t="shared" si="49"/>
        <v>2.4409353161412684E-2</v>
      </c>
      <c r="R165" s="25">
        <f t="shared" si="50"/>
        <v>2.1789646629965478E-2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3" x14ac:dyDescent="0.6">
      <c r="A166" s="102">
        <v>2040</v>
      </c>
      <c r="B166" s="106">
        <f t="shared" si="34"/>
        <v>1.2534174745673532E-2</v>
      </c>
      <c r="C166" s="106">
        <f t="shared" si="35"/>
        <v>1.2414328018703902E-2</v>
      </c>
      <c r="D166" s="106">
        <f t="shared" si="36"/>
        <v>1.2473963161856005E-2</v>
      </c>
      <c r="E166" s="106">
        <f t="shared" si="37"/>
        <v>1.2534174745673532E-2</v>
      </c>
      <c r="F166" s="106">
        <f t="shared" si="38"/>
        <v>1.2414328018703902E-2</v>
      </c>
      <c r="G166" s="106">
        <f t="shared" si="39"/>
        <v>2.2147040427619391E-2</v>
      </c>
      <c r="H166" s="106">
        <f t="shared" si="40"/>
        <v>2.2104670564506046E-2</v>
      </c>
      <c r="I166" s="106">
        <f t="shared" si="41"/>
        <v>2.4035093714998235E-2</v>
      </c>
      <c r="J166" s="106">
        <f t="shared" si="42"/>
        <v>2.3920490704586683E-2</v>
      </c>
      <c r="K166" s="106">
        <f t="shared" si="43"/>
        <v>2.4076265778284478E-2</v>
      </c>
      <c r="L166" s="106">
        <f t="shared" si="44"/>
        <v>2.3822465663360326E-2</v>
      </c>
      <c r="M166" s="106">
        <f t="shared" si="45"/>
        <v>2.3901841926349476E-2</v>
      </c>
      <c r="N166" s="106">
        <f t="shared" si="46"/>
        <v>2.8958085938421085E-2</v>
      </c>
      <c r="O166" s="106">
        <f t="shared" si="47"/>
        <v>2.3987002804774837E-2</v>
      </c>
      <c r="P166" s="106">
        <f t="shared" si="48"/>
        <v>2.3583175136269841E-2</v>
      </c>
      <c r="Q166" s="106">
        <f t="shared" si="49"/>
        <v>2.3856317189254073E-2</v>
      </c>
      <c r="R166" s="25">
        <f t="shared" si="50"/>
        <v>2.0422713658689709E-2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3" x14ac:dyDescent="0.6">
      <c r="A167" s="102">
        <v>2050</v>
      </c>
      <c r="B167" s="106">
        <f t="shared" si="34"/>
        <v>1.1543671275387357E-2</v>
      </c>
      <c r="C167" s="106">
        <f t="shared" si="35"/>
        <v>1.1445695137481504E-2</v>
      </c>
      <c r="D167" s="106">
        <f t="shared" si="36"/>
        <v>1.149447420531069E-2</v>
      </c>
      <c r="E167" s="106">
        <f t="shared" si="37"/>
        <v>1.1136692791213987E-2</v>
      </c>
      <c r="F167" s="106">
        <f t="shared" si="38"/>
        <v>1.1042004447136655E-2</v>
      </c>
      <c r="G167" s="106">
        <f t="shared" si="39"/>
        <v>1.8914952207806479E-2</v>
      </c>
      <c r="H167" s="106">
        <f t="shared" si="40"/>
        <v>1.9048855541086818E-2</v>
      </c>
      <c r="I167" s="106">
        <f t="shared" si="41"/>
        <v>2.4065071424597795E-2</v>
      </c>
      <c r="J167" s="106">
        <f t="shared" si="42"/>
        <v>2.4433420385456817E-2</v>
      </c>
      <c r="K167" s="106">
        <f t="shared" si="43"/>
        <v>2.3955593140371656E-2</v>
      </c>
      <c r="L167" s="106">
        <f t="shared" si="44"/>
        <v>2.4430377684121485E-2</v>
      </c>
      <c r="M167" s="106">
        <f t="shared" si="45"/>
        <v>2.4229279400361126E-2</v>
      </c>
      <c r="N167" s="106">
        <f t="shared" si="46"/>
        <v>2.8957580060690713E-2</v>
      </c>
      <c r="O167" s="106">
        <f t="shared" si="47"/>
        <v>2.4147723764276208E-2</v>
      </c>
      <c r="P167" s="106">
        <f t="shared" si="48"/>
        <v>2.4240183054293984E-2</v>
      </c>
      <c r="Q167" s="106">
        <f t="shared" si="49"/>
        <v>2.4156755487370507E-2</v>
      </c>
      <c r="R167" s="25">
        <f t="shared" si="50"/>
        <v>1.9827645625435236E-2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3" x14ac:dyDescent="0.6">
      <c r="A168" s="102">
        <v>2060</v>
      </c>
      <c r="B168" s="106">
        <f t="shared" si="34"/>
        <v>1.1440840015591425E-2</v>
      </c>
      <c r="C168" s="106">
        <f t="shared" si="35"/>
        <v>1.0993657375327537E-2</v>
      </c>
      <c r="D168" s="106">
        <f t="shared" si="36"/>
        <v>1.1035533591945423E-2</v>
      </c>
      <c r="E168" s="106">
        <f t="shared" si="37"/>
        <v>1.1484685122802318E-2</v>
      </c>
      <c r="F168" s="106">
        <f t="shared" si="38"/>
        <v>1.1397328761565628E-2</v>
      </c>
      <c r="G168" s="106">
        <f t="shared" si="39"/>
        <v>1.922033933430578E-2</v>
      </c>
      <c r="H168" s="106">
        <f t="shared" si="40"/>
        <v>1.9032120861830482E-2</v>
      </c>
      <c r="I168" s="106">
        <f t="shared" si="41"/>
        <v>2.5027120341096776E-2</v>
      </c>
      <c r="J168" s="106">
        <f t="shared" si="42"/>
        <v>2.4918714945831422E-2</v>
      </c>
      <c r="K168" s="106">
        <f t="shared" si="43"/>
        <v>2.521533680482424E-2</v>
      </c>
      <c r="L168" s="106">
        <f t="shared" si="44"/>
        <v>2.4985999392956426E-2</v>
      </c>
      <c r="M168" s="106">
        <f t="shared" si="45"/>
        <v>2.5130914755980172E-2</v>
      </c>
      <c r="N168" s="106">
        <f t="shared" si="46"/>
        <v>2.8540951399434356E-2</v>
      </c>
      <c r="O168" s="106">
        <f t="shared" si="47"/>
        <v>2.5099677403880527E-2</v>
      </c>
      <c r="P168" s="106">
        <f t="shared" si="48"/>
        <v>2.5242549535303027E-2</v>
      </c>
      <c r="Q168" s="106">
        <f t="shared" si="49"/>
        <v>2.4914113646522962E-2</v>
      </c>
      <c r="R168" s="25">
        <f t="shared" si="50"/>
        <v>2.0229992705574906E-2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3" x14ac:dyDescent="0.6">
      <c r="A169" s="102">
        <v>2070</v>
      </c>
      <c r="B169" s="106">
        <f t="shared" si="34"/>
        <v>1.0917276284987398E-2</v>
      </c>
      <c r="C169" s="106">
        <f t="shared" si="35"/>
        <v>1.1203654813697561E-2</v>
      </c>
      <c r="D169" s="106">
        <f t="shared" si="36"/>
        <v>1.0917276284987398E-2</v>
      </c>
      <c r="E169" s="106">
        <f t="shared" si="37"/>
        <v>1.1280328305728782E-2</v>
      </c>
      <c r="F169" s="106">
        <f t="shared" si="38"/>
        <v>1.1203654813697561E-2</v>
      </c>
      <c r="G169" s="106">
        <f t="shared" si="39"/>
        <v>1.8861587480421438E-2</v>
      </c>
      <c r="H169" s="106">
        <f t="shared" si="40"/>
        <v>1.8897493723776915E-2</v>
      </c>
      <c r="I169" s="106">
        <f t="shared" si="41"/>
        <v>2.5732043198295917E-2</v>
      </c>
      <c r="J169" s="106">
        <f t="shared" si="42"/>
        <v>2.5702816315930077E-2</v>
      </c>
      <c r="K169" s="106">
        <f t="shared" si="43"/>
        <v>2.5518379445966577E-2</v>
      </c>
      <c r="L169" s="106">
        <f t="shared" si="44"/>
        <v>2.5590478227345059E-2</v>
      </c>
      <c r="M169" s="106">
        <f t="shared" si="45"/>
        <v>2.5679076217543395E-2</v>
      </c>
      <c r="N169" s="106">
        <f t="shared" si="46"/>
        <v>2.8210932096907504E-2</v>
      </c>
      <c r="O169" s="106">
        <f t="shared" si="47"/>
        <v>2.5586271807005234E-2</v>
      </c>
      <c r="P169" s="106">
        <f t="shared" si="48"/>
        <v>2.5588203033031665E-2</v>
      </c>
      <c r="Q169" s="106">
        <f t="shared" si="49"/>
        <v>2.5757427264726962E-2</v>
      </c>
      <c r="R169" s="25">
        <f t="shared" si="50"/>
        <v>2.041543120712809E-2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3" x14ac:dyDescent="0.6">
      <c r="A170" s="102">
        <v>2080</v>
      </c>
      <c r="B170" s="106">
        <f t="shared" si="34"/>
        <v>9.8418692521275997E-3</v>
      </c>
      <c r="C170" s="106">
        <f t="shared" si="35"/>
        <v>1.0073962582592966E-2</v>
      </c>
      <c r="D170" s="106">
        <f t="shared" si="36"/>
        <v>1.0135898244829855E-2</v>
      </c>
      <c r="E170" s="106">
        <f t="shared" si="37"/>
        <v>9.8418692521275997E-3</v>
      </c>
      <c r="F170" s="106">
        <f t="shared" si="38"/>
        <v>1.0073962582592966E-2</v>
      </c>
      <c r="G170" s="106">
        <f t="shared" si="39"/>
        <v>1.5746788509723109E-2</v>
      </c>
      <c r="H170" s="106">
        <f t="shared" si="40"/>
        <v>1.5776337980420774E-2</v>
      </c>
      <c r="I170" s="106">
        <f t="shared" si="41"/>
        <v>2.3738983549510762E-2</v>
      </c>
      <c r="J170" s="106">
        <f t="shared" si="42"/>
        <v>2.3649871634024988E-2</v>
      </c>
      <c r="K170" s="106">
        <f t="shared" si="43"/>
        <v>2.3769295271085511E-2</v>
      </c>
      <c r="L170" s="106">
        <f t="shared" si="44"/>
        <v>2.3735784153560147E-2</v>
      </c>
      <c r="M170" s="106">
        <f t="shared" si="45"/>
        <v>2.3730873794457041E-2</v>
      </c>
      <c r="N170" s="106">
        <f t="shared" si="46"/>
        <v>2.5297879823447333E-2</v>
      </c>
      <c r="O170" s="106">
        <f t="shared" si="47"/>
        <v>2.3795094756095203E-2</v>
      </c>
      <c r="P170" s="106">
        <f t="shared" si="48"/>
        <v>2.3716948149264727E-2</v>
      </c>
      <c r="Q170" s="106">
        <f t="shared" si="49"/>
        <v>2.3662039002945612E-2</v>
      </c>
      <c r="R170" s="25">
        <f t="shared" si="50"/>
        <v>1.8536716158675387E-2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3" x14ac:dyDescent="0.6">
      <c r="A171" s="102">
        <v>2090</v>
      </c>
      <c r="B171" s="106">
        <f t="shared" si="34"/>
        <v>8.9594556721677154E-3</v>
      </c>
      <c r="C171" s="106">
        <f t="shared" si="35"/>
        <v>8.6175604623845992E-3</v>
      </c>
      <c r="D171" s="106">
        <f t="shared" si="36"/>
        <v>8.6657691167804085E-3</v>
      </c>
      <c r="E171" s="106">
        <f t="shared" si="37"/>
        <v>8.9594556721677154E-3</v>
      </c>
      <c r="F171" s="106">
        <f t="shared" si="38"/>
        <v>8.8847794700548377E-3</v>
      </c>
      <c r="G171" s="106">
        <f t="shared" si="39"/>
        <v>1.2078194273852594E-2</v>
      </c>
      <c r="H171" s="106">
        <f t="shared" si="40"/>
        <v>1.2057544362387596E-2</v>
      </c>
      <c r="I171" s="106">
        <f t="shared" si="41"/>
        <v>2.128792082721831E-2</v>
      </c>
      <c r="J171" s="106">
        <f t="shared" si="42"/>
        <v>2.1391947596446803E-2</v>
      </c>
      <c r="K171" s="106">
        <f t="shared" si="43"/>
        <v>2.1349758108680561E-2</v>
      </c>
      <c r="L171" s="106">
        <f t="shared" si="44"/>
        <v>2.1339938805898573E-2</v>
      </c>
      <c r="M171" s="106">
        <f t="shared" si="45"/>
        <v>2.1315669999342646E-2</v>
      </c>
      <c r="N171" s="106">
        <f t="shared" si="46"/>
        <v>2.1834601836959289E-2</v>
      </c>
      <c r="O171" s="106">
        <f t="shared" si="47"/>
        <v>2.1254377682649261E-2</v>
      </c>
      <c r="P171" s="106">
        <f t="shared" si="48"/>
        <v>2.1337598712521721E-2</v>
      </c>
      <c r="Q171" s="106">
        <f t="shared" si="49"/>
        <v>2.1298107706289482E-2</v>
      </c>
      <c r="R171" s="25">
        <f t="shared" si="50"/>
        <v>1.6289542519112632E-2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3" x14ac:dyDescent="0.6">
      <c r="A172" s="102">
        <v>2100</v>
      </c>
      <c r="B172" s="106">
        <f t="shared" si="34"/>
        <v>7.7257952426748044E-3</v>
      </c>
      <c r="C172" s="106">
        <f t="shared" si="35"/>
        <v>7.6861880498091395E-3</v>
      </c>
      <c r="D172" s="106">
        <f t="shared" si="36"/>
        <v>7.7257952426748044E-3</v>
      </c>
      <c r="E172" s="106">
        <f t="shared" si="37"/>
        <v>7.7257952426748044E-3</v>
      </c>
      <c r="F172" s="106">
        <f t="shared" si="38"/>
        <v>7.6665364249988155E-3</v>
      </c>
      <c r="G172" s="106">
        <f t="shared" si="39"/>
        <v>9.8543588707700192E-3</v>
      </c>
      <c r="H172" s="106">
        <f t="shared" si="40"/>
        <v>9.8711062246013004E-3</v>
      </c>
      <c r="I172" s="106">
        <f t="shared" si="41"/>
        <v>1.9111613229659374E-2</v>
      </c>
      <c r="J172" s="106">
        <f t="shared" si="42"/>
        <v>1.9062050427945954E-2</v>
      </c>
      <c r="K172" s="106">
        <f t="shared" si="43"/>
        <v>1.9107901127422E-2</v>
      </c>
      <c r="L172" s="106">
        <f t="shared" si="44"/>
        <v>1.9067400410756052E-2</v>
      </c>
      <c r="M172" s="106">
        <f t="shared" si="45"/>
        <v>1.9048696678238608E-2</v>
      </c>
      <c r="N172" s="106">
        <f t="shared" si="46"/>
        <v>1.9127500791532137E-2</v>
      </c>
      <c r="O172" s="106">
        <f t="shared" si="47"/>
        <v>1.9121844820339406E-2</v>
      </c>
      <c r="P172" s="106">
        <f t="shared" si="48"/>
        <v>1.9030055703183946E-2</v>
      </c>
      <c r="Q172" s="106">
        <f t="shared" si="49"/>
        <v>1.9097652323020187E-2</v>
      </c>
      <c r="R172" s="25">
        <f t="shared" si="50"/>
        <v>1.4376893175643835E-2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3" x14ac:dyDescent="0.6">
      <c r="A173" s="102">
        <v>2110</v>
      </c>
      <c r="B173" s="106">
        <f t="shared" si="34"/>
        <v>7.4027837470644897E-3</v>
      </c>
      <c r="C173" s="106">
        <f t="shared" si="35"/>
        <v>7.5973371856867811E-3</v>
      </c>
      <c r="D173" s="106">
        <f t="shared" si="36"/>
        <v>7.4027837470644897E-3</v>
      </c>
      <c r="E173" s="106">
        <f t="shared" si="37"/>
        <v>7.4027837470644897E-3</v>
      </c>
      <c r="F173" s="106">
        <f t="shared" si="38"/>
        <v>7.3501042479569012E-3</v>
      </c>
      <c r="G173" s="106">
        <f t="shared" si="39"/>
        <v>9.3915260703245629E-3</v>
      </c>
      <c r="H173" s="106">
        <f t="shared" si="40"/>
        <v>9.3901142907448776E-3</v>
      </c>
      <c r="I173" s="106">
        <f t="shared" si="41"/>
        <v>1.7064816837779384E-2</v>
      </c>
      <c r="J173" s="106">
        <f t="shared" si="42"/>
        <v>1.7079553468012598E-2</v>
      </c>
      <c r="K173" s="106">
        <f t="shared" si="43"/>
        <v>1.7103577806559134E-2</v>
      </c>
      <c r="L173" s="106">
        <f t="shared" si="44"/>
        <v>1.7135052951953389E-2</v>
      </c>
      <c r="M173" s="106">
        <f t="shared" si="45"/>
        <v>1.7126272094154515E-2</v>
      </c>
      <c r="N173" s="106">
        <f t="shared" si="46"/>
        <v>1.7073729029779994E-2</v>
      </c>
      <c r="O173" s="106">
        <f t="shared" si="47"/>
        <v>1.7108932044944236E-2</v>
      </c>
      <c r="P173" s="106">
        <f t="shared" si="48"/>
        <v>1.7132401922494989E-2</v>
      </c>
      <c r="Q173" s="106">
        <f t="shared" si="49"/>
        <v>1.7124953860415681E-2</v>
      </c>
      <c r="R173" s="25">
        <f t="shared" si="50"/>
        <v>1.3117920190750032E-2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3" x14ac:dyDescent="0.6">
      <c r="A174" s="102">
        <v>2120</v>
      </c>
      <c r="B174" s="106">
        <f t="shared" si="34"/>
        <v>7.1077462249424794E-3</v>
      </c>
      <c r="C174" s="106">
        <f t="shared" si="35"/>
        <v>6.8466601034766761E-3</v>
      </c>
      <c r="D174" s="106">
        <f t="shared" si="36"/>
        <v>7.1077462249424794E-3</v>
      </c>
      <c r="E174" s="106">
        <f t="shared" si="37"/>
        <v>7.1077462249424794E-3</v>
      </c>
      <c r="F174" s="106">
        <f t="shared" si="38"/>
        <v>7.0606779662409913E-3</v>
      </c>
      <c r="G174" s="106">
        <f t="shared" si="39"/>
        <v>9.0471618390310926E-3</v>
      </c>
      <c r="H174" s="106">
        <f t="shared" si="40"/>
        <v>9.0292932730486886E-3</v>
      </c>
      <c r="I174" s="106">
        <f t="shared" si="41"/>
        <v>1.5138324689419447E-2</v>
      </c>
      <c r="J174" s="106">
        <f t="shared" si="42"/>
        <v>1.5136741616595284E-2</v>
      </c>
      <c r="K174" s="106">
        <f t="shared" si="43"/>
        <v>1.5089091309613334E-2</v>
      </c>
      <c r="L174" s="106">
        <f t="shared" si="44"/>
        <v>1.505343679767579E-2</v>
      </c>
      <c r="M174" s="106">
        <f t="shared" si="45"/>
        <v>1.5077032818611169E-2</v>
      </c>
      <c r="N174" s="106">
        <f t="shared" si="46"/>
        <v>1.5127910923481425E-2</v>
      </c>
      <c r="O174" s="106">
        <f t="shared" si="47"/>
        <v>1.5090948224318002E-2</v>
      </c>
      <c r="P174" s="106">
        <f t="shared" si="48"/>
        <v>1.5115126903551213E-2</v>
      </c>
      <c r="Q174" s="106">
        <f t="shared" si="49"/>
        <v>1.5086317647566183E-2</v>
      </c>
      <c r="R174" s="25">
        <f t="shared" si="50"/>
        <v>1.1826372674216046E-2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3" x14ac:dyDescent="0.6">
      <c r="A175" s="102">
        <v>2130</v>
      </c>
      <c r="B175" s="106">
        <f t="shared" si="34"/>
        <v>6.4343923143133086E-3</v>
      </c>
      <c r="C175" s="106">
        <f t="shared" si="35"/>
        <v>6.8088228893699032E-3</v>
      </c>
      <c r="D175" s="106">
        <f t="shared" si="36"/>
        <v>6.635900918805504E-3</v>
      </c>
      <c r="E175" s="106">
        <f t="shared" si="37"/>
        <v>6.4343923143133086E-3</v>
      </c>
      <c r="F175" s="106">
        <f t="shared" si="38"/>
        <v>6.5948585501784951E-3</v>
      </c>
      <c r="G175" s="106">
        <f t="shared" si="39"/>
        <v>8.5788097202641467E-3</v>
      </c>
      <c r="H175" s="106">
        <f t="shared" si="40"/>
        <v>8.6216884496226331E-3</v>
      </c>
      <c r="I175" s="106">
        <f t="shared" si="41"/>
        <v>1.309024971653483E-2</v>
      </c>
      <c r="J175" s="106">
        <f t="shared" si="42"/>
        <v>1.309024971653483E-2</v>
      </c>
      <c r="K175" s="106">
        <f t="shared" si="43"/>
        <v>1.3108024944886498E-2</v>
      </c>
      <c r="L175" s="106">
        <f t="shared" si="44"/>
        <v>1.3128057405158211E-2</v>
      </c>
      <c r="M175" s="106">
        <f t="shared" si="45"/>
        <v>1.3098928088866701E-2</v>
      </c>
      <c r="N175" s="106">
        <f t="shared" si="46"/>
        <v>1.3105342553423105E-2</v>
      </c>
      <c r="O175" s="106">
        <f t="shared" si="47"/>
        <v>1.3109425619694415E-2</v>
      </c>
      <c r="P175" s="106">
        <f t="shared" si="48"/>
        <v>1.3073785477934363E-2</v>
      </c>
      <c r="Q175" s="106">
        <f t="shared" si="49"/>
        <v>1.3105932680606891E-2</v>
      </c>
      <c r="R175" s="25">
        <f t="shared" si="50"/>
        <v>1.0501178835031696E-2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3" x14ac:dyDescent="0.6">
      <c r="A176" s="102">
        <v>2140</v>
      </c>
      <c r="B176" s="106">
        <f t="shared" si="34"/>
        <v>6.2349494284534845E-3</v>
      </c>
      <c r="C176" s="106">
        <f t="shared" si="35"/>
        <v>6.1867168435720821E-3</v>
      </c>
      <c r="D176" s="106">
        <f t="shared" si="36"/>
        <v>6.0335210865221089E-3</v>
      </c>
      <c r="E176" s="106">
        <f t="shared" si="37"/>
        <v>6.2349494284534845E-3</v>
      </c>
      <c r="F176" s="106">
        <f t="shared" si="38"/>
        <v>6.3746311224679442E-3</v>
      </c>
      <c r="G176" s="106">
        <f t="shared" si="39"/>
        <v>8.2261488714068243E-3</v>
      </c>
      <c r="H176" s="106">
        <f t="shared" si="40"/>
        <v>8.1879196375425067E-3</v>
      </c>
      <c r="I176" s="106">
        <f t="shared" si="41"/>
        <v>1.1083643987890301E-2</v>
      </c>
      <c r="J176" s="106">
        <f t="shared" si="42"/>
        <v>1.1094313422593371E-2</v>
      </c>
      <c r="K176" s="106">
        <f t="shared" si="43"/>
        <v>1.1064138765035203E-2</v>
      </c>
      <c r="L176" s="106">
        <f t="shared" si="44"/>
        <v>1.1100806505672356E-2</v>
      </c>
      <c r="M176" s="106">
        <f t="shared" si="45"/>
        <v>1.1102561564193314E-2</v>
      </c>
      <c r="N176" s="106">
        <f t="shared" si="46"/>
        <v>1.1100674212253692E-2</v>
      </c>
      <c r="O176" s="106">
        <f t="shared" si="47"/>
        <v>1.1114894516448093E-2</v>
      </c>
      <c r="P176" s="106">
        <f t="shared" si="48"/>
        <v>1.1128017639089771E-2</v>
      </c>
      <c r="Q176" s="106">
        <f t="shared" si="49"/>
        <v>1.1128017639089993E-2</v>
      </c>
      <c r="R176" s="25">
        <f t="shared" si="50"/>
        <v>9.2122440419177831E-3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3" x14ac:dyDescent="0.6">
      <c r="A177" s="102">
        <v>2150</v>
      </c>
      <c r="B177" s="106">
        <f t="shared" si="34"/>
        <v>6.04743537446506E-3</v>
      </c>
      <c r="C177" s="106">
        <f t="shared" si="35"/>
        <v>6.0034158837960483E-3</v>
      </c>
      <c r="D177" s="106">
        <f t="shared" si="36"/>
        <v>6.04743537446506E-3</v>
      </c>
      <c r="E177" s="106">
        <f t="shared" si="37"/>
        <v>6.04743537446506E-3</v>
      </c>
      <c r="F177" s="106">
        <f t="shared" si="38"/>
        <v>5.9925109896490358E-3</v>
      </c>
      <c r="G177" s="106">
        <f t="shared" si="39"/>
        <v>8.0213912700570766E-3</v>
      </c>
      <c r="H177" s="106">
        <f t="shared" si="40"/>
        <v>8.0315712596221722E-3</v>
      </c>
      <c r="I177" s="106">
        <f t="shared" si="41"/>
        <v>1.002123294120616E-2</v>
      </c>
      <c r="J177" s="106">
        <f t="shared" si="42"/>
        <v>9.9854896213880107E-3</v>
      </c>
      <c r="K177" s="106">
        <f t="shared" si="43"/>
        <v>1.0004158725116508E-2</v>
      </c>
      <c r="L177" s="106">
        <f t="shared" si="44"/>
        <v>9.9907483515822015E-3</v>
      </c>
      <c r="M177" s="106">
        <f t="shared" si="45"/>
        <v>9.9921696625930867E-3</v>
      </c>
      <c r="N177" s="106">
        <f t="shared" si="46"/>
        <v>9.9906412136709921E-3</v>
      </c>
      <c r="O177" s="106">
        <f t="shared" si="47"/>
        <v>1.0002156068483536E-2</v>
      </c>
      <c r="P177" s="106">
        <f t="shared" si="48"/>
        <v>9.9692363747707624E-3</v>
      </c>
      <c r="Q177" s="106">
        <f t="shared" si="49"/>
        <v>9.9713102569940482E-3</v>
      </c>
      <c r="R177" s="25">
        <f t="shared" si="50"/>
        <v>8.5073961713953011E-3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3" x14ac:dyDescent="0.6">
      <c r="A178" s="102">
        <v>2160</v>
      </c>
      <c r="B178" s="106">
        <f t="shared" si="34"/>
        <v>6.0388957140040667E-3</v>
      </c>
      <c r="C178" s="106">
        <f t="shared" si="35"/>
        <v>5.9974911629225858E-3</v>
      </c>
      <c r="D178" s="106">
        <f t="shared" si="36"/>
        <v>6.0388957140040667E-3</v>
      </c>
      <c r="E178" s="106">
        <f t="shared" si="37"/>
        <v>6.0388957140040667E-3</v>
      </c>
      <c r="F178" s="106">
        <f t="shared" si="38"/>
        <v>5.9872286125892682E-3</v>
      </c>
      <c r="G178" s="106">
        <f t="shared" si="39"/>
        <v>7.9809902698613211E-3</v>
      </c>
      <c r="H178" s="106">
        <f t="shared" si="40"/>
        <v>7.9696398355828535E-3</v>
      </c>
      <c r="I178" s="106">
        <f t="shared" si="41"/>
        <v>9.9951808340985604E-3</v>
      </c>
      <c r="J178" s="106">
        <f t="shared" si="42"/>
        <v>9.9861989997507283E-3</v>
      </c>
      <c r="K178" s="106">
        <f t="shared" si="43"/>
        <v>9.9949407793840095E-3</v>
      </c>
      <c r="L178" s="106">
        <f t="shared" si="44"/>
        <v>1.0013433777731784E-2</v>
      </c>
      <c r="M178" s="106">
        <f t="shared" si="45"/>
        <v>1.0001895568778174E-2</v>
      </c>
      <c r="N178" s="106">
        <f t="shared" si="46"/>
        <v>9.998304357833776E-3</v>
      </c>
      <c r="O178" s="106">
        <f t="shared" si="47"/>
        <v>9.9891049521885211E-3</v>
      </c>
      <c r="P178" s="106">
        <f t="shared" si="48"/>
        <v>1.0015032615486197E-2</v>
      </c>
      <c r="Q178" s="106">
        <f t="shared" si="49"/>
        <v>1.0009204025236196E-2</v>
      </c>
      <c r="R178" s="25">
        <f t="shared" si="50"/>
        <v>8.5034583083410109E-3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3" x14ac:dyDescent="0.6">
      <c r="A179" s="102">
        <v>2170</v>
      </c>
      <c r="B179" s="106">
        <f t="shared" si="34"/>
        <v>6.0116946619634959E-3</v>
      </c>
      <c r="C179" s="106">
        <f t="shared" si="35"/>
        <v>5.9728648087864489E-3</v>
      </c>
      <c r="D179" s="106">
        <f t="shared" si="36"/>
        <v>6.0116946619634959E-3</v>
      </c>
      <c r="E179" s="106">
        <f t="shared" si="37"/>
        <v>6.0116946619634959E-3</v>
      </c>
      <c r="F179" s="106">
        <f t="shared" si="38"/>
        <v>5.9632356181598123E-3</v>
      </c>
      <c r="G179" s="106">
        <f t="shared" si="39"/>
        <v>8.0065466508512095E-3</v>
      </c>
      <c r="H179" s="106">
        <f t="shared" si="40"/>
        <v>8.0240622010907536E-3</v>
      </c>
      <c r="I179" s="106">
        <f t="shared" si="41"/>
        <v>9.9992717523800234E-3</v>
      </c>
      <c r="J179" s="106">
        <f t="shared" si="42"/>
        <v>1.0008034791879838E-2</v>
      </c>
      <c r="K179" s="106">
        <f t="shared" si="43"/>
        <v>1.0008406080134868E-2</v>
      </c>
      <c r="L179" s="106">
        <f t="shared" si="44"/>
        <v>9.9751872283735388E-3</v>
      </c>
      <c r="M179" s="106">
        <f t="shared" si="45"/>
        <v>1.0011935331273092E-2</v>
      </c>
      <c r="N179" s="106">
        <f t="shared" si="46"/>
        <v>1.0002901130562902E-2</v>
      </c>
      <c r="O179" s="106">
        <f t="shared" si="47"/>
        <v>9.9993836605010156E-3</v>
      </c>
      <c r="P179" s="106">
        <f t="shared" si="48"/>
        <v>9.9985051656474866E-3</v>
      </c>
      <c r="Q179" s="106">
        <f t="shared" si="49"/>
        <v>1.0019253279225371E-2</v>
      </c>
      <c r="R179" s="25">
        <f t="shared" si="50"/>
        <v>8.501541980297303E-3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3" x14ac:dyDescent="0.6">
      <c r="A180" s="102">
        <v>2180</v>
      </c>
      <c r="B180" s="106">
        <f t="shared" si="34"/>
        <v>5.9691575949474274E-3</v>
      </c>
      <c r="C180" s="106">
        <f t="shared" si="35"/>
        <v>5.9328250264898408E-3</v>
      </c>
      <c r="D180" s="106">
        <f t="shared" si="36"/>
        <v>5.9691575949474274E-3</v>
      </c>
      <c r="E180" s="106">
        <f t="shared" si="37"/>
        <v>5.9691575949474274E-3</v>
      </c>
      <c r="F180" s="106">
        <f t="shared" si="38"/>
        <v>5.9238109073092016E-3</v>
      </c>
      <c r="G180" s="106">
        <f t="shared" si="39"/>
        <v>8.0285180981058968E-3</v>
      </c>
      <c r="H180" s="106">
        <f t="shared" si="40"/>
        <v>8.0212151409362331E-3</v>
      </c>
      <c r="I180" s="106">
        <f t="shared" si="41"/>
        <v>1.0015288147220858E-2</v>
      </c>
      <c r="J180" s="106">
        <f t="shared" si="42"/>
        <v>1.0002654971840164E-2</v>
      </c>
      <c r="K180" s="106">
        <f t="shared" si="43"/>
        <v>9.9963330967776098E-3</v>
      </c>
      <c r="L180" s="106">
        <f t="shared" si="44"/>
        <v>1.0002327744311756E-2</v>
      </c>
      <c r="M180" s="106">
        <f t="shared" si="45"/>
        <v>9.9867857798778825E-3</v>
      </c>
      <c r="N180" s="106">
        <f t="shared" si="46"/>
        <v>9.9970838804595008E-3</v>
      </c>
      <c r="O180" s="106">
        <f t="shared" si="47"/>
        <v>1.0016720979633353E-2</v>
      </c>
      <c r="P180" s="106">
        <f t="shared" si="48"/>
        <v>9.9973953964165307E-3</v>
      </c>
      <c r="Q180" s="106">
        <f t="shared" si="49"/>
        <v>1.0001939518220704E-2</v>
      </c>
      <c r="R180" s="25">
        <f t="shared" si="50"/>
        <v>8.4893982170276133E-3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3" x14ac:dyDescent="0.6">
      <c r="A181" s="102">
        <v>2190</v>
      </c>
      <c r="B181" s="106">
        <f t="shared" si="34"/>
        <v>6.0545702349539265E-3</v>
      </c>
      <c r="C181" s="106">
        <f t="shared" si="35"/>
        <v>6.0198478666397826E-3</v>
      </c>
      <c r="D181" s="106">
        <f t="shared" si="36"/>
        <v>6.0545702349539265E-3</v>
      </c>
      <c r="E181" s="106">
        <f t="shared" si="37"/>
        <v>6.0545702349539265E-3</v>
      </c>
      <c r="F181" s="106">
        <f t="shared" si="38"/>
        <v>6.0112294317617998E-3</v>
      </c>
      <c r="G181" s="106">
        <f t="shared" si="39"/>
        <v>7.9564225983534964E-3</v>
      </c>
      <c r="H181" s="106">
        <f t="shared" si="40"/>
        <v>7.9733311599399226E-3</v>
      </c>
      <c r="I181" s="106">
        <f t="shared" si="41"/>
        <v>1.0000575759574692E-2</v>
      </c>
      <c r="J181" s="106">
        <f t="shared" si="42"/>
        <v>1.0000281063214933E-2</v>
      </c>
      <c r="K181" s="106">
        <f t="shared" si="43"/>
        <v>1.0017466872823899E-2</v>
      </c>
      <c r="L181" s="106">
        <f t="shared" si="44"/>
        <v>1.0013022457307619E-2</v>
      </c>
      <c r="M181" s="106">
        <f t="shared" si="45"/>
        <v>1.0003781792562894E-2</v>
      </c>
      <c r="N181" s="106">
        <f t="shared" si="46"/>
        <v>9.9937781368335532E-3</v>
      </c>
      <c r="O181" s="106">
        <f t="shared" si="47"/>
        <v>1.0000979635210294E-2</v>
      </c>
      <c r="P181" s="106">
        <f t="shared" si="48"/>
        <v>9.9985736665730851E-3</v>
      </c>
      <c r="Q181" s="106">
        <f t="shared" si="49"/>
        <v>9.9867857798778825E-3</v>
      </c>
      <c r="R181" s="25">
        <f t="shared" si="50"/>
        <v>8.5087366828459771E-3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3" x14ac:dyDescent="0.6">
      <c r="A182" s="102">
        <v>2200</v>
      </c>
      <c r="B182" s="106">
        <f t="shared" si="34"/>
        <v>5.9735224773962425E-3</v>
      </c>
      <c r="C182" s="106">
        <f t="shared" si="35"/>
        <v>6.0726675818398856E-3</v>
      </c>
      <c r="D182" s="106">
        <f t="shared" si="36"/>
        <v>5.9735224773962425E-3</v>
      </c>
      <c r="E182" s="106">
        <f t="shared" si="37"/>
        <v>5.9735224773962425E-3</v>
      </c>
      <c r="F182" s="106">
        <f t="shared" si="38"/>
        <v>6.0644812037402573E-3</v>
      </c>
      <c r="G182" s="106">
        <f t="shared" si="39"/>
        <v>7.8549784535015821E-3</v>
      </c>
      <c r="H182" s="106">
        <f t="shared" si="40"/>
        <v>7.8129577190302335E-3</v>
      </c>
      <c r="I182" s="106">
        <f t="shared" si="41"/>
        <v>9.7957298995670072E-3</v>
      </c>
      <c r="J182" s="106">
        <f t="shared" si="42"/>
        <v>9.8333672107302483E-3</v>
      </c>
      <c r="K182" s="106">
        <f t="shared" si="43"/>
        <v>9.8157072722304672E-3</v>
      </c>
      <c r="L182" s="106">
        <f t="shared" si="44"/>
        <v>9.8193682305960373E-3</v>
      </c>
      <c r="M182" s="106">
        <f t="shared" si="45"/>
        <v>9.8206812690726508E-3</v>
      </c>
      <c r="N182" s="106">
        <f t="shared" si="46"/>
        <v>9.8269983346586098E-3</v>
      </c>
      <c r="O182" s="106">
        <f t="shared" si="47"/>
        <v>9.8250683059439847E-3</v>
      </c>
      <c r="P182" s="106">
        <f t="shared" si="48"/>
        <v>9.807588126756972E-3</v>
      </c>
      <c r="Q182" s="106">
        <f t="shared" si="49"/>
        <v>9.8142594176868769E-3</v>
      </c>
      <c r="R182" s="25">
        <f t="shared" si="50"/>
        <v>8.3802762785964713E-3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3" x14ac:dyDescent="0.6">
      <c r="A183" s="102">
        <v>2210</v>
      </c>
      <c r="B183" s="106">
        <f t="shared" si="34"/>
        <v>6.0108632373765403E-3</v>
      </c>
      <c r="C183" s="106">
        <f t="shared" si="35"/>
        <v>5.9726596085196704E-3</v>
      </c>
      <c r="D183" s="106">
        <f t="shared" si="36"/>
        <v>6.0108632373765403E-3</v>
      </c>
      <c r="E183" s="106">
        <f t="shared" si="37"/>
        <v>6.0108632373765403E-3</v>
      </c>
      <c r="F183" s="106">
        <f t="shared" si="38"/>
        <v>5.9650771008783465E-3</v>
      </c>
      <c r="G183" s="106">
        <f t="shared" si="39"/>
        <v>7.3951062933013123E-3</v>
      </c>
      <c r="H183" s="106">
        <f t="shared" si="40"/>
        <v>7.4272153752381609E-3</v>
      </c>
      <c r="I183" s="106">
        <f t="shared" si="41"/>
        <v>9.4389270767119005E-3</v>
      </c>
      <c r="J183" s="106">
        <f t="shared" si="42"/>
        <v>9.4106366081478932E-3</v>
      </c>
      <c r="K183" s="106">
        <f t="shared" si="43"/>
        <v>9.4166237232895522E-3</v>
      </c>
      <c r="L183" s="106">
        <f t="shared" si="44"/>
        <v>9.4253340619154802E-3</v>
      </c>
      <c r="M183" s="106">
        <f t="shared" si="45"/>
        <v>9.4227458550615317E-3</v>
      </c>
      <c r="N183" s="106">
        <f t="shared" si="46"/>
        <v>9.4206248018753325E-3</v>
      </c>
      <c r="O183" s="106">
        <f t="shared" si="47"/>
        <v>9.3983435226732137E-3</v>
      </c>
      <c r="P183" s="106">
        <f t="shared" si="48"/>
        <v>9.439082137062238E-3</v>
      </c>
      <c r="Q183" s="106">
        <f t="shared" si="49"/>
        <v>9.4203705295421436E-3</v>
      </c>
      <c r="R183" s="25">
        <f t="shared" si="50"/>
        <v>8.0990835253966498E-3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3" x14ac:dyDescent="0.6">
      <c r="A184" s="102">
        <v>2220</v>
      </c>
      <c r="B184" s="106">
        <f t="shared" si="34"/>
        <v>6.0222654600474712E-3</v>
      </c>
      <c r="C184" s="106">
        <f t="shared" si="35"/>
        <v>5.9862042894645029E-3</v>
      </c>
      <c r="D184" s="106">
        <f t="shared" si="36"/>
        <v>6.0222654600474712E-3</v>
      </c>
      <c r="E184" s="106">
        <f t="shared" si="37"/>
        <v>5.9049519065137446E-3</v>
      </c>
      <c r="F184" s="106">
        <f t="shared" si="38"/>
        <v>5.9790438324935913E-3</v>
      </c>
      <c r="G184" s="106">
        <f t="shared" si="39"/>
        <v>7.0254476920488251E-3</v>
      </c>
      <c r="H184" s="106">
        <f t="shared" si="40"/>
        <v>7.0145338251916822E-3</v>
      </c>
      <c r="I184" s="106">
        <f t="shared" si="41"/>
        <v>9.0071072410866648E-3</v>
      </c>
      <c r="J184" s="106">
        <f t="shared" si="42"/>
        <v>9.019358160728741E-3</v>
      </c>
      <c r="K184" s="106">
        <f t="shared" si="43"/>
        <v>9.0212737106925012E-3</v>
      </c>
      <c r="L184" s="106">
        <f t="shared" si="44"/>
        <v>9.0170956780426526E-3</v>
      </c>
      <c r="M184" s="106">
        <f t="shared" si="45"/>
        <v>9.03174545109664E-3</v>
      </c>
      <c r="N184" s="106">
        <f t="shared" si="46"/>
        <v>9.0153900683969113E-3</v>
      </c>
      <c r="O184" s="106">
        <f t="shared" si="47"/>
        <v>9.0259391576605896E-3</v>
      </c>
      <c r="P184" s="106">
        <f t="shared" si="48"/>
        <v>9.0221663597169766E-3</v>
      </c>
      <c r="Q184" s="106">
        <f t="shared" si="49"/>
        <v>9.0297153789300477E-3</v>
      </c>
      <c r="R184" s="25">
        <f t="shared" si="50"/>
        <v>7.8215314795099383E-3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3" x14ac:dyDescent="0.6">
      <c r="A185" s="102">
        <v>2230</v>
      </c>
      <c r="B185" s="106">
        <f t="shared" si="34"/>
        <v>5.9013950274855453E-3</v>
      </c>
      <c r="C185" s="106">
        <f t="shared" si="35"/>
        <v>5.9779644969490953E-3</v>
      </c>
      <c r="D185" s="106">
        <f t="shared" si="36"/>
        <v>6.0118790183842918E-3</v>
      </c>
      <c r="E185" s="106">
        <f t="shared" si="37"/>
        <v>6.0187081661986497E-3</v>
      </c>
      <c r="F185" s="106">
        <f t="shared" si="38"/>
        <v>6.0808760979120802E-3</v>
      </c>
      <c r="G185" s="106">
        <f t="shared" si="39"/>
        <v>6.629478369439834E-3</v>
      </c>
      <c r="H185" s="106">
        <f t="shared" si="40"/>
        <v>6.6175969502322296E-3</v>
      </c>
      <c r="I185" s="106">
        <f t="shared" si="41"/>
        <v>8.6341872196336045E-3</v>
      </c>
      <c r="J185" s="106">
        <f t="shared" si="42"/>
        <v>8.6162775797329338E-3</v>
      </c>
      <c r="K185" s="106">
        <f t="shared" si="43"/>
        <v>8.6153608655177294E-3</v>
      </c>
      <c r="L185" s="106">
        <f t="shared" si="44"/>
        <v>8.6062023896682494E-3</v>
      </c>
      <c r="M185" s="106">
        <f t="shared" si="45"/>
        <v>8.6188196847047926E-3</v>
      </c>
      <c r="N185" s="106">
        <f t="shared" si="46"/>
        <v>8.6180461368252637E-3</v>
      </c>
      <c r="O185" s="106">
        <f t="shared" si="47"/>
        <v>8.6177333275201384E-3</v>
      </c>
      <c r="P185" s="106">
        <f t="shared" si="48"/>
        <v>8.6196071810731301E-3</v>
      </c>
      <c r="Q185" s="106">
        <f t="shared" si="49"/>
        <v>8.6095407238835353E-3</v>
      </c>
      <c r="R185" s="25">
        <f t="shared" si="50"/>
        <v>7.5496045771975689E-3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3" x14ac:dyDescent="0.6">
      <c r="A186" s="102">
        <v>2240</v>
      </c>
      <c r="B186" s="106">
        <f t="shared" si="34"/>
        <v>6.093882204570189E-3</v>
      </c>
      <c r="C186" s="106">
        <f t="shared" si="35"/>
        <v>6.0550297791346352E-3</v>
      </c>
      <c r="D186" s="106">
        <f t="shared" si="36"/>
        <v>5.9833892077747475E-3</v>
      </c>
      <c r="E186" s="106">
        <f t="shared" si="37"/>
        <v>5.9897909551722694E-3</v>
      </c>
      <c r="F186" s="106">
        <f t="shared" si="38"/>
        <v>5.9389573944677032E-3</v>
      </c>
      <c r="G186" s="106">
        <f t="shared" si="39"/>
        <v>6.2171729575475343E-3</v>
      </c>
      <c r="H186" s="106">
        <f t="shared" si="40"/>
        <v>6.2363131424352236E-3</v>
      </c>
      <c r="I186" s="106">
        <f t="shared" si="41"/>
        <v>8.2137770576706792E-3</v>
      </c>
      <c r="J186" s="106">
        <f t="shared" si="42"/>
        <v>8.2301148939094571E-3</v>
      </c>
      <c r="K186" s="106">
        <f t="shared" si="43"/>
        <v>8.2271556943156465E-3</v>
      </c>
      <c r="L186" s="106">
        <f t="shared" si="44"/>
        <v>8.2326798400458312E-3</v>
      </c>
      <c r="M186" s="106">
        <f t="shared" si="45"/>
        <v>8.2127453294460473E-3</v>
      </c>
      <c r="N186" s="106">
        <f t="shared" si="46"/>
        <v>8.2217161033264485E-3</v>
      </c>
      <c r="O186" s="106">
        <f t="shared" si="47"/>
        <v>8.2278192756868318E-3</v>
      </c>
      <c r="P186" s="106">
        <f t="shared" si="48"/>
        <v>8.2151294430636845E-3</v>
      </c>
      <c r="Q186" s="106">
        <f t="shared" si="49"/>
        <v>8.228819083293093E-3</v>
      </c>
      <c r="R186" s="25">
        <f t="shared" si="50"/>
        <v>7.2827807726162513E-3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3" x14ac:dyDescent="0.6">
      <c r="A187" s="102">
        <v>2250</v>
      </c>
      <c r="B187" s="106">
        <f t="shared" si="34"/>
        <v>5.9400254261150476E-3</v>
      </c>
      <c r="C187" s="106">
        <f t="shared" si="35"/>
        <v>6.0017776194813965E-3</v>
      </c>
      <c r="D187" s="106">
        <f t="shared" si="36"/>
        <v>5.9400254261150476E-3</v>
      </c>
      <c r="E187" s="106">
        <f t="shared" si="37"/>
        <v>6.0441115262002132E-3</v>
      </c>
      <c r="F187" s="106">
        <f t="shared" si="38"/>
        <v>5.9957782946848948E-3</v>
      </c>
      <c r="G187" s="106">
        <f t="shared" si="39"/>
        <v>5.9977965293538382E-3</v>
      </c>
      <c r="H187" s="106">
        <f t="shared" si="40"/>
        <v>6.0095087061133867E-3</v>
      </c>
      <c r="I187" s="106">
        <f t="shared" si="41"/>
        <v>7.8185550669664927E-3</v>
      </c>
      <c r="J187" s="106">
        <f t="shared" si="42"/>
        <v>7.810369834134967E-3</v>
      </c>
      <c r="K187" s="106">
        <f t="shared" si="43"/>
        <v>7.8233965717096066E-3</v>
      </c>
      <c r="L187" s="106">
        <f t="shared" si="44"/>
        <v>7.8164829099010014E-3</v>
      </c>
      <c r="M187" s="106">
        <f t="shared" si="45"/>
        <v>7.8177512212604938E-3</v>
      </c>
      <c r="N187" s="106">
        <f t="shared" si="46"/>
        <v>7.8219266269834442E-3</v>
      </c>
      <c r="O187" s="106">
        <f t="shared" si="47"/>
        <v>7.8229523948785129E-3</v>
      </c>
      <c r="P187" s="106">
        <f t="shared" si="48"/>
        <v>7.8154453533205714E-3</v>
      </c>
      <c r="Q187" s="106">
        <f t="shared" si="49"/>
        <v>7.8164221469851913E-3</v>
      </c>
      <c r="R187" s="25">
        <f t="shared" si="50"/>
        <v>7.0182703533877566E-3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3" x14ac:dyDescent="0.6">
      <c r="A188" s="102">
        <v>2260</v>
      </c>
      <c r="B188" s="106">
        <f t="shared" si="34"/>
        <v>5.9770011338338147E-3</v>
      </c>
      <c r="C188" s="106">
        <f t="shared" si="35"/>
        <v>5.9375576682276776E-3</v>
      </c>
      <c r="D188" s="106">
        <f t="shared" si="36"/>
        <v>5.9770011338338147E-3</v>
      </c>
      <c r="E188" s="106">
        <f t="shared" si="37"/>
        <v>5.9770011338338147E-3</v>
      </c>
      <c r="F188" s="106">
        <f t="shared" si="38"/>
        <v>6.0236262101280857E-3</v>
      </c>
      <c r="G188" s="106">
        <f t="shared" si="39"/>
        <v>6.0128309919593725E-3</v>
      </c>
      <c r="H188" s="106">
        <f t="shared" si="40"/>
        <v>5.9841382542074051E-3</v>
      </c>
      <c r="I188" s="106">
        <f t="shared" si="41"/>
        <v>7.4144989736928402E-3</v>
      </c>
      <c r="J188" s="106">
        <f t="shared" si="42"/>
        <v>7.4199195577211441E-3</v>
      </c>
      <c r="K188" s="106">
        <f t="shared" si="43"/>
        <v>7.4139664556172047E-3</v>
      </c>
      <c r="L188" s="106">
        <f t="shared" si="44"/>
        <v>7.4168905022762299E-3</v>
      </c>
      <c r="M188" s="106">
        <f t="shared" si="45"/>
        <v>7.4230373272310413E-3</v>
      </c>
      <c r="N188" s="106">
        <f t="shared" si="46"/>
        <v>7.4156962472169408E-3</v>
      </c>
      <c r="O188" s="106">
        <f t="shared" si="47"/>
        <v>7.4128647321520802E-3</v>
      </c>
      <c r="P188" s="106">
        <f t="shared" si="48"/>
        <v>7.4247887686653691E-3</v>
      </c>
      <c r="Q188" s="106">
        <f t="shared" si="49"/>
        <v>7.4172308496722739E-3</v>
      </c>
      <c r="R188" s="25">
        <f t="shared" si="50"/>
        <v>6.7905031212668193E-3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3" x14ac:dyDescent="0.6">
      <c r="A189" s="102">
        <v>2270</v>
      </c>
      <c r="B189" s="106">
        <f t="shared" si="34"/>
        <v>6.075441509612034E-3</v>
      </c>
      <c r="C189" s="106">
        <f t="shared" si="35"/>
        <v>6.0376697724562334E-3</v>
      </c>
      <c r="D189" s="106">
        <f t="shared" si="36"/>
        <v>6.075441509612034E-3</v>
      </c>
      <c r="E189" s="106">
        <f t="shared" si="37"/>
        <v>5.9884521443824834E-3</v>
      </c>
      <c r="F189" s="106">
        <f t="shared" si="38"/>
        <v>6.0269639847416734E-3</v>
      </c>
      <c r="G189" s="106">
        <f t="shared" si="39"/>
        <v>5.9799261340915955E-3</v>
      </c>
      <c r="H189" s="106">
        <f t="shared" si="40"/>
        <v>5.9928338695971473E-3</v>
      </c>
      <c r="I189" s="106">
        <f t="shared" si="41"/>
        <v>7.0241309961875942E-3</v>
      </c>
      <c r="J189" s="106">
        <f t="shared" si="42"/>
        <v>7.0262052065159786E-3</v>
      </c>
      <c r="K189" s="106">
        <f t="shared" si="43"/>
        <v>7.0201731452683713E-3</v>
      </c>
      <c r="L189" s="106">
        <f t="shared" si="44"/>
        <v>7.0215163672455727E-3</v>
      </c>
      <c r="M189" s="106">
        <f t="shared" si="45"/>
        <v>7.0211029923188395E-3</v>
      </c>
      <c r="N189" s="106">
        <f t="shared" si="46"/>
        <v>7.0274378003134519E-3</v>
      </c>
      <c r="O189" s="106">
        <f t="shared" si="47"/>
        <v>7.0186835901189237E-3</v>
      </c>
      <c r="P189" s="106">
        <f t="shared" si="48"/>
        <v>7.0158486655056418E-3</v>
      </c>
      <c r="Q189" s="106">
        <f t="shared" si="49"/>
        <v>7.018534710353741E-3</v>
      </c>
      <c r="R189" s="25">
        <f t="shared" si="50"/>
        <v>6.5856476498950822E-3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3" x14ac:dyDescent="0.6">
      <c r="A190" s="102">
        <v>2280</v>
      </c>
      <c r="B190" s="106">
        <f t="shared" si="34"/>
        <v>5.9734082240952002E-3</v>
      </c>
      <c r="C190" s="106">
        <f t="shared" si="35"/>
        <v>6.0198478666397826E-3</v>
      </c>
      <c r="D190" s="106">
        <f t="shared" si="36"/>
        <v>5.9734082240952002E-3</v>
      </c>
      <c r="E190" s="106">
        <f t="shared" si="37"/>
        <v>6.0603962884540064E-3</v>
      </c>
      <c r="F190" s="106">
        <f t="shared" si="38"/>
        <v>6.0097954252869012E-3</v>
      </c>
      <c r="G190" s="106">
        <f t="shared" si="39"/>
        <v>6.0054028585394548E-3</v>
      </c>
      <c r="H190" s="106">
        <f t="shared" si="40"/>
        <v>6.003764103017728E-3</v>
      </c>
      <c r="I190" s="106">
        <f t="shared" si="41"/>
        <v>6.6198592145083612E-3</v>
      </c>
      <c r="J190" s="106">
        <f t="shared" si="42"/>
        <v>6.6204428694527362E-3</v>
      </c>
      <c r="K190" s="106">
        <f t="shared" si="43"/>
        <v>6.6147718147266943E-3</v>
      </c>
      <c r="L190" s="106">
        <f t="shared" si="44"/>
        <v>6.6214638364365808E-3</v>
      </c>
      <c r="M190" s="106">
        <f t="shared" si="45"/>
        <v>6.6181222714336574E-3</v>
      </c>
      <c r="N190" s="106">
        <f t="shared" si="46"/>
        <v>6.6155276174972855E-3</v>
      </c>
      <c r="O190" s="106">
        <f t="shared" si="47"/>
        <v>6.6269709646107344E-3</v>
      </c>
      <c r="P190" s="106">
        <f t="shared" si="48"/>
        <v>6.6255255140457159E-3</v>
      </c>
      <c r="Q190" s="106">
        <f t="shared" si="49"/>
        <v>6.6245435699401334E-3</v>
      </c>
      <c r="R190" s="25">
        <f t="shared" si="50"/>
        <v>6.3520781664237608E-3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3" x14ac:dyDescent="0.6">
      <c r="A191" s="102">
        <v>2290</v>
      </c>
      <c r="B191" s="106">
        <f t="shared" si="34"/>
        <v>6.0230293141951829E-3</v>
      </c>
      <c r="C191" s="106">
        <f t="shared" si="35"/>
        <v>5.9850725506698232E-3</v>
      </c>
      <c r="D191" s="106">
        <f t="shared" si="36"/>
        <v>6.0230293141951829E-3</v>
      </c>
      <c r="E191" s="106">
        <f t="shared" si="37"/>
        <v>5.9458536724352751E-3</v>
      </c>
      <c r="F191" s="106">
        <f t="shared" si="38"/>
        <v>5.975658014372609E-3</v>
      </c>
      <c r="G191" s="106">
        <f t="shared" si="39"/>
        <v>6.0069461839611371E-3</v>
      </c>
      <c r="H191" s="106">
        <f t="shared" si="40"/>
        <v>6.0150998296255587E-3</v>
      </c>
      <c r="I191" s="106">
        <f t="shared" si="41"/>
        <v>6.2220727737596349E-3</v>
      </c>
      <c r="J191" s="106">
        <f t="shared" si="42"/>
        <v>6.2222980442925291E-3</v>
      </c>
      <c r="K191" s="106">
        <f t="shared" si="43"/>
        <v>6.2172150761865552E-3</v>
      </c>
      <c r="L191" s="106">
        <f t="shared" si="44"/>
        <v>6.2215421425428907E-3</v>
      </c>
      <c r="M191" s="106">
        <f t="shared" si="45"/>
        <v>6.218043439724541E-3</v>
      </c>
      <c r="N191" s="106">
        <f t="shared" si="46"/>
        <v>6.2204568158248374E-3</v>
      </c>
      <c r="O191" s="106">
        <f t="shared" si="47"/>
        <v>6.2149677824550054E-3</v>
      </c>
      <c r="P191" s="106">
        <f t="shared" si="48"/>
        <v>6.2136965118781973E-3</v>
      </c>
      <c r="Q191" s="106">
        <f t="shared" si="49"/>
        <v>6.2253177566542472E-3</v>
      </c>
      <c r="R191" s="25">
        <f t="shared" si="50"/>
        <v>6.1218937014233255E-3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3" x14ac:dyDescent="0.6">
      <c r="A192" s="102">
        <v>2300</v>
      </c>
      <c r="B192" s="103" t="e">
        <f t="shared" si="34"/>
        <v>#NUM!</v>
      </c>
      <c r="C192" s="103" t="e">
        <f t="shared" si="35"/>
        <v>#NUM!</v>
      </c>
      <c r="D192" s="103" t="e">
        <f t="shared" si="36"/>
        <v>#NUM!</v>
      </c>
      <c r="E192" s="103" t="e">
        <f t="shared" si="37"/>
        <v>#NUM!</v>
      </c>
      <c r="F192" s="103" t="e">
        <f t="shared" si="38"/>
        <v>#NUM!</v>
      </c>
      <c r="G192" s="103" t="e">
        <f t="shared" si="39"/>
        <v>#NUM!</v>
      </c>
      <c r="H192" s="103" t="e">
        <f t="shared" si="40"/>
        <v>#NUM!</v>
      </c>
      <c r="I192" s="103" t="e">
        <f t="shared" si="41"/>
        <v>#NUM!</v>
      </c>
      <c r="J192" s="103" t="e">
        <f t="shared" si="42"/>
        <v>#NUM!</v>
      </c>
      <c r="K192" s="103" t="e">
        <f t="shared" si="43"/>
        <v>#NUM!</v>
      </c>
      <c r="L192" s="103" t="e">
        <f t="shared" si="44"/>
        <v>#NUM!</v>
      </c>
      <c r="M192" s="103" t="e">
        <f t="shared" si="45"/>
        <v>#NUM!</v>
      </c>
      <c r="N192" s="103" t="e">
        <f t="shared" si="46"/>
        <v>#NUM!</v>
      </c>
      <c r="O192" s="103" t="e">
        <f t="shared" si="47"/>
        <v>#NUM!</v>
      </c>
      <c r="P192" s="103" t="e">
        <f t="shared" si="48"/>
        <v>#NUM!</v>
      </c>
      <c r="Q192" s="103" t="e">
        <f t="shared" si="49"/>
        <v>#NUM!</v>
      </c>
      <c r="R192" s="2" t="e">
        <f t="shared" si="50"/>
        <v>#NUM!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3" x14ac:dyDescent="0.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3" x14ac:dyDescent="0.6">
      <c r="A194" s="10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3" x14ac:dyDescent="0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3" x14ac:dyDescent="0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3" x14ac:dyDescent="0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3" x14ac:dyDescent="0.6">
      <c r="A198" s="1" t="s">
        <v>29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3" x14ac:dyDescent="0.6">
      <c r="A199" s="2"/>
      <c r="B199" s="102" t="s">
        <v>158</v>
      </c>
      <c r="C199" s="102" t="s">
        <v>159</v>
      </c>
      <c r="D199" s="102" t="s">
        <v>160</v>
      </c>
      <c r="E199" s="102" t="s">
        <v>161</v>
      </c>
      <c r="F199" s="102" t="s">
        <v>162</v>
      </c>
      <c r="G199" s="102" t="s">
        <v>163</v>
      </c>
      <c r="H199" s="102" t="s">
        <v>164</v>
      </c>
      <c r="I199" s="102" t="s">
        <v>165</v>
      </c>
      <c r="J199" s="102" t="s">
        <v>166</v>
      </c>
      <c r="K199" s="102" t="s">
        <v>167</v>
      </c>
      <c r="L199" s="102" t="s">
        <v>168</v>
      </c>
      <c r="M199" s="102" t="s">
        <v>169</v>
      </c>
      <c r="N199" s="102" t="s">
        <v>170</v>
      </c>
      <c r="O199" s="102" t="s">
        <v>171</v>
      </c>
      <c r="P199" s="102" t="s">
        <v>172</v>
      </c>
      <c r="Q199" s="102" t="s">
        <v>173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3" x14ac:dyDescent="0.6">
      <c r="A200" s="102">
        <v>1950</v>
      </c>
      <c r="B200" s="103">
        <v>0.33</v>
      </c>
      <c r="C200" s="103">
        <v>0.28000000000000003</v>
      </c>
      <c r="D200" s="103">
        <v>0.24</v>
      </c>
      <c r="E200" s="103">
        <v>0.17</v>
      </c>
      <c r="F200" s="103">
        <v>0.48</v>
      </c>
      <c r="G200" s="103">
        <v>0.33</v>
      </c>
      <c r="H200" s="103">
        <v>0.53</v>
      </c>
      <c r="I200" s="103">
        <v>0.48</v>
      </c>
      <c r="J200" s="103">
        <v>0.35</v>
      </c>
      <c r="K200" s="103">
        <v>0.39</v>
      </c>
      <c r="L200" s="103">
        <v>0.28999999999999998</v>
      </c>
      <c r="M200" s="103">
        <v>0.09</v>
      </c>
      <c r="N200" s="103">
        <v>0.04</v>
      </c>
      <c r="O200" s="103">
        <v>0.23</v>
      </c>
      <c r="P200" s="103">
        <v>1.03</v>
      </c>
      <c r="Q200" s="103">
        <v>0.3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3" x14ac:dyDescent="0.6">
      <c r="A201" s="102">
        <v>1960</v>
      </c>
      <c r="B201" s="103">
        <v>0.39</v>
      </c>
      <c r="C201" s="103">
        <v>0.37</v>
      </c>
      <c r="D201" s="103">
        <v>0.32</v>
      </c>
      <c r="E201" s="103">
        <v>0.23</v>
      </c>
      <c r="F201" s="103">
        <v>0.54</v>
      </c>
      <c r="G201" s="103">
        <v>0.44</v>
      </c>
      <c r="H201" s="103">
        <v>0.69</v>
      </c>
      <c r="I201" s="103">
        <v>0.6</v>
      </c>
      <c r="J201" s="103">
        <v>0.5</v>
      </c>
      <c r="K201" s="103">
        <v>0.54</v>
      </c>
      <c r="L201" s="103">
        <v>0.31</v>
      </c>
      <c r="M201" s="103">
        <v>0.15</v>
      </c>
      <c r="N201" s="103">
        <v>0.05</v>
      </c>
      <c r="O201" s="103">
        <v>0.33</v>
      </c>
      <c r="P201" s="103">
        <v>1.1200000000000001</v>
      </c>
      <c r="Q201" s="103">
        <v>0.4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3" x14ac:dyDescent="0.6">
      <c r="A202" s="102">
        <v>1970</v>
      </c>
      <c r="B202" s="103">
        <v>0.47</v>
      </c>
      <c r="C202" s="103">
        <v>0.48</v>
      </c>
      <c r="D202" s="103">
        <v>0.41</v>
      </c>
      <c r="E202" s="103">
        <v>0.32</v>
      </c>
      <c r="F202" s="103">
        <v>0.61</v>
      </c>
      <c r="G202" s="103">
        <v>0.59</v>
      </c>
      <c r="H202" s="103">
        <v>0.91</v>
      </c>
      <c r="I202" s="103">
        <v>0.76</v>
      </c>
      <c r="J202" s="103">
        <v>0.71</v>
      </c>
      <c r="K202" s="103">
        <v>0.75</v>
      </c>
      <c r="L202" s="103">
        <v>0.34</v>
      </c>
      <c r="M202" s="103">
        <v>0.23</v>
      </c>
      <c r="N202" s="103">
        <v>0.08</v>
      </c>
      <c r="O202" s="103">
        <v>0.47</v>
      </c>
      <c r="P202" s="103">
        <v>1.21</v>
      </c>
      <c r="Q202" s="103">
        <v>0.53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3" x14ac:dyDescent="0.6">
      <c r="A203" s="102">
        <v>1980</v>
      </c>
      <c r="B203" s="103">
        <v>0.56999999999999995</v>
      </c>
      <c r="C203" s="103">
        <v>0.63</v>
      </c>
      <c r="D203" s="103">
        <v>0.54</v>
      </c>
      <c r="E203" s="103">
        <v>0.44</v>
      </c>
      <c r="F203" s="103">
        <v>0.68</v>
      </c>
      <c r="G203" s="103">
        <v>0.78</v>
      </c>
      <c r="H203" s="103">
        <v>1.2</v>
      </c>
      <c r="I203" s="103">
        <v>0.96</v>
      </c>
      <c r="J203" s="103">
        <v>1.01</v>
      </c>
      <c r="K203" s="103">
        <v>1.04</v>
      </c>
      <c r="L203" s="103">
        <v>0.36</v>
      </c>
      <c r="M203" s="103">
        <v>0.35</v>
      </c>
      <c r="N203" s="103">
        <v>0.12</v>
      </c>
      <c r="O203" s="103">
        <v>0.67</v>
      </c>
      <c r="P203" s="103">
        <v>1.3</v>
      </c>
      <c r="Q203" s="103">
        <v>0.71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3" x14ac:dyDescent="0.6">
      <c r="A204" s="102">
        <v>1990</v>
      </c>
      <c r="B204" s="103">
        <v>0.78</v>
      </c>
      <c r="C204" s="103">
        <v>0.86</v>
      </c>
      <c r="D204" s="103">
        <v>0.85</v>
      </c>
      <c r="E204" s="103">
        <v>0.88</v>
      </c>
      <c r="F204" s="103">
        <v>0.83</v>
      </c>
      <c r="G204" s="103">
        <v>0.9</v>
      </c>
      <c r="H204" s="103">
        <v>1.79</v>
      </c>
      <c r="I204" s="103">
        <v>0.87</v>
      </c>
      <c r="J204" s="103">
        <v>0.85</v>
      </c>
      <c r="K204" s="103">
        <v>0.84</v>
      </c>
      <c r="L204" s="103">
        <v>0.72</v>
      </c>
      <c r="M204" s="103">
        <v>0.69</v>
      </c>
      <c r="N204" s="103">
        <v>0.46</v>
      </c>
      <c r="O204" s="103">
        <v>0.88</v>
      </c>
      <c r="P204" s="103">
        <v>1.07</v>
      </c>
      <c r="Q204" s="103">
        <v>0.81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3" x14ac:dyDescent="0.6">
      <c r="A205" s="102">
        <v>2000</v>
      </c>
      <c r="B205" s="103">
        <v>1</v>
      </c>
      <c r="C205" s="103">
        <v>1</v>
      </c>
      <c r="D205" s="103">
        <v>1</v>
      </c>
      <c r="E205" s="103">
        <v>1</v>
      </c>
      <c r="F205" s="103">
        <v>1</v>
      </c>
      <c r="G205" s="103">
        <v>1</v>
      </c>
      <c r="H205" s="103">
        <v>1</v>
      </c>
      <c r="I205" s="103">
        <v>1</v>
      </c>
      <c r="J205" s="103">
        <v>1</v>
      </c>
      <c r="K205" s="103">
        <v>1</v>
      </c>
      <c r="L205" s="103">
        <v>1</v>
      </c>
      <c r="M205" s="103">
        <v>1</v>
      </c>
      <c r="N205" s="103">
        <v>1</v>
      </c>
      <c r="O205" s="103">
        <v>1</v>
      </c>
      <c r="P205" s="103">
        <v>1</v>
      </c>
      <c r="Q205" s="103">
        <v>1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3" x14ac:dyDescent="0.6">
      <c r="A206" s="102">
        <v>2010</v>
      </c>
      <c r="B206" s="103">
        <v>1.22</v>
      </c>
      <c r="C206" s="103">
        <v>1.22</v>
      </c>
      <c r="D206" s="103">
        <v>1.22</v>
      </c>
      <c r="E206" s="103">
        <v>1.22</v>
      </c>
      <c r="F206" s="103">
        <v>1.23</v>
      </c>
      <c r="G206" s="103">
        <v>1.33</v>
      </c>
      <c r="H206" s="103">
        <v>1.38</v>
      </c>
      <c r="I206" s="103">
        <v>1.1399999999999999</v>
      </c>
      <c r="J206" s="103">
        <v>1.17</v>
      </c>
      <c r="K206" s="103">
        <v>1.18</v>
      </c>
      <c r="L206" s="103">
        <v>1.34</v>
      </c>
      <c r="M206" s="103">
        <v>1.41</v>
      </c>
      <c r="N206" s="103">
        <v>1.45</v>
      </c>
      <c r="O206" s="103">
        <v>1.18</v>
      </c>
      <c r="P206" s="103">
        <v>1.1599999999999999</v>
      </c>
      <c r="Q206" s="103">
        <v>1.22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3" x14ac:dyDescent="0.6">
      <c r="A207" s="102">
        <v>2020</v>
      </c>
      <c r="B207" s="103">
        <v>1.45</v>
      </c>
      <c r="C207" s="103">
        <v>1.46</v>
      </c>
      <c r="D207" s="103">
        <v>1.46</v>
      </c>
      <c r="E207" s="103">
        <v>1.46</v>
      </c>
      <c r="F207" s="103">
        <v>1.47</v>
      </c>
      <c r="G207" s="103">
        <v>1.88</v>
      </c>
      <c r="H207" s="103">
        <v>1.96</v>
      </c>
      <c r="I207" s="103">
        <v>1.46</v>
      </c>
      <c r="J207" s="103">
        <v>1.49</v>
      </c>
      <c r="K207" s="103">
        <v>1.5</v>
      </c>
      <c r="L207" s="103">
        <v>1.71</v>
      </c>
      <c r="M207" s="103">
        <v>1.8</v>
      </c>
      <c r="N207" s="103">
        <v>1.91</v>
      </c>
      <c r="O207" s="103">
        <v>1.51</v>
      </c>
      <c r="P207" s="103">
        <v>1.49</v>
      </c>
      <c r="Q207" s="103">
        <v>1.56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3" x14ac:dyDescent="0.6">
      <c r="A208" s="102">
        <v>2030</v>
      </c>
      <c r="B208" s="103">
        <v>1.7</v>
      </c>
      <c r="C208" s="103">
        <v>1.71</v>
      </c>
      <c r="D208" s="103">
        <v>1.71</v>
      </c>
      <c r="E208" s="103">
        <v>1.71</v>
      </c>
      <c r="F208" s="103">
        <v>1.72</v>
      </c>
      <c r="G208" s="103">
        <v>2.61</v>
      </c>
      <c r="H208" s="103">
        <v>2.71</v>
      </c>
      <c r="I208" s="103">
        <v>1.85</v>
      </c>
      <c r="J208" s="103">
        <v>1.89</v>
      </c>
      <c r="K208" s="103">
        <v>1.91</v>
      </c>
      <c r="L208" s="103">
        <v>2.17</v>
      </c>
      <c r="M208" s="103">
        <v>2.2799999999999998</v>
      </c>
      <c r="N208" s="103">
        <v>2.54</v>
      </c>
      <c r="O208" s="103">
        <v>1.92</v>
      </c>
      <c r="P208" s="103">
        <v>1.89</v>
      </c>
      <c r="Q208" s="103">
        <v>1.98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3" x14ac:dyDescent="0.6">
      <c r="A209" s="102">
        <v>2040</v>
      </c>
      <c r="B209" s="103">
        <v>1.96</v>
      </c>
      <c r="C209" s="103">
        <v>1.98</v>
      </c>
      <c r="D209" s="103">
        <v>1.97</v>
      </c>
      <c r="E209" s="103">
        <v>1.96</v>
      </c>
      <c r="F209" s="103">
        <v>1.98</v>
      </c>
      <c r="G209" s="103">
        <v>3.43</v>
      </c>
      <c r="H209" s="103">
        <v>3.56</v>
      </c>
      <c r="I209" s="103">
        <v>2.35</v>
      </c>
      <c r="J209" s="103">
        <v>2.4</v>
      </c>
      <c r="K209" s="103">
        <v>2.42</v>
      </c>
      <c r="L209" s="103">
        <v>2.75</v>
      </c>
      <c r="M209" s="103">
        <v>2.89</v>
      </c>
      <c r="N209" s="103">
        <v>3.39</v>
      </c>
      <c r="O209" s="103">
        <v>2.4300000000000002</v>
      </c>
      <c r="P209" s="103">
        <v>2.4</v>
      </c>
      <c r="Q209" s="103">
        <v>2.52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3" x14ac:dyDescent="0.6">
      <c r="A210" s="102">
        <v>2050</v>
      </c>
      <c r="B210" s="103">
        <v>2.2200000000000002</v>
      </c>
      <c r="C210" s="103">
        <v>2.2400000000000002</v>
      </c>
      <c r="D210" s="103">
        <v>2.23</v>
      </c>
      <c r="E210" s="103">
        <v>2.2200000000000002</v>
      </c>
      <c r="F210" s="103">
        <v>2.2400000000000002</v>
      </c>
      <c r="G210" s="103">
        <v>4.2699999999999996</v>
      </c>
      <c r="H210" s="103">
        <v>4.43</v>
      </c>
      <c r="I210" s="103">
        <v>2.98</v>
      </c>
      <c r="J210" s="103">
        <v>3.04</v>
      </c>
      <c r="K210" s="103">
        <v>3.07</v>
      </c>
      <c r="L210" s="103">
        <v>3.48</v>
      </c>
      <c r="M210" s="103">
        <v>3.66</v>
      </c>
      <c r="N210" s="103">
        <v>4.51</v>
      </c>
      <c r="O210" s="103">
        <v>3.08</v>
      </c>
      <c r="P210" s="103">
        <v>3.03</v>
      </c>
      <c r="Q210" s="103">
        <v>3.19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3" x14ac:dyDescent="0.6">
      <c r="A211" s="102">
        <v>2060</v>
      </c>
      <c r="B211" s="103">
        <v>2.4900000000000002</v>
      </c>
      <c r="C211" s="103">
        <v>2.5099999999999998</v>
      </c>
      <c r="D211" s="103">
        <v>2.5</v>
      </c>
      <c r="E211" s="103">
        <v>2.48</v>
      </c>
      <c r="F211" s="103">
        <v>2.5</v>
      </c>
      <c r="G211" s="103">
        <v>5.15</v>
      </c>
      <c r="H211" s="103">
        <v>5.35</v>
      </c>
      <c r="I211" s="103">
        <v>3.78</v>
      </c>
      <c r="J211" s="103">
        <v>3.87</v>
      </c>
      <c r="K211" s="103">
        <v>3.89</v>
      </c>
      <c r="L211" s="103">
        <v>4.43</v>
      </c>
      <c r="M211" s="103">
        <v>4.6500000000000004</v>
      </c>
      <c r="N211" s="103">
        <v>6</v>
      </c>
      <c r="O211" s="103">
        <v>3.91</v>
      </c>
      <c r="P211" s="103">
        <v>3.85</v>
      </c>
      <c r="Q211" s="103">
        <v>4.05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3" x14ac:dyDescent="0.6">
      <c r="A212" s="102">
        <v>2070</v>
      </c>
      <c r="B212" s="103">
        <v>2.79</v>
      </c>
      <c r="C212" s="103">
        <v>2.8</v>
      </c>
      <c r="D212" s="103">
        <v>2.79</v>
      </c>
      <c r="E212" s="103">
        <v>2.78</v>
      </c>
      <c r="F212" s="103">
        <v>2.8</v>
      </c>
      <c r="G212" s="103">
        <v>6.23</v>
      </c>
      <c r="H212" s="103">
        <v>6.46</v>
      </c>
      <c r="I212" s="103">
        <v>4.84</v>
      </c>
      <c r="J212" s="103">
        <v>4.95</v>
      </c>
      <c r="K212" s="103">
        <v>4.99</v>
      </c>
      <c r="L212" s="103">
        <v>5.67</v>
      </c>
      <c r="M212" s="103">
        <v>5.96</v>
      </c>
      <c r="N212" s="103">
        <v>7.95</v>
      </c>
      <c r="O212" s="103">
        <v>5.01</v>
      </c>
      <c r="P212" s="103">
        <v>4.9400000000000004</v>
      </c>
      <c r="Q212" s="103">
        <v>5.18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3" x14ac:dyDescent="0.6">
      <c r="A213" s="102">
        <v>2080</v>
      </c>
      <c r="B213" s="103">
        <v>3.11</v>
      </c>
      <c r="C213" s="103">
        <v>3.13</v>
      </c>
      <c r="D213" s="103">
        <v>3.11</v>
      </c>
      <c r="E213" s="103">
        <v>3.11</v>
      </c>
      <c r="F213" s="103">
        <v>3.13</v>
      </c>
      <c r="G213" s="103">
        <v>7.51</v>
      </c>
      <c r="H213" s="103">
        <v>7.79</v>
      </c>
      <c r="I213" s="103">
        <v>6.24</v>
      </c>
      <c r="J213" s="103">
        <v>6.38</v>
      </c>
      <c r="K213" s="103">
        <v>6.42</v>
      </c>
      <c r="L213" s="103">
        <v>7.3</v>
      </c>
      <c r="M213" s="103">
        <v>7.68</v>
      </c>
      <c r="N213" s="103">
        <v>10.5</v>
      </c>
      <c r="O213" s="103">
        <v>6.45</v>
      </c>
      <c r="P213" s="103">
        <v>6.36</v>
      </c>
      <c r="Q213" s="103">
        <v>6.68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3" x14ac:dyDescent="0.6">
      <c r="A214" s="102">
        <v>2090</v>
      </c>
      <c r="B214" s="103">
        <v>3.43</v>
      </c>
      <c r="C214" s="103">
        <v>3.46</v>
      </c>
      <c r="D214" s="103">
        <v>3.44</v>
      </c>
      <c r="E214" s="103">
        <v>3.43</v>
      </c>
      <c r="F214" s="103">
        <v>3.46</v>
      </c>
      <c r="G214" s="103">
        <v>8.7799999999999994</v>
      </c>
      <c r="H214" s="103">
        <v>9.11</v>
      </c>
      <c r="I214" s="103">
        <v>7.89</v>
      </c>
      <c r="J214" s="103">
        <v>8.06</v>
      </c>
      <c r="K214" s="103">
        <v>8.1199999999999992</v>
      </c>
      <c r="L214" s="103">
        <v>9.23</v>
      </c>
      <c r="M214" s="103">
        <v>9.7100000000000009</v>
      </c>
      <c r="N214" s="103">
        <v>13.48</v>
      </c>
      <c r="O214" s="103">
        <v>8.16</v>
      </c>
      <c r="P214" s="103">
        <v>8.0399999999999991</v>
      </c>
      <c r="Q214" s="103">
        <v>8.44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3" x14ac:dyDescent="0.6">
      <c r="A215" s="102">
        <v>2100</v>
      </c>
      <c r="B215" s="103">
        <v>3.75</v>
      </c>
      <c r="C215" s="103">
        <v>3.77</v>
      </c>
      <c r="D215" s="103">
        <v>3.75</v>
      </c>
      <c r="E215" s="103">
        <v>3.75</v>
      </c>
      <c r="F215" s="103">
        <v>3.78</v>
      </c>
      <c r="G215" s="103">
        <v>9.9</v>
      </c>
      <c r="H215" s="103">
        <v>10.27</v>
      </c>
      <c r="I215" s="103">
        <v>9.74</v>
      </c>
      <c r="J215" s="103">
        <v>9.9600000000000009</v>
      </c>
      <c r="K215" s="103">
        <v>10.029999999999999</v>
      </c>
      <c r="L215" s="103">
        <v>11.4</v>
      </c>
      <c r="M215" s="103">
        <v>11.99</v>
      </c>
      <c r="N215" s="103">
        <v>16.73</v>
      </c>
      <c r="O215" s="103">
        <v>10.07</v>
      </c>
      <c r="P215" s="103">
        <v>9.93</v>
      </c>
      <c r="Q215" s="103">
        <v>10.42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3" x14ac:dyDescent="0.6">
      <c r="A216" s="102">
        <v>2110</v>
      </c>
      <c r="B216" s="103">
        <v>4.05</v>
      </c>
      <c r="C216" s="103">
        <v>4.07</v>
      </c>
      <c r="D216" s="103">
        <v>4.05</v>
      </c>
      <c r="E216" s="103">
        <v>4.05</v>
      </c>
      <c r="F216" s="103">
        <v>4.08</v>
      </c>
      <c r="G216" s="103">
        <v>10.92</v>
      </c>
      <c r="H216" s="103">
        <v>11.33</v>
      </c>
      <c r="I216" s="103">
        <v>11.77</v>
      </c>
      <c r="J216" s="103">
        <v>12.03</v>
      </c>
      <c r="K216" s="103">
        <v>12.12</v>
      </c>
      <c r="L216" s="103">
        <v>13.77</v>
      </c>
      <c r="M216" s="103">
        <v>14.48</v>
      </c>
      <c r="N216" s="103">
        <v>20.22</v>
      </c>
      <c r="O216" s="103">
        <v>12.17</v>
      </c>
      <c r="P216" s="103">
        <v>11.99</v>
      </c>
      <c r="Q216" s="103">
        <v>12.59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3" x14ac:dyDescent="0.6">
      <c r="A217" s="102">
        <v>2120</v>
      </c>
      <c r="B217" s="103">
        <v>4.3600000000000003</v>
      </c>
      <c r="C217" s="103">
        <v>4.3899999999999997</v>
      </c>
      <c r="D217" s="103">
        <v>4.3600000000000003</v>
      </c>
      <c r="E217" s="103">
        <v>4.3600000000000003</v>
      </c>
      <c r="F217" s="103">
        <v>4.3899999999999997</v>
      </c>
      <c r="G217" s="103">
        <v>11.99</v>
      </c>
      <c r="H217" s="103">
        <v>12.44</v>
      </c>
      <c r="I217" s="103">
        <v>13.94</v>
      </c>
      <c r="J217" s="103">
        <v>14.25</v>
      </c>
      <c r="K217" s="103">
        <v>14.36</v>
      </c>
      <c r="L217" s="103">
        <v>16.32</v>
      </c>
      <c r="M217" s="103">
        <v>17.16</v>
      </c>
      <c r="N217" s="103">
        <v>23.95</v>
      </c>
      <c r="O217" s="103">
        <v>14.42</v>
      </c>
      <c r="P217" s="103">
        <v>14.21</v>
      </c>
      <c r="Q217" s="103">
        <v>14.92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3" x14ac:dyDescent="0.6">
      <c r="A218" s="102">
        <v>2130</v>
      </c>
      <c r="B218" s="103">
        <v>4.68</v>
      </c>
      <c r="C218" s="103">
        <v>4.7</v>
      </c>
      <c r="D218" s="103">
        <v>4.68</v>
      </c>
      <c r="E218" s="103">
        <v>4.68</v>
      </c>
      <c r="F218" s="103">
        <v>4.71</v>
      </c>
      <c r="G218" s="103">
        <v>13.12</v>
      </c>
      <c r="H218" s="103">
        <v>13.61</v>
      </c>
      <c r="I218" s="103">
        <v>16.2</v>
      </c>
      <c r="J218" s="103">
        <v>16.559999999999999</v>
      </c>
      <c r="K218" s="103">
        <v>16.68</v>
      </c>
      <c r="L218" s="103">
        <v>18.95</v>
      </c>
      <c r="M218" s="103">
        <v>19.93</v>
      </c>
      <c r="N218" s="103">
        <v>27.83</v>
      </c>
      <c r="O218" s="103">
        <v>16.75</v>
      </c>
      <c r="P218" s="103">
        <v>16.510000000000002</v>
      </c>
      <c r="Q218" s="103">
        <v>17.329999999999998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3" x14ac:dyDescent="0.6">
      <c r="A219" s="102">
        <v>2140</v>
      </c>
      <c r="B219" s="103">
        <v>4.99</v>
      </c>
      <c r="C219" s="103">
        <v>5.03</v>
      </c>
      <c r="D219" s="103">
        <v>5</v>
      </c>
      <c r="E219" s="103">
        <v>4.99</v>
      </c>
      <c r="F219" s="103">
        <v>5.03</v>
      </c>
      <c r="G219" s="103">
        <v>14.29</v>
      </c>
      <c r="H219" s="103">
        <v>14.83</v>
      </c>
      <c r="I219" s="103">
        <v>18.45</v>
      </c>
      <c r="J219" s="103">
        <v>18.86</v>
      </c>
      <c r="K219" s="103">
        <v>19</v>
      </c>
      <c r="L219" s="103">
        <v>21.59</v>
      </c>
      <c r="M219" s="103">
        <v>22.7</v>
      </c>
      <c r="N219" s="103">
        <v>31.7</v>
      </c>
      <c r="O219" s="103">
        <v>19.079999999999998</v>
      </c>
      <c r="P219" s="103">
        <v>18.8</v>
      </c>
      <c r="Q219" s="103">
        <v>19.739999999999998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3" x14ac:dyDescent="0.6">
      <c r="A220" s="102">
        <v>2150</v>
      </c>
      <c r="B220" s="103">
        <v>5.31</v>
      </c>
      <c r="C220" s="103">
        <v>5.35</v>
      </c>
      <c r="D220" s="103">
        <v>5.31</v>
      </c>
      <c r="E220" s="103">
        <v>5.31</v>
      </c>
      <c r="F220" s="103">
        <v>5.36</v>
      </c>
      <c r="G220" s="103">
        <v>15.51</v>
      </c>
      <c r="H220" s="103">
        <v>16.09</v>
      </c>
      <c r="I220" s="103">
        <v>20.6</v>
      </c>
      <c r="J220" s="103">
        <v>21.06</v>
      </c>
      <c r="K220" s="103">
        <v>21.21</v>
      </c>
      <c r="L220" s="103">
        <v>24.11</v>
      </c>
      <c r="M220" s="103">
        <v>25.35</v>
      </c>
      <c r="N220" s="103">
        <v>35.4</v>
      </c>
      <c r="O220" s="103">
        <v>21.31</v>
      </c>
      <c r="P220" s="103">
        <v>21</v>
      </c>
      <c r="Q220" s="103">
        <v>22.05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3" x14ac:dyDescent="0.6">
      <c r="A221" s="102">
        <v>2160</v>
      </c>
      <c r="B221" s="103">
        <v>5.64</v>
      </c>
      <c r="C221" s="103">
        <v>5.68</v>
      </c>
      <c r="D221" s="103">
        <v>5.64</v>
      </c>
      <c r="E221" s="103">
        <v>5.64</v>
      </c>
      <c r="F221" s="103">
        <v>5.69</v>
      </c>
      <c r="G221" s="103">
        <v>16.8</v>
      </c>
      <c r="H221" s="103">
        <v>17.43</v>
      </c>
      <c r="I221" s="103">
        <v>22.76</v>
      </c>
      <c r="J221" s="103">
        <v>23.26</v>
      </c>
      <c r="K221" s="103">
        <v>23.43</v>
      </c>
      <c r="L221" s="103">
        <v>26.63</v>
      </c>
      <c r="M221" s="103">
        <v>28</v>
      </c>
      <c r="N221" s="103">
        <v>39.1</v>
      </c>
      <c r="O221" s="103">
        <v>23.54</v>
      </c>
      <c r="P221" s="103">
        <v>23.19</v>
      </c>
      <c r="Q221" s="103">
        <v>24.35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3" x14ac:dyDescent="0.6">
      <c r="A222" s="102">
        <v>2170</v>
      </c>
      <c r="B222" s="103">
        <v>5.99</v>
      </c>
      <c r="C222" s="103">
        <v>6.03</v>
      </c>
      <c r="D222" s="103">
        <v>5.99</v>
      </c>
      <c r="E222" s="103">
        <v>5.99</v>
      </c>
      <c r="F222" s="103">
        <v>6.04</v>
      </c>
      <c r="G222" s="103">
        <v>18.190000000000001</v>
      </c>
      <c r="H222" s="103">
        <v>18.87</v>
      </c>
      <c r="I222" s="103">
        <v>25.14</v>
      </c>
      <c r="J222" s="103">
        <v>25.69</v>
      </c>
      <c r="K222" s="103">
        <v>25.88</v>
      </c>
      <c r="L222" s="103">
        <v>29.42</v>
      </c>
      <c r="M222" s="103">
        <v>30.93</v>
      </c>
      <c r="N222" s="103">
        <v>43.19</v>
      </c>
      <c r="O222" s="103">
        <v>26</v>
      </c>
      <c r="P222" s="103">
        <v>25.62</v>
      </c>
      <c r="Q222" s="103">
        <v>26.9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3" x14ac:dyDescent="0.6">
      <c r="A223" s="102">
        <v>2180</v>
      </c>
      <c r="B223" s="103">
        <v>6.36</v>
      </c>
      <c r="C223" s="103">
        <v>6.4</v>
      </c>
      <c r="D223" s="103">
        <v>6.36</v>
      </c>
      <c r="E223" s="103">
        <v>6.36</v>
      </c>
      <c r="F223" s="103">
        <v>6.41</v>
      </c>
      <c r="G223" s="103">
        <v>19.7</v>
      </c>
      <c r="H223" s="103">
        <v>20.440000000000001</v>
      </c>
      <c r="I223" s="103">
        <v>27.77</v>
      </c>
      <c r="J223" s="103">
        <v>28.38</v>
      </c>
      <c r="K223" s="103">
        <v>28.59</v>
      </c>
      <c r="L223" s="103">
        <v>32.49</v>
      </c>
      <c r="M223" s="103">
        <v>34.17</v>
      </c>
      <c r="N223" s="103">
        <v>47.71</v>
      </c>
      <c r="O223" s="103">
        <v>28.72</v>
      </c>
      <c r="P223" s="103">
        <v>28.3</v>
      </c>
      <c r="Q223" s="103">
        <v>29.72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3" x14ac:dyDescent="0.6">
      <c r="A224" s="102">
        <v>2190</v>
      </c>
      <c r="B224" s="103">
        <v>6.75</v>
      </c>
      <c r="C224" s="103">
        <v>6.79</v>
      </c>
      <c r="D224" s="103">
        <v>6.75</v>
      </c>
      <c r="E224" s="103">
        <v>6.75</v>
      </c>
      <c r="F224" s="103">
        <v>6.8</v>
      </c>
      <c r="G224" s="103">
        <v>21.34</v>
      </c>
      <c r="H224" s="103">
        <v>22.14</v>
      </c>
      <c r="I224" s="103">
        <v>30.68</v>
      </c>
      <c r="J224" s="103">
        <v>31.35</v>
      </c>
      <c r="K224" s="103">
        <v>31.58</v>
      </c>
      <c r="L224" s="103">
        <v>35.89</v>
      </c>
      <c r="M224" s="103">
        <v>37.74</v>
      </c>
      <c r="N224" s="103">
        <v>52.7</v>
      </c>
      <c r="O224" s="103">
        <v>31.73</v>
      </c>
      <c r="P224" s="103">
        <v>31.26</v>
      </c>
      <c r="Q224" s="103">
        <v>32.83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3" x14ac:dyDescent="0.6">
      <c r="A225" s="102">
        <v>2200</v>
      </c>
      <c r="B225" s="103">
        <v>7.17</v>
      </c>
      <c r="C225" s="103">
        <v>7.21</v>
      </c>
      <c r="D225" s="103">
        <v>7.17</v>
      </c>
      <c r="E225" s="103">
        <v>7.17</v>
      </c>
      <c r="F225" s="103">
        <v>7.22</v>
      </c>
      <c r="G225" s="103">
        <v>23.1</v>
      </c>
      <c r="H225" s="103">
        <v>23.97</v>
      </c>
      <c r="I225" s="103">
        <v>33.89</v>
      </c>
      <c r="J225" s="103">
        <v>34.630000000000003</v>
      </c>
      <c r="K225" s="103">
        <v>34.89</v>
      </c>
      <c r="L225" s="103">
        <v>39.65</v>
      </c>
      <c r="M225" s="103">
        <v>41.69</v>
      </c>
      <c r="N225" s="103">
        <v>58.21</v>
      </c>
      <c r="O225" s="103">
        <v>35.049999999999997</v>
      </c>
      <c r="P225" s="103">
        <v>34.53</v>
      </c>
      <c r="Q225" s="103">
        <v>36.26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3" x14ac:dyDescent="0.6">
      <c r="A226" s="102">
        <v>2210</v>
      </c>
      <c r="B226" s="103">
        <v>7.61</v>
      </c>
      <c r="C226" s="103">
        <v>7.66</v>
      </c>
      <c r="D226" s="103">
        <v>7.61</v>
      </c>
      <c r="E226" s="103">
        <v>7.61</v>
      </c>
      <c r="F226" s="103">
        <v>7.67</v>
      </c>
      <c r="G226" s="103">
        <v>24.98</v>
      </c>
      <c r="H226" s="103">
        <v>25.91</v>
      </c>
      <c r="I226" s="103">
        <v>37.36</v>
      </c>
      <c r="J226" s="103">
        <v>38.19</v>
      </c>
      <c r="K226" s="103">
        <v>38.47</v>
      </c>
      <c r="L226" s="103">
        <v>43.72</v>
      </c>
      <c r="M226" s="103">
        <v>45.97</v>
      </c>
      <c r="N226" s="103">
        <v>64.19</v>
      </c>
      <c r="O226" s="103">
        <v>38.65</v>
      </c>
      <c r="P226" s="103">
        <v>38.07</v>
      </c>
      <c r="Q226" s="103">
        <v>39.979999999999997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3" x14ac:dyDescent="0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3" x14ac:dyDescent="0.6">
      <c r="A228" s="100" t="s">
        <v>174</v>
      </c>
      <c r="B228" s="102" t="s">
        <v>158</v>
      </c>
      <c r="C228" s="102" t="s">
        <v>159</v>
      </c>
      <c r="D228" s="102" t="s">
        <v>160</v>
      </c>
      <c r="E228" s="102" t="s">
        <v>161</v>
      </c>
      <c r="F228" s="102" t="s">
        <v>162</v>
      </c>
      <c r="G228" s="102" t="s">
        <v>163</v>
      </c>
      <c r="H228" s="102" t="s">
        <v>164</v>
      </c>
      <c r="I228" s="102" t="s">
        <v>165</v>
      </c>
      <c r="J228" s="102" t="s">
        <v>166</v>
      </c>
      <c r="K228" s="102" t="s">
        <v>167</v>
      </c>
      <c r="L228" s="102" t="s">
        <v>168</v>
      </c>
      <c r="M228" s="102" t="s">
        <v>169</v>
      </c>
      <c r="N228" s="102" t="s">
        <v>170</v>
      </c>
      <c r="O228" s="102" t="s">
        <v>171</v>
      </c>
      <c r="P228" s="102" t="s">
        <v>172</v>
      </c>
      <c r="Q228" s="102" t="s">
        <v>173</v>
      </c>
      <c r="R228" s="102" t="s">
        <v>181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3" x14ac:dyDescent="0.6">
      <c r="A229" s="102">
        <v>1950</v>
      </c>
      <c r="B229" s="106">
        <f t="shared" ref="B229:B254" si="51">EXP(LN(B201/B200)/(A201-A200))-1</f>
        <v>1.6845724056481437E-2</v>
      </c>
      <c r="C229" s="106">
        <f t="shared" ref="C229:C254" si="52">EXP(LN(C201/C200)/(A201-A200))-1</f>
        <v>2.8263379797903054E-2</v>
      </c>
      <c r="D229" s="106">
        <f t="shared" ref="D229:D254" si="53">EXP(LN(D201/D200)/(A201-A200))-1</f>
        <v>2.9186008964760646E-2</v>
      </c>
      <c r="E229" s="106">
        <f t="shared" ref="E229:E254" si="54">EXP(LN(E201/E200)/(A201-A200))-1</f>
        <v>3.0689594235900231E-2</v>
      </c>
      <c r="F229" s="106">
        <f t="shared" ref="F229:F254" si="55">EXP(LN(F201/F200)/(A201-A200))-1</f>
        <v>1.1847940917808941E-2</v>
      </c>
      <c r="G229" s="106">
        <f t="shared" ref="G229:G254" si="56">EXP(LN(G201/G200)/(A201-A200))-1</f>
        <v>2.9186008964760646E-2</v>
      </c>
      <c r="H229" s="106">
        <f t="shared" ref="H229:H254" si="57">EXP(LN(H201/H200)/(A201-A200))-1</f>
        <v>2.6732530254041986E-2</v>
      </c>
      <c r="I229" s="106">
        <f t="shared" ref="I229:I254" si="58">EXP(LN(I201/I200)/(A201-A200))-1</f>
        <v>2.2565182563572872E-2</v>
      </c>
      <c r="J229" s="106">
        <f t="shared" ref="J229:J254" si="59">EXP(LN(J201/J200)/(A201-A200))-1</f>
        <v>3.6311209910314224E-2</v>
      </c>
      <c r="K229" s="106">
        <f t="shared" ref="K229:K254" si="60">EXP(LN(K201/K200)/(A201-A200))-1</f>
        <v>3.3077529462111066E-2</v>
      </c>
      <c r="L229" s="106">
        <f t="shared" ref="L229:L254" si="61">EXP(LN(L201/L200)/(A201-A200))-1</f>
        <v>6.6914256672092609E-3</v>
      </c>
      <c r="M229" s="106">
        <f t="shared" ref="M229:M254" si="62">EXP(LN(M201/M200)/(A201-A200))-1</f>
        <v>5.2409779148925306E-2</v>
      </c>
      <c r="N229" s="106">
        <f t="shared" ref="N229:N254" si="63">EXP(LN(N201/N200)/(A201-A200))-1</f>
        <v>2.2565182563572872E-2</v>
      </c>
      <c r="O229" s="106">
        <f t="shared" ref="O229:O254" si="64">EXP(LN(O201/O200)/(A201-A200))-1</f>
        <v>3.6760900871232183E-2</v>
      </c>
      <c r="P229" s="106">
        <f t="shared" ref="P229:P254" si="65">EXP(LN(P201/P200)/(A201-A200))-1</f>
        <v>8.4121734529860603E-3</v>
      </c>
      <c r="Q229" s="106">
        <f t="shared" ref="Q229:Q254" si="66">EXP(LN(Q201/Q200)/(A201-A200))-1</f>
        <v>2.9186008964760646E-2</v>
      </c>
      <c r="R229" s="25">
        <f t="shared" ref="R229:R254" si="67">SUM(B229:Q229)/16</f>
        <v>2.6295661237271339E-2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3" x14ac:dyDescent="0.6">
      <c r="A230" s="102">
        <v>1960</v>
      </c>
      <c r="B230" s="106">
        <f t="shared" si="51"/>
        <v>1.8833754865022367E-2</v>
      </c>
      <c r="C230" s="106">
        <f t="shared" si="52"/>
        <v>2.6370004418768911E-2</v>
      </c>
      <c r="D230" s="106">
        <f t="shared" si="53"/>
        <v>2.5093283139584477E-2</v>
      </c>
      <c r="E230" s="106">
        <f t="shared" si="54"/>
        <v>3.3575519102710727E-2</v>
      </c>
      <c r="F230" s="106">
        <f t="shared" si="55"/>
        <v>1.2263570143156377E-2</v>
      </c>
      <c r="G230" s="106">
        <f t="shared" si="56"/>
        <v>2.976928396352907E-2</v>
      </c>
      <c r="H230" s="106">
        <f t="shared" si="57"/>
        <v>2.8061818746097034E-2</v>
      </c>
      <c r="I230" s="106">
        <f t="shared" si="58"/>
        <v>2.3920490704586683E-2</v>
      </c>
      <c r="J230" s="106">
        <f t="shared" si="59"/>
        <v>3.5687737952794674E-2</v>
      </c>
      <c r="K230" s="106">
        <f t="shared" si="60"/>
        <v>3.3395938566434413E-2</v>
      </c>
      <c r="L230" s="106">
        <f t="shared" si="61"/>
        <v>9.2801278360383765E-3</v>
      </c>
      <c r="M230" s="106">
        <f t="shared" si="62"/>
        <v>4.3671099970169713E-2</v>
      </c>
      <c r="N230" s="106">
        <f t="shared" si="63"/>
        <v>4.8122389468957749E-2</v>
      </c>
      <c r="O230" s="106">
        <f t="shared" si="64"/>
        <v>3.5996747158907549E-2</v>
      </c>
      <c r="P230" s="106">
        <f t="shared" si="65"/>
        <v>7.7591145504607439E-3</v>
      </c>
      <c r="Q230" s="106">
        <f t="shared" si="66"/>
        <v>2.8540951399434356E-2</v>
      </c>
      <c r="R230" s="25">
        <f t="shared" si="67"/>
        <v>2.7521364499165826E-2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3" x14ac:dyDescent="0.6">
      <c r="A231" s="102">
        <v>1970</v>
      </c>
      <c r="B231" s="106">
        <f t="shared" si="51"/>
        <v>1.9477627909360029E-2</v>
      </c>
      <c r="C231" s="106">
        <f t="shared" si="52"/>
        <v>2.7566485675441399E-2</v>
      </c>
      <c r="D231" s="106">
        <f t="shared" si="53"/>
        <v>2.7923962631948518E-2</v>
      </c>
      <c r="E231" s="106">
        <f t="shared" si="54"/>
        <v>3.2357862679155636E-2</v>
      </c>
      <c r="F231" s="106">
        <f t="shared" si="55"/>
        <v>1.092260490919128E-2</v>
      </c>
      <c r="G231" s="106">
        <f t="shared" si="56"/>
        <v>2.8310473314933082E-2</v>
      </c>
      <c r="H231" s="106">
        <f t="shared" si="57"/>
        <v>2.804940336523476E-2</v>
      </c>
      <c r="I231" s="106">
        <f t="shared" si="58"/>
        <v>2.3636502037103657E-2</v>
      </c>
      <c r="J231" s="106">
        <f t="shared" si="59"/>
        <v>3.5872497114519897E-2</v>
      </c>
      <c r="K231" s="106">
        <f t="shared" si="60"/>
        <v>3.3230476048277113E-2</v>
      </c>
      <c r="L231" s="106">
        <f t="shared" si="61"/>
        <v>5.73220797344276E-3</v>
      </c>
      <c r="M231" s="106">
        <f t="shared" si="62"/>
        <v>4.2879236496325079E-2</v>
      </c>
      <c r="N231" s="106">
        <f t="shared" si="63"/>
        <v>4.1379743992410623E-2</v>
      </c>
      <c r="O231" s="106">
        <f t="shared" si="64"/>
        <v>3.6090506769492769E-2</v>
      </c>
      <c r="P231" s="106">
        <f t="shared" si="65"/>
        <v>7.2001880824141828E-3</v>
      </c>
      <c r="Q231" s="106">
        <f t="shared" si="66"/>
        <v>2.9670446662913408E-2</v>
      </c>
      <c r="R231" s="25">
        <f t="shared" si="67"/>
        <v>2.6893764103885262E-2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3" x14ac:dyDescent="0.6">
      <c r="A232" s="102">
        <v>1980</v>
      </c>
      <c r="B232" s="106">
        <f t="shared" si="51"/>
        <v>3.1862844783501876E-2</v>
      </c>
      <c r="C232" s="106">
        <f t="shared" si="52"/>
        <v>3.161058629343505E-2</v>
      </c>
      <c r="D232" s="106">
        <f t="shared" si="53"/>
        <v>4.6411530629548281E-2</v>
      </c>
      <c r="E232" s="106">
        <f t="shared" si="54"/>
        <v>7.1773462536293131E-2</v>
      </c>
      <c r="F232" s="106">
        <f t="shared" si="55"/>
        <v>2.0133284932699391E-2</v>
      </c>
      <c r="G232" s="106">
        <f t="shared" si="56"/>
        <v>1.4412963773229759E-2</v>
      </c>
      <c r="H232" s="106">
        <f t="shared" si="57"/>
        <v>4.0799748219803256E-2</v>
      </c>
      <c r="I232" s="106">
        <f t="shared" si="58"/>
        <v>-9.7957136392137212E-3</v>
      </c>
      <c r="J232" s="106">
        <f t="shared" si="59"/>
        <v>-1.7099049167184299E-2</v>
      </c>
      <c r="K232" s="106">
        <f t="shared" si="60"/>
        <v>-2.1130955573644306E-2</v>
      </c>
      <c r="L232" s="106">
        <f t="shared" si="61"/>
        <v>7.1773462536293131E-2</v>
      </c>
      <c r="M232" s="106">
        <f t="shared" si="62"/>
        <v>7.0232424785491743E-2</v>
      </c>
      <c r="N232" s="106">
        <f t="shared" si="63"/>
        <v>0.14381992765281582</v>
      </c>
      <c r="O232" s="106">
        <f t="shared" si="64"/>
        <v>2.7639494771925621E-2</v>
      </c>
      <c r="P232" s="106">
        <f t="shared" si="65"/>
        <v>-1.928223447379529E-2</v>
      </c>
      <c r="Q232" s="106">
        <f t="shared" si="66"/>
        <v>1.3264126056686587E-2</v>
      </c>
      <c r="R232" s="25">
        <f t="shared" si="67"/>
        <v>3.2276619007367877E-2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3" x14ac:dyDescent="0.6">
      <c r="A233" s="102">
        <v>1990</v>
      </c>
      <c r="B233" s="106">
        <f t="shared" si="51"/>
        <v>2.5157373502909142E-2</v>
      </c>
      <c r="C233" s="106">
        <f t="shared" si="52"/>
        <v>1.5196600664751037E-2</v>
      </c>
      <c r="D233" s="106">
        <f t="shared" si="53"/>
        <v>1.6384673297434205E-2</v>
      </c>
      <c r="E233" s="106">
        <f t="shared" si="54"/>
        <v>1.2865393282954551E-2</v>
      </c>
      <c r="F233" s="106">
        <f t="shared" si="55"/>
        <v>1.8807634606074597E-2</v>
      </c>
      <c r="G233" s="106">
        <f t="shared" si="56"/>
        <v>1.0591751203291366E-2</v>
      </c>
      <c r="H233" s="106">
        <f t="shared" si="57"/>
        <v>-5.6559106358909927E-2</v>
      </c>
      <c r="I233" s="106">
        <f t="shared" si="58"/>
        <v>1.4023628061544668E-2</v>
      </c>
      <c r="J233" s="106">
        <f t="shared" si="59"/>
        <v>1.6384673297434205E-2</v>
      </c>
      <c r="K233" s="106">
        <f t="shared" si="60"/>
        <v>1.7588221460874243E-2</v>
      </c>
      <c r="L233" s="106">
        <f t="shared" si="61"/>
        <v>3.3395938566434413E-2</v>
      </c>
      <c r="M233" s="106">
        <f t="shared" si="62"/>
        <v>3.7803404184254763E-2</v>
      </c>
      <c r="N233" s="106">
        <f t="shared" si="63"/>
        <v>8.0747443363851312E-2</v>
      </c>
      <c r="O233" s="106">
        <f t="shared" si="64"/>
        <v>1.2865393282954551E-2</v>
      </c>
      <c r="P233" s="106">
        <f t="shared" si="65"/>
        <v>-6.7430279167030038E-3</v>
      </c>
      <c r="Q233" s="106">
        <f t="shared" si="66"/>
        <v>2.1295687600135116E-2</v>
      </c>
      <c r="R233" s="25">
        <f t="shared" si="67"/>
        <v>1.6862855131205327E-2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3" x14ac:dyDescent="0.6">
      <c r="A234" s="102">
        <v>2000</v>
      </c>
      <c r="B234" s="106">
        <f t="shared" si="51"/>
        <v>2.0084111217701706E-2</v>
      </c>
      <c r="C234" s="106">
        <f t="shared" si="52"/>
        <v>2.0084111217701706E-2</v>
      </c>
      <c r="D234" s="106">
        <f t="shared" si="53"/>
        <v>2.0084111217701706E-2</v>
      </c>
      <c r="E234" s="106">
        <f t="shared" si="54"/>
        <v>2.0084111217701706E-2</v>
      </c>
      <c r="F234" s="106">
        <f t="shared" si="55"/>
        <v>2.0917177548195109E-2</v>
      </c>
      <c r="G234" s="106">
        <f t="shared" si="56"/>
        <v>2.892842254481276E-2</v>
      </c>
      <c r="H234" s="106">
        <f t="shared" si="57"/>
        <v>3.2732652653746142E-2</v>
      </c>
      <c r="I234" s="106">
        <f t="shared" si="58"/>
        <v>1.3189044424145591E-2</v>
      </c>
      <c r="J234" s="106">
        <f t="shared" si="59"/>
        <v>1.5824273334805516E-2</v>
      </c>
      <c r="K234" s="106">
        <f t="shared" si="60"/>
        <v>1.6689177844041669E-2</v>
      </c>
      <c r="L234" s="106">
        <f t="shared" si="61"/>
        <v>2.9699447788218647E-2</v>
      </c>
      <c r="M234" s="106">
        <f t="shared" si="62"/>
        <v>3.4956058684732838E-2</v>
      </c>
      <c r="N234" s="106">
        <f t="shared" si="63"/>
        <v>3.7855282682871527E-2</v>
      </c>
      <c r="O234" s="106">
        <f t="shared" si="64"/>
        <v>1.6689177844041669E-2</v>
      </c>
      <c r="P234" s="106">
        <f t="shared" si="65"/>
        <v>1.4952689940964214E-2</v>
      </c>
      <c r="Q234" s="106">
        <f t="shared" si="66"/>
        <v>2.0084111217701706E-2</v>
      </c>
      <c r="R234" s="25">
        <f t="shared" si="67"/>
        <v>2.2678372586192763E-2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3" x14ac:dyDescent="0.6">
      <c r="A235" s="102">
        <v>2010</v>
      </c>
      <c r="B235" s="106">
        <f t="shared" si="51"/>
        <v>1.7421280529461347E-2</v>
      </c>
      <c r="C235" s="106">
        <f t="shared" si="52"/>
        <v>1.8120782246057399E-2</v>
      </c>
      <c r="D235" s="106">
        <f t="shared" si="53"/>
        <v>1.8120782246057399E-2</v>
      </c>
      <c r="E235" s="106">
        <f t="shared" si="54"/>
        <v>1.8120782246057399E-2</v>
      </c>
      <c r="F235" s="106">
        <f t="shared" si="55"/>
        <v>1.7984633418501872E-2</v>
      </c>
      <c r="G235" s="106">
        <f t="shared" si="56"/>
        <v>3.5215154089348832E-2</v>
      </c>
      <c r="H235" s="106">
        <f t="shared" si="57"/>
        <v>3.5708876810044199E-2</v>
      </c>
      <c r="I235" s="106">
        <f t="shared" si="58"/>
        <v>2.5049411050451775E-2</v>
      </c>
      <c r="J235" s="106">
        <f t="shared" si="59"/>
        <v>2.4471876240215407E-2</v>
      </c>
      <c r="K235" s="106">
        <f t="shared" si="60"/>
        <v>2.4285265041108062E-2</v>
      </c>
      <c r="L235" s="106">
        <f t="shared" si="61"/>
        <v>2.4682056462887791E-2</v>
      </c>
      <c r="M235" s="106">
        <f t="shared" si="62"/>
        <v>2.472029871664283E-2</v>
      </c>
      <c r="N235" s="106">
        <f t="shared" si="63"/>
        <v>2.7937089897482448E-2</v>
      </c>
      <c r="O235" s="106">
        <f t="shared" si="64"/>
        <v>2.496608192186911E-2</v>
      </c>
      <c r="P235" s="106">
        <f t="shared" si="65"/>
        <v>2.5351634167494197E-2</v>
      </c>
      <c r="Q235" s="106">
        <f t="shared" si="66"/>
        <v>2.4888161854583313E-2</v>
      </c>
      <c r="R235" s="25">
        <f t="shared" si="67"/>
        <v>2.4190260433641461E-2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3" x14ac:dyDescent="0.6">
      <c r="A236" s="102">
        <v>2020</v>
      </c>
      <c r="B236" s="106">
        <f t="shared" si="51"/>
        <v>1.6033650788844556E-2</v>
      </c>
      <c r="C236" s="106">
        <f t="shared" si="52"/>
        <v>1.5931264157523772E-2</v>
      </c>
      <c r="D236" s="106">
        <f t="shared" si="53"/>
        <v>1.5931264157523772E-2</v>
      </c>
      <c r="E236" s="106">
        <f t="shared" si="54"/>
        <v>1.5931264157523772E-2</v>
      </c>
      <c r="F236" s="106">
        <f t="shared" si="55"/>
        <v>1.58301794787441E-2</v>
      </c>
      <c r="G236" s="106">
        <f t="shared" si="56"/>
        <v>3.3351955848296422E-2</v>
      </c>
      <c r="H236" s="106">
        <f t="shared" si="57"/>
        <v>3.2931024789221608E-2</v>
      </c>
      <c r="I236" s="106">
        <f t="shared" si="58"/>
        <v>2.3957396055257263E-2</v>
      </c>
      <c r="J236" s="106">
        <f t="shared" si="59"/>
        <v>2.4065071424597795E-2</v>
      </c>
      <c r="K236" s="106">
        <f t="shared" si="60"/>
        <v>2.4458124109177026E-2</v>
      </c>
      <c r="L236" s="106">
        <f t="shared" si="61"/>
        <v>2.4109423406549313E-2</v>
      </c>
      <c r="M236" s="106">
        <f t="shared" si="62"/>
        <v>2.3920490704586683E-2</v>
      </c>
      <c r="N236" s="106">
        <f t="shared" si="63"/>
        <v>2.8916270636290209E-2</v>
      </c>
      <c r="O236" s="106">
        <f t="shared" si="64"/>
        <v>2.4312395191711911E-2</v>
      </c>
      <c r="P236" s="106">
        <f t="shared" si="65"/>
        <v>2.4065071424597795E-2</v>
      </c>
      <c r="Q236" s="106">
        <f t="shared" si="66"/>
        <v>2.4127573490751342E-2</v>
      </c>
      <c r="R236" s="25">
        <f t="shared" si="67"/>
        <v>2.2992026238824834E-2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3" x14ac:dyDescent="0.6">
      <c r="A237" s="102">
        <v>2030</v>
      </c>
      <c r="B237" s="106">
        <f t="shared" si="51"/>
        <v>1.4333373877557287E-2</v>
      </c>
      <c r="C237" s="106">
        <f t="shared" si="52"/>
        <v>1.4768337390565822E-2</v>
      </c>
      <c r="D237" s="106">
        <f t="shared" si="53"/>
        <v>1.4254659596014019E-2</v>
      </c>
      <c r="E237" s="106">
        <f t="shared" si="54"/>
        <v>1.3738629666663948E-2</v>
      </c>
      <c r="F237" s="106">
        <f t="shared" si="55"/>
        <v>1.4176806534865527E-2</v>
      </c>
      <c r="G237" s="106">
        <f t="shared" si="56"/>
        <v>2.7697644859024484E-2</v>
      </c>
      <c r="H237" s="106">
        <f t="shared" si="57"/>
        <v>2.7656729960433113E-2</v>
      </c>
      <c r="I237" s="106">
        <f t="shared" si="58"/>
        <v>2.4211418726341805E-2</v>
      </c>
      <c r="J237" s="106">
        <f t="shared" si="59"/>
        <v>2.4176823417079385E-2</v>
      </c>
      <c r="K237" s="106">
        <f t="shared" si="60"/>
        <v>2.3948702155278001E-2</v>
      </c>
      <c r="L237" s="106">
        <f t="shared" si="61"/>
        <v>2.3970148577501682E-2</v>
      </c>
      <c r="M237" s="106">
        <f t="shared" si="62"/>
        <v>2.3991377237951639E-2</v>
      </c>
      <c r="N237" s="106">
        <f t="shared" si="63"/>
        <v>2.9287261962069211E-2</v>
      </c>
      <c r="O237" s="106">
        <f t="shared" si="64"/>
        <v>2.3836255539609663E-2</v>
      </c>
      <c r="P237" s="106">
        <f t="shared" si="65"/>
        <v>2.4176823417079385E-2</v>
      </c>
      <c r="Q237" s="106">
        <f t="shared" si="66"/>
        <v>2.4409353161412684E-2</v>
      </c>
      <c r="R237" s="25">
        <f t="shared" si="67"/>
        <v>2.1789646629965478E-2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3" x14ac:dyDescent="0.6">
      <c r="A238" s="102">
        <v>2040</v>
      </c>
      <c r="B238" s="106">
        <f t="shared" si="51"/>
        <v>1.2534174745673532E-2</v>
      </c>
      <c r="C238" s="106">
        <f t="shared" si="52"/>
        <v>1.2414328018703902E-2</v>
      </c>
      <c r="D238" s="106">
        <f t="shared" si="53"/>
        <v>1.2473963161856005E-2</v>
      </c>
      <c r="E238" s="106">
        <f t="shared" si="54"/>
        <v>1.2534174745673532E-2</v>
      </c>
      <c r="F238" s="106">
        <f t="shared" si="55"/>
        <v>1.2414328018703902E-2</v>
      </c>
      <c r="G238" s="106">
        <f t="shared" si="56"/>
        <v>2.2147040427619391E-2</v>
      </c>
      <c r="H238" s="106">
        <f t="shared" si="57"/>
        <v>2.2104670564506046E-2</v>
      </c>
      <c r="I238" s="106">
        <f t="shared" si="58"/>
        <v>2.4035093714998235E-2</v>
      </c>
      <c r="J238" s="106">
        <f t="shared" si="59"/>
        <v>2.3920490704586683E-2</v>
      </c>
      <c r="K238" s="106">
        <f t="shared" si="60"/>
        <v>2.4076265778284478E-2</v>
      </c>
      <c r="L238" s="106">
        <f t="shared" si="61"/>
        <v>2.3822465663360326E-2</v>
      </c>
      <c r="M238" s="106">
        <f t="shared" si="62"/>
        <v>2.3901841926349476E-2</v>
      </c>
      <c r="N238" s="106">
        <f t="shared" si="63"/>
        <v>2.8958085938421085E-2</v>
      </c>
      <c r="O238" s="106">
        <f t="shared" si="64"/>
        <v>2.3987002804774837E-2</v>
      </c>
      <c r="P238" s="106">
        <f t="shared" si="65"/>
        <v>2.3583175136269841E-2</v>
      </c>
      <c r="Q238" s="106">
        <f t="shared" si="66"/>
        <v>2.3856317189254073E-2</v>
      </c>
      <c r="R238" s="25">
        <f t="shared" si="67"/>
        <v>2.0422713658689709E-2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3" x14ac:dyDescent="0.6">
      <c r="A239" s="102">
        <v>2050</v>
      </c>
      <c r="B239" s="106">
        <f t="shared" si="51"/>
        <v>1.1543671275387357E-2</v>
      </c>
      <c r="C239" s="106">
        <f t="shared" si="52"/>
        <v>1.1445695137481504E-2</v>
      </c>
      <c r="D239" s="106">
        <f t="shared" si="53"/>
        <v>1.149447420531069E-2</v>
      </c>
      <c r="E239" s="106">
        <f t="shared" si="54"/>
        <v>1.1136692791213987E-2</v>
      </c>
      <c r="F239" s="106">
        <f t="shared" si="55"/>
        <v>1.1042004447136655E-2</v>
      </c>
      <c r="G239" s="106">
        <f t="shared" si="56"/>
        <v>1.8914952207806479E-2</v>
      </c>
      <c r="H239" s="106">
        <f t="shared" si="57"/>
        <v>1.9048855541086818E-2</v>
      </c>
      <c r="I239" s="106">
        <f t="shared" si="58"/>
        <v>2.4065071424597795E-2</v>
      </c>
      <c r="J239" s="106">
        <f t="shared" si="59"/>
        <v>2.4433420385456817E-2</v>
      </c>
      <c r="K239" s="106">
        <f t="shared" si="60"/>
        <v>2.3955593140371656E-2</v>
      </c>
      <c r="L239" s="106">
        <f t="shared" si="61"/>
        <v>2.4430377684121485E-2</v>
      </c>
      <c r="M239" s="106">
        <f t="shared" si="62"/>
        <v>2.4229279400361126E-2</v>
      </c>
      <c r="N239" s="106">
        <f t="shared" si="63"/>
        <v>2.8957580060690713E-2</v>
      </c>
      <c r="O239" s="106">
        <f t="shared" si="64"/>
        <v>2.4147723764276208E-2</v>
      </c>
      <c r="P239" s="106">
        <f t="shared" si="65"/>
        <v>2.4240183054293984E-2</v>
      </c>
      <c r="Q239" s="106">
        <f t="shared" si="66"/>
        <v>2.4156755487370507E-2</v>
      </c>
      <c r="R239" s="25">
        <f t="shared" si="67"/>
        <v>1.9827645625435236E-2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3" x14ac:dyDescent="0.6">
      <c r="A240" s="102">
        <v>2060</v>
      </c>
      <c r="B240" s="106">
        <f t="shared" si="51"/>
        <v>1.1440840015591425E-2</v>
      </c>
      <c r="C240" s="106">
        <f t="shared" si="52"/>
        <v>1.0993657375327537E-2</v>
      </c>
      <c r="D240" s="106">
        <f t="shared" si="53"/>
        <v>1.1035533591945423E-2</v>
      </c>
      <c r="E240" s="106">
        <f t="shared" si="54"/>
        <v>1.1484685122802318E-2</v>
      </c>
      <c r="F240" s="106">
        <f t="shared" si="55"/>
        <v>1.1397328761565628E-2</v>
      </c>
      <c r="G240" s="106">
        <f t="shared" si="56"/>
        <v>1.922033933430578E-2</v>
      </c>
      <c r="H240" s="106">
        <f t="shared" si="57"/>
        <v>1.9032120861830482E-2</v>
      </c>
      <c r="I240" s="106">
        <f t="shared" si="58"/>
        <v>2.5027120341096776E-2</v>
      </c>
      <c r="J240" s="106">
        <f t="shared" si="59"/>
        <v>2.4918714945831422E-2</v>
      </c>
      <c r="K240" s="106">
        <f t="shared" si="60"/>
        <v>2.521533680482424E-2</v>
      </c>
      <c r="L240" s="106">
        <f t="shared" si="61"/>
        <v>2.4985999392956426E-2</v>
      </c>
      <c r="M240" s="106">
        <f t="shared" si="62"/>
        <v>2.5130914755980172E-2</v>
      </c>
      <c r="N240" s="106">
        <f t="shared" si="63"/>
        <v>2.8540951399434356E-2</v>
      </c>
      <c r="O240" s="106">
        <f t="shared" si="64"/>
        <v>2.5099677403880527E-2</v>
      </c>
      <c r="P240" s="106">
        <f t="shared" si="65"/>
        <v>2.5242549535303027E-2</v>
      </c>
      <c r="Q240" s="106">
        <f t="shared" si="66"/>
        <v>2.4914113646522962E-2</v>
      </c>
      <c r="R240" s="25">
        <f t="shared" si="67"/>
        <v>2.0229992705574906E-2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3" x14ac:dyDescent="0.6">
      <c r="A241" s="102">
        <v>2070</v>
      </c>
      <c r="B241" s="106">
        <f t="shared" si="51"/>
        <v>1.0917276284987398E-2</v>
      </c>
      <c r="C241" s="106">
        <f t="shared" si="52"/>
        <v>1.1203654813697561E-2</v>
      </c>
      <c r="D241" s="106">
        <f t="shared" si="53"/>
        <v>1.0917276284987398E-2</v>
      </c>
      <c r="E241" s="106">
        <f t="shared" si="54"/>
        <v>1.1280328305728782E-2</v>
      </c>
      <c r="F241" s="106">
        <f t="shared" si="55"/>
        <v>1.1203654813697561E-2</v>
      </c>
      <c r="G241" s="106">
        <f t="shared" si="56"/>
        <v>1.8861587480421438E-2</v>
      </c>
      <c r="H241" s="106">
        <f t="shared" si="57"/>
        <v>1.8897493723776915E-2</v>
      </c>
      <c r="I241" s="106">
        <f t="shared" si="58"/>
        <v>2.5732043198295917E-2</v>
      </c>
      <c r="J241" s="106">
        <f t="shared" si="59"/>
        <v>2.5702816315930077E-2</v>
      </c>
      <c r="K241" s="106">
        <f t="shared" si="60"/>
        <v>2.5518379445966577E-2</v>
      </c>
      <c r="L241" s="106">
        <f t="shared" si="61"/>
        <v>2.5590478227345059E-2</v>
      </c>
      <c r="M241" s="106">
        <f t="shared" si="62"/>
        <v>2.5679076217543395E-2</v>
      </c>
      <c r="N241" s="106">
        <f t="shared" si="63"/>
        <v>2.8210932096907504E-2</v>
      </c>
      <c r="O241" s="106">
        <f t="shared" si="64"/>
        <v>2.5586271807005234E-2</v>
      </c>
      <c r="P241" s="106">
        <f t="shared" si="65"/>
        <v>2.5588203033031665E-2</v>
      </c>
      <c r="Q241" s="106">
        <f t="shared" si="66"/>
        <v>2.5757427264726962E-2</v>
      </c>
      <c r="R241" s="25">
        <f t="shared" si="67"/>
        <v>2.041543120712809E-2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3" x14ac:dyDescent="0.6">
      <c r="A242" s="102">
        <v>2080</v>
      </c>
      <c r="B242" s="106">
        <f t="shared" si="51"/>
        <v>9.8418692521275997E-3</v>
      </c>
      <c r="C242" s="106">
        <f t="shared" si="52"/>
        <v>1.0073962582592966E-2</v>
      </c>
      <c r="D242" s="106">
        <f t="shared" si="53"/>
        <v>1.0135898244829855E-2</v>
      </c>
      <c r="E242" s="106">
        <f t="shared" si="54"/>
        <v>9.8418692521275997E-3</v>
      </c>
      <c r="F242" s="106">
        <f t="shared" si="55"/>
        <v>1.0073962582592966E-2</v>
      </c>
      <c r="G242" s="106">
        <f t="shared" si="56"/>
        <v>1.5746788509723109E-2</v>
      </c>
      <c r="H242" s="106">
        <f t="shared" si="57"/>
        <v>1.5776337980420774E-2</v>
      </c>
      <c r="I242" s="106">
        <f t="shared" si="58"/>
        <v>2.3738983549510762E-2</v>
      </c>
      <c r="J242" s="106">
        <f t="shared" si="59"/>
        <v>2.3649871634024988E-2</v>
      </c>
      <c r="K242" s="106">
        <f t="shared" si="60"/>
        <v>2.3769295271085511E-2</v>
      </c>
      <c r="L242" s="106">
        <f t="shared" si="61"/>
        <v>2.3735784153560147E-2</v>
      </c>
      <c r="M242" s="106">
        <f t="shared" si="62"/>
        <v>2.3730873794457041E-2</v>
      </c>
      <c r="N242" s="106">
        <f t="shared" si="63"/>
        <v>2.5297879823447333E-2</v>
      </c>
      <c r="O242" s="106">
        <f t="shared" si="64"/>
        <v>2.3795094756095203E-2</v>
      </c>
      <c r="P242" s="106">
        <f t="shared" si="65"/>
        <v>2.3716948149264727E-2</v>
      </c>
      <c r="Q242" s="106">
        <f t="shared" si="66"/>
        <v>2.3662039002945612E-2</v>
      </c>
      <c r="R242" s="25">
        <f t="shared" si="67"/>
        <v>1.8536716158675387E-2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3" x14ac:dyDescent="0.6">
      <c r="A243" s="102">
        <v>2090</v>
      </c>
      <c r="B243" s="106">
        <f t="shared" si="51"/>
        <v>8.9594556721677154E-3</v>
      </c>
      <c r="C243" s="106">
        <f t="shared" si="52"/>
        <v>8.6175604623845992E-3</v>
      </c>
      <c r="D243" s="106">
        <f t="shared" si="53"/>
        <v>8.6657691167804085E-3</v>
      </c>
      <c r="E243" s="106">
        <f t="shared" si="54"/>
        <v>8.9594556721677154E-3</v>
      </c>
      <c r="F243" s="106">
        <f t="shared" si="55"/>
        <v>8.8847794700548377E-3</v>
      </c>
      <c r="G243" s="106">
        <f t="shared" si="56"/>
        <v>1.2078194273852594E-2</v>
      </c>
      <c r="H243" s="106">
        <f t="shared" si="57"/>
        <v>1.2057544362387596E-2</v>
      </c>
      <c r="I243" s="106">
        <f t="shared" si="58"/>
        <v>2.128792082721831E-2</v>
      </c>
      <c r="J243" s="106">
        <f t="shared" si="59"/>
        <v>2.1391947596446803E-2</v>
      </c>
      <c r="K243" s="106">
        <f t="shared" si="60"/>
        <v>2.1349758108680561E-2</v>
      </c>
      <c r="L243" s="106">
        <f t="shared" si="61"/>
        <v>2.1339938805898573E-2</v>
      </c>
      <c r="M243" s="106">
        <f t="shared" si="62"/>
        <v>2.1315669999342646E-2</v>
      </c>
      <c r="N243" s="106">
        <f t="shared" si="63"/>
        <v>2.1834601836959289E-2</v>
      </c>
      <c r="O243" s="106">
        <f t="shared" si="64"/>
        <v>2.1254377682649261E-2</v>
      </c>
      <c r="P243" s="106">
        <f t="shared" si="65"/>
        <v>2.1337598712521721E-2</v>
      </c>
      <c r="Q243" s="106">
        <f t="shared" si="66"/>
        <v>2.1298107706289482E-2</v>
      </c>
      <c r="R243" s="25">
        <f t="shared" si="67"/>
        <v>1.6289542519112632E-2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3" x14ac:dyDescent="0.6">
      <c r="A244" s="102">
        <v>2100</v>
      </c>
      <c r="B244" s="106">
        <f t="shared" si="51"/>
        <v>7.7257952426748044E-3</v>
      </c>
      <c r="C244" s="106">
        <f t="shared" si="52"/>
        <v>7.6861880498091395E-3</v>
      </c>
      <c r="D244" s="106">
        <f t="shared" si="53"/>
        <v>7.7257952426748044E-3</v>
      </c>
      <c r="E244" s="106">
        <f t="shared" si="54"/>
        <v>7.7257952426748044E-3</v>
      </c>
      <c r="F244" s="106">
        <f t="shared" si="55"/>
        <v>7.6665364249988155E-3</v>
      </c>
      <c r="G244" s="106">
        <f t="shared" si="56"/>
        <v>9.8543588707700192E-3</v>
      </c>
      <c r="H244" s="106">
        <f t="shared" si="57"/>
        <v>9.8711062246013004E-3</v>
      </c>
      <c r="I244" s="106">
        <f t="shared" si="58"/>
        <v>1.9111613229659374E-2</v>
      </c>
      <c r="J244" s="106">
        <f t="shared" si="59"/>
        <v>1.9062050427945954E-2</v>
      </c>
      <c r="K244" s="106">
        <f t="shared" si="60"/>
        <v>1.9107901127422E-2</v>
      </c>
      <c r="L244" s="106">
        <f t="shared" si="61"/>
        <v>1.9067400410756052E-2</v>
      </c>
      <c r="M244" s="106">
        <f t="shared" si="62"/>
        <v>1.9048696678238608E-2</v>
      </c>
      <c r="N244" s="106">
        <f t="shared" si="63"/>
        <v>1.9127500791532137E-2</v>
      </c>
      <c r="O244" s="106">
        <f t="shared" si="64"/>
        <v>1.9121844820339406E-2</v>
      </c>
      <c r="P244" s="106">
        <f t="shared" si="65"/>
        <v>1.9030055703183946E-2</v>
      </c>
      <c r="Q244" s="106">
        <f t="shared" si="66"/>
        <v>1.9097652323020187E-2</v>
      </c>
      <c r="R244" s="25">
        <f t="shared" si="67"/>
        <v>1.4376893175643835E-2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3" x14ac:dyDescent="0.6">
      <c r="A245" s="102">
        <v>2110</v>
      </c>
      <c r="B245" s="106">
        <f t="shared" si="51"/>
        <v>7.4027837470644897E-3</v>
      </c>
      <c r="C245" s="106">
        <f t="shared" si="52"/>
        <v>7.5973371856867811E-3</v>
      </c>
      <c r="D245" s="106">
        <f t="shared" si="53"/>
        <v>7.4027837470644897E-3</v>
      </c>
      <c r="E245" s="106">
        <f t="shared" si="54"/>
        <v>7.4027837470644897E-3</v>
      </c>
      <c r="F245" s="106">
        <f t="shared" si="55"/>
        <v>7.3501042479569012E-3</v>
      </c>
      <c r="G245" s="106">
        <f t="shared" si="56"/>
        <v>9.3915260703245629E-3</v>
      </c>
      <c r="H245" s="106">
        <f t="shared" si="57"/>
        <v>9.3901142907448776E-3</v>
      </c>
      <c r="I245" s="106">
        <f t="shared" si="58"/>
        <v>1.7064816837779384E-2</v>
      </c>
      <c r="J245" s="106">
        <f t="shared" si="59"/>
        <v>1.7079553468012598E-2</v>
      </c>
      <c r="K245" s="106">
        <f t="shared" si="60"/>
        <v>1.7103577806559134E-2</v>
      </c>
      <c r="L245" s="106">
        <f t="shared" si="61"/>
        <v>1.7135052951953389E-2</v>
      </c>
      <c r="M245" s="106">
        <f t="shared" si="62"/>
        <v>1.7126272094154515E-2</v>
      </c>
      <c r="N245" s="106">
        <f t="shared" si="63"/>
        <v>1.7073729029779994E-2</v>
      </c>
      <c r="O245" s="106">
        <f t="shared" si="64"/>
        <v>1.7108932044944236E-2</v>
      </c>
      <c r="P245" s="106">
        <f t="shared" si="65"/>
        <v>1.7132401922494989E-2</v>
      </c>
      <c r="Q245" s="106">
        <f t="shared" si="66"/>
        <v>1.7124953860415681E-2</v>
      </c>
      <c r="R245" s="25">
        <f t="shared" si="67"/>
        <v>1.3117920190750032E-2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3" x14ac:dyDescent="0.6">
      <c r="A246" s="102">
        <v>2120</v>
      </c>
      <c r="B246" s="106">
        <f t="shared" si="51"/>
        <v>7.1077462249424794E-3</v>
      </c>
      <c r="C246" s="106">
        <f t="shared" si="52"/>
        <v>6.8466601034766761E-3</v>
      </c>
      <c r="D246" s="106">
        <f t="shared" si="53"/>
        <v>7.1077462249424794E-3</v>
      </c>
      <c r="E246" s="106">
        <f t="shared" si="54"/>
        <v>7.1077462249424794E-3</v>
      </c>
      <c r="F246" s="106">
        <f t="shared" si="55"/>
        <v>7.0606779662409913E-3</v>
      </c>
      <c r="G246" s="106">
        <f t="shared" si="56"/>
        <v>9.0471618390310926E-3</v>
      </c>
      <c r="H246" s="106">
        <f t="shared" si="57"/>
        <v>9.0292932730486886E-3</v>
      </c>
      <c r="I246" s="106">
        <f t="shared" si="58"/>
        <v>1.5138324689419447E-2</v>
      </c>
      <c r="J246" s="106">
        <f t="shared" si="59"/>
        <v>1.5136741616595284E-2</v>
      </c>
      <c r="K246" s="106">
        <f t="shared" si="60"/>
        <v>1.5089091309613334E-2</v>
      </c>
      <c r="L246" s="106">
        <f t="shared" si="61"/>
        <v>1.505343679767579E-2</v>
      </c>
      <c r="M246" s="106">
        <f t="shared" si="62"/>
        <v>1.5077032818611169E-2</v>
      </c>
      <c r="N246" s="106">
        <f t="shared" si="63"/>
        <v>1.5127910923481425E-2</v>
      </c>
      <c r="O246" s="106">
        <f t="shared" si="64"/>
        <v>1.5090948224318002E-2</v>
      </c>
      <c r="P246" s="106">
        <f t="shared" si="65"/>
        <v>1.5115126903551213E-2</v>
      </c>
      <c r="Q246" s="106">
        <f t="shared" si="66"/>
        <v>1.5086317647566183E-2</v>
      </c>
      <c r="R246" s="25">
        <f t="shared" si="67"/>
        <v>1.1826372674216046E-2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3" x14ac:dyDescent="0.6">
      <c r="A247" s="102">
        <v>2130</v>
      </c>
      <c r="B247" s="106">
        <f t="shared" si="51"/>
        <v>6.4343923143133086E-3</v>
      </c>
      <c r="C247" s="106">
        <f t="shared" si="52"/>
        <v>6.8088228893699032E-3</v>
      </c>
      <c r="D247" s="106">
        <f t="shared" si="53"/>
        <v>6.635900918805504E-3</v>
      </c>
      <c r="E247" s="106">
        <f t="shared" si="54"/>
        <v>6.4343923143133086E-3</v>
      </c>
      <c r="F247" s="106">
        <f t="shared" si="55"/>
        <v>6.5948585501784951E-3</v>
      </c>
      <c r="G247" s="106">
        <f t="shared" si="56"/>
        <v>8.5788097202641467E-3</v>
      </c>
      <c r="H247" s="106">
        <f t="shared" si="57"/>
        <v>8.6216884496226331E-3</v>
      </c>
      <c r="I247" s="106">
        <f t="shared" si="58"/>
        <v>1.309024971653483E-2</v>
      </c>
      <c r="J247" s="106">
        <f t="shared" si="59"/>
        <v>1.309024971653483E-2</v>
      </c>
      <c r="K247" s="106">
        <f t="shared" si="60"/>
        <v>1.3108024944886498E-2</v>
      </c>
      <c r="L247" s="106">
        <f t="shared" si="61"/>
        <v>1.3128057405158211E-2</v>
      </c>
      <c r="M247" s="106">
        <f t="shared" si="62"/>
        <v>1.3098928088866701E-2</v>
      </c>
      <c r="N247" s="106">
        <f t="shared" si="63"/>
        <v>1.3105342553423105E-2</v>
      </c>
      <c r="O247" s="106">
        <f t="shared" si="64"/>
        <v>1.3109425619694415E-2</v>
      </c>
      <c r="P247" s="106">
        <f t="shared" si="65"/>
        <v>1.3073785477934363E-2</v>
      </c>
      <c r="Q247" s="106">
        <f t="shared" si="66"/>
        <v>1.3105932680606891E-2</v>
      </c>
      <c r="R247" s="25">
        <f t="shared" si="67"/>
        <v>1.0501178835031696E-2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3" x14ac:dyDescent="0.6">
      <c r="A248" s="102">
        <v>2140</v>
      </c>
      <c r="B248" s="106">
        <f t="shared" si="51"/>
        <v>6.2349494284534845E-3</v>
      </c>
      <c r="C248" s="106">
        <f t="shared" si="52"/>
        <v>6.1867168435720821E-3</v>
      </c>
      <c r="D248" s="106">
        <f t="shared" si="53"/>
        <v>6.0335210865221089E-3</v>
      </c>
      <c r="E248" s="106">
        <f t="shared" si="54"/>
        <v>6.2349494284534845E-3</v>
      </c>
      <c r="F248" s="106">
        <f t="shared" si="55"/>
        <v>6.3746311224679442E-3</v>
      </c>
      <c r="G248" s="106">
        <f t="shared" si="56"/>
        <v>8.2261488714068243E-3</v>
      </c>
      <c r="H248" s="106">
        <f t="shared" si="57"/>
        <v>8.1879196375425067E-3</v>
      </c>
      <c r="I248" s="106">
        <f t="shared" si="58"/>
        <v>1.1083643987890301E-2</v>
      </c>
      <c r="J248" s="106">
        <f t="shared" si="59"/>
        <v>1.1094313422593371E-2</v>
      </c>
      <c r="K248" s="106">
        <f t="shared" si="60"/>
        <v>1.1064138765035203E-2</v>
      </c>
      <c r="L248" s="106">
        <f t="shared" si="61"/>
        <v>1.1100806505672356E-2</v>
      </c>
      <c r="M248" s="106">
        <f t="shared" si="62"/>
        <v>1.1102561564193314E-2</v>
      </c>
      <c r="N248" s="106">
        <f t="shared" si="63"/>
        <v>1.1100674212253692E-2</v>
      </c>
      <c r="O248" s="106">
        <f t="shared" si="64"/>
        <v>1.1114894516448093E-2</v>
      </c>
      <c r="P248" s="106">
        <f t="shared" si="65"/>
        <v>1.1128017639089771E-2</v>
      </c>
      <c r="Q248" s="106">
        <f t="shared" si="66"/>
        <v>1.1128017639089993E-2</v>
      </c>
      <c r="R248" s="25">
        <f t="shared" si="67"/>
        <v>9.2122440419177831E-3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3" x14ac:dyDescent="0.6">
      <c r="A249" s="102">
        <v>2150</v>
      </c>
      <c r="B249" s="106">
        <f t="shared" si="51"/>
        <v>6.04743537446506E-3</v>
      </c>
      <c r="C249" s="106">
        <f t="shared" si="52"/>
        <v>6.0034158837960483E-3</v>
      </c>
      <c r="D249" s="106">
        <f t="shared" si="53"/>
        <v>6.04743537446506E-3</v>
      </c>
      <c r="E249" s="106">
        <f t="shared" si="54"/>
        <v>6.04743537446506E-3</v>
      </c>
      <c r="F249" s="106">
        <f t="shared" si="55"/>
        <v>5.9925109896490358E-3</v>
      </c>
      <c r="G249" s="106">
        <f t="shared" si="56"/>
        <v>8.0213912700570766E-3</v>
      </c>
      <c r="H249" s="106">
        <f t="shared" si="57"/>
        <v>8.0315712596221722E-3</v>
      </c>
      <c r="I249" s="106">
        <f t="shared" si="58"/>
        <v>1.002123294120616E-2</v>
      </c>
      <c r="J249" s="106">
        <f t="shared" si="59"/>
        <v>9.9854896213880107E-3</v>
      </c>
      <c r="K249" s="106">
        <f t="shared" si="60"/>
        <v>1.0004158725116508E-2</v>
      </c>
      <c r="L249" s="106">
        <f t="shared" si="61"/>
        <v>9.9907483515822015E-3</v>
      </c>
      <c r="M249" s="106">
        <f t="shared" si="62"/>
        <v>9.9921696625930867E-3</v>
      </c>
      <c r="N249" s="106">
        <f t="shared" si="63"/>
        <v>9.9906412136709921E-3</v>
      </c>
      <c r="O249" s="106">
        <f t="shared" si="64"/>
        <v>1.0002156068483536E-2</v>
      </c>
      <c r="P249" s="106">
        <f t="shared" si="65"/>
        <v>9.9692363747707624E-3</v>
      </c>
      <c r="Q249" s="106">
        <f t="shared" si="66"/>
        <v>9.9713102569940482E-3</v>
      </c>
      <c r="R249" s="25">
        <f t="shared" si="67"/>
        <v>8.5073961713953011E-3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3" x14ac:dyDescent="0.6">
      <c r="A250" s="102">
        <v>2160</v>
      </c>
      <c r="B250" s="106">
        <f t="shared" si="51"/>
        <v>6.0388957140040667E-3</v>
      </c>
      <c r="C250" s="106">
        <f t="shared" si="52"/>
        <v>5.9974911629225858E-3</v>
      </c>
      <c r="D250" s="106">
        <f t="shared" si="53"/>
        <v>6.0388957140040667E-3</v>
      </c>
      <c r="E250" s="106">
        <f t="shared" si="54"/>
        <v>6.0388957140040667E-3</v>
      </c>
      <c r="F250" s="106">
        <f t="shared" si="55"/>
        <v>5.9872286125892682E-3</v>
      </c>
      <c r="G250" s="106">
        <f t="shared" si="56"/>
        <v>7.9809902698613211E-3</v>
      </c>
      <c r="H250" s="106">
        <f t="shared" si="57"/>
        <v>7.9696398355828535E-3</v>
      </c>
      <c r="I250" s="106">
        <f t="shared" si="58"/>
        <v>9.9951808340985604E-3</v>
      </c>
      <c r="J250" s="106">
        <f t="shared" si="59"/>
        <v>9.9861989997507283E-3</v>
      </c>
      <c r="K250" s="106">
        <f t="shared" si="60"/>
        <v>9.9949407793840095E-3</v>
      </c>
      <c r="L250" s="106">
        <f t="shared" si="61"/>
        <v>1.0013433777731784E-2</v>
      </c>
      <c r="M250" s="106">
        <f t="shared" si="62"/>
        <v>1.0001895568778174E-2</v>
      </c>
      <c r="N250" s="106">
        <f t="shared" si="63"/>
        <v>9.998304357833776E-3</v>
      </c>
      <c r="O250" s="106">
        <f t="shared" si="64"/>
        <v>9.9891049521885211E-3</v>
      </c>
      <c r="P250" s="106">
        <f t="shared" si="65"/>
        <v>1.0015032615486197E-2</v>
      </c>
      <c r="Q250" s="106">
        <f t="shared" si="66"/>
        <v>1.0009204025236196E-2</v>
      </c>
      <c r="R250" s="25">
        <f t="shared" si="67"/>
        <v>8.5034583083410109E-3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3" x14ac:dyDescent="0.6">
      <c r="A251" s="102">
        <v>2170</v>
      </c>
      <c r="B251" s="106">
        <f t="shared" si="51"/>
        <v>6.0116946619634959E-3</v>
      </c>
      <c r="C251" s="106">
        <f t="shared" si="52"/>
        <v>5.9728648087864489E-3</v>
      </c>
      <c r="D251" s="106">
        <f t="shared" si="53"/>
        <v>6.0116946619634959E-3</v>
      </c>
      <c r="E251" s="106">
        <f t="shared" si="54"/>
        <v>6.0116946619634959E-3</v>
      </c>
      <c r="F251" s="106">
        <f t="shared" si="55"/>
        <v>5.9632356181598123E-3</v>
      </c>
      <c r="G251" s="106">
        <f t="shared" si="56"/>
        <v>8.0065466508512095E-3</v>
      </c>
      <c r="H251" s="106">
        <f t="shared" si="57"/>
        <v>8.0240622010907536E-3</v>
      </c>
      <c r="I251" s="106">
        <f t="shared" si="58"/>
        <v>9.9992717523800234E-3</v>
      </c>
      <c r="J251" s="106">
        <f t="shared" si="59"/>
        <v>1.0008034791879838E-2</v>
      </c>
      <c r="K251" s="106">
        <f t="shared" si="60"/>
        <v>1.0008406080134868E-2</v>
      </c>
      <c r="L251" s="106">
        <f t="shared" si="61"/>
        <v>9.9751872283735388E-3</v>
      </c>
      <c r="M251" s="106">
        <f t="shared" si="62"/>
        <v>1.0011935331273092E-2</v>
      </c>
      <c r="N251" s="106">
        <f t="shared" si="63"/>
        <v>1.0002901130562902E-2</v>
      </c>
      <c r="O251" s="106">
        <f t="shared" si="64"/>
        <v>9.9993836605010156E-3</v>
      </c>
      <c r="P251" s="106">
        <f t="shared" si="65"/>
        <v>9.9985051656474866E-3</v>
      </c>
      <c r="Q251" s="106">
        <f t="shared" si="66"/>
        <v>1.0019253279225371E-2</v>
      </c>
      <c r="R251" s="25">
        <f t="shared" si="67"/>
        <v>8.501541980297303E-3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3" x14ac:dyDescent="0.6">
      <c r="A252" s="102">
        <v>2180</v>
      </c>
      <c r="B252" s="106">
        <f t="shared" si="51"/>
        <v>5.9691575949474274E-3</v>
      </c>
      <c r="C252" s="106">
        <f t="shared" si="52"/>
        <v>5.9328250264898408E-3</v>
      </c>
      <c r="D252" s="106">
        <f t="shared" si="53"/>
        <v>5.9691575949474274E-3</v>
      </c>
      <c r="E252" s="106">
        <f t="shared" si="54"/>
        <v>5.9691575949474274E-3</v>
      </c>
      <c r="F252" s="106">
        <f t="shared" si="55"/>
        <v>5.9238109073092016E-3</v>
      </c>
      <c r="G252" s="106">
        <f t="shared" si="56"/>
        <v>8.0285180981058968E-3</v>
      </c>
      <c r="H252" s="106">
        <f t="shared" si="57"/>
        <v>8.0212151409362331E-3</v>
      </c>
      <c r="I252" s="106">
        <f t="shared" si="58"/>
        <v>1.0015288147220858E-2</v>
      </c>
      <c r="J252" s="106">
        <f t="shared" si="59"/>
        <v>1.0002654971840164E-2</v>
      </c>
      <c r="K252" s="106">
        <f t="shared" si="60"/>
        <v>9.9963330967776098E-3</v>
      </c>
      <c r="L252" s="106">
        <f t="shared" si="61"/>
        <v>1.0002327744311756E-2</v>
      </c>
      <c r="M252" s="106">
        <f t="shared" si="62"/>
        <v>9.9867857798778825E-3</v>
      </c>
      <c r="N252" s="106">
        <f t="shared" si="63"/>
        <v>9.9970838804595008E-3</v>
      </c>
      <c r="O252" s="106">
        <f t="shared" si="64"/>
        <v>1.0016720979633353E-2</v>
      </c>
      <c r="P252" s="106">
        <f t="shared" si="65"/>
        <v>9.9973953964165307E-3</v>
      </c>
      <c r="Q252" s="106">
        <f t="shared" si="66"/>
        <v>1.0001939518220704E-2</v>
      </c>
      <c r="R252" s="25">
        <f t="shared" si="67"/>
        <v>8.4893982170276133E-3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3" x14ac:dyDescent="0.6">
      <c r="A253" s="102">
        <v>2190</v>
      </c>
      <c r="B253" s="106">
        <f t="shared" si="51"/>
        <v>6.0545702349539265E-3</v>
      </c>
      <c r="C253" s="106">
        <f t="shared" si="52"/>
        <v>6.0198478666397826E-3</v>
      </c>
      <c r="D253" s="106">
        <f t="shared" si="53"/>
        <v>6.0545702349539265E-3</v>
      </c>
      <c r="E253" s="106">
        <f t="shared" si="54"/>
        <v>6.0545702349539265E-3</v>
      </c>
      <c r="F253" s="106">
        <f t="shared" si="55"/>
        <v>6.0112294317617998E-3</v>
      </c>
      <c r="G253" s="106">
        <f t="shared" si="56"/>
        <v>7.9564225983534964E-3</v>
      </c>
      <c r="H253" s="106">
        <f t="shared" si="57"/>
        <v>7.9733311599399226E-3</v>
      </c>
      <c r="I253" s="106">
        <f t="shared" si="58"/>
        <v>1.0000575759574692E-2</v>
      </c>
      <c r="J253" s="106">
        <f t="shared" si="59"/>
        <v>1.0000281063214933E-2</v>
      </c>
      <c r="K253" s="106">
        <f t="shared" si="60"/>
        <v>1.0017466872823899E-2</v>
      </c>
      <c r="L253" s="106">
        <f t="shared" si="61"/>
        <v>1.0013022457307619E-2</v>
      </c>
      <c r="M253" s="106">
        <f t="shared" si="62"/>
        <v>1.0003781792562894E-2</v>
      </c>
      <c r="N253" s="106">
        <f t="shared" si="63"/>
        <v>9.9937781368335532E-3</v>
      </c>
      <c r="O253" s="106">
        <f t="shared" si="64"/>
        <v>1.0000979635210294E-2</v>
      </c>
      <c r="P253" s="106">
        <f t="shared" si="65"/>
        <v>9.9985736665730851E-3</v>
      </c>
      <c r="Q253" s="106">
        <f t="shared" si="66"/>
        <v>9.9867857798778825E-3</v>
      </c>
      <c r="R253" s="25">
        <f t="shared" si="67"/>
        <v>8.5087366828459771E-3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3" x14ac:dyDescent="0.6">
      <c r="A254" s="102">
        <v>2200</v>
      </c>
      <c r="B254" s="106">
        <f t="shared" si="51"/>
        <v>5.9735224773962425E-3</v>
      </c>
      <c r="C254" s="106">
        <f t="shared" si="52"/>
        <v>6.0726675818398856E-3</v>
      </c>
      <c r="D254" s="106">
        <f t="shared" si="53"/>
        <v>5.9735224773962425E-3</v>
      </c>
      <c r="E254" s="106">
        <f t="shared" si="54"/>
        <v>5.9735224773962425E-3</v>
      </c>
      <c r="F254" s="106">
        <f t="shared" si="55"/>
        <v>6.0644812037402573E-3</v>
      </c>
      <c r="G254" s="106">
        <f t="shared" si="56"/>
        <v>7.8549784535015821E-3</v>
      </c>
      <c r="H254" s="106">
        <f t="shared" si="57"/>
        <v>7.8129577190302335E-3</v>
      </c>
      <c r="I254" s="106">
        <f t="shared" si="58"/>
        <v>9.7957298995670072E-3</v>
      </c>
      <c r="J254" s="106">
        <f t="shared" si="59"/>
        <v>9.8333672107302483E-3</v>
      </c>
      <c r="K254" s="106">
        <f t="shared" si="60"/>
        <v>9.8157072722304672E-3</v>
      </c>
      <c r="L254" s="106">
        <f t="shared" si="61"/>
        <v>9.8193682305960373E-3</v>
      </c>
      <c r="M254" s="106">
        <f t="shared" si="62"/>
        <v>9.8206812690726508E-3</v>
      </c>
      <c r="N254" s="106">
        <f t="shared" si="63"/>
        <v>9.8269983346586098E-3</v>
      </c>
      <c r="O254" s="106">
        <f t="shared" si="64"/>
        <v>9.8250683059439847E-3</v>
      </c>
      <c r="P254" s="106">
        <f t="shared" si="65"/>
        <v>9.807588126756972E-3</v>
      </c>
      <c r="Q254" s="106">
        <f t="shared" si="66"/>
        <v>9.8142594176868769E-3</v>
      </c>
      <c r="R254" s="25">
        <f t="shared" si="67"/>
        <v>8.3802762785964713E-3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3" x14ac:dyDescent="0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3" x14ac:dyDescent="0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3" x14ac:dyDescent="0.6">
      <c r="A257" s="1" t="s">
        <v>28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3" x14ac:dyDescent="0.6">
      <c r="A258" s="1" t="s">
        <v>178</v>
      </c>
      <c r="B258" s="102" t="s">
        <v>158</v>
      </c>
      <c r="C258" s="102" t="s">
        <v>159</v>
      </c>
      <c r="D258" s="102" t="s">
        <v>160</v>
      </c>
      <c r="E258" s="102" t="s">
        <v>161</v>
      </c>
      <c r="F258" s="102" t="s">
        <v>162</v>
      </c>
      <c r="G258" s="102" t="s">
        <v>163</v>
      </c>
      <c r="H258" s="102" t="s">
        <v>164</v>
      </c>
      <c r="I258" s="102" t="s">
        <v>165</v>
      </c>
      <c r="J258" s="102" t="s">
        <v>166</v>
      </c>
      <c r="K258" s="102" t="s">
        <v>167</v>
      </c>
      <c r="L258" s="102" t="s">
        <v>168</v>
      </c>
      <c r="M258" s="102" t="s">
        <v>169</v>
      </c>
      <c r="N258" s="102" t="s">
        <v>170</v>
      </c>
      <c r="O258" s="102" t="s">
        <v>171</v>
      </c>
      <c r="P258" s="102" t="s">
        <v>172</v>
      </c>
      <c r="Q258" s="102" t="s">
        <v>173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3" x14ac:dyDescent="0.6">
      <c r="A259" s="102">
        <v>1950</v>
      </c>
      <c r="B259" s="103">
        <v>0.33</v>
      </c>
      <c r="C259" s="103">
        <v>0.28000000000000003</v>
      </c>
      <c r="D259" s="103">
        <v>0.24</v>
      </c>
      <c r="E259" s="103">
        <v>0.17</v>
      </c>
      <c r="F259" s="103">
        <v>0.48</v>
      </c>
      <c r="G259" s="103">
        <v>0.33</v>
      </c>
      <c r="H259" s="103">
        <v>0.53</v>
      </c>
      <c r="I259" s="103">
        <v>0.48</v>
      </c>
      <c r="J259" s="103">
        <v>0.35</v>
      </c>
      <c r="K259" s="103">
        <v>0.39</v>
      </c>
      <c r="L259" s="103">
        <v>0.28999999999999998</v>
      </c>
      <c r="M259" s="103">
        <v>0.09</v>
      </c>
      <c r="N259" s="103">
        <v>0.04</v>
      </c>
      <c r="O259" s="103">
        <v>0.23</v>
      </c>
      <c r="P259" s="103">
        <v>1.03</v>
      </c>
      <c r="Q259" s="103">
        <v>0.3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3" x14ac:dyDescent="0.6">
      <c r="A260" s="102">
        <v>1960</v>
      </c>
      <c r="B260" s="103">
        <v>0.39</v>
      </c>
      <c r="C260" s="103">
        <v>0.37</v>
      </c>
      <c r="D260" s="103">
        <v>0.32</v>
      </c>
      <c r="E260" s="103">
        <v>0.23</v>
      </c>
      <c r="F260" s="103">
        <v>0.54</v>
      </c>
      <c r="G260" s="103">
        <v>0.44</v>
      </c>
      <c r="H260" s="103">
        <v>0.69</v>
      </c>
      <c r="I260" s="103">
        <v>0.6</v>
      </c>
      <c r="J260" s="103">
        <v>0.5</v>
      </c>
      <c r="K260" s="103">
        <v>0.54</v>
      </c>
      <c r="L260" s="103">
        <v>0.31</v>
      </c>
      <c r="M260" s="103">
        <v>0.15</v>
      </c>
      <c r="N260" s="103">
        <v>0.05</v>
      </c>
      <c r="O260" s="103">
        <v>0.33</v>
      </c>
      <c r="P260" s="103">
        <v>1.1200000000000001</v>
      </c>
      <c r="Q260" s="103">
        <v>0.4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3" x14ac:dyDescent="0.6">
      <c r="A261" s="102">
        <v>1970</v>
      </c>
      <c r="B261" s="103">
        <v>0.47</v>
      </c>
      <c r="C261" s="103">
        <v>0.48</v>
      </c>
      <c r="D261" s="103">
        <v>0.41</v>
      </c>
      <c r="E261" s="103">
        <v>0.32</v>
      </c>
      <c r="F261" s="103">
        <v>0.61</v>
      </c>
      <c r="G261" s="103">
        <v>0.59</v>
      </c>
      <c r="H261" s="103">
        <v>0.91</v>
      </c>
      <c r="I261" s="103">
        <v>0.76</v>
      </c>
      <c r="J261" s="103">
        <v>0.71</v>
      </c>
      <c r="K261" s="103">
        <v>0.75</v>
      </c>
      <c r="L261" s="103">
        <v>0.34</v>
      </c>
      <c r="M261" s="103">
        <v>0.23</v>
      </c>
      <c r="N261" s="103">
        <v>0.08</v>
      </c>
      <c r="O261" s="103">
        <v>0.47</v>
      </c>
      <c r="P261" s="103">
        <v>1.21</v>
      </c>
      <c r="Q261" s="103">
        <v>0.53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3" x14ac:dyDescent="0.6">
      <c r="A262" s="102">
        <v>1980</v>
      </c>
      <c r="B262" s="103">
        <v>0.56999999999999995</v>
      </c>
      <c r="C262" s="103">
        <v>0.63</v>
      </c>
      <c r="D262" s="103">
        <v>0.54</v>
      </c>
      <c r="E262" s="103">
        <v>0.44</v>
      </c>
      <c r="F262" s="103">
        <v>0.68</v>
      </c>
      <c r="G262" s="103">
        <v>0.78</v>
      </c>
      <c r="H262" s="103">
        <v>1.2</v>
      </c>
      <c r="I262" s="103">
        <v>0.96</v>
      </c>
      <c r="J262" s="103">
        <v>1.01</v>
      </c>
      <c r="K262" s="103">
        <v>1.04</v>
      </c>
      <c r="L262" s="103">
        <v>0.36</v>
      </c>
      <c r="M262" s="103">
        <v>0.35</v>
      </c>
      <c r="N262" s="103">
        <v>0.12</v>
      </c>
      <c r="O262" s="103">
        <v>0.67</v>
      </c>
      <c r="P262" s="103">
        <v>1.3</v>
      </c>
      <c r="Q262" s="103">
        <v>0.71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3" x14ac:dyDescent="0.6">
      <c r="A263" s="102">
        <v>1990</v>
      </c>
      <c r="B263" s="103">
        <v>0.78</v>
      </c>
      <c r="C263" s="103">
        <v>0.86</v>
      </c>
      <c r="D263" s="103">
        <v>0.85</v>
      </c>
      <c r="E263" s="103">
        <v>0.88</v>
      </c>
      <c r="F263" s="103">
        <v>0.83</v>
      </c>
      <c r="G263" s="103">
        <v>0.9</v>
      </c>
      <c r="H263" s="103">
        <v>1.79</v>
      </c>
      <c r="I263" s="103">
        <v>0.87</v>
      </c>
      <c r="J263" s="103">
        <v>0.85</v>
      </c>
      <c r="K263" s="103">
        <v>0.84</v>
      </c>
      <c r="L263" s="103">
        <v>0.72</v>
      </c>
      <c r="M263" s="103">
        <v>0.69</v>
      </c>
      <c r="N263" s="103">
        <v>0.46</v>
      </c>
      <c r="O263" s="103">
        <v>0.88</v>
      </c>
      <c r="P263" s="103">
        <v>1.07</v>
      </c>
      <c r="Q263" s="103">
        <v>0.81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3" x14ac:dyDescent="0.6">
      <c r="A264" s="102">
        <v>2000</v>
      </c>
      <c r="B264" s="103">
        <v>1</v>
      </c>
      <c r="C264" s="103">
        <v>1</v>
      </c>
      <c r="D264" s="103">
        <v>1</v>
      </c>
      <c r="E264" s="103">
        <v>1</v>
      </c>
      <c r="F264" s="103">
        <v>1</v>
      </c>
      <c r="G264" s="103">
        <v>1</v>
      </c>
      <c r="H264" s="103">
        <v>1</v>
      </c>
      <c r="I264" s="103">
        <v>1</v>
      </c>
      <c r="J264" s="103">
        <v>1</v>
      </c>
      <c r="K264" s="103">
        <v>1</v>
      </c>
      <c r="L264" s="103">
        <v>1</v>
      </c>
      <c r="M264" s="103">
        <v>1</v>
      </c>
      <c r="N264" s="103">
        <v>1</v>
      </c>
      <c r="O264" s="103">
        <v>1</v>
      </c>
      <c r="P264" s="103">
        <v>1</v>
      </c>
      <c r="Q264" s="103">
        <v>1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3" x14ac:dyDescent="0.6">
      <c r="A265" s="102">
        <v>2010</v>
      </c>
      <c r="B265" s="103">
        <v>1.22</v>
      </c>
      <c r="C265" s="103">
        <v>1.22</v>
      </c>
      <c r="D265" s="103">
        <v>1.22</v>
      </c>
      <c r="E265" s="103">
        <v>1.22</v>
      </c>
      <c r="F265" s="103">
        <v>1.23</v>
      </c>
      <c r="G265" s="103">
        <v>1.33</v>
      </c>
      <c r="H265" s="103">
        <v>1.38</v>
      </c>
      <c r="I265" s="103">
        <v>1.1399999999999999</v>
      </c>
      <c r="J265" s="103">
        <v>1.17</v>
      </c>
      <c r="K265" s="103">
        <v>1.18</v>
      </c>
      <c r="L265" s="103">
        <v>1.34</v>
      </c>
      <c r="M265" s="103">
        <v>1.41</v>
      </c>
      <c r="N265" s="103">
        <v>1.45</v>
      </c>
      <c r="O265" s="103">
        <v>1.18</v>
      </c>
      <c r="P265" s="103">
        <v>1.1599999999999999</v>
      </c>
      <c r="Q265" s="103">
        <v>1.22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3" x14ac:dyDescent="0.6">
      <c r="A266" s="102">
        <v>2020</v>
      </c>
      <c r="B266" s="103">
        <v>1.45</v>
      </c>
      <c r="C266" s="103">
        <v>1.46</v>
      </c>
      <c r="D266" s="103">
        <v>1.46</v>
      </c>
      <c r="E266" s="103">
        <v>1.46</v>
      </c>
      <c r="F266" s="103">
        <v>1.47</v>
      </c>
      <c r="G266" s="103">
        <v>1.88</v>
      </c>
      <c r="H266" s="103">
        <v>1.96</v>
      </c>
      <c r="I266" s="103">
        <v>1.46</v>
      </c>
      <c r="J266" s="103">
        <v>1.49</v>
      </c>
      <c r="K266" s="103">
        <v>1.5</v>
      </c>
      <c r="L266" s="103">
        <v>1.71</v>
      </c>
      <c r="M266" s="103">
        <v>1.8</v>
      </c>
      <c r="N266" s="103">
        <v>1.91</v>
      </c>
      <c r="O266" s="103">
        <v>1.51</v>
      </c>
      <c r="P266" s="103">
        <v>1.49</v>
      </c>
      <c r="Q266" s="103">
        <v>1.56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3" x14ac:dyDescent="0.6">
      <c r="A267" s="102">
        <v>2030</v>
      </c>
      <c r="B267" s="103">
        <v>1.7</v>
      </c>
      <c r="C267" s="103">
        <v>1.71</v>
      </c>
      <c r="D267" s="103">
        <v>1.71</v>
      </c>
      <c r="E267" s="103">
        <v>1.71</v>
      </c>
      <c r="F267" s="103">
        <v>1.72</v>
      </c>
      <c r="G267" s="103">
        <v>2.61</v>
      </c>
      <c r="H267" s="103">
        <v>2.71</v>
      </c>
      <c r="I267" s="103">
        <v>1.85</v>
      </c>
      <c r="J267" s="103">
        <v>1.89</v>
      </c>
      <c r="K267" s="103">
        <v>1.91</v>
      </c>
      <c r="L267" s="103">
        <v>2.17</v>
      </c>
      <c r="M267" s="103">
        <v>2.2799999999999998</v>
      </c>
      <c r="N267" s="103">
        <v>2.54</v>
      </c>
      <c r="O267" s="103">
        <v>1.92</v>
      </c>
      <c r="P267" s="103">
        <v>1.89</v>
      </c>
      <c r="Q267" s="103">
        <v>1.98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3" x14ac:dyDescent="0.6">
      <c r="A268" s="102">
        <v>2040</v>
      </c>
      <c r="B268" s="103">
        <v>1.96</v>
      </c>
      <c r="C268" s="103">
        <v>1.98</v>
      </c>
      <c r="D268" s="103">
        <v>1.97</v>
      </c>
      <c r="E268" s="103">
        <v>1.96</v>
      </c>
      <c r="F268" s="103">
        <v>1.98</v>
      </c>
      <c r="G268" s="103">
        <v>3.43</v>
      </c>
      <c r="H268" s="103">
        <v>3.56</v>
      </c>
      <c r="I268" s="103">
        <v>2.35</v>
      </c>
      <c r="J268" s="103">
        <v>2.4</v>
      </c>
      <c r="K268" s="103">
        <v>2.42</v>
      </c>
      <c r="L268" s="103">
        <v>2.75</v>
      </c>
      <c r="M268" s="103">
        <v>2.89</v>
      </c>
      <c r="N268" s="103">
        <v>3.39</v>
      </c>
      <c r="O268" s="103">
        <v>2.4300000000000002</v>
      </c>
      <c r="P268" s="103">
        <v>2.4</v>
      </c>
      <c r="Q268" s="103">
        <v>2.52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3" x14ac:dyDescent="0.6">
      <c r="A269" s="102">
        <v>2050</v>
      </c>
      <c r="B269" s="103">
        <v>2.2200000000000002</v>
      </c>
      <c r="C269" s="103">
        <v>2.2400000000000002</v>
      </c>
      <c r="D269" s="103">
        <v>2.23</v>
      </c>
      <c r="E269" s="103">
        <v>2.2200000000000002</v>
      </c>
      <c r="F269" s="103">
        <v>2.2400000000000002</v>
      </c>
      <c r="G269" s="103">
        <v>4.2699999999999996</v>
      </c>
      <c r="H269" s="103">
        <v>4.43</v>
      </c>
      <c r="I269" s="103">
        <v>2.98</v>
      </c>
      <c r="J269" s="103">
        <v>3.04</v>
      </c>
      <c r="K269" s="103">
        <v>3.07</v>
      </c>
      <c r="L269" s="103">
        <v>3.48</v>
      </c>
      <c r="M269" s="103">
        <v>3.66</v>
      </c>
      <c r="N269" s="103">
        <v>4.51</v>
      </c>
      <c r="O269" s="103">
        <v>3.08</v>
      </c>
      <c r="P269" s="103">
        <v>3.03</v>
      </c>
      <c r="Q269" s="103">
        <v>3.19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3" x14ac:dyDescent="0.6">
      <c r="A270" s="102">
        <v>2060</v>
      </c>
      <c r="B270" s="103">
        <v>2.4900000000000002</v>
      </c>
      <c r="C270" s="103">
        <v>2.5099999999999998</v>
      </c>
      <c r="D270" s="103">
        <v>2.5</v>
      </c>
      <c r="E270" s="103">
        <v>2.48</v>
      </c>
      <c r="F270" s="103">
        <v>2.5</v>
      </c>
      <c r="G270" s="103">
        <v>5.15</v>
      </c>
      <c r="H270" s="103">
        <v>5.35</v>
      </c>
      <c r="I270" s="103">
        <v>3.78</v>
      </c>
      <c r="J270" s="103">
        <v>3.87</v>
      </c>
      <c r="K270" s="103">
        <v>3.89</v>
      </c>
      <c r="L270" s="103">
        <v>4.43</v>
      </c>
      <c r="M270" s="103">
        <v>4.6500000000000004</v>
      </c>
      <c r="N270" s="103">
        <v>6</v>
      </c>
      <c r="O270" s="103">
        <v>3.91</v>
      </c>
      <c r="P270" s="103">
        <v>3.85</v>
      </c>
      <c r="Q270" s="103">
        <v>4.05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3" x14ac:dyDescent="0.6">
      <c r="A271" s="102">
        <v>2070</v>
      </c>
      <c r="B271" s="103">
        <v>2.79</v>
      </c>
      <c r="C271" s="103">
        <v>2.8</v>
      </c>
      <c r="D271" s="103">
        <v>2.79</v>
      </c>
      <c r="E271" s="103">
        <v>2.78</v>
      </c>
      <c r="F271" s="103">
        <v>2.8</v>
      </c>
      <c r="G271" s="103">
        <v>6.23</v>
      </c>
      <c r="H271" s="103">
        <v>6.46</v>
      </c>
      <c r="I271" s="103">
        <v>4.84</v>
      </c>
      <c r="J271" s="103">
        <v>4.95</v>
      </c>
      <c r="K271" s="103">
        <v>4.99</v>
      </c>
      <c r="L271" s="103">
        <v>5.67</v>
      </c>
      <c r="M271" s="103">
        <v>5.96</v>
      </c>
      <c r="N271" s="103">
        <v>7.95</v>
      </c>
      <c r="O271" s="103">
        <v>5.01</v>
      </c>
      <c r="P271" s="103">
        <v>4.9400000000000004</v>
      </c>
      <c r="Q271" s="103">
        <v>5.18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3" x14ac:dyDescent="0.6">
      <c r="A272" s="102">
        <v>2080</v>
      </c>
      <c r="B272" s="103">
        <v>3.11</v>
      </c>
      <c r="C272" s="103">
        <v>3.13</v>
      </c>
      <c r="D272" s="103">
        <v>3.11</v>
      </c>
      <c r="E272" s="103">
        <v>3.11</v>
      </c>
      <c r="F272" s="103">
        <v>3.13</v>
      </c>
      <c r="G272" s="103">
        <v>7.51</v>
      </c>
      <c r="H272" s="103">
        <v>7.79</v>
      </c>
      <c r="I272" s="103">
        <v>6.24</v>
      </c>
      <c r="J272" s="103">
        <v>6.38</v>
      </c>
      <c r="K272" s="103">
        <v>6.42</v>
      </c>
      <c r="L272" s="103">
        <v>7.3</v>
      </c>
      <c r="M272" s="103">
        <v>7.68</v>
      </c>
      <c r="N272" s="103">
        <v>10.5</v>
      </c>
      <c r="O272" s="103">
        <v>6.45</v>
      </c>
      <c r="P272" s="103">
        <v>6.36</v>
      </c>
      <c r="Q272" s="103">
        <v>6.68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3" x14ac:dyDescent="0.6">
      <c r="A273" s="102">
        <v>2090</v>
      </c>
      <c r="B273" s="103">
        <v>3.43</v>
      </c>
      <c r="C273" s="103">
        <v>3.46</v>
      </c>
      <c r="D273" s="103">
        <v>3.44</v>
      </c>
      <c r="E273" s="103">
        <v>3.43</v>
      </c>
      <c r="F273" s="103">
        <v>3.46</v>
      </c>
      <c r="G273" s="103">
        <v>8.7799999999999994</v>
      </c>
      <c r="H273" s="103">
        <v>9.11</v>
      </c>
      <c r="I273" s="103">
        <v>7.89</v>
      </c>
      <c r="J273" s="103">
        <v>8.06</v>
      </c>
      <c r="K273" s="103">
        <v>8.1199999999999992</v>
      </c>
      <c r="L273" s="103">
        <v>9.23</v>
      </c>
      <c r="M273" s="103">
        <v>9.7100000000000009</v>
      </c>
      <c r="N273" s="103">
        <v>13.48</v>
      </c>
      <c r="O273" s="103">
        <v>8.16</v>
      </c>
      <c r="P273" s="103">
        <v>8.0399999999999991</v>
      </c>
      <c r="Q273" s="103">
        <v>8.44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3" x14ac:dyDescent="0.6">
      <c r="A274" s="102">
        <v>2100</v>
      </c>
      <c r="B274" s="103">
        <v>3.75</v>
      </c>
      <c r="C274" s="103">
        <v>3.77</v>
      </c>
      <c r="D274" s="103">
        <v>3.75</v>
      </c>
      <c r="E274" s="103">
        <v>3.75</v>
      </c>
      <c r="F274" s="103">
        <v>3.78</v>
      </c>
      <c r="G274" s="103">
        <v>9.9</v>
      </c>
      <c r="H274" s="103">
        <v>10.27</v>
      </c>
      <c r="I274" s="103">
        <v>9.74</v>
      </c>
      <c r="J274" s="103">
        <v>9.9600000000000009</v>
      </c>
      <c r="K274" s="103">
        <v>10.029999999999999</v>
      </c>
      <c r="L274" s="103">
        <v>11.4</v>
      </c>
      <c r="M274" s="103">
        <v>11.99</v>
      </c>
      <c r="N274" s="103">
        <v>16.73</v>
      </c>
      <c r="O274" s="103">
        <v>10.07</v>
      </c>
      <c r="P274" s="103">
        <v>9.93</v>
      </c>
      <c r="Q274" s="103">
        <v>10.42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3" x14ac:dyDescent="0.6">
      <c r="A275" s="102">
        <v>2110</v>
      </c>
      <c r="B275" s="103">
        <v>4.05</v>
      </c>
      <c r="C275" s="103">
        <v>4.07</v>
      </c>
      <c r="D275" s="103">
        <v>4.05</v>
      </c>
      <c r="E275" s="103">
        <v>4.05</v>
      </c>
      <c r="F275" s="103">
        <v>4.08</v>
      </c>
      <c r="G275" s="103">
        <v>10.92</v>
      </c>
      <c r="H275" s="103">
        <v>11.33</v>
      </c>
      <c r="I275" s="103">
        <v>11.77</v>
      </c>
      <c r="J275" s="103">
        <v>12.03</v>
      </c>
      <c r="K275" s="103">
        <v>12.12</v>
      </c>
      <c r="L275" s="103">
        <v>13.77</v>
      </c>
      <c r="M275" s="103">
        <v>14.48</v>
      </c>
      <c r="N275" s="103">
        <v>20.22</v>
      </c>
      <c r="O275" s="103">
        <v>12.17</v>
      </c>
      <c r="P275" s="103">
        <v>11.99</v>
      </c>
      <c r="Q275" s="103">
        <v>12.59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3" x14ac:dyDescent="0.6">
      <c r="A276" s="102">
        <v>2120</v>
      </c>
      <c r="B276" s="103">
        <v>4.3600000000000003</v>
      </c>
      <c r="C276" s="103">
        <v>4.3899999999999997</v>
      </c>
      <c r="D276" s="103">
        <v>4.3600000000000003</v>
      </c>
      <c r="E276" s="103">
        <v>4.3600000000000003</v>
      </c>
      <c r="F276" s="103">
        <v>4.3899999999999997</v>
      </c>
      <c r="G276" s="103">
        <v>11.99</v>
      </c>
      <c r="H276" s="103">
        <v>12.44</v>
      </c>
      <c r="I276" s="103">
        <v>13.94</v>
      </c>
      <c r="J276" s="103">
        <v>14.25</v>
      </c>
      <c r="K276" s="103">
        <v>14.36</v>
      </c>
      <c r="L276" s="103">
        <v>16.32</v>
      </c>
      <c r="M276" s="103">
        <v>17.16</v>
      </c>
      <c r="N276" s="103">
        <v>23.95</v>
      </c>
      <c r="O276" s="103">
        <v>14.42</v>
      </c>
      <c r="P276" s="103">
        <v>14.21</v>
      </c>
      <c r="Q276" s="103">
        <v>14.92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3" x14ac:dyDescent="0.6">
      <c r="A277" s="102">
        <v>2130</v>
      </c>
      <c r="B277" s="103">
        <v>4.68</v>
      </c>
      <c r="C277" s="103">
        <v>4.7</v>
      </c>
      <c r="D277" s="103">
        <v>4.68</v>
      </c>
      <c r="E277" s="103">
        <v>4.68</v>
      </c>
      <c r="F277" s="103">
        <v>4.71</v>
      </c>
      <c r="G277" s="103">
        <v>13.12</v>
      </c>
      <c r="H277" s="103">
        <v>13.61</v>
      </c>
      <c r="I277" s="103">
        <v>16.2</v>
      </c>
      <c r="J277" s="103">
        <v>16.559999999999999</v>
      </c>
      <c r="K277" s="103">
        <v>16.68</v>
      </c>
      <c r="L277" s="103">
        <v>18.95</v>
      </c>
      <c r="M277" s="103">
        <v>19.93</v>
      </c>
      <c r="N277" s="103">
        <v>27.83</v>
      </c>
      <c r="O277" s="103">
        <v>16.75</v>
      </c>
      <c r="P277" s="103">
        <v>16.510000000000002</v>
      </c>
      <c r="Q277" s="103">
        <v>17.329999999999998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3" x14ac:dyDescent="0.6">
      <c r="A278" s="102">
        <v>2140</v>
      </c>
      <c r="B278" s="103">
        <v>4.99</v>
      </c>
      <c r="C278" s="103">
        <v>5.03</v>
      </c>
      <c r="D278" s="103">
        <v>5</v>
      </c>
      <c r="E278" s="103">
        <v>4.99</v>
      </c>
      <c r="F278" s="103">
        <v>5.03</v>
      </c>
      <c r="G278" s="103">
        <v>14.29</v>
      </c>
      <c r="H278" s="103">
        <v>14.83</v>
      </c>
      <c r="I278" s="103">
        <v>18.45</v>
      </c>
      <c r="J278" s="103">
        <v>18.86</v>
      </c>
      <c r="K278" s="103">
        <v>19</v>
      </c>
      <c r="L278" s="103">
        <v>21.59</v>
      </c>
      <c r="M278" s="103">
        <v>22.7</v>
      </c>
      <c r="N278" s="103">
        <v>31.7</v>
      </c>
      <c r="O278" s="103">
        <v>19.079999999999998</v>
      </c>
      <c r="P278" s="103">
        <v>18.8</v>
      </c>
      <c r="Q278" s="103">
        <v>19.739999999999998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3" x14ac:dyDescent="0.6">
      <c r="A279" s="102">
        <v>2150</v>
      </c>
      <c r="B279" s="103">
        <v>5.31</v>
      </c>
      <c r="C279" s="103">
        <v>5.35</v>
      </c>
      <c r="D279" s="103">
        <v>5.31</v>
      </c>
      <c r="E279" s="103">
        <v>5.31</v>
      </c>
      <c r="F279" s="103">
        <v>5.36</v>
      </c>
      <c r="G279" s="103">
        <v>15.51</v>
      </c>
      <c r="H279" s="103">
        <v>16.09</v>
      </c>
      <c r="I279" s="103">
        <v>20.6</v>
      </c>
      <c r="J279" s="103">
        <v>21.06</v>
      </c>
      <c r="K279" s="103">
        <v>21.21</v>
      </c>
      <c r="L279" s="103">
        <v>24.11</v>
      </c>
      <c r="M279" s="103">
        <v>25.35</v>
      </c>
      <c r="N279" s="103">
        <v>35.4</v>
      </c>
      <c r="O279" s="103">
        <v>21.31</v>
      </c>
      <c r="P279" s="103">
        <v>21</v>
      </c>
      <c r="Q279" s="103">
        <v>22.05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3" x14ac:dyDescent="0.6">
      <c r="A280" s="102">
        <v>2160</v>
      </c>
      <c r="B280" s="103">
        <v>5.64</v>
      </c>
      <c r="C280" s="103">
        <v>5.68</v>
      </c>
      <c r="D280" s="103">
        <v>5.64</v>
      </c>
      <c r="E280" s="103">
        <v>5.64</v>
      </c>
      <c r="F280" s="103">
        <v>5.69</v>
      </c>
      <c r="G280" s="103">
        <v>16.8</v>
      </c>
      <c r="H280" s="103">
        <v>17.43</v>
      </c>
      <c r="I280" s="103">
        <v>22.76</v>
      </c>
      <c r="J280" s="103">
        <v>23.26</v>
      </c>
      <c r="K280" s="103">
        <v>23.43</v>
      </c>
      <c r="L280" s="103">
        <v>26.63</v>
      </c>
      <c r="M280" s="103">
        <v>28</v>
      </c>
      <c r="N280" s="103">
        <v>39.1</v>
      </c>
      <c r="O280" s="103">
        <v>23.54</v>
      </c>
      <c r="P280" s="103">
        <v>23.19</v>
      </c>
      <c r="Q280" s="103">
        <v>24.35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3" x14ac:dyDescent="0.6">
      <c r="A281" s="102">
        <v>2170</v>
      </c>
      <c r="B281" s="103">
        <v>5.99</v>
      </c>
      <c r="C281" s="103">
        <v>6.03</v>
      </c>
      <c r="D281" s="103">
        <v>5.99</v>
      </c>
      <c r="E281" s="103">
        <v>5.99</v>
      </c>
      <c r="F281" s="103">
        <v>6.04</v>
      </c>
      <c r="G281" s="103">
        <v>18.190000000000001</v>
      </c>
      <c r="H281" s="103">
        <v>18.87</v>
      </c>
      <c r="I281" s="103">
        <v>25.14</v>
      </c>
      <c r="J281" s="103">
        <v>25.69</v>
      </c>
      <c r="K281" s="103">
        <v>25.88</v>
      </c>
      <c r="L281" s="103">
        <v>29.42</v>
      </c>
      <c r="M281" s="103">
        <v>30.93</v>
      </c>
      <c r="N281" s="103">
        <v>43.19</v>
      </c>
      <c r="O281" s="103">
        <v>26</v>
      </c>
      <c r="P281" s="103">
        <v>25.62</v>
      </c>
      <c r="Q281" s="103">
        <v>26.9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3" x14ac:dyDescent="0.6">
      <c r="A282" s="102">
        <v>2180</v>
      </c>
      <c r="B282" s="103">
        <v>6.36</v>
      </c>
      <c r="C282" s="103">
        <v>6.4</v>
      </c>
      <c r="D282" s="103">
        <v>6.36</v>
      </c>
      <c r="E282" s="103">
        <v>6.36</v>
      </c>
      <c r="F282" s="103">
        <v>6.41</v>
      </c>
      <c r="G282" s="103">
        <v>19.7</v>
      </c>
      <c r="H282" s="103">
        <v>20.440000000000001</v>
      </c>
      <c r="I282" s="103">
        <v>27.77</v>
      </c>
      <c r="J282" s="103">
        <v>28.38</v>
      </c>
      <c r="K282" s="103">
        <v>28.59</v>
      </c>
      <c r="L282" s="103">
        <v>32.49</v>
      </c>
      <c r="M282" s="103">
        <v>34.17</v>
      </c>
      <c r="N282" s="103">
        <v>47.71</v>
      </c>
      <c r="O282" s="103">
        <v>28.72</v>
      </c>
      <c r="P282" s="103">
        <v>28.3</v>
      </c>
      <c r="Q282" s="103">
        <v>29.72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3" x14ac:dyDescent="0.6">
      <c r="A283" s="102">
        <v>2190</v>
      </c>
      <c r="B283" s="103">
        <v>6.75</v>
      </c>
      <c r="C283" s="103">
        <v>6.79</v>
      </c>
      <c r="D283" s="103">
        <v>6.75</v>
      </c>
      <c r="E283" s="103">
        <v>6.75</v>
      </c>
      <c r="F283" s="103">
        <v>6.8</v>
      </c>
      <c r="G283" s="103">
        <v>21.34</v>
      </c>
      <c r="H283" s="103">
        <v>22.14</v>
      </c>
      <c r="I283" s="103">
        <v>30.68</v>
      </c>
      <c r="J283" s="103">
        <v>31.35</v>
      </c>
      <c r="K283" s="103">
        <v>31.58</v>
      </c>
      <c r="L283" s="103">
        <v>35.89</v>
      </c>
      <c r="M283" s="103">
        <v>37.74</v>
      </c>
      <c r="N283" s="103">
        <v>52.7</v>
      </c>
      <c r="O283" s="103">
        <v>31.73</v>
      </c>
      <c r="P283" s="103">
        <v>31.26</v>
      </c>
      <c r="Q283" s="103">
        <v>32.83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3" x14ac:dyDescent="0.6">
      <c r="A284" s="102">
        <v>2200</v>
      </c>
      <c r="B284" s="103">
        <v>7.17</v>
      </c>
      <c r="C284" s="103">
        <v>7.21</v>
      </c>
      <c r="D284" s="103">
        <v>7.17</v>
      </c>
      <c r="E284" s="103">
        <v>7.17</v>
      </c>
      <c r="F284" s="103">
        <v>7.22</v>
      </c>
      <c r="G284" s="103">
        <v>23.1</v>
      </c>
      <c r="H284" s="103">
        <v>23.97</v>
      </c>
      <c r="I284" s="103">
        <v>33.89</v>
      </c>
      <c r="J284" s="103">
        <v>34.630000000000003</v>
      </c>
      <c r="K284" s="103">
        <v>34.89</v>
      </c>
      <c r="L284" s="103">
        <v>39.65</v>
      </c>
      <c r="M284" s="103">
        <v>41.69</v>
      </c>
      <c r="N284" s="103">
        <v>58.21</v>
      </c>
      <c r="O284" s="103">
        <v>35.049999999999997</v>
      </c>
      <c r="P284" s="103">
        <v>34.53</v>
      </c>
      <c r="Q284" s="103">
        <v>36.26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3" x14ac:dyDescent="0.6">
      <c r="A285" s="102">
        <v>2210</v>
      </c>
      <c r="B285" s="103">
        <v>7.61</v>
      </c>
      <c r="C285" s="103">
        <v>7.66</v>
      </c>
      <c r="D285" s="103">
        <v>7.61</v>
      </c>
      <c r="E285" s="103">
        <v>7.61</v>
      </c>
      <c r="F285" s="103">
        <v>7.67</v>
      </c>
      <c r="G285" s="103">
        <v>24.98</v>
      </c>
      <c r="H285" s="103">
        <v>25.91</v>
      </c>
      <c r="I285" s="103">
        <v>37.36</v>
      </c>
      <c r="J285" s="103">
        <v>38.19</v>
      </c>
      <c r="K285" s="103">
        <v>38.47</v>
      </c>
      <c r="L285" s="103">
        <v>43.72</v>
      </c>
      <c r="M285" s="103">
        <v>45.97</v>
      </c>
      <c r="N285" s="103">
        <v>64.19</v>
      </c>
      <c r="O285" s="103">
        <v>38.65</v>
      </c>
      <c r="P285" s="103">
        <v>38.07</v>
      </c>
      <c r="Q285" s="103">
        <v>39.979999999999997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3" x14ac:dyDescent="0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3" x14ac:dyDescent="0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3" x14ac:dyDescent="0.6">
      <c r="A288" s="1" t="s">
        <v>138</v>
      </c>
      <c r="B288" s="102" t="s">
        <v>158</v>
      </c>
      <c r="C288" s="102" t="s">
        <v>159</v>
      </c>
      <c r="D288" s="102" t="s">
        <v>160</v>
      </c>
      <c r="E288" s="102" t="s">
        <v>161</v>
      </c>
      <c r="F288" s="102" t="s">
        <v>162</v>
      </c>
      <c r="G288" s="102" t="s">
        <v>163</v>
      </c>
      <c r="H288" s="102" t="s">
        <v>164</v>
      </c>
      <c r="I288" s="102" t="s">
        <v>165</v>
      </c>
      <c r="J288" s="102" t="s">
        <v>166</v>
      </c>
      <c r="K288" s="102" t="s">
        <v>167</v>
      </c>
      <c r="L288" s="102" t="s">
        <v>168</v>
      </c>
      <c r="M288" s="102" t="s">
        <v>169</v>
      </c>
      <c r="N288" s="102" t="s">
        <v>170</v>
      </c>
      <c r="O288" s="102" t="s">
        <v>171</v>
      </c>
      <c r="P288" s="102" t="s">
        <v>172</v>
      </c>
      <c r="Q288" s="102" t="s">
        <v>173</v>
      </c>
      <c r="R288" s="1" t="s">
        <v>182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3" x14ac:dyDescent="0.6">
      <c r="A289" s="102">
        <v>1950</v>
      </c>
      <c r="B289" s="106">
        <f t="shared" ref="B289:B315" si="68">EXP(LN(B260/B259)/(A260-A259))-1</f>
        <v>1.6845724056481437E-2</v>
      </c>
      <c r="C289" s="106">
        <f t="shared" ref="C289:C315" si="69">EXP(LN(C260/C259)/(A260-A259))-1</f>
        <v>2.8263379797903054E-2</v>
      </c>
      <c r="D289" s="106">
        <f t="shared" ref="D289:D315" si="70">EXP(LN(D260/D259)/(A260-A259))-1</f>
        <v>2.9186008964760646E-2</v>
      </c>
      <c r="E289" s="106">
        <f t="shared" ref="E289:E315" si="71">EXP(LN(E260/E259)/(A260-A259))-1</f>
        <v>3.0689594235900231E-2</v>
      </c>
      <c r="F289" s="106">
        <f t="shared" ref="F289:F315" si="72">EXP(LN(F260/F259)/(A260-A259))-1</f>
        <v>1.1847940917808941E-2</v>
      </c>
      <c r="G289" s="106">
        <f t="shared" ref="G289:G315" si="73">EXP(LN(G260/G259)/(A260-A259))-1</f>
        <v>2.9186008964760646E-2</v>
      </c>
      <c r="H289" s="106">
        <f t="shared" ref="H289:H315" si="74">EXP(LN(H260/H259)/(A260-A259))-1</f>
        <v>2.6732530254041986E-2</v>
      </c>
      <c r="I289" s="106">
        <f t="shared" ref="I289:I315" si="75">EXP(LN(I260/I259)/(A260-A259))-1</f>
        <v>2.2565182563572872E-2</v>
      </c>
      <c r="J289" s="106">
        <f t="shared" ref="J289:J315" si="76">EXP(LN(J260/J259)/(A260-A259))-1</f>
        <v>3.6311209910314224E-2</v>
      </c>
      <c r="K289" s="106">
        <f t="shared" ref="K289:K315" si="77">EXP(LN(K260/K259)/(A260-A259))-1</f>
        <v>3.3077529462111066E-2</v>
      </c>
      <c r="L289" s="106">
        <f t="shared" ref="L289:L315" si="78">EXP(LN(L260/L259)/(A260-A259))-1</f>
        <v>6.6914256672092609E-3</v>
      </c>
      <c r="M289" s="106">
        <f t="shared" ref="M289:M315" si="79">EXP(LN(M260/M259)/(A260-A259))-1</f>
        <v>5.2409779148925306E-2</v>
      </c>
      <c r="N289" s="106">
        <f t="shared" ref="N289:N315" si="80">EXP(LN(N260/N259)/(A260-A259))-1</f>
        <v>2.2565182563572872E-2</v>
      </c>
      <c r="O289" s="106">
        <f t="shared" ref="O289:O315" si="81">EXP(LN(O260/O259)/(A260-A259))-1</f>
        <v>3.6760900871232183E-2</v>
      </c>
      <c r="P289" s="106">
        <f t="shared" ref="P289:P315" si="82">EXP(LN(P260/P259)/(A260-A259))-1</f>
        <v>8.4121734529860603E-3</v>
      </c>
      <c r="Q289" s="106">
        <f t="shared" ref="Q289:Q315" si="83">EXP(LN(Q260/Q259)/(A260-A259))-1</f>
        <v>2.9186008964760646E-2</v>
      </c>
      <c r="R289" s="25">
        <f t="shared" ref="R289:R292" si="84">SUM(B289:Q289)/16</f>
        <v>2.6295661237271339E-2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3" x14ac:dyDescent="0.6">
      <c r="A290" s="102">
        <v>1960</v>
      </c>
      <c r="B290" s="106">
        <f t="shared" si="68"/>
        <v>1.8833754865022367E-2</v>
      </c>
      <c r="C290" s="106">
        <f t="shared" si="69"/>
        <v>2.6370004418768911E-2</v>
      </c>
      <c r="D290" s="106">
        <f t="shared" si="70"/>
        <v>2.5093283139584477E-2</v>
      </c>
      <c r="E290" s="106">
        <f t="shared" si="71"/>
        <v>3.3575519102710727E-2</v>
      </c>
      <c r="F290" s="106">
        <f t="shared" si="72"/>
        <v>1.2263570143156377E-2</v>
      </c>
      <c r="G290" s="106">
        <f t="shared" si="73"/>
        <v>2.976928396352907E-2</v>
      </c>
      <c r="H290" s="106">
        <f t="shared" si="74"/>
        <v>2.8061818746097034E-2</v>
      </c>
      <c r="I290" s="106">
        <f t="shared" si="75"/>
        <v>2.3920490704586683E-2</v>
      </c>
      <c r="J290" s="106">
        <f t="shared" si="76"/>
        <v>3.5687737952794674E-2</v>
      </c>
      <c r="K290" s="106">
        <f t="shared" si="77"/>
        <v>3.3395938566434413E-2</v>
      </c>
      <c r="L290" s="106">
        <f t="shared" si="78"/>
        <v>9.2801278360383765E-3</v>
      </c>
      <c r="M290" s="106">
        <f t="shared" si="79"/>
        <v>4.3671099970169713E-2</v>
      </c>
      <c r="N290" s="106">
        <f t="shared" si="80"/>
        <v>4.8122389468957749E-2</v>
      </c>
      <c r="O290" s="106">
        <f t="shared" si="81"/>
        <v>3.5996747158907549E-2</v>
      </c>
      <c r="P290" s="106">
        <f t="shared" si="82"/>
        <v>7.7591145504607439E-3</v>
      </c>
      <c r="Q290" s="106">
        <f t="shared" si="83"/>
        <v>2.8540951399434356E-2</v>
      </c>
      <c r="R290" s="25">
        <f t="shared" si="84"/>
        <v>2.7521364499165826E-2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3" x14ac:dyDescent="0.6">
      <c r="A291" s="102">
        <v>1970</v>
      </c>
      <c r="B291" s="106">
        <f t="shared" si="68"/>
        <v>1.9477627909360029E-2</v>
      </c>
      <c r="C291" s="106">
        <f t="shared" si="69"/>
        <v>2.7566485675441399E-2</v>
      </c>
      <c r="D291" s="106">
        <f t="shared" si="70"/>
        <v>2.7923962631948518E-2</v>
      </c>
      <c r="E291" s="106">
        <f t="shared" si="71"/>
        <v>3.2357862679155636E-2</v>
      </c>
      <c r="F291" s="106">
        <f t="shared" si="72"/>
        <v>1.092260490919128E-2</v>
      </c>
      <c r="G291" s="106">
        <f t="shared" si="73"/>
        <v>2.8310473314933082E-2</v>
      </c>
      <c r="H291" s="106">
        <f t="shared" si="74"/>
        <v>2.804940336523476E-2</v>
      </c>
      <c r="I291" s="106">
        <f t="shared" si="75"/>
        <v>2.3636502037103657E-2</v>
      </c>
      <c r="J291" s="106">
        <f t="shared" si="76"/>
        <v>3.5872497114519897E-2</v>
      </c>
      <c r="K291" s="106">
        <f t="shared" si="77"/>
        <v>3.3230476048277113E-2</v>
      </c>
      <c r="L291" s="106">
        <f t="shared" si="78"/>
        <v>5.73220797344276E-3</v>
      </c>
      <c r="M291" s="106">
        <f t="shared" si="79"/>
        <v>4.2879236496325079E-2</v>
      </c>
      <c r="N291" s="106">
        <f t="shared" si="80"/>
        <v>4.1379743992410623E-2</v>
      </c>
      <c r="O291" s="106">
        <f t="shared" si="81"/>
        <v>3.6090506769492769E-2</v>
      </c>
      <c r="P291" s="106">
        <f t="shared" si="82"/>
        <v>7.2001880824141828E-3</v>
      </c>
      <c r="Q291" s="106">
        <f t="shared" si="83"/>
        <v>2.9670446662913408E-2</v>
      </c>
      <c r="R291" s="25">
        <f t="shared" si="84"/>
        <v>2.6893764103885262E-2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3" x14ac:dyDescent="0.6">
      <c r="A292" s="102">
        <v>1980</v>
      </c>
      <c r="B292" s="106">
        <f t="shared" si="68"/>
        <v>3.1862844783501876E-2</v>
      </c>
      <c r="C292" s="106">
        <f t="shared" si="69"/>
        <v>3.161058629343505E-2</v>
      </c>
      <c r="D292" s="106">
        <f t="shared" si="70"/>
        <v>4.6411530629548281E-2</v>
      </c>
      <c r="E292" s="106">
        <f t="shared" si="71"/>
        <v>7.1773462536293131E-2</v>
      </c>
      <c r="F292" s="106">
        <f t="shared" si="72"/>
        <v>2.0133284932699391E-2</v>
      </c>
      <c r="G292" s="106">
        <f t="shared" si="73"/>
        <v>1.4412963773229759E-2</v>
      </c>
      <c r="H292" s="106">
        <f t="shared" si="74"/>
        <v>4.0799748219803256E-2</v>
      </c>
      <c r="I292" s="106">
        <f t="shared" si="75"/>
        <v>-9.7957136392137212E-3</v>
      </c>
      <c r="J292" s="106">
        <f t="shared" si="76"/>
        <v>-1.7099049167184299E-2</v>
      </c>
      <c r="K292" s="106">
        <f t="shared" si="77"/>
        <v>-2.1130955573644306E-2</v>
      </c>
      <c r="L292" s="106">
        <f t="shared" si="78"/>
        <v>7.1773462536293131E-2</v>
      </c>
      <c r="M292" s="106">
        <f t="shared" si="79"/>
        <v>7.0232424785491743E-2</v>
      </c>
      <c r="N292" s="106">
        <f t="shared" si="80"/>
        <v>0.14381992765281582</v>
      </c>
      <c r="O292" s="106">
        <f t="shared" si="81"/>
        <v>2.7639494771925621E-2</v>
      </c>
      <c r="P292" s="106">
        <f t="shared" si="82"/>
        <v>-1.928223447379529E-2</v>
      </c>
      <c r="Q292" s="106">
        <f t="shared" si="83"/>
        <v>1.3264126056686587E-2</v>
      </c>
      <c r="R292" s="25">
        <f t="shared" si="84"/>
        <v>3.2276619007367877E-2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3" x14ac:dyDescent="0.6">
      <c r="A293" s="102">
        <v>1990</v>
      </c>
      <c r="B293" s="106">
        <f t="shared" si="68"/>
        <v>2.5157373502909142E-2</v>
      </c>
      <c r="C293" s="106">
        <f t="shared" si="69"/>
        <v>1.5196600664751037E-2</v>
      </c>
      <c r="D293" s="106">
        <f t="shared" si="70"/>
        <v>1.6384673297434205E-2</v>
      </c>
      <c r="E293" s="106">
        <f t="shared" si="71"/>
        <v>1.2865393282954551E-2</v>
      </c>
      <c r="F293" s="106">
        <f t="shared" si="72"/>
        <v>1.8807634606074597E-2</v>
      </c>
      <c r="G293" s="106">
        <f t="shared" si="73"/>
        <v>1.0591751203291366E-2</v>
      </c>
      <c r="H293" s="106">
        <f t="shared" si="74"/>
        <v>-5.6559106358909927E-2</v>
      </c>
      <c r="I293" s="106">
        <f t="shared" si="75"/>
        <v>1.4023628061544668E-2</v>
      </c>
      <c r="J293" s="106">
        <f t="shared" si="76"/>
        <v>1.6384673297434205E-2</v>
      </c>
      <c r="K293" s="106">
        <f t="shared" si="77"/>
        <v>1.7588221460874243E-2</v>
      </c>
      <c r="L293" s="106">
        <f t="shared" si="78"/>
        <v>3.3395938566434413E-2</v>
      </c>
      <c r="M293" s="106">
        <f t="shared" si="79"/>
        <v>3.7803404184254763E-2</v>
      </c>
      <c r="N293" s="106">
        <f t="shared" si="80"/>
        <v>8.0747443363851312E-2</v>
      </c>
      <c r="O293" s="106">
        <f t="shared" si="81"/>
        <v>1.2865393282954551E-2</v>
      </c>
      <c r="P293" s="106">
        <f t="shared" si="82"/>
        <v>-6.7430279167030038E-3</v>
      </c>
      <c r="Q293" s="106">
        <f t="shared" si="83"/>
        <v>2.1295687600135116E-2</v>
      </c>
      <c r="R293" s="25">
        <f t="shared" ref="R293:R315" si="85">SUM(B293:Q293)/16</f>
        <v>1.6862855131205327E-2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3" x14ac:dyDescent="0.6">
      <c r="A294" s="102">
        <v>2000</v>
      </c>
      <c r="B294" s="106">
        <f t="shared" si="68"/>
        <v>2.0084111217701706E-2</v>
      </c>
      <c r="C294" s="106">
        <f t="shared" si="69"/>
        <v>2.0084111217701706E-2</v>
      </c>
      <c r="D294" s="106">
        <f t="shared" si="70"/>
        <v>2.0084111217701706E-2</v>
      </c>
      <c r="E294" s="106">
        <f t="shared" si="71"/>
        <v>2.0084111217701706E-2</v>
      </c>
      <c r="F294" s="106">
        <f t="shared" si="72"/>
        <v>2.0917177548195109E-2</v>
      </c>
      <c r="G294" s="106">
        <f t="shared" si="73"/>
        <v>2.892842254481276E-2</v>
      </c>
      <c r="H294" s="106">
        <f t="shared" si="74"/>
        <v>3.2732652653746142E-2</v>
      </c>
      <c r="I294" s="106">
        <f t="shared" si="75"/>
        <v>1.3189044424145591E-2</v>
      </c>
      <c r="J294" s="106">
        <f t="shared" si="76"/>
        <v>1.5824273334805516E-2</v>
      </c>
      <c r="K294" s="106">
        <f t="shared" si="77"/>
        <v>1.6689177844041669E-2</v>
      </c>
      <c r="L294" s="106">
        <f t="shared" si="78"/>
        <v>2.9699447788218647E-2</v>
      </c>
      <c r="M294" s="106">
        <f t="shared" si="79"/>
        <v>3.4956058684732838E-2</v>
      </c>
      <c r="N294" s="106">
        <f t="shared" si="80"/>
        <v>3.7855282682871527E-2</v>
      </c>
      <c r="O294" s="106">
        <f t="shared" si="81"/>
        <v>1.6689177844041669E-2</v>
      </c>
      <c r="P294" s="106">
        <f t="shared" si="82"/>
        <v>1.4952689940964214E-2</v>
      </c>
      <c r="Q294" s="106">
        <f t="shared" si="83"/>
        <v>2.0084111217701706E-2</v>
      </c>
      <c r="R294" s="25">
        <f t="shared" si="85"/>
        <v>2.2678372586192763E-2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3" x14ac:dyDescent="0.6">
      <c r="A295" s="102">
        <v>2010</v>
      </c>
      <c r="B295" s="106">
        <f t="shared" si="68"/>
        <v>1.7421280529461347E-2</v>
      </c>
      <c r="C295" s="106">
        <f t="shared" si="69"/>
        <v>1.8120782246057399E-2</v>
      </c>
      <c r="D295" s="106">
        <f t="shared" si="70"/>
        <v>1.8120782246057399E-2</v>
      </c>
      <c r="E295" s="106">
        <f t="shared" si="71"/>
        <v>1.8120782246057399E-2</v>
      </c>
      <c r="F295" s="106">
        <f t="shared" si="72"/>
        <v>1.7984633418501872E-2</v>
      </c>
      <c r="G295" s="106">
        <f t="shared" si="73"/>
        <v>3.5215154089348832E-2</v>
      </c>
      <c r="H295" s="106">
        <f t="shared" si="74"/>
        <v>3.5708876810044199E-2</v>
      </c>
      <c r="I295" s="106">
        <f t="shared" si="75"/>
        <v>2.5049411050451775E-2</v>
      </c>
      <c r="J295" s="106">
        <f t="shared" si="76"/>
        <v>2.4471876240215407E-2</v>
      </c>
      <c r="K295" s="106">
        <f t="shared" si="77"/>
        <v>2.4285265041108062E-2</v>
      </c>
      <c r="L295" s="106">
        <f t="shared" si="78"/>
        <v>2.4682056462887791E-2</v>
      </c>
      <c r="M295" s="106">
        <f t="shared" si="79"/>
        <v>2.472029871664283E-2</v>
      </c>
      <c r="N295" s="106">
        <f t="shared" si="80"/>
        <v>2.7937089897482448E-2</v>
      </c>
      <c r="O295" s="106">
        <f t="shared" si="81"/>
        <v>2.496608192186911E-2</v>
      </c>
      <c r="P295" s="106">
        <f t="shared" si="82"/>
        <v>2.5351634167494197E-2</v>
      </c>
      <c r="Q295" s="106">
        <f t="shared" si="83"/>
        <v>2.4888161854583313E-2</v>
      </c>
      <c r="R295" s="25">
        <f t="shared" si="85"/>
        <v>2.4190260433641461E-2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3" x14ac:dyDescent="0.6">
      <c r="A296" s="102">
        <v>2020</v>
      </c>
      <c r="B296" s="106">
        <f t="shared" si="68"/>
        <v>1.6033650788844556E-2</v>
      </c>
      <c r="C296" s="106">
        <f t="shared" si="69"/>
        <v>1.5931264157523772E-2</v>
      </c>
      <c r="D296" s="106">
        <f t="shared" si="70"/>
        <v>1.5931264157523772E-2</v>
      </c>
      <c r="E296" s="106">
        <f t="shared" si="71"/>
        <v>1.5931264157523772E-2</v>
      </c>
      <c r="F296" s="106">
        <f t="shared" si="72"/>
        <v>1.58301794787441E-2</v>
      </c>
      <c r="G296" s="106">
        <f t="shared" si="73"/>
        <v>3.3351955848296422E-2</v>
      </c>
      <c r="H296" s="106">
        <f t="shared" si="74"/>
        <v>3.2931024789221608E-2</v>
      </c>
      <c r="I296" s="106">
        <f t="shared" si="75"/>
        <v>2.3957396055257263E-2</v>
      </c>
      <c r="J296" s="106">
        <f t="shared" si="76"/>
        <v>2.4065071424597795E-2</v>
      </c>
      <c r="K296" s="106">
        <f t="shared" si="77"/>
        <v>2.4458124109177026E-2</v>
      </c>
      <c r="L296" s="106">
        <f t="shared" si="78"/>
        <v>2.4109423406549313E-2</v>
      </c>
      <c r="M296" s="106">
        <f t="shared" si="79"/>
        <v>2.3920490704586683E-2</v>
      </c>
      <c r="N296" s="106">
        <f t="shared" si="80"/>
        <v>2.8916270636290209E-2</v>
      </c>
      <c r="O296" s="106">
        <f t="shared" si="81"/>
        <v>2.4312395191711911E-2</v>
      </c>
      <c r="P296" s="106">
        <f t="shared" si="82"/>
        <v>2.4065071424597795E-2</v>
      </c>
      <c r="Q296" s="106">
        <f t="shared" si="83"/>
        <v>2.4127573490751342E-2</v>
      </c>
      <c r="R296" s="25">
        <f t="shared" si="85"/>
        <v>2.2992026238824834E-2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3" x14ac:dyDescent="0.6">
      <c r="A297" s="102">
        <v>2030</v>
      </c>
      <c r="B297" s="106">
        <f t="shared" si="68"/>
        <v>1.4333373877557287E-2</v>
      </c>
      <c r="C297" s="106">
        <f t="shared" si="69"/>
        <v>1.4768337390565822E-2</v>
      </c>
      <c r="D297" s="106">
        <f t="shared" si="70"/>
        <v>1.4254659596014019E-2</v>
      </c>
      <c r="E297" s="106">
        <f t="shared" si="71"/>
        <v>1.3738629666663948E-2</v>
      </c>
      <c r="F297" s="106">
        <f t="shared" si="72"/>
        <v>1.4176806534865527E-2</v>
      </c>
      <c r="G297" s="106">
        <f t="shared" si="73"/>
        <v>2.7697644859024484E-2</v>
      </c>
      <c r="H297" s="106">
        <f t="shared" si="74"/>
        <v>2.7656729960433113E-2</v>
      </c>
      <c r="I297" s="106">
        <f t="shared" si="75"/>
        <v>2.4211418726341805E-2</v>
      </c>
      <c r="J297" s="106">
        <f t="shared" si="76"/>
        <v>2.4176823417079385E-2</v>
      </c>
      <c r="K297" s="106">
        <f t="shared" si="77"/>
        <v>2.3948702155278001E-2</v>
      </c>
      <c r="L297" s="106">
        <f t="shared" si="78"/>
        <v>2.3970148577501682E-2</v>
      </c>
      <c r="M297" s="106">
        <f t="shared" si="79"/>
        <v>2.3991377237951639E-2</v>
      </c>
      <c r="N297" s="106">
        <f t="shared" si="80"/>
        <v>2.9287261962069211E-2</v>
      </c>
      <c r="O297" s="106">
        <f t="shared" si="81"/>
        <v>2.3836255539609663E-2</v>
      </c>
      <c r="P297" s="106">
        <f t="shared" si="82"/>
        <v>2.4176823417079385E-2</v>
      </c>
      <c r="Q297" s="106">
        <f t="shared" si="83"/>
        <v>2.4409353161412684E-2</v>
      </c>
      <c r="R297" s="25">
        <f t="shared" si="85"/>
        <v>2.1789646629965478E-2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3" x14ac:dyDescent="0.6">
      <c r="A298" s="102">
        <v>2040</v>
      </c>
      <c r="B298" s="106">
        <f t="shared" si="68"/>
        <v>1.2534174745673532E-2</v>
      </c>
      <c r="C298" s="106">
        <f t="shared" si="69"/>
        <v>1.2414328018703902E-2</v>
      </c>
      <c r="D298" s="106">
        <f t="shared" si="70"/>
        <v>1.2473963161856005E-2</v>
      </c>
      <c r="E298" s="106">
        <f t="shared" si="71"/>
        <v>1.2534174745673532E-2</v>
      </c>
      <c r="F298" s="106">
        <f t="shared" si="72"/>
        <v>1.2414328018703902E-2</v>
      </c>
      <c r="G298" s="106">
        <f t="shared" si="73"/>
        <v>2.2147040427619391E-2</v>
      </c>
      <c r="H298" s="106">
        <f t="shared" si="74"/>
        <v>2.2104670564506046E-2</v>
      </c>
      <c r="I298" s="106">
        <f t="shared" si="75"/>
        <v>2.4035093714998235E-2</v>
      </c>
      <c r="J298" s="106">
        <f t="shared" si="76"/>
        <v>2.3920490704586683E-2</v>
      </c>
      <c r="K298" s="106">
        <f t="shared" si="77"/>
        <v>2.4076265778284478E-2</v>
      </c>
      <c r="L298" s="106">
        <f t="shared" si="78"/>
        <v>2.3822465663360326E-2</v>
      </c>
      <c r="M298" s="106">
        <f t="shared" si="79"/>
        <v>2.3901841926349476E-2</v>
      </c>
      <c r="N298" s="106">
        <f t="shared" si="80"/>
        <v>2.8958085938421085E-2</v>
      </c>
      <c r="O298" s="106">
        <f t="shared" si="81"/>
        <v>2.3987002804774837E-2</v>
      </c>
      <c r="P298" s="106">
        <f t="shared" si="82"/>
        <v>2.3583175136269841E-2</v>
      </c>
      <c r="Q298" s="106">
        <f t="shared" si="83"/>
        <v>2.3856317189254073E-2</v>
      </c>
      <c r="R298" s="25">
        <f t="shared" si="85"/>
        <v>2.0422713658689709E-2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3" x14ac:dyDescent="0.6">
      <c r="A299" s="102">
        <v>2050</v>
      </c>
      <c r="B299" s="106">
        <f t="shared" si="68"/>
        <v>1.1543671275387357E-2</v>
      </c>
      <c r="C299" s="106">
        <f t="shared" si="69"/>
        <v>1.1445695137481504E-2</v>
      </c>
      <c r="D299" s="106">
        <f t="shared" si="70"/>
        <v>1.149447420531069E-2</v>
      </c>
      <c r="E299" s="106">
        <f t="shared" si="71"/>
        <v>1.1136692791213987E-2</v>
      </c>
      <c r="F299" s="106">
        <f t="shared" si="72"/>
        <v>1.1042004447136655E-2</v>
      </c>
      <c r="G299" s="106">
        <f t="shared" si="73"/>
        <v>1.8914952207806479E-2</v>
      </c>
      <c r="H299" s="106">
        <f t="shared" si="74"/>
        <v>1.9048855541086818E-2</v>
      </c>
      <c r="I299" s="106">
        <f t="shared" si="75"/>
        <v>2.4065071424597795E-2</v>
      </c>
      <c r="J299" s="106">
        <f t="shared" si="76"/>
        <v>2.4433420385456817E-2</v>
      </c>
      <c r="K299" s="106">
        <f t="shared" si="77"/>
        <v>2.3955593140371656E-2</v>
      </c>
      <c r="L299" s="106">
        <f t="shared" si="78"/>
        <v>2.4430377684121485E-2</v>
      </c>
      <c r="M299" s="106">
        <f t="shared" si="79"/>
        <v>2.4229279400361126E-2</v>
      </c>
      <c r="N299" s="106">
        <f t="shared" si="80"/>
        <v>2.8957580060690713E-2</v>
      </c>
      <c r="O299" s="106">
        <f t="shared" si="81"/>
        <v>2.4147723764276208E-2</v>
      </c>
      <c r="P299" s="106">
        <f t="shared" si="82"/>
        <v>2.4240183054293984E-2</v>
      </c>
      <c r="Q299" s="106">
        <f t="shared" si="83"/>
        <v>2.4156755487370507E-2</v>
      </c>
      <c r="R299" s="25">
        <f t="shared" si="85"/>
        <v>1.9827645625435236E-2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3" x14ac:dyDescent="0.6">
      <c r="A300" s="102">
        <v>2060</v>
      </c>
      <c r="B300" s="106">
        <f t="shared" si="68"/>
        <v>1.1440840015591425E-2</v>
      </c>
      <c r="C300" s="106">
        <f t="shared" si="69"/>
        <v>1.0993657375327537E-2</v>
      </c>
      <c r="D300" s="106">
        <f t="shared" si="70"/>
        <v>1.1035533591945423E-2</v>
      </c>
      <c r="E300" s="106">
        <f t="shared" si="71"/>
        <v>1.1484685122802318E-2</v>
      </c>
      <c r="F300" s="106">
        <f t="shared" si="72"/>
        <v>1.1397328761565628E-2</v>
      </c>
      <c r="G300" s="106">
        <f t="shared" si="73"/>
        <v>1.922033933430578E-2</v>
      </c>
      <c r="H300" s="106">
        <f t="shared" si="74"/>
        <v>1.9032120861830482E-2</v>
      </c>
      <c r="I300" s="106">
        <f t="shared" si="75"/>
        <v>2.5027120341096776E-2</v>
      </c>
      <c r="J300" s="106">
        <f t="shared" si="76"/>
        <v>2.4918714945831422E-2</v>
      </c>
      <c r="K300" s="106">
        <f t="shared" si="77"/>
        <v>2.521533680482424E-2</v>
      </c>
      <c r="L300" s="106">
        <f t="shared" si="78"/>
        <v>2.4985999392956426E-2</v>
      </c>
      <c r="M300" s="106">
        <f t="shared" si="79"/>
        <v>2.5130914755980172E-2</v>
      </c>
      <c r="N300" s="106">
        <f t="shared" si="80"/>
        <v>2.8540951399434356E-2</v>
      </c>
      <c r="O300" s="106">
        <f t="shared" si="81"/>
        <v>2.5099677403880527E-2</v>
      </c>
      <c r="P300" s="106">
        <f t="shared" si="82"/>
        <v>2.5242549535303027E-2</v>
      </c>
      <c r="Q300" s="106">
        <f t="shared" si="83"/>
        <v>2.4914113646522962E-2</v>
      </c>
      <c r="R300" s="25">
        <f t="shared" si="85"/>
        <v>2.0229992705574906E-2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3" x14ac:dyDescent="0.6">
      <c r="A301" s="102">
        <v>2070</v>
      </c>
      <c r="B301" s="106">
        <f t="shared" si="68"/>
        <v>1.0917276284987398E-2</v>
      </c>
      <c r="C301" s="106">
        <f t="shared" si="69"/>
        <v>1.1203654813697561E-2</v>
      </c>
      <c r="D301" s="106">
        <f t="shared" si="70"/>
        <v>1.0917276284987398E-2</v>
      </c>
      <c r="E301" s="106">
        <f t="shared" si="71"/>
        <v>1.1280328305728782E-2</v>
      </c>
      <c r="F301" s="106">
        <f t="shared" si="72"/>
        <v>1.1203654813697561E-2</v>
      </c>
      <c r="G301" s="106">
        <f t="shared" si="73"/>
        <v>1.8861587480421438E-2</v>
      </c>
      <c r="H301" s="106">
        <f t="shared" si="74"/>
        <v>1.8897493723776915E-2</v>
      </c>
      <c r="I301" s="106">
        <f t="shared" si="75"/>
        <v>2.5732043198295917E-2</v>
      </c>
      <c r="J301" s="106">
        <f t="shared" si="76"/>
        <v>2.5702816315930077E-2</v>
      </c>
      <c r="K301" s="106">
        <f t="shared" si="77"/>
        <v>2.5518379445966577E-2</v>
      </c>
      <c r="L301" s="106">
        <f t="shared" si="78"/>
        <v>2.5590478227345059E-2</v>
      </c>
      <c r="M301" s="106">
        <f t="shared" si="79"/>
        <v>2.5679076217543395E-2</v>
      </c>
      <c r="N301" s="106">
        <f t="shared" si="80"/>
        <v>2.8210932096907504E-2</v>
      </c>
      <c r="O301" s="106">
        <f t="shared" si="81"/>
        <v>2.5586271807005234E-2</v>
      </c>
      <c r="P301" s="106">
        <f t="shared" si="82"/>
        <v>2.5588203033031665E-2</v>
      </c>
      <c r="Q301" s="106">
        <f t="shared" si="83"/>
        <v>2.5757427264726962E-2</v>
      </c>
      <c r="R301" s="25">
        <f t="shared" si="85"/>
        <v>2.041543120712809E-2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3" x14ac:dyDescent="0.6">
      <c r="A302" s="102">
        <v>2080</v>
      </c>
      <c r="B302" s="106">
        <f t="shared" si="68"/>
        <v>9.8418692521275997E-3</v>
      </c>
      <c r="C302" s="106">
        <f t="shared" si="69"/>
        <v>1.0073962582592966E-2</v>
      </c>
      <c r="D302" s="106">
        <f t="shared" si="70"/>
        <v>1.0135898244829855E-2</v>
      </c>
      <c r="E302" s="106">
        <f t="shared" si="71"/>
        <v>9.8418692521275997E-3</v>
      </c>
      <c r="F302" s="106">
        <f t="shared" si="72"/>
        <v>1.0073962582592966E-2</v>
      </c>
      <c r="G302" s="106">
        <f t="shared" si="73"/>
        <v>1.5746788509723109E-2</v>
      </c>
      <c r="H302" s="106">
        <f t="shared" si="74"/>
        <v>1.5776337980420774E-2</v>
      </c>
      <c r="I302" s="106">
        <f t="shared" si="75"/>
        <v>2.3738983549510762E-2</v>
      </c>
      <c r="J302" s="106">
        <f t="shared" si="76"/>
        <v>2.3649871634024988E-2</v>
      </c>
      <c r="K302" s="106">
        <f t="shared" si="77"/>
        <v>2.3769295271085511E-2</v>
      </c>
      <c r="L302" s="106">
        <f t="shared" si="78"/>
        <v>2.3735784153560147E-2</v>
      </c>
      <c r="M302" s="106">
        <f t="shared" si="79"/>
        <v>2.3730873794457041E-2</v>
      </c>
      <c r="N302" s="106">
        <f t="shared" si="80"/>
        <v>2.5297879823447333E-2</v>
      </c>
      <c r="O302" s="106">
        <f t="shared" si="81"/>
        <v>2.3795094756095203E-2</v>
      </c>
      <c r="P302" s="106">
        <f t="shared" si="82"/>
        <v>2.3716948149264727E-2</v>
      </c>
      <c r="Q302" s="106">
        <f t="shared" si="83"/>
        <v>2.3662039002945612E-2</v>
      </c>
      <c r="R302" s="25">
        <f t="shared" si="85"/>
        <v>1.8536716158675387E-2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3" x14ac:dyDescent="0.6">
      <c r="A303" s="102">
        <v>2090</v>
      </c>
      <c r="B303" s="106">
        <f t="shared" si="68"/>
        <v>8.9594556721677154E-3</v>
      </c>
      <c r="C303" s="106">
        <f t="shared" si="69"/>
        <v>8.6175604623845992E-3</v>
      </c>
      <c r="D303" s="106">
        <f t="shared" si="70"/>
        <v>8.6657691167804085E-3</v>
      </c>
      <c r="E303" s="106">
        <f t="shared" si="71"/>
        <v>8.9594556721677154E-3</v>
      </c>
      <c r="F303" s="106">
        <f t="shared" si="72"/>
        <v>8.8847794700548377E-3</v>
      </c>
      <c r="G303" s="106">
        <f t="shared" si="73"/>
        <v>1.2078194273852594E-2</v>
      </c>
      <c r="H303" s="106">
        <f t="shared" si="74"/>
        <v>1.2057544362387596E-2</v>
      </c>
      <c r="I303" s="106">
        <f t="shared" si="75"/>
        <v>2.128792082721831E-2</v>
      </c>
      <c r="J303" s="106">
        <f t="shared" si="76"/>
        <v>2.1391947596446803E-2</v>
      </c>
      <c r="K303" s="106">
        <f t="shared" si="77"/>
        <v>2.1349758108680561E-2</v>
      </c>
      <c r="L303" s="106">
        <f t="shared" si="78"/>
        <v>2.1339938805898573E-2</v>
      </c>
      <c r="M303" s="106">
        <f t="shared" si="79"/>
        <v>2.1315669999342646E-2</v>
      </c>
      <c r="N303" s="106">
        <f t="shared" si="80"/>
        <v>2.1834601836959289E-2</v>
      </c>
      <c r="O303" s="106">
        <f t="shared" si="81"/>
        <v>2.1254377682649261E-2</v>
      </c>
      <c r="P303" s="106">
        <f t="shared" si="82"/>
        <v>2.1337598712521721E-2</v>
      </c>
      <c r="Q303" s="106">
        <f t="shared" si="83"/>
        <v>2.1298107706289482E-2</v>
      </c>
      <c r="R303" s="25">
        <f t="shared" si="85"/>
        <v>1.6289542519112632E-2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3" x14ac:dyDescent="0.6">
      <c r="A304" s="102">
        <v>2100</v>
      </c>
      <c r="B304" s="106">
        <f t="shared" si="68"/>
        <v>7.7257952426748044E-3</v>
      </c>
      <c r="C304" s="106">
        <f t="shared" si="69"/>
        <v>7.6861880498091395E-3</v>
      </c>
      <c r="D304" s="106">
        <f t="shared" si="70"/>
        <v>7.7257952426748044E-3</v>
      </c>
      <c r="E304" s="106">
        <f t="shared" si="71"/>
        <v>7.7257952426748044E-3</v>
      </c>
      <c r="F304" s="106">
        <f t="shared" si="72"/>
        <v>7.6665364249988155E-3</v>
      </c>
      <c r="G304" s="106">
        <f t="shared" si="73"/>
        <v>9.8543588707700192E-3</v>
      </c>
      <c r="H304" s="106">
        <f t="shared" si="74"/>
        <v>9.8711062246013004E-3</v>
      </c>
      <c r="I304" s="106">
        <f t="shared" si="75"/>
        <v>1.9111613229659374E-2</v>
      </c>
      <c r="J304" s="106">
        <f t="shared" si="76"/>
        <v>1.9062050427945954E-2</v>
      </c>
      <c r="K304" s="106">
        <f t="shared" si="77"/>
        <v>1.9107901127422E-2</v>
      </c>
      <c r="L304" s="106">
        <f t="shared" si="78"/>
        <v>1.9067400410756052E-2</v>
      </c>
      <c r="M304" s="106">
        <f t="shared" si="79"/>
        <v>1.9048696678238608E-2</v>
      </c>
      <c r="N304" s="106">
        <f t="shared" si="80"/>
        <v>1.9127500791532137E-2</v>
      </c>
      <c r="O304" s="106">
        <f t="shared" si="81"/>
        <v>1.9121844820339406E-2</v>
      </c>
      <c r="P304" s="106">
        <f t="shared" si="82"/>
        <v>1.9030055703183946E-2</v>
      </c>
      <c r="Q304" s="106">
        <f t="shared" si="83"/>
        <v>1.9097652323020187E-2</v>
      </c>
      <c r="R304" s="25">
        <f t="shared" si="85"/>
        <v>1.4376893175643835E-2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3" x14ac:dyDescent="0.6">
      <c r="A305" s="102">
        <v>2110</v>
      </c>
      <c r="B305" s="106">
        <f t="shared" si="68"/>
        <v>7.4027837470644897E-3</v>
      </c>
      <c r="C305" s="106">
        <f t="shared" si="69"/>
        <v>7.5973371856867811E-3</v>
      </c>
      <c r="D305" s="106">
        <f t="shared" si="70"/>
        <v>7.4027837470644897E-3</v>
      </c>
      <c r="E305" s="106">
        <f t="shared" si="71"/>
        <v>7.4027837470644897E-3</v>
      </c>
      <c r="F305" s="106">
        <f t="shared" si="72"/>
        <v>7.3501042479569012E-3</v>
      </c>
      <c r="G305" s="106">
        <f t="shared" si="73"/>
        <v>9.3915260703245629E-3</v>
      </c>
      <c r="H305" s="106">
        <f t="shared" si="74"/>
        <v>9.3901142907448776E-3</v>
      </c>
      <c r="I305" s="106">
        <f t="shared" si="75"/>
        <v>1.7064816837779384E-2</v>
      </c>
      <c r="J305" s="106">
        <f t="shared" si="76"/>
        <v>1.7079553468012598E-2</v>
      </c>
      <c r="K305" s="106">
        <f t="shared" si="77"/>
        <v>1.7103577806559134E-2</v>
      </c>
      <c r="L305" s="106">
        <f t="shared" si="78"/>
        <v>1.7135052951953389E-2</v>
      </c>
      <c r="M305" s="106">
        <f t="shared" si="79"/>
        <v>1.7126272094154515E-2</v>
      </c>
      <c r="N305" s="106">
        <f t="shared" si="80"/>
        <v>1.7073729029779994E-2</v>
      </c>
      <c r="O305" s="106">
        <f t="shared" si="81"/>
        <v>1.7108932044944236E-2</v>
      </c>
      <c r="P305" s="106">
        <f t="shared" si="82"/>
        <v>1.7132401922494989E-2</v>
      </c>
      <c r="Q305" s="106">
        <f t="shared" si="83"/>
        <v>1.7124953860415681E-2</v>
      </c>
      <c r="R305" s="25">
        <f t="shared" si="85"/>
        <v>1.3117920190750032E-2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3" x14ac:dyDescent="0.6">
      <c r="A306" s="102">
        <v>2120</v>
      </c>
      <c r="B306" s="106">
        <f t="shared" si="68"/>
        <v>7.1077462249424794E-3</v>
      </c>
      <c r="C306" s="106">
        <f t="shared" si="69"/>
        <v>6.8466601034766761E-3</v>
      </c>
      <c r="D306" s="106">
        <f t="shared" si="70"/>
        <v>7.1077462249424794E-3</v>
      </c>
      <c r="E306" s="106">
        <f t="shared" si="71"/>
        <v>7.1077462249424794E-3</v>
      </c>
      <c r="F306" s="106">
        <f t="shared" si="72"/>
        <v>7.0606779662409913E-3</v>
      </c>
      <c r="G306" s="106">
        <f t="shared" si="73"/>
        <v>9.0471618390310926E-3</v>
      </c>
      <c r="H306" s="106">
        <f t="shared" si="74"/>
        <v>9.0292932730486886E-3</v>
      </c>
      <c r="I306" s="106">
        <f t="shared" si="75"/>
        <v>1.5138324689419447E-2</v>
      </c>
      <c r="J306" s="106">
        <f t="shared" si="76"/>
        <v>1.5136741616595284E-2</v>
      </c>
      <c r="K306" s="106">
        <f t="shared" si="77"/>
        <v>1.5089091309613334E-2</v>
      </c>
      <c r="L306" s="106">
        <f t="shared" si="78"/>
        <v>1.505343679767579E-2</v>
      </c>
      <c r="M306" s="106">
        <f t="shared" si="79"/>
        <v>1.5077032818611169E-2</v>
      </c>
      <c r="N306" s="106">
        <f t="shared" si="80"/>
        <v>1.5127910923481425E-2</v>
      </c>
      <c r="O306" s="106">
        <f t="shared" si="81"/>
        <v>1.5090948224318002E-2</v>
      </c>
      <c r="P306" s="106">
        <f t="shared" si="82"/>
        <v>1.5115126903551213E-2</v>
      </c>
      <c r="Q306" s="106">
        <f t="shared" si="83"/>
        <v>1.5086317647566183E-2</v>
      </c>
      <c r="R306" s="25">
        <f t="shared" si="85"/>
        <v>1.1826372674216046E-2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3" x14ac:dyDescent="0.6">
      <c r="A307" s="102">
        <v>2130</v>
      </c>
      <c r="B307" s="106">
        <f t="shared" si="68"/>
        <v>6.4343923143133086E-3</v>
      </c>
      <c r="C307" s="106">
        <f t="shared" si="69"/>
        <v>6.8088228893699032E-3</v>
      </c>
      <c r="D307" s="106">
        <f t="shared" si="70"/>
        <v>6.635900918805504E-3</v>
      </c>
      <c r="E307" s="106">
        <f t="shared" si="71"/>
        <v>6.4343923143133086E-3</v>
      </c>
      <c r="F307" s="106">
        <f t="shared" si="72"/>
        <v>6.5948585501784951E-3</v>
      </c>
      <c r="G307" s="106">
        <f t="shared" si="73"/>
        <v>8.5788097202641467E-3</v>
      </c>
      <c r="H307" s="106">
        <f t="shared" si="74"/>
        <v>8.6216884496226331E-3</v>
      </c>
      <c r="I307" s="106">
        <f t="shared" si="75"/>
        <v>1.309024971653483E-2</v>
      </c>
      <c r="J307" s="106">
        <f t="shared" si="76"/>
        <v>1.309024971653483E-2</v>
      </c>
      <c r="K307" s="106">
        <f t="shared" si="77"/>
        <v>1.3108024944886498E-2</v>
      </c>
      <c r="L307" s="106">
        <f t="shared" si="78"/>
        <v>1.3128057405158211E-2</v>
      </c>
      <c r="M307" s="106">
        <f t="shared" si="79"/>
        <v>1.3098928088866701E-2</v>
      </c>
      <c r="N307" s="106">
        <f t="shared" si="80"/>
        <v>1.3105342553423105E-2</v>
      </c>
      <c r="O307" s="106">
        <f t="shared" si="81"/>
        <v>1.3109425619694415E-2</v>
      </c>
      <c r="P307" s="106">
        <f t="shared" si="82"/>
        <v>1.3073785477934363E-2</v>
      </c>
      <c r="Q307" s="106">
        <f t="shared" si="83"/>
        <v>1.3105932680606891E-2</v>
      </c>
      <c r="R307" s="25">
        <f t="shared" si="85"/>
        <v>1.0501178835031696E-2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3" x14ac:dyDescent="0.6">
      <c r="A308" s="102">
        <v>2140</v>
      </c>
      <c r="B308" s="106">
        <f t="shared" si="68"/>
        <v>6.2349494284534845E-3</v>
      </c>
      <c r="C308" s="106">
        <f t="shared" si="69"/>
        <v>6.1867168435720821E-3</v>
      </c>
      <c r="D308" s="106">
        <f t="shared" si="70"/>
        <v>6.0335210865221089E-3</v>
      </c>
      <c r="E308" s="106">
        <f t="shared" si="71"/>
        <v>6.2349494284534845E-3</v>
      </c>
      <c r="F308" s="106">
        <f t="shared" si="72"/>
        <v>6.3746311224679442E-3</v>
      </c>
      <c r="G308" s="106">
        <f t="shared" si="73"/>
        <v>8.2261488714068243E-3</v>
      </c>
      <c r="H308" s="106">
        <f t="shared" si="74"/>
        <v>8.1879196375425067E-3</v>
      </c>
      <c r="I308" s="106">
        <f t="shared" si="75"/>
        <v>1.1083643987890301E-2</v>
      </c>
      <c r="J308" s="106">
        <f t="shared" si="76"/>
        <v>1.1094313422593371E-2</v>
      </c>
      <c r="K308" s="106">
        <f t="shared" si="77"/>
        <v>1.1064138765035203E-2</v>
      </c>
      <c r="L308" s="106">
        <f t="shared" si="78"/>
        <v>1.1100806505672356E-2</v>
      </c>
      <c r="M308" s="106">
        <f t="shared" si="79"/>
        <v>1.1102561564193314E-2</v>
      </c>
      <c r="N308" s="106">
        <f t="shared" si="80"/>
        <v>1.1100674212253692E-2</v>
      </c>
      <c r="O308" s="106">
        <f t="shared" si="81"/>
        <v>1.1114894516448093E-2</v>
      </c>
      <c r="P308" s="106">
        <f t="shared" si="82"/>
        <v>1.1128017639089771E-2</v>
      </c>
      <c r="Q308" s="106">
        <f t="shared" si="83"/>
        <v>1.1128017639089993E-2</v>
      </c>
      <c r="R308" s="25">
        <f t="shared" si="85"/>
        <v>9.2122440419177831E-3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3" x14ac:dyDescent="0.6">
      <c r="A309" s="102">
        <v>2150</v>
      </c>
      <c r="B309" s="106">
        <f t="shared" si="68"/>
        <v>6.04743537446506E-3</v>
      </c>
      <c r="C309" s="106">
        <f t="shared" si="69"/>
        <v>6.0034158837960483E-3</v>
      </c>
      <c r="D309" s="106">
        <f t="shared" si="70"/>
        <v>6.04743537446506E-3</v>
      </c>
      <c r="E309" s="106">
        <f t="shared" si="71"/>
        <v>6.04743537446506E-3</v>
      </c>
      <c r="F309" s="106">
        <f t="shared" si="72"/>
        <v>5.9925109896490358E-3</v>
      </c>
      <c r="G309" s="106">
        <f t="shared" si="73"/>
        <v>8.0213912700570766E-3</v>
      </c>
      <c r="H309" s="106">
        <f t="shared" si="74"/>
        <v>8.0315712596221722E-3</v>
      </c>
      <c r="I309" s="106">
        <f t="shared" si="75"/>
        <v>1.002123294120616E-2</v>
      </c>
      <c r="J309" s="106">
        <f t="shared" si="76"/>
        <v>9.9854896213880107E-3</v>
      </c>
      <c r="K309" s="106">
        <f t="shared" si="77"/>
        <v>1.0004158725116508E-2</v>
      </c>
      <c r="L309" s="106">
        <f t="shared" si="78"/>
        <v>9.9907483515822015E-3</v>
      </c>
      <c r="M309" s="106">
        <f t="shared" si="79"/>
        <v>9.9921696625930867E-3</v>
      </c>
      <c r="N309" s="106">
        <f t="shared" si="80"/>
        <v>9.9906412136709921E-3</v>
      </c>
      <c r="O309" s="106">
        <f t="shared" si="81"/>
        <v>1.0002156068483536E-2</v>
      </c>
      <c r="P309" s="106">
        <f t="shared" si="82"/>
        <v>9.9692363747707624E-3</v>
      </c>
      <c r="Q309" s="106">
        <f t="shared" si="83"/>
        <v>9.9713102569940482E-3</v>
      </c>
      <c r="R309" s="25">
        <f t="shared" si="85"/>
        <v>8.5073961713953011E-3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3" x14ac:dyDescent="0.6">
      <c r="A310" s="102">
        <v>2160</v>
      </c>
      <c r="B310" s="106">
        <f t="shared" si="68"/>
        <v>6.0388957140040667E-3</v>
      </c>
      <c r="C310" s="106">
        <f t="shared" si="69"/>
        <v>5.9974911629225858E-3</v>
      </c>
      <c r="D310" s="106">
        <f t="shared" si="70"/>
        <v>6.0388957140040667E-3</v>
      </c>
      <c r="E310" s="106">
        <f t="shared" si="71"/>
        <v>6.0388957140040667E-3</v>
      </c>
      <c r="F310" s="106">
        <f t="shared" si="72"/>
        <v>5.9872286125892682E-3</v>
      </c>
      <c r="G310" s="106">
        <f t="shared" si="73"/>
        <v>7.9809902698613211E-3</v>
      </c>
      <c r="H310" s="106">
        <f t="shared" si="74"/>
        <v>7.9696398355828535E-3</v>
      </c>
      <c r="I310" s="106">
        <f t="shared" si="75"/>
        <v>9.9951808340985604E-3</v>
      </c>
      <c r="J310" s="106">
        <f t="shared" si="76"/>
        <v>9.9861989997507283E-3</v>
      </c>
      <c r="K310" s="106">
        <f t="shared" si="77"/>
        <v>9.9949407793840095E-3</v>
      </c>
      <c r="L310" s="106">
        <f t="shared" si="78"/>
        <v>1.0013433777731784E-2</v>
      </c>
      <c r="M310" s="106">
        <f t="shared" si="79"/>
        <v>1.0001895568778174E-2</v>
      </c>
      <c r="N310" s="106">
        <f t="shared" si="80"/>
        <v>9.998304357833776E-3</v>
      </c>
      <c r="O310" s="106">
        <f t="shared" si="81"/>
        <v>9.9891049521885211E-3</v>
      </c>
      <c r="P310" s="106">
        <f t="shared" si="82"/>
        <v>1.0015032615486197E-2</v>
      </c>
      <c r="Q310" s="106">
        <f t="shared" si="83"/>
        <v>1.0009204025236196E-2</v>
      </c>
      <c r="R310" s="25">
        <f t="shared" si="85"/>
        <v>8.5034583083410109E-3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3" x14ac:dyDescent="0.6">
      <c r="A311" s="102">
        <v>2170</v>
      </c>
      <c r="B311" s="106">
        <f t="shared" si="68"/>
        <v>6.0116946619634959E-3</v>
      </c>
      <c r="C311" s="106">
        <f t="shared" si="69"/>
        <v>5.9728648087864489E-3</v>
      </c>
      <c r="D311" s="106">
        <f t="shared" si="70"/>
        <v>6.0116946619634959E-3</v>
      </c>
      <c r="E311" s="106">
        <f t="shared" si="71"/>
        <v>6.0116946619634959E-3</v>
      </c>
      <c r="F311" s="106">
        <f t="shared" si="72"/>
        <v>5.9632356181598123E-3</v>
      </c>
      <c r="G311" s="106">
        <f t="shared" si="73"/>
        <v>8.0065466508512095E-3</v>
      </c>
      <c r="H311" s="106">
        <f t="shared" si="74"/>
        <v>8.0240622010907536E-3</v>
      </c>
      <c r="I311" s="106">
        <f t="shared" si="75"/>
        <v>9.9992717523800234E-3</v>
      </c>
      <c r="J311" s="106">
        <f t="shared" si="76"/>
        <v>1.0008034791879838E-2</v>
      </c>
      <c r="K311" s="106">
        <f t="shared" si="77"/>
        <v>1.0008406080134868E-2</v>
      </c>
      <c r="L311" s="106">
        <f t="shared" si="78"/>
        <v>9.9751872283735388E-3</v>
      </c>
      <c r="M311" s="106">
        <f t="shared" si="79"/>
        <v>1.0011935331273092E-2</v>
      </c>
      <c r="N311" s="106">
        <f t="shared" si="80"/>
        <v>1.0002901130562902E-2</v>
      </c>
      <c r="O311" s="106">
        <f t="shared" si="81"/>
        <v>9.9993836605010156E-3</v>
      </c>
      <c r="P311" s="106">
        <f t="shared" si="82"/>
        <v>9.9985051656474866E-3</v>
      </c>
      <c r="Q311" s="106">
        <f t="shared" si="83"/>
        <v>1.0019253279225371E-2</v>
      </c>
      <c r="R311" s="25">
        <f t="shared" si="85"/>
        <v>8.501541980297303E-3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3" x14ac:dyDescent="0.6">
      <c r="A312" s="102">
        <v>2180</v>
      </c>
      <c r="B312" s="106">
        <f t="shared" si="68"/>
        <v>5.9691575949474274E-3</v>
      </c>
      <c r="C312" s="106">
        <f t="shared" si="69"/>
        <v>5.9328250264898408E-3</v>
      </c>
      <c r="D312" s="106">
        <f t="shared" si="70"/>
        <v>5.9691575949474274E-3</v>
      </c>
      <c r="E312" s="106">
        <f t="shared" si="71"/>
        <v>5.9691575949474274E-3</v>
      </c>
      <c r="F312" s="106">
        <f t="shared" si="72"/>
        <v>5.9238109073092016E-3</v>
      </c>
      <c r="G312" s="106">
        <f t="shared" si="73"/>
        <v>8.0285180981058968E-3</v>
      </c>
      <c r="H312" s="106">
        <f t="shared" si="74"/>
        <v>8.0212151409362331E-3</v>
      </c>
      <c r="I312" s="106">
        <f t="shared" si="75"/>
        <v>1.0015288147220858E-2</v>
      </c>
      <c r="J312" s="106">
        <f t="shared" si="76"/>
        <v>1.0002654971840164E-2</v>
      </c>
      <c r="K312" s="106">
        <f t="shared" si="77"/>
        <v>9.9963330967776098E-3</v>
      </c>
      <c r="L312" s="106">
        <f t="shared" si="78"/>
        <v>1.0002327744311756E-2</v>
      </c>
      <c r="M312" s="106">
        <f t="shared" si="79"/>
        <v>9.9867857798778825E-3</v>
      </c>
      <c r="N312" s="106">
        <f t="shared" si="80"/>
        <v>9.9970838804595008E-3</v>
      </c>
      <c r="O312" s="106">
        <f t="shared" si="81"/>
        <v>1.0016720979633353E-2</v>
      </c>
      <c r="P312" s="106">
        <f t="shared" si="82"/>
        <v>9.9973953964165307E-3</v>
      </c>
      <c r="Q312" s="106">
        <f t="shared" si="83"/>
        <v>1.0001939518220704E-2</v>
      </c>
      <c r="R312" s="25">
        <f t="shared" si="85"/>
        <v>8.4893982170276133E-3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3" x14ac:dyDescent="0.6">
      <c r="A313" s="102">
        <v>2190</v>
      </c>
      <c r="B313" s="106">
        <f t="shared" si="68"/>
        <v>6.0545702349539265E-3</v>
      </c>
      <c r="C313" s="106">
        <f t="shared" si="69"/>
        <v>6.0198478666397826E-3</v>
      </c>
      <c r="D313" s="106">
        <f t="shared" si="70"/>
        <v>6.0545702349539265E-3</v>
      </c>
      <c r="E313" s="106">
        <f t="shared" si="71"/>
        <v>6.0545702349539265E-3</v>
      </c>
      <c r="F313" s="106">
        <f t="shared" si="72"/>
        <v>6.0112294317617998E-3</v>
      </c>
      <c r="G313" s="106">
        <f t="shared" si="73"/>
        <v>7.9564225983534964E-3</v>
      </c>
      <c r="H313" s="106">
        <f t="shared" si="74"/>
        <v>7.9733311599399226E-3</v>
      </c>
      <c r="I313" s="106">
        <f t="shared" si="75"/>
        <v>1.0000575759574692E-2</v>
      </c>
      <c r="J313" s="106">
        <f t="shared" si="76"/>
        <v>1.0000281063214933E-2</v>
      </c>
      <c r="K313" s="106">
        <f t="shared" si="77"/>
        <v>1.0017466872823899E-2</v>
      </c>
      <c r="L313" s="106">
        <f t="shared" si="78"/>
        <v>1.0013022457307619E-2</v>
      </c>
      <c r="M313" s="106">
        <f t="shared" si="79"/>
        <v>1.0003781792562894E-2</v>
      </c>
      <c r="N313" s="106">
        <f t="shared" si="80"/>
        <v>9.9937781368335532E-3</v>
      </c>
      <c r="O313" s="106">
        <f t="shared" si="81"/>
        <v>1.0000979635210294E-2</v>
      </c>
      <c r="P313" s="106">
        <f t="shared" si="82"/>
        <v>9.9985736665730851E-3</v>
      </c>
      <c r="Q313" s="106">
        <f t="shared" si="83"/>
        <v>9.9867857798778825E-3</v>
      </c>
      <c r="R313" s="25">
        <f t="shared" si="85"/>
        <v>8.5087366828459771E-3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3" x14ac:dyDescent="0.6">
      <c r="A314" s="102">
        <v>2200</v>
      </c>
      <c r="B314" s="106">
        <f t="shared" si="68"/>
        <v>5.9735224773962425E-3</v>
      </c>
      <c r="C314" s="106">
        <f t="shared" si="69"/>
        <v>6.0726675818398856E-3</v>
      </c>
      <c r="D314" s="106">
        <f t="shared" si="70"/>
        <v>5.9735224773962425E-3</v>
      </c>
      <c r="E314" s="106">
        <f t="shared" si="71"/>
        <v>5.9735224773962425E-3</v>
      </c>
      <c r="F314" s="106">
        <f t="shared" si="72"/>
        <v>6.0644812037402573E-3</v>
      </c>
      <c r="G314" s="106">
        <f t="shared" si="73"/>
        <v>7.8549784535015821E-3</v>
      </c>
      <c r="H314" s="106">
        <f t="shared" si="74"/>
        <v>7.8129577190302335E-3</v>
      </c>
      <c r="I314" s="106">
        <f t="shared" si="75"/>
        <v>9.7957298995670072E-3</v>
      </c>
      <c r="J314" s="106">
        <f t="shared" si="76"/>
        <v>9.8333672107302483E-3</v>
      </c>
      <c r="K314" s="106">
        <f t="shared" si="77"/>
        <v>9.8157072722304672E-3</v>
      </c>
      <c r="L314" s="106">
        <f t="shared" si="78"/>
        <v>9.8193682305960373E-3</v>
      </c>
      <c r="M314" s="106">
        <f t="shared" si="79"/>
        <v>9.8206812690726508E-3</v>
      </c>
      <c r="N314" s="106">
        <f t="shared" si="80"/>
        <v>9.8269983346586098E-3</v>
      </c>
      <c r="O314" s="106">
        <f t="shared" si="81"/>
        <v>9.8250683059439847E-3</v>
      </c>
      <c r="P314" s="106">
        <f t="shared" si="82"/>
        <v>9.807588126756972E-3</v>
      </c>
      <c r="Q314" s="106">
        <f t="shared" si="83"/>
        <v>9.8142594176868769E-3</v>
      </c>
      <c r="R314" s="25">
        <f t="shared" si="85"/>
        <v>8.3802762785964713E-3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3" x14ac:dyDescent="0.6">
      <c r="A315" s="102">
        <v>2210</v>
      </c>
      <c r="B315" s="106" t="e">
        <f t="shared" si="68"/>
        <v>#NUM!</v>
      </c>
      <c r="C315" s="106" t="e">
        <f t="shared" si="69"/>
        <v>#NUM!</v>
      </c>
      <c r="D315" s="106" t="e">
        <f t="shared" si="70"/>
        <v>#NUM!</v>
      </c>
      <c r="E315" s="106" t="e">
        <f t="shared" si="71"/>
        <v>#NUM!</v>
      </c>
      <c r="F315" s="106" t="e">
        <f t="shared" si="72"/>
        <v>#NUM!</v>
      </c>
      <c r="G315" s="106" t="e">
        <f t="shared" si="73"/>
        <v>#NUM!</v>
      </c>
      <c r="H315" s="106" t="e">
        <f t="shared" si="74"/>
        <v>#NUM!</v>
      </c>
      <c r="I315" s="106" t="e">
        <f t="shared" si="75"/>
        <v>#NUM!</v>
      </c>
      <c r="J315" s="106" t="e">
        <f t="shared" si="76"/>
        <v>#NUM!</v>
      </c>
      <c r="K315" s="106" t="e">
        <f t="shared" si="77"/>
        <v>#NUM!</v>
      </c>
      <c r="L315" s="106" t="e">
        <f t="shared" si="78"/>
        <v>#NUM!</v>
      </c>
      <c r="M315" s="106" t="e">
        <f t="shared" si="79"/>
        <v>#NUM!</v>
      </c>
      <c r="N315" s="106" t="e">
        <f t="shared" si="80"/>
        <v>#NUM!</v>
      </c>
      <c r="O315" s="106" t="e">
        <f t="shared" si="81"/>
        <v>#NUM!</v>
      </c>
      <c r="P315" s="106" t="e">
        <f t="shared" si="82"/>
        <v>#NUM!</v>
      </c>
      <c r="Q315" s="106" t="e">
        <f t="shared" si="83"/>
        <v>#NUM!</v>
      </c>
      <c r="R315" s="25" t="e">
        <f t="shared" si="85"/>
        <v>#NUM!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3" x14ac:dyDescent="0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3" x14ac:dyDescent="0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3" x14ac:dyDescent="0.6">
      <c r="A318" s="1" t="s">
        <v>25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3" x14ac:dyDescent="0.6">
      <c r="A319" s="1" t="s">
        <v>178</v>
      </c>
      <c r="B319" s="1" t="s">
        <v>158</v>
      </c>
      <c r="C319" s="107" t="s">
        <v>183</v>
      </c>
      <c r="D319" s="1" t="s">
        <v>184</v>
      </c>
      <c r="E319" s="1" t="s">
        <v>185</v>
      </c>
      <c r="F319" s="107" t="s">
        <v>186</v>
      </c>
      <c r="G319" s="1" t="s">
        <v>187</v>
      </c>
      <c r="H319" s="1" t="s">
        <v>188</v>
      </c>
      <c r="I319" s="1" t="s">
        <v>189</v>
      </c>
      <c r="J319" s="1" t="s">
        <v>190</v>
      </c>
      <c r="K319" s="1" t="s">
        <v>191</v>
      </c>
      <c r="L319" s="1" t="s">
        <v>192</v>
      </c>
      <c r="M319" s="1" t="s">
        <v>193</v>
      </c>
      <c r="N319" s="1" t="s">
        <v>194</v>
      </c>
      <c r="O319" s="107" t="s">
        <v>195</v>
      </c>
      <c r="P319" s="1" t="s">
        <v>196</v>
      </c>
      <c r="Q319" s="107" t="s">
        <v>173</v>
      </c>
      <c r="R319" s="2"/>
      <c r="S319" s="2"/>
      <c r="T319" s="1" t="s">
        <v>158</v>
      </c>
      <c r="U319" s="107" t="s">
        <v>183</v>
      </c>
      <c r="V319" s="1" t="s">
        <v>184</v>
      </c>
      <c r="W319" s="1" t="s">
        <v>185</v>
      </c>
      <c r="X319" s="107" t="s">
        <v>186</v>
      </c>
      <c r="Y319" s="1" t="s">
        <v>187</v>
      </c>
      <c r="Z319" s="1" t="s">
        <v>188</v>
      </c>
      <c r="AA319" s="1" t="s">
        <v>189</v>
      </c>
      <c r="AB319" s="1" t="s">
        <v>190</v>
      </c>
      <c r="AC319" s="1" t="s">
        <v>191</v>
      </c>
      <c r="AD319" s="1" t="s">
        <v>192</v>
      </c>
      <c r="AE319" s="1" t="s">
        <v>193</v>
      </c>
      <c r="AF319" s="1" t="s">
        <v>194</v>
      </c>
      <c r="AG319" s="107" t="s">
        <v>195</v>
      </c>
      <c r="AH319" s="1" t="s">
        <v>196</v>
      </c>
      <c r="AI319" s="107" t="s">
        <v>173</v>
      </c>
      <c r="AJ319" s="2"/>
      <c r="AK319" s="2"/>
      <c r="AL319" s="2"/>
    </row>
    <row r="320" spans="1:38" ht="13" x14ac:dyDescent="0.6">
      <c r="A320" s="1">
        <v>2010</v>
      </c>
      <c r="B320" s="108">
        <v>1.22</v>
      </c>
      <c r="C320" s="108">
        <v>1.22</v>
      </c>
      <c r="D320" s="50">
        <v>1.22</v>
      </c>
      <c r="E320" s="108">
        <v>1.22</v>
      </c>
      <c r="F320" s="50">
        <v>1.23</v>
      </c>
      <c r="G320" s="50">
        <v>1.33</v>
      </c>
      <c r="H320" s="50">
        <v>1.38</v>
      </c>
      <c r="I320" s="108">
        <v>1.1399999999999999</v>
      </c>
      <c r="J320" s="50">
        <v>1.17</v>
      </c>
      <c r="K320" s="50">
        <v>1.18</v>
      </c>
      <c r="L320" s="108">
        <v>1.34</v>
      </c>
      <c r="M320" s="108">
        <v>1.41</v>
      </c>
      <c r="N320" s="108">
        <v>1.45</v>
      </c>
      <c r="O320" s="108">
        <v>1.18</v>
      </c>
      <c r="P320" s="50">
        <v>1.1599999999999999</v>
      </c>
      <c r="Q320" s="108">
        <v>1.22</v>
      </c>
      <c r="R320" s="2"/>
      <c r="S320" s="1">
        <v>2120</v>
      </c>
      <c r="T320" s="50">
        <v>4.3600000000000003</v>
      </c>
      <c r="U320" s="108">
        <v>4.3899999999999997</v>
      </c>
      <c r="V320" s="50">
        <v>4.3600000000000003</v>
      </c>
      <c r="W320" s="108">
        <v>4.3600000000000003</v>
      </c>
      <c r="X320" s="108">
        <v>4.3899999999999997</v>
      </c>
      <c r="Y320" s="50">
        <v>11.99</v>
      </c>
      <c r="Z320" s="50">
        <v>12.44</v>
      </c>
      <c r="AA320" s="50">
        <v>13.94</v>
      </c>
      <c r="AB320" s="50">
        <v>14.25</v>
      </c>
      <c r="AC320" s="108">
        <v>14.36</v>
      </c>
      <c r="AD320" s="50">
        <v>16.32</v>
      </c>
      <c r="AE320" s="50">
        <v>17.16</v>
      </c>
      <c r="AF320" s="50">
        <v>23.95</v>
      </c>
      <c r="AG320" s="50">
        <v>14.42</v>
      </c>
      <c r="AH320" s="50">
        <v>14.21</v>
      </c>
      <c r="AI320" s="50">
        <v>14.92</v>
      </c>
      <c r="AJ320" s="2"/>
      <c r="AK320" s="2"/>
      <c r="AL320" s="2"/>
    </row>
    <row r="321" spans="1:38" ht="13" x14ac:dyDescent="0.6">
      <c r="A321" s="1">
        <v>2020</v>
      </c>
      <c r="B321" s="50">
        <v>1.45</v>
      </c>
      <c r="C321" s="50">
        <v>1.46</v>
      </c>
      <c r="D321" s="50">
        <v>1.46</v>
      </c>
      <c r="E321" s="50">
        <v>1.46</v>
      </c>
      <c r="F321" s="50">
        <v>1.47</v>
      </c>
      <c r="G321" s="50">
        <v>1.88</v>
      </c>
      <c r="H321" s="50">
        <v>1.96</v>
      </c>
      <c r="I321" s="50">
        <v>1.46</v>
      </c>
      <c r="J321" s="50">
        <v>1.49</v>
      </c>
      <c r="K321" s="50">
        <v>1.5</v>
      </c>
      <c r="L321" s="50">
        <v>1.71</v>
      </c>
      <c r="M321" s="50">
        <v>1.8</v>
      </c>
      <c r="N321" s="50">
        <v>1.91</v>
      </c>
      <c r="O321" s="50">
        <v>1.51</v>
      </c>
      <c r="P321" s="50">
        <v>1.49</v>
      </c>
      <c r="Q321" s="50">
        <v>1.56</v>
      </c>
      <c r="R321" s="2"/>
      <c r="S321" s="1">
        <v>2130</v>
      </c>
      <c r="T321" s="50">
        <v>4.68</v>
      </c>
      <c r="U321" s="50">
        <v>4.7</v>
      </c>
      <c r="V321" s="50">
        <v>4.68</v>
      </c>
      <c r="W321" s="50">
        <v>4.68</v>
      </c>
      <c r="X321" s="108">
        <v>4.71</v>
      </c>
      <c r="Y321" s="50">
        <v>13.12</v>
      </c>
      <c r="Z321" s="50">
        <v>13.61</v>
      </c>
      <c r="AA321" s="50">
        <v>16.2</v>
      </c>
      <c r="AB321" s="50">
        <v>16.559999999999999</v>
      </c>
      <c r="AC321" s="108">
        <v>16.68</v>
      </c>
      <c r="AD321" s="50">
        <v>18.95</v>
      </c>
      <c r="AE321" s="108">
        <v>19.93</v>
      </c>
      <c r="AF321" s="50">
        <v>27.83</v>
      </c>
      <c r="AG321" s="50">
        <v>16.75</v>
      </c>
      <c r="AH321" s="108">
        <v>16.510000000000002</v>
      </c>
      <c r="AI321" s="108">
        <v>17.329999999999998</v>
      </c>
      <c r="AJ321" s="2"/>
      <c r="AK321" s="2"/>
      <c r="AL321" s="2"/>
    </row>
    <row r="322" spans="1:38" ht="13" x14ac:dyDescent="0.6">
      <c r="A322" s="1">
        <v>2030</v>
      </c>
      <c r="B322" s="50">
        <v>1.7</v>
      </c>
      <c r="C322" s="50">
        <v>1.71</v>
      </c>
      <c r="D322" s="50">
        <v>1.71</v>
      </c>
      <c r="E322" s="50">
        <v>1.71</v>
      </c>
      <c r="F322" s="50">
        <v>1.72</v>
      </c>
      <c r="G322" s="50">
        <v>2.61</v>
      </c>
      <c r="H322" s="50">
        <v>2.71</v>
      </c>
      <c r="I322" s="50">
        <v>1.85</v>
      </c>
      <c r="J322" s="50">
        <v>1.89</v>
      </c>
      <c r="K322" s="50">
        <v>1.91</v>
      </c>
      <c r="L322" s="50">
        <v>2.17</v>
      </c>
      <c r="M322" s="50">
        <v>2.2799999999999998</v>
      </c>
      <c r="N322" s="50">
        <v>2.54</v>
      </c>
      <c r="O322" s="50">
        <v>1.92</v>
      </c>
      <c r="P322" s="50">
        <v>1.89</v>
      </c>
      <c r="Q322" s="50">
        <v>1.98</v>
      </c>
      <c r="R322" s="2"/>
      <c r="S322" s="1">
        <v>2140</v>
      </c>
      <c r="T322" s="50">
        <v>4.99</v>
      </c>
      <c r="U322" s="108">
        <v>5.03</v>
      </c>
      <c r="V322" s="50">
        <v>5</v>
      </c>
      <c r="W322" s="50">
        <v>4.99</v>
      </c>
      <c r="X322" s="50">
        <v>5.03</v>
      </c>
      <c r="Y322" s="50">
        <v>14.29</v>
      </c>
      <c r="Z322" s="50">
        <v>14.83</v>
      </c>
      <c r="AA322" s="50">
        <v>18.45</v>
      </c>
      <c r="AB322" s="50">
        <v>18.86</v>
      </c>
      <c r="AC322" s="50">
        <v>19</v>
      </c>
      <c r="AD322" s="50">
        <v>21.59</v>
      </c>
      <c r="AE322" s="50">
        <v>22.7</v>
      </c>
      <c r="AF322" s="50">
        <v>31.7</v>
      </c>
      <c r="AG322" s="50">
        <v>19.079999999999998</v>
      </c>
      <c r="AH322" s="50">
        <v>18.8</v>
      </c>
      <c r="AI322" s="108">
        <v>19.739999999999998</v>
      </c>
      <c r="AJ322" s="2"/>
      <c r="AK322" s="2"/>
      <c r="AL322" s="2"/>
    </row>
    <row r="323" spans="1:38" ht="13" x14ac:dyDescent="0.6">
      <c r="A323" s="1">
        <v>2040</v>
      </c>
      <c r="B323" s="50">
        <v>1.96</v>
      </c>
      <c r="C323" s="50">
        <v>1.98</v>
      </c>
      <c r="D323" s="50">
        <v>1.97</v>
      </c>
      <c r="E323" s="50">
        <v>1.96</v>
      </c>
      <c r="F323" s="50">
        <v>1.98</v>
      </c>
      <c r="G323" s="50">
        <v>3.43</v>
      </c>
      <c r="H323" s="50">
        <v>3.56</v>
      </c>
      <c r="I323" s="50">
        <v>2.35</v>
      </c>
      <c r="J323" s="50">
        <v>2.4</v>
      </c>
      <c r="K323" s="50">
        <v>2.42</v>
      </c>
      <c r="L323" s="50">
        <v>2.75</v>
      </c>
      <c r="M323" s="50">
        <v>2.89</v>
      </c>
      <c r="N323" s="50">
        <v>3.39</v>
      </c>
      <c r="O323" s="50">
        <v>2.4300000000000002</v>
      </c>
      <c r="P323" s="50">
        <v>2.4</v>
      </c>
      <c r="Q323" s="50">
        <v>2.52</v>
      </c>
      <c r="R323" s="2"/>
      <c r="S323" s="1">
        <v>2150</v>
      </c>
      <c r="T323" s="50">
        <v>5.31</v>
      </c>
      <c r="U323" s="50">
        <v>5.35</v>
      </c>
      <c r="V323" s="50">
        <v>5.31</v>
      </c>
      <c r="W323" s="50">
        <v>5.31</v>
      </c>
      <c r="X323" s="50">
        <v>5.36</v>
      </c>
      <c r="Y323" s="50">
        <v>15.51</v>
      </c>
      <c r="Z323" s="50">
        <v>16.09</v>
      </c>
      <c r="AA323" s="50">
        <v>20.6</v>
      </c>
      <c r="AB323" s="50">
        <v>21.06</v>
      </c>
      <c r="AC323" s="50">
        <v>21.21</v>
      </c>
      <c r="AD323" s="50">
        <v>24.11</v>
      </c>
      <c r="AE323" s="50">
        <v>25.35</v>
      </c>
      <c r="AF323" s="50">
        <v>35.4</v>
      </c>
      <c r="AG323" s="50">
        <v>21.31</v>
      </c>
      <c r="AH323" s="50">
        <v>21</v>
      </c>
      <c r="AI323" s="108">
        <v>22.05</v>
      </c>
      <c r="AJ323" s="2"/>
      <c r="AK323" s="2"/>
      <c r="AL323" s="2"/>
    </row>
    <row r="324" spans="1:38" ht="13" x14ac:dyDescent="0.6">
      <c r="A324" s="1">
        <v>2050</v>
      </c>
      <c r="B324" s="50">
        <v>2.2200000000000002</v>
      </c>
      <c r="C324" s="50">
        <v>2.2400000000000002</v>
      </c>
      <c r="D324" s="50">
        <v>2.23</v>
      </c>
      <c r="E324" s="50">
        <v>2.2200000000000002</v>
      </c>
      <c r="F324" s="50">
        <v>2.2400000000000002</v>
      </c>
      <c r="G324" s="50">
        <v>4.2699999999999996</v>
      </c>
      <c r="H324" s="50">
        <v>4.43</v>
      </c>
      <c r="I324" s="50">
        <v>2.98</v>
      </c>
      <c r="J324" s="50">
        <v>3.04</v>
      </c>
      <c r="K324" s="50">
        <v>3.07</v>
      </c>
      <c r="L324" s="50">
        <v>3.48</v>
      </c>
      <c r="M324" s="50">
        <v>3.66</v>
      </c>
      <c r="N324" s="50">
        <v>4.51</v>
      </c>
      <c r="O324" s="50">
        <v>3.08</v>
      </c>
      <c r="P324" s="50">
        <v>3.03</v>
      </c>
      <c r="Q324" s="50">
        <v>3.19</v>
      </c>
      <c r="R324" s="2"/>
      <c r="S324" s="1">
        <v>2160</v>
      </c>
      <c r="T324" s="50">
        <v>5.64</v>
      </c>
      <c r="U324" s="50">
        <v>5.68</v>
      </c>
      <c r="V324" s="50">
        <v>5.64</v>
      </c>
      <c r="W324" s="50">
        <v>5.64</v>
      </c>
      <c r="X324" s="50">
        <v>5.69</v>
      </c>
      <c r="Y324" s="50">
        <v>16.8</v>
      </c>
      <c r="Z324" s="50">
        <v>17.43</v>
      </c>
      <c r="AA324" s="50">
        <v>22.76</v>
      </c>
      <c r="AB324" s="50">
        <v>23.26</v>
      </c>
      <c r="AC324" s="50">
        <v>23.43</v>
      </c>
      <c r="AD324" s="50">
        <v>26.63</v>
      </c>
      <c r="AE324" s="50">
        <v>28</v>
      </c>
      <c r="AF324" s="50">
        <v>39.1</v>
      </c>
      <c r="AG324" s="50">
        <v>23.54</v>
      </c>
      <c r="AH324" s="50">
        <v>23.19</v>
      </c>
      <c r="AI324" s="50">
        <v>24.35</v>
      </c>
      <c r="AJ324" s="2"/>
      <c r="AK324" s="2"/>
      <c r="AL324" s="2"/>
    </row>
    <row r="325" spans="1:38" ht="13" x14ac:dyDescent="0.6">
      <c r="A325" s="1">
        <v>2060</v>
      </c>
      <c r="B325" s="50">
        <v>2.4900000000000002</v>
      </c>
      <c r="C325" s="50">
        <v>2.5099999999999998</v>
      </c>
      <c r="D325" s="50">
        <v>2.5</v>
      </c>
      <c r="E325" s="50">
        <v>2.48</v>
      </c>
      <c r="F325" s="50">
        <v>2.5</v>
      </c>
      <c r="G325" s="50">
        <v>5.15</v>
      </c>
      <c r="H325" s="50">
        <v>5.35</v>
      </c>
      <c r="I325" s="50">
        <v>3.78</v>
      </c>
      <c r="J325" s="50">
        <v>3.87</v>
      </c>
      <c r="K325" s="50">
        <v>3.89</v>
      </c>
      <c r="L325" s="50">
        <v>4.43</v>
      </c>
      <c r="M325" s="50">
        <v>4.6500000000000004</v>
      </c>
      <c r="N325" s="50">
        <v>6</v>
      </c>
      <c r="O325" s="50">
        <v>3.91</v>
      </c>
      <c r="P325" s="50">
        <v>3.85</v>
      </c>
      <c r="Q325" s="50">
        <v>4.05</v>
      </c>
      <c r="R325" s="2"/>
      <c r="S325" s="1">
        <v>2170</v>
      </c>
      <c r="T325" s="50">
        <v>5.99</v>
      </c>
      <c r="U325" s="50">
        <v>6.03</v>
      </c>
      <c r="V325" s="50">
        <v>5.99</v>
      </c>
      <c r="W325" s="50">
        <v>5.99</v>
      </c>
      <c r="X325" s="50">
        <v>6.04</v>
      </c>
      <c r="Y325" s="50">
        <v>18.190000000000001</v>
      </c>
      <c r="Z325" s="50">
        <v>18.87</v>
      </c>
      <c r="AA325" s="50">
        <v>25.14</v>
      </c>
      <c r="AB325" s="50">
        <v>25.69</v>
      </c>
      <c r="AC325" s="50">
        <v>25.88</v>
      </c>
      <c r="AD325" s="50">
        <v>29.42</v>
      </c>
      <c r="AE325" s="50">
        <v>30.93</v>
      </c>
      <c r="AF325" s="50">
        <v>43.19</v>
      </c>
      <c r="AG325" s="50">
        <v>26</v>
      </c>
      <c r="AH325" s="50">
        <v>25.62</v>
      </c>
      <c r="AI325" s="108">
        <v>26.9</v>
      </c>
      <c r="AJ325" s="2"/>
      <c r="AK325" s="2"/>
      <c r="AL325" s="2"/>
    </row>
    <row r="326" spans="1:38" ht="13" x14ac:dyDescent="0.6">
      <c r="A326" s="1">
        <v>2070</v>
      </c>
      <c r="B326" s="50">
        <v>2.79</v>
      </c>
      <c r="C326" s="50">
        <v>2.8</v>
      </c>
      <c r="D326" s="50">
        <v>2.79</v>
      </c>
      <c r="E326" s="50">
        <v>2.78</v>
      </c>
      <c r="F326" s="50">
        <v>2.8</v>
      </c>
      <c r="G326" s="50">
        <v>6.23</v>
      </c>
      <c r="H326" s="50">
        <v>6.46</v>
      </c>
      <c r="I326" s="50">
        <v>4.84</v>
      </c>
      <c r="J326" s="50">
        <v>4.95</v>
      </c>
      <c r="K326" s="50">
        <v>4.99</v>
      </c>
      <c r="L326" s="50">
        <v>5.67</v>
      </c>
      <c r="M326" s="50">
        <v>5.96</v>
      </c>
      <c r="N326" s="50">
        <v>7.95</v>
      </c>
      <c r="O326" s="50">
        <v>5.01</v>
      </c>
      <c r="P326" s="50">
        <v>4.9400000000000004</v>
      </c>
      <c r="Q326" s="50">
        <v>5.18</v>
      </c>
      <c r="R326" s="2"/>
      <c r="S326" s="1">
        <v>2180</v>
      </c>
      <c r="T326" s="50">
        <v>6.36</v>
      </c>
      <c r="U326" s="50">
        <v>6.4</v>
      </c>
      <c r="V326" s="50">
        <v>6.36</v>
      </c>
      <c r="W326" s="50">
        <v>6.36</v>
      </c>
      <c r="X326" s="50">
        <v>6.41</v>
      </c>
      <c r="Y326" s="50">
        <v>19.7</v>
      </c>
      <c r="Z326" s="50">
        <v>20.440000000000001</v>
      </c>
      <c r="AA326" s="50">
        <v>27.77</v>
      </c>
      <c r="AB326" s="50">
        <v>28.38</v>
      </c>
      <c r="AC326" s="50">
        <v>28.59</v>
      </c>
      <c r="AD326" s="50">
        <v>32.49</v>
      </c>
      <c r="AE326" s="50">
        <v>34.17</v>
      </c>
      <c r="AF326" s="50">
        <v>47.71</v>
      </c>
      <c r="AG326" s="50">
        <v>28.72</v>
      </c>
      <c r="AH326" s="50">
        <v>28.3</v>
      </c>
      <c r="AI326" s="50">
        <v>29.72</v>
      </c>
      <c r="AJ326" s="2"/>
      <c r="AK326" s="2"/>
      <c r="AL326" s="2"/>
    </row>
    <row r="327" spans="1:38" ht="13" x14ac:dyDescent="0.6">
      <c r="A327" s="1">
        <v>2080</v>
      </c>
      <c r="B327" s="50">
        <v>3.11</v>
      </c>
      <c r="C327" s="50">
        <v>3.13</v>
      </c>
      <c r="D327" s="50">
        <v>3.11</v>
      </c>
      <c r="E327" s="50">
        <v>3.11</v>
      </c>
      <c r="F327" s="50">
        <v>3.13</v>
      </c>
      <c r="G327" s="50">
        <v>7.51</v>
      </c>
      <c r="H327" s="50">
        <v>7.79</v>
      </c>
      <c r="I327" s="50">
        <v>6.24</v>
      </c>
      <c r="J327" s="50">
        <v>6.38</v>
      </c>
      <c r="K327" s="50">
        <v>6.42</v>
      </c>
      <c r="L327" s="50">
        <v>7.3</v>
      </c>
      <c r="M327" s="50">
        <v>7.68</v>
      </c>
      <c r="N327" s="50">
        <v>10.5</v>
      </c>
      <c r="O327" s="50">
        <v>6.45</v>
      </c>
      <c r="P327" s="50">
        <v>6.36</v>
      </c>
      <c r="Q327" s="50">
        <v>6.68</v>
      </c>
      <c r="R327" s="2"/>
      <c r="S327" s="1">
        <v>2190</v>
      </c>
      <c r="T327" s="50">
        <v>6.75</v>
      </c>
      <c r="U327" s="50">
        <v>6.79</v>
      </c>
      <c r="V327" s="50">
        <v>6.75</v>
      </c>
      <c r="W327" s="50">
        <v>6.75</v>
      </c>
      <c r="X327" s="50">
        <v>6.8</v>
      </c>
      <c r="Y327" s="50">
        <v>21.34</v>
      </c>
      <c r="Z327" s="50">
        <v>22.14</v>
      </c>
      <c r="AA327" s="50">
        <v>30.68</v>
      </c>
      <c r="AB327" s="50">
        <v>31.35</v>
      </c>
      <c r="AC327" s="50">
        <v>31.58</v>
      </c>
      <c r="AD327" s="50">
        <v>35.89</v>
      </c>
      <c r="AE327" s="50">
        <v>37.74</v>
      </c>
      <c r="AF327" s="50">
        <v>52.7</v>
      </c>
      <c r="AG327" s="50">
        <v>31.73</v>
      </c>
      <c r="AH327" s="108">
        <v>31.26</v>
      </c>
      <c r="AI327" s="108">
        <v>32.83</v>
      </c>
      <c r="AJ327" s="2"/>
      <c r="AK327" s="2"/>
      <c r="AL327" s="2"/>
    </row>
    <row r="328" spans="1:38" ht="13" x14ac:dyDescent="0.6">
      <c r="A328" s="1">
        <v>2090</v>
      </c>
      <c r="B328" s="50">
        <v>3.43</v>
      </c>
      <c r="C328" s="50">
        <v>3.46</v>
      </c>
      <c r="D328" s="50">
        <v>3.44</v>
      </c>
      <c r="E328" s="50">
        <v>3.43</v>
      </c>
      <c r="F328" s="50">
        <v>3.46</v>
      </c>
      <c r="G328" s="50">
        <v>8.7799999999999994</v>
      </c>
      <c r="H328" s="50">
        <v>9.11</v>
      </c>
      <c r="I328" s="50">
        <v>7.89</v>
      </c>
      <c r="J328" s="50">
        <v>8.06</v>
      </c>
      <c r="K328" s="50">
        <v>8.1199999999999992</v>
      </c>
      <c r="L328" s="50">
        <v>9.23</v>
      </c>
      <c r="M328" s="50">
        <v>9.7100000000000009</v>
      </c>
      <c r="N328" s="50">
        <v>13.48</v>
      </c>
      <c r="O328" s="50">
        <v>8.16</v>
      </c>
      <c r="P328" s="50">
        <v>8.0399999999999991</v>
      </c>
      <c r="Q328" s="50">
        <v>8.44</v>
      </c>
      <c r="R328" s="2"/>
      <c r="S328" s="1">
        <v>2200</v>
      </c>
      <c r="T328" s="50">
        <v>7.17</v>
      </c>
      <c r="U328" s="50">
        <v>7.21</v>
      </c>
      <c r="V328" s="50">
        <v>7.17</v>
      </c>
      <c r="W328" s="50">
        <v>7.17</v>
      </c>
      <c r="X328" s="50">
        <v>7.22</v>
      </c>
      <c r="Y328" s="50">
        <v>23.1</v>
      </c>
      <c r="Z328" s="50">
        <v>23.97</v>
      </c>
      <c r="AA328" s="50">
        <v>33.89</v>
      </c>
      <c r="AB328" s="50">
        <v>34.630000000000003</v>
      </c>
      <c r="AC328" s="108">
        <v>34.89</v>
      </c>
      <c r="AD328" s="50">
        <v>39.65</v>
      </c>
      <c r="AE328" s="50">
        <v>41.69</v>
      </c>
      <c r="AF328" s="50">
        <v>58.21</v>
      </c>
      <c r="AG328" s="50">
        <v>35.049999999999997</v>
      </c>
      <c r="AH328" s="50">
        <v>34.53</v>
      </c>
      <c r="AI328" s="50">
        <v>36.26</v>
      </c>
      <c r="AJ328" s="2"/>
      <c r="AK328" s="2"/>
      <c r="AL328" s="2"/>
    </row>
    <row r="329" spans="1:38" ht="13" x14ac:dyDescent="0.6">
      <c r="A329" s="1">
        <v>2100</v>
      </c>
      <c r="B329" s="50">
        <v>3.75</v>
      </c>
      <c r="C329" s="50">
        <v>3.77</v>
      </c>
      <c r="D329" s="50">
        <v>3.75</v>
      </c>
      <c r="E329" s="50">
        <v>3.75</v>
      </c>
      <c r="F329" s="50">
        <v>3.78</v>
      </c>
      <c r="G329" s="50">
        <v>9.9</v>
      </c>
      <c r="H329" s="50">
        <v>10.27</v>
      </c>
      <c r="I329" s="50">
        <v>9.74</v>
      </c>
      <c r="J329" s="50">
        <v>9.9600000000000009</v>
      </c>
      <c r="K329" s="50">
        <v>10.029999999999999</v>
      </c>
      <c r="L329" s="50">
        <v>11.4</v>
      </c>
      <c r="M329" s="50">
        <v>11.99</v>
      </c>
      <c r="N329" s="50">
        <v>16.73</v>
      </c>
      <c r="O329" s="50">
        <v>10.07</v>
      </c>
      <c r="P329" s="50">
        <v>9.93</v>
      </c>
      <c r="Q329" s="50">
        <v>10.42</v>
      </c>
      <c r="R329" s="2"/>
      <c r="S329" s="1">
        <v>2210</v>
      </c>
      <c r="T329" s="50">
        <v>7.61</v>
      </c>
      <c r="U329" s="50">
        <v>7.66</v>
      </c>
      <c r="V329" s="50">
        <v>7.61</v>
      </c>
      <c r="W329" s="50">
        <v>7.61</v>
      </c>
      <c r="X329" s="50">
        <v>7.67</v>
      </c>
      <c r="Y329" s="50">
        <v>24.98</v>
      </c>
      <c r="Z329" s="50">
        <v>25.91</v>
      </c>
      <c r="AA329" s="108">
        <v>37.36</v>
      </c>
      <c r="AB329" s="50">
        <v>38.19</v>
      </c>
      <c r="AC329" s="108">
        <v>38.47</v>
      </c>
      <c r="AD329" s="50">
        <v>43.72</v>
      </c>
      <c r="AE329" s="50">
        <v>45.97</v>
      </c>
      <c r="AF329" s="50">
        <v>64.19</v>
      </c>
      <c r="AG329" s="50">
        <v>38.65</v>
      </c>
      <c r="AH329" s="50">
        <v>38.07</v>
      </c>
      <c r="AI329" s="50">
        <v>39.979999999999997</v>
      </c>
      <c r="AJ329" s="2"/>
      <c r="AK329" s="2"/>
      <c r="AL329" s="2"/>
    </row>
    <row r="330" spans="1:38" ht="13" x14ac:dyDescent="0.6">
      <c r="A330" s="1">
        <v>2110</v>
      </c>
      <c r="B330" s="50">
        <v>4.05</v>
      </c>
      <c r="C330" s="50">
        <v>4.07</v>
      </c>
      <c r="D330" s="50">
        <v>4.05</v>
      </c>
      <c r="E330" s="50">
        <v>4.05</v>
      </c>
      <c r="F330" s="50">
        <v>4.08</v>
      </c>
      <c r="G330" s="50">
        <v>10.92</v>
      </c>
      <c r="H330" s="50">
        <v>11.33</v>
      </c>
      <c r="I330" s="50">
        <v>11.77</v>
      </c>
      <c r="J330" s="50">
        <v>12.03</v>
      </c>
      <c r="K330" s="50">
        <v>12.12</v>
      </c>
      <c r="L330" s="50">
        <v>13.77</v>
      </c>
      <c r="M330" s="50">
        <v>14.48</v>
      </c>
      <c r="N330" s="50">
        <v>20.22</v>
      </c>
      <c r="O330" s="50">
        <v>12.17</v>
      </c>
      <c r="P330" s="50">
        <v>11.99</v>
      </c>
      <c r="Q330" s="50">
        <v>12.59</v>
      </c>
      <c r="R330" s="2"/>
      <c r="S330" s="2"/>
      <c r="T330" s="50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3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3" x14ac:dyDescent="0.6">
      <c r="A332" s="1" t="s">
        <v>121</v>
      </c>
      <c r="B332" s="1" t="s">
        <v>158</v>
      </c>
      <c r="C332" s="107" t="s">
        <v>183</v>
      </c>
      <c r="D332" s="1" t="s">
        <v>184</v>
      </c>
      <c r="E332" s="1" t="s">
        <v>185</v>
      </c>
      <c r="F332" s="107" t="s">
        <v>186</v>
      </c>
      <c r="G332" s="1" t="s">
        <v>187</v>
      </c>
      <c r="H332" s="1" t="s">
        <v>188</v>
      </c>
      <c r="I332" s="1" t="s">
        <v>189</v>
      </c>
      <c r="J332" s="1" t="s">
        <v>190</v>
      </c>
      <c r="K332" s="1" t="s">
        <v>191</v>
      </c>
      <c r="L332" s="1" t="s">
        <v>192</v>
      </c>
      <c r="M332" s="1" t="s">
        <v>193</v>
      </c>
      <c r="N332" s="1" t="s">
        <v>194</v>
      </c>
      <c r="O332" s="107" t="s">
        <v>195</v>
      </c>
      <c r="P332" s="1" t="s">
        <v>196</v>
      </c>
      <c r="Q332" s="107" t="s">
        <v>173</v>
      </c>
      <c r="R332" s="1" t="s">
        <v>197</v>
      </c>
      <c r="S332" s="2"/>
      <c r="T332" s="1" t="s">
        <v>158</v>
      </c>
      <c r="U332" s="107" t="s">
        <v>183</v>
      </c>
      <c r="V332" s="1" t="s">
        <v>184</v>
      </c>
      <c r="W332" s="1" t="s">
        <v>185</v>
      </c>
      <c r="X332" s="107" t="s">
        <v>186</v>
      </c>
      <c r="Y332" s="1" t="s">
        <v>187</v>
      </c>
      <c r="Z332" s="1" t="s">
        <v>188</v>
      </c>
      <c r="AA332" s="1" t="s">
        <v>189</v>
      </c>
      <c r="AB332" s="1" t="s">
        <v>190</v>
      </c>
      <c r="AC332" s="1" t="s">
        <v>191</v>
      </c>
      <c r="AD332" s="1" t="s">
        <v>192</v>
      </c>
      <c r="AE332" s="1" t="s">
        <v>193</v>
      </c>
      <c r="AF332" s="1" t="s">
        <v>194</v>
      </c>
      <c r="AG332" s="107" t="s">
        <v>195</v>
      </c>
      <c r="AH332" s="1" t="s">
        <v>196</v>
      </c>
      <c r="AI332" s="107" t="s">
        <v>173</v>
      </c>
      <c r="AJ332" s="1"/>
      <c r="AK332" s="1"/>
      <c r="AL332" s="1" t="s">
        <v>198</v>
      </c>
    </row>
    <row r="333" spans="1:38" ht="13" x14ac:dyDescent="0.6">
      <c r="A333" s="1">
        <v>2010</v>
      </c>
      <c r="B333" s="109">
        <f t="shared" ref="B333:B342" si="86">EXP(LN(B321/B320)/(A321-A320))-1</f>
        <v>1.7421280529461347E-2</v>
      </c>
      <c r="C333" s="109">
        <f t="shared" ref="C333:C342" si="87">EXP(LN(C321/C320)/(A321-A320))-1</f>
        <v>1.8120782246057399E-2</v>
      </c>
      <c r="D333" s="109">
        <f t="shared" ref="D333:D342" si="88">EXP(LN(D321/D320)/(A321-A320))-1</f>
        <v>1.8120782246057399E-2</v>
      </c>
      <c r="E333" s="109">
        <f t="shared" ref="E333:E342" si="89">EXP(LN(E321/E320)/(A321-A320))-1</f>
        <v>1.8120782246057399E-2</v>
      </c>
      <c r="F333" s="109">
        <f t="shared" ref="F333:F342" si="90">EXP(LN(F321/F320)/(A321-A320))-1</f>
        <v>1.7984633418501872E-2</v>
      </c>
      <c r="G333" s="109">
        <f t="shared" ref="G333:G342" si="91">EXP(LN(G321/G320)/(A321-A320))-1</f>
        <v>3.5215154089348832E-2</v>
      </c>
      <c r="H333" s="109">
        <f t="shared" ref="H333:H342" si="92">EXP(LN(H321/H320)/(A321-A320))-1</f>
        <v>3.5708876810044199E-2</v>
      </c>
      <c r="I333" s="109">
        <f t="shared" ref="I333:I342" si="93">EXP(LN(I321/I320)/(A321-A320))-1</f>
        <v>2.5049411050451775E-2</v>
      </c>
      <c r="J333" s="109">
        <f t="shared" ref="J333:J342" si="94">EXP(LN(J321/J320)/(A321-A320))-1</f>
        <v>2.4471876240215407E-2</v>
      </c>
      <c r="K333" s="109">
        <f t="shared" ref="K333:K342" si="95">EXP(LN(K321/K320)/(A321-A320))-1</f>
        <v>2.4285265041108062E-2</v>
      </c>
      <c r="L333" s="109">
        <f t="shared" ref="L333:L342" si="96">EXP(LN(L321/L320)/(A321-A320))-1</f>
        <v>2.4682056462887791E-2</v>
      </c>
      <c r="M333" s="109">
        <f t="shared" ref="M333:M342" si="97">EXP(LN(M321/M320)/(A321-A320))-1</f>
        <v>2.472029871664283E-2</v>
      </c>
      <c r="N333" s="109">
        <f t="shared" ref="N333:N342" si="98">EXP(LN(N321/N320)/(A321-A320))-1</f>
        <v>2.7937089897482448E-2</v>
      </c>
      <c r="O333" s="109">
        <f t="shared" ref="O333:O342" si="99">EXP(LN(O321/O320)/(A321-A320))-1</f>
        <v>2.496608192186911E-2</v>
      </c>
      <c r="P333" s="109">
        <f t="shared" ref="P333:P342" si="100">EXP(LN(P321/P320)/(A321-A320))-1</f>
        <v>2.5351634167494197E-2</v>
      </c>
      <c r="Q333" s="109">
        <f t="shared" ref="Q333:Q342" si="101">EXP(LN(Q321/Q320)/(A321-A320))-1</f>
        <v>2.4888161854583313E-2</v>
      </c>
      <c r="R333" s="25">
        <f t="shared" ref="R333:R343" si="102">SUM(B333:Q333)/16</f>
        <v>2.4190260433641461E-2</v>
      </c>
      <c r="S333" s="1">
        <v>2120</v>
      </c>
      <c r="T333" s="25">
        <f t="shared" ref="T333:T343" si="103">EXP(LN(T321/T320)/(S321-S320))-1</f>
        <v>7.1077462249424794E-3</v>
      </c>
      <c r="U333" s="25">
        <f t="shared" ref="U333:U343" si="104">EXP(LN(U321/U320)/(S321-S320))-1</f>
        <v>6.8466601034766761E-3</v>
      </c>
      <c r="V333" s="25">
        <f t="shared" ref="V333:V343" si="105">EXP(LN(V321/V320)/(S321-S320))-1</f>
        <v>7.1077462249424794E-3</v>
      </c>
      <c r="W333" s="25">
        <f t="shared" ref="W333:W343" si="106">EXP(LN(W321/W320)/(S321-S320))-1</f>
        <v>7.1077462249424794E-3</v>
      </c>
      <c r="X333" s="25">
        <f t="shared" ref="X333:X343" si="107">EXP(LN(X321/X320)/(S321-S320))-1</f>
        <v>7.0606779662409913E-3</v>
      </c>
      <c r="Y333" s="25">
        <f t="shared" ref="Y333:Y343" si="108">EXP(LN(Y321/Y320)/(S321-S320))-1</f>
        <v>9.0471618390310926E-3</v>
      </c>
      <c r="Z333" s="25">
        <f t="shared" ref="Z333:Z343" si="109">EXP(LN(Z321/Z320)/(S321-S320))-1</f>
        <v>9.0292932730486886E-3</v>
      </c>
      <c r="AA333" s="25">
        <f t="shared" ref="AA333:AA343" si="110">EXP(LN(AA321/AA320)/(S321-S320))-1</f>
        <v>1.5138324689419447E-2</v>
      </c>
      <c r="AB333" s="25">
        <f t="shared" ref="AB333:AB343" si="111">EXP(LN(AB321/AB320)/(S321-S320))-1</f>
        <v>1.5136741616595284E-2</v>
      </c>
      <c r="AC333" s="25">
        <f t="shared" ref="AC333:AC343" si="112">EXP(LN(AC321/AC320)/(S321-S320))-1</f>
        <v>1.5089091309613334E-2</v>
      </c>
      <c r="AD333" s="25">
        <f t="shared" ref="AD333:AD343" si="113">EXP(LN(AD321/AD320)/(S321-S320))-1</f>
        <v>1.505343679767579E-2</v>
      </c>
      <c r="AE333" s="25">
        <f t="shared" ref="AE333:AE343" si="114">EXP(LN(AE321/AE320)/(S321-S320))-1</f>
        <v>1.5077032818611169E-2</v>
      </c>
      <c r="AF333" s="25">
        <f t="shared" ref="AF333:AF343" si="115">EXP(LN(AF321/AF320)/(S321-S320))-1</f>
        <v>1.5127910923481425E-2</v>
      </c>
      <c r="AG333" s="25">
        <f t="shared" ref="AG333:AG343" si="116">EXP(LN(AG321/AG320)/(S321-S320))-1</f>
        <v>1.5090948224318002E-2</v>
      </c>
      <c r="AH333" s="25">
        <f t="shared" ref="AH333:AH343" si="117">EXP(LN(AH321/AH320)/(S321-S320))-1</f>
        <v>1.5115126903551213E-2</v>
      </c>
      <c r="AI333" s="25">
        <f t="shared" ref="AI333:AI343" si="118">EXP(LN(AI321/AI320)/(S321-S320))-1</f>
        <v>1.5086317647566183E-2</v>
      </c>
      <c r="AJ333" s="25"/>
      <c r="AK333" s="25"/>
      <c r="AL333" s="25">
        <f t="shared" ref="AL333:AL343" si="119">SUM(T333:AI333)/16</f>
        <v>1.1826372674216046E-2</v>
      </c>
    </row>
    <row r="334" spans="1:38" ht="13" x14ac:dyDescent="0.6">
      <c r="A334" s="1">
        <v>2020</v>
      </c>
      <c r="B334" s="109">
        <f t="shared" si="86"/>
        <v>1.6033650788844556E-2</v>
      </c>
      <c r="C334" s="109">
        <f t="shared" si="87"/>
        <v>1.5931264157523772E-2</v>
      </c>
      <c r="D334" s="109">
        <f t="shared" si="88"/>
        <v>1.5931264157523772E-2</v>
      </c>
      <c r="E334" s="109">
        <f t="shared" si="89"/>
        <v>1.5931264157523772E-2</v>
      </c>
      <c r="F334" s="109">
        <f t="shared" si="90"/>
        <v>1.58301794787441E-2</v>
      </c>
      <c r="G334" s="109">
        <f t="shared" si="91"/>
        <v>3.3351955848296422E-2</v>
      </c>
      <c r="H334" s="109">
        <f t="shared" si="92"/>
        <v>3.2931024789221608E-2</v>
      </c>
      <c r="I334" s="109">
        <f t="shared" si="93"/>
        <v>2.3957396055257263E-2</v>
      </c>
      <c r="J334" s="109">
        <f t="shared" si="94"/>
        <v>2.4065071424597795E-2</v>
      </c>
      <c r="K334" s="109">
        <f t="shared" si="95"/>
        <v>2.4458124109177026E-2</v>
      </c>
      <c r="L334" s="109">
        <f t="shared" si="96"/>
        <v>2.4109423406549313E-2</v>
      </c>
      <c r="M334" s="109">
        <f t="shared" si="97"/>
        <v>2.3920490704586683E-2</v>
      </c>
      <c r="N334" s="109">
        <f t="shared" si="98"/>
        <v>2.8916270636290209E-2</v>
      </c>
      <c r="O334" s="109">
        <f t="shared" si="99"/>
        <v>2.4312395191711911E-2</v>
      </c>
      <c r="P334" s="109">
        <f t="shared" si="100"/>
        <v>2.4065071424597795E-2</v>
      </c>
      <c r="Q334" s="109">
        <f t="shared" si="101"/>
        <v>2.4127573490751342E-2</v>
      </c>
      <c r="R334" s="25">
        <f t="shared" si="102"/>
        <v>2.2992026238824834E-2</v>
      </c>
      <c r="S334" s="1">
        <v>2130</v>
      </c>
      <c r="T334" s="25">
        <f t="shared" si="103"/>
        <v>6.4343923143133086E-3</v>
      </c>
      <c r="U334" s="25">
        <f t="shared" si="104"/>
        <v>6.8088228893699032E-3</v>
      </c>
      <c r="V334" s="25">
        <f t="shared" si="105"/>
        <v>6.635900918805504E-3</v>
      </c>
      <c r="W334" s="25">
        <f t="shared" si="106"/>
        <v>6.4343923143133086E-3</v>
      </c>
      <c r="X334" s="25">
        <f t="shared" si="107"/>
        <v>6.5948585501784951E-3</v>
      </c>
      <c r="Y334" s="25">
        <f t="shared" si="108"/>
        <v>8.5788097202641467E-3</v>
      </c>
      <c r="Z334" s="25">
        <f t="shared" si="109"/>
        <v>8.6216884496226331E-3</v>
      </c>
      <c r="AA334" s="25">
        <f t="shared" si="110"/>
        <v>1.309024971653483E-2</v>
      </c>
      <c r="AB334" s="25">
        <f t="shared" si="111"/>
        <v>1.309024971653483E-2</v>
      </c>
      <c r="AC334" s="25">
        <f t="shared" si="112"/>
        <v>1.3108024944886498E-2</v>
      </c>
      <c r="AD334" s="25">
        <f t="shared" si="113"/>
        <v>1.3128057405158211E-2</v>
      </c>
      <c r="AE334" s="25">
        <f t="shared" si="114"/>
        <v>1.3098928088866701E-2</v>
      </c>
      <c r="AF334" s="25">
        <f t="shared" si="115"/>
        <v>1.3105342553423105E-2</v>
      </c>
      <c r="AG334" s="25">
        <f t="shared" si="116"/>
        <v>1.3109425619694415E-2</v>
      </c>
      <c r="AH334" s="25">
        <f t="shared" si="117"/>
        <v>1.3073785477934363E-2</v>
      </c>
      <c r="AI334" s="25">
        <f t="shared" si="118"/>
        <v>1.3105932680606891E-2</v>
      </c>
      <c r="AJ334" s="25"/>
      <c r="AK334" s="25"/>
      <c r="AL334" s="25">
        <f t="shared" si="119"/>
        <v>1.0501178835031696E-2</v>
      </c>
    </row>
    <row r="335" spans="1:38" ht="13" x14ac:dyDescent="0.6">
      <c r="A335" s="1">
        <v>2030</v>
      </c>
      <c r="B335" s="109">
        <f t="shared" si="86"/>
        <v>1.4333373877557287E-2</v>
      </c>
      <c r="C335" s="109">
        <f t="shared" si="87"/>
        <v>1.4768337390565822E-2</v>
      </c>
      <c r="D335" s="109">
        <f t="shared" si="88"/>
        <v>1.4254659596014019E-2</v>
      </c>
      <c r="E335" s="109">
        <f t="shared" si="89"/>
        <v>1.3738629666663948E-2</v>
      </c>
      <c r="F335" s="109">
        <f t="shared" si="90"/>
        <v>1.4176806534865527E-2</v>
      </c>
      <c r="G335" s="109">
        <f t="shared" si="91"/>
        <v>2.7697644859024484E-2</v>
      </c>
      <c r="H335" s="109">
        <f t="shared" si="92"/>
        <v>2.7656729960433113E-2</v>
      </c>
      <c r="I335" s="109">
        <f t="shared" si="93"/>
        <v>2.4211418726341805E-2</v>
      </c>
      <c r="J335" s="109">
        <f t="shared" si="94"/>
        <v>2.4176823417079385E-2</v>
      </c>
      <c r="K335" s="109">
        <f t="shared" si="95"/>
        <v>2.3948702155278001E-2</v>
      </c>
      <c r="L335" s="109">
        <f t="shared" si="96"/>
        <v>2.3970148577501682E-2</v>
      </c>
      <c r="M335" s="109">
        <f t="shared" si="97"/>
        <v>2.3991377237951639E-2</v>
      </c>
      <c r="N335" s="109">
        <f t="shared" si="98"/>
        <v>2.9287261962069211E-2</v>
      </c>
      <c r="O335" s="109">
        <f t="shared" si="99"/>
        <v>2.3836255539609663E-2</v>
      </c>
      <c r="P335" s="109">
        <f t="shared" si="100"/>
        <v>2.4176823417079385E-2</v>
      </c>
      <c r="Q335" s="109">
        <f t="shared" si="101"/>
        <v>2.4409353161412684E-2</v>
      </c>
      <c r="R335" s="25">
        <f t="shared" si="102"/>
        <v>2.1789646629965478E-2</v>
      </c>
      <c r="S335" s="1">
        <v>2140</v>
      </c>
      <c r="T335" s="25">
        <f t="shared" si="103"/>
        <v>6.2349494284534845E-3</v>
      </c>
      <c r="U335" s="25">
        <f t="shared" si="104"/>
        <v>6.1867168435720821E-3</v>
      </c>
      <c r="V335" s="25">
        <f t="shared" si="105"/>
        <v>6.0335210865221089E-3</v>
      </c>
      <c r="W335" s="25">
        <f t="shared" si="106"/>
        <v>6.2349494284534845E-3</v>
      </c>
      <c r="X335" s="25">
        <f t="shared" si="107"/>
        <v>6.3746311224679442E-3</v>
      </c>
      <c r="Y335" s="25">
        <f t="shared" si="108"/>
        <v>8.2261488714068243E-3</v>
      </c>
      <c r="Z335" s="25">
        <f t="shared" si="109"/>
        <v>8.1879196375425067E-3</v>
      </c>
      <c r="AA335" s="25">
        <f t="shared" si="110"/>
        <v>1.1083643987890301E-2</v>
      </c>
      <c r="AB335" s="25">
        <f t="shared" si="111"/>
        <v>1.1094313422593371E-2</v>
      </c>
      <c r="AC335" s="25">
        <f t="shared" si="112"/>
        <v>1.1064138765035203E-2</v>
      </c>
      <c r="AD335" s="25">
        <f t="shared" si="113"/>
        <v>1.1100806505672356E-2</v>
      </c>
      <c r="AE335" s="25">
        <f t="shared" si="114"/>
        <v>1.1102561564193314E-2</v>
      </c>
      <c r="AF335" s="25">
        <f t="shared" si="115"/>
        <v>1.1100674212253692E-2</v>
      </c>
      <c r="AG335" s="25">
        <f t="shared" si="116"/>
        <v>1.1114894516448093E-2</v>
      </c>
      <c r="AH335" s="25">
        <f t="shared" si="117"/>
        <v>1.1128017639089771E-2</v>
      </c>
      <c r="AI335" s="25">
        <f t="shared" si="118"/>
        <v>1.1128017639089993E-2</v>
      </c>
      <c r="AJ335" s="25"/>
      <c r="AK335" s="25"/>
      <c r="AL335" s="25">
        <f t="shared" si="119"/>
        <v>9.2122440419177831E-3</v>
      </c>
    </row>
    <row r="336" spans="1:38" ht="13" x14ac:dyDescent="0.6">
      <c r="A336" s="1">
        <v>2040</v>
      </c>
      <c r="B336" s="109">
        <f t="shared" si="86"/>
        <v>1.2534174745673532E-2</v>
      </c>
      <c r="C336" s="109">
        <f t="shared" si="87"/>
        <v>1.2414328018703902E-2</v>
      </c>
      <c r="D336" s="109">
        <f t="shared" si="88"/>
        <v>1.2473963161856005E-2</v>
      </c>
      <c r="E336" s="109">
        <f t="shared" si="89"/>
        <v>1.2534174745673532E-2</v>
      </c>
      <c r="F336" s="109">
        <f t="shared" si="90"/>
        <v>1.2414328018703902E-2</v>
      </c>
      <c r="G336" s="109">
        <f t="shared" si="91"/>
        <v>2.2147040427619391E-2</v>
      </c>
      <c r="H336" s="109">
        <f t="shared" si="92"/>
        <v>2.2104670564506046E-2</v>
      </c>
      <c r="I336" s="109">
        <f t="shared" si="93"/>
        <v>2.4035093714998235E-2</v>
      </c>
      <c r="J336" s="109">
        <f t="shared" si="94"/>
        <v>2.3920490704586683E-2</v>
      </c>
      <c r="K336" s="109">
        <f t="shared" si="95"/>
        <v>2.4076265778284478E-2</v>
      </c>
      <c r="L336" s="109">
        <f t="shared" si="96"/>
        <v>2.3822465663360326E-2</v>
      </c>
      <c r="M336" s="109">
        <f t="shared" si="97"/>
        <v>2.3901841926349476E-2</v>
      </c>
      <c r="N336" s="109">
        <f t="shared" si="98"/>
        <v>2.8958085938421085E-2</v>
      </c>
      <c r="O336" s="109">
        <f t="shared" si="99"/>
        <v>2.3987002804774837E-2</v>
      </c>
      <c r="P336" s="109">
        <f t="shared" si="100"/>
        <v>2.3583175136269841E-2</v>
      </c>
      <c r="Q336" s="109">
        <f t="shared" si="101"/>
        <v>2.3856317189254073E-2</v>
      </c>
      <c r="R336" s="25">
        <f t="shared" si="102"/>
        <v>2.0422713658689709E-2</v>
      </c>
      <c r="S336" s="1">
        <v>2150</v>
      </c>
      <c r="T336" s="25">
        <f t="shared" si="103"/>
        <v>6.04743537446506E-3</v>
      </c>
      <c r="U336" s="25">
        <f t="shared" si="104"/>
        <v>6.0034158837960483E-3</v>
      </c>
      <c r="V336" s="25">
        <f t="shared" si="105"/>
        <v>6.04743537446506E-3</v>
      </c>
      <c r="W336" s="25">
        <f t="shared" si="106"/>
        <v>6.04743537446506E-3</v>
      </c>
      <c r="X336" s="25">
        <f t="shared" si="107"/>
        <v>5.9925109896490358E-3</v>
      </c>
      <c r="Y336" s="25">
        <f t="shared" si="108"/>
        <v>8.0213912700570766E-3</v>
      </c>
      <c r="Z336" s="25">
        <f t="shared" si="109"/>
        <v>8.0315712596221722E-3</v>
      </c>
      <c r="AA336" s="25">
        <f t="shared" si="110"/>
        <v>1.002123294120616E-2</v>
      </c>
      <c r="AB336" s="25">
        <f t="shared" si="111"/>
        <v>9.9854896213880107E-3</v>
      </c>
      <c r="AC336" s="25">
        <f t="shared" si="112"/>
        <v>1.0004158725116508E-2</v>
      </c>
      <c r="AD336" s="25">
        <f t="shared" si="113"/>
        <v>9.9907483515822015E-3</v>
      </c>
      <c r="AE336" s="25">
        <f t="shared" si="114"/>
        <v>9.9921696625930867E-3</v>
      </c>
      <c r="AF336" s="25">
        <f t="shared" si="115"/>
        <v>9.9906412136709921E-3</v>
      </c>
      <c r="AG336" s="25">
        <f t="shared" si="116"/>
        <v>1.0002156068483536E-2</v>
      </c>
      <c r="AH336" s="25">
        <f t="shared" si="117"/>
        <v>9.9692363747707624E-3</v>
      </c>
      <c r="AI336" s="25">
        <f t="shared" si="118"/>
        <v>9.9713102569940482E-3</v>
      </c>
      <c r="AJ336" s="25"/>
      <c r="AK336" s="25"/>
      <c r="AL336" s="25">
        <f t="shared" si="119"/>
        <v>8.5073961713953011E-3</v>
      </c>
    </row>
    <row r="337" spans="1:38" ht="13" x14ac:dyDescent="0.6">
      <c r="A337" s="1">
        <v>2050</v>
      </c>
      <c r="B337" s="109">
        <f t="shared" si="86"/>
        <v>1.1543671275387357E-2</v>
      </c>
      <c r="C337" s="109">
        <f t="shared" si="87"/>
        <v>1.1445695137481504E-2</v>
      </c>
      <c r="D337" s="109">
        <f t="shared" si="88"/>
        <v>1.149447420531069E-2</v>
      </c>
      <c r="E337" s="109">
        <f t="shared" si="89"/>
        <v>1.1136692791213987E-2</v>
      </c>
      <c r="F337" s="109">
        <f t="shared" si="90"/>
        <v>1.1042004447136655E-2</v>
      </c>
      <c r="G337" s="109">
        <f t="shared" si="91"/>
        <v>1.8914952207806479E-2</v>
      </c>
      <c r="H337" s="109">
        <f t="shared" si="92"/>
        <v>1.9048855541086818E-2</v>
      </c>
      <c r="I337" s="109">
        <f t="shared" si="93"/>
        <v>2.4065071424597795E-2</v>
      </c>
      <c r="J337" s="109">
        <f t="shared" si="94"/>
        <v>2.4433420385456817E-2</v>
      </c>
      <c r="K337" s="109">
        <f t="shared" si="95"/>
        <v>2.3955593140371656E-2</v>
      </c>
      <c r="L337" s="109">
        <f t="shared" si="96"/>
        <v>2.4430377684121485E-2</v>
      </c>
      <c r="M337" s="109">
        <f t="shared" si="97"/>
        <v>2.4229279400361126E-2</v>
      </c>
      <c r="N337" s="109">
        <f t="shared" si="98"/>
        <v>2.8957580060690713E-2</v>
      </c>
      <c r="O337" s="109">
        <f t="shared" si="99"/>
        <v>2.4147723764276208E-2</v>
      </c>
      <c r="P337" s="109">
        <f t="shared" si="100"/>
        <v>2.4240183054293984E-2</v>
      </c>
      <c r="Q337" s="109">
        <f t="shared" si="101"/>
        <v>2.4156755487370507E-2</v>
      </c>
      <c r="R337" s="25">
        <f t="shared" si="102"/>
        <v>1.9827645625435236E-2</v>
      </c>
      <c r="S337" s="1">
        <v>2160</v>
      </c>
      <c r="T337" s="25">
        <f t="shared" si="103"/>
        <v>6.0388957140040667E-3</v>
      </c>
      <c r="U337" s="25">
        <f t="shared" si="104"/>
        <v>5.9974911629225858E-3</v>
      </c>
      <c r="V337" s="25">
        <f t="shared" si="105"/>
        <v>6.0388957140040667E-3</v>
      </c>
      <c r="W337" s="25">
        <f t="shared" si="106"/>
        <v>6.0388957140040667E-3</v>
      </c>
      <c r="X337" s="25">
        <f t="shared" si="107"/>
        <v>5.9872286125892682E-3</v>
      </c>
      <c r="Y337" s="25">
        <f t="shared" si="108"/>
        <v>7.9809902698613211E-3</v>
      </c>
      <c r="Z337" s="25">
        <f t="shared" si="109"/>
        <v>7.9696398355828535E-3</v>
      </c>
      <c r="AA337" s="25">
        <f t="shared" si="110"/>
        <v>9.9951808340985604E-3</v>
      </c>
      <c r="AB337" s="25">
        <f t="shared" si="111"/>
        <v>9.9861989997507283E-3</v>
      </c>
      <c r="AC337" s="25">
        <f t="shared" si="112"/>
        <v>9.9949407793840095E-3</v>
      </c>
      <c r="AD337" s="25">
        <f t="shared" si="113"/>
        <v>1.0013433777731784E-2</v>
      </c>
      <c r="AE337" s="25">
        <f t="shared" si="114"/>
        <v>1.0001895568778174E-2</v>
      </c>
      <c r="AF337" s="25">
        <f t="shared" si="115"/>
        <v>9.998304357833776E-3</v>
      </c>
      <c r="AG337" s="25">
        <f t="shared" si="116"/>
        <v>9.9891049521885211E-3</v>
      </c>
      <c r="AH337" s="25">
        <f t="shared" si="117"/>
        <v>1.0015032615486197E-2</v>
      </c>
      <c r="AI337" s="25">
        <f t="shared" si="118"/>
        <v>1.0009204025236196E-2</v>
      </c>
      <c r="AJ337" s="25"/>
      <c r="AK337" s="25"/>
      <c r="AL337" s="25">
        <f t="shared" si="119"/>
        <v>8.5034583083410109E-3</v>
      </c>
    </row>
    <row r="338" spans="1:38" ht="13" x14ac:dyDescent="0.6">
      <c r="A338" s="1">
        <v>2060</v>
      </c>
      <c r="B338" s="109">
        <f t="shared" si="86"/>
        <v>1.1440840015591425E-2</v>
      </c>
      <c r="C338" s="109">
        <f t="shared" si="87"/>
        <v>1.0993657375327537E-2</v>
      </c>
      <c r="D338" s="109">
        <f t="shared" si="88"/>
        <v>1.1035533591945423E-2</v>
      </c>
      <c r="E338" s="109">
        <f t="shared" si="89"/>
        <v>1.1484685122802318E-2</v>
      </c>
      <c r="F338" s="109">
        <f t="shared" si="90"/>
        <v>1.1397328761565628E-2</v>
      </c>
      <c r="G338" s="109">
        <f t="shared" si="91"/>
        <v>1.922033933430578E-2</v>
      </c>
      <c r="H338" s="109">
        <f t="shared" si="92"/>
        <v>1.9032120861830482E-2</v>
      </c>
      <c r="I338" s="109">
        <f t="shared" si="93"/>
        <v>2.5027120341096776E-2</v>
      </c>
      <c r="J338" s="109">
        <f t="shared" si="94"/>
        <v>2.4918714945831422E-2</v>
      </c>
      <c r="K338" s="109">
        <f t="shared" si="95"/>
        <v>2.521533680482424E-2</v>
      </c>
      <c r="L338" s="109">
        <f t="shared" si="96"/>
        <v>2.4985999392956426E-2</v>
      </c>
      <c r="M338" s="109">
        <f t="shared" si="97"/>
        <v>2.5130914755980172E-2</v>
      </c>
      <c r="N338" s="109">
        <f t="shared" si="98"/>
        <v>2.8540951399434356E-2</v>
      </c>
      <c r="O338" s="109">
        <f t="shared" si="99"/>
        <v>2.5099677403880527E-2</v>
      </c>
      <c r="P338" s="109">
        <f t="shared" si="100"/>
        <v>2.5242549535303027E-2</v>
      </c>
      <c r="Q338" s="109">
        <f t="shared" si="101"/>
        <v>2.4914113646522962E-2</v>
      </c>
      <c r="R338" s="25">
        <f t="shared" si="102"/>
        <v>2.0229992705574906E-2</v>
      </c>
      <c r="S338" s="1">
        <v>2170</v>
      </c>
      <c r="T338" s="25">
        <f t="shared" si="103"/>
        <v>6.0116946619634959E-3</v>
      </c>
      <c r="U338" s="25">
        <f t="shared" si="104"/>
        <v>5.9728648087864489E-3</v>
      </c>
      <c r="V338" s="25">
        <f t="shared" si="105"/>
        <v>6.0116946619634959E-3</v>
      </c>
      <c r="W338" s="25">
        <f t="shared" si="106"/>
        <v>6.0116946619634959E-3</v>
      </c>
      <c r="X338" s="25">
        <f t="shared" si="107"/>
        <v>5.9632356181598123E-3</v>
      </c>
      <c r="Y338" s="25">
        <f t="shared" si="108"/>
        <v>8.0065466508512095E-3</v>
      </c>
      <c r="Z338" s="25">
        <f t="shared" si="109"/>
        <v>8.0240622010907536E-3</v>
      </c>
      <c r="AA338" s="25">
        <f t="shared" si="110"/>
        <v>9.9992717523800234E-3</v>
      </c>
      <c r="AB338" s="25">
        <f t="shared" si="111"/>
        <v>1.0008034791879838E-2</v>
      </c>
      <c r="AC338" s="25">
        <f t="shared" si="112"/>
        <v>1.0008406080134868E-2</v>
      </c>
      <c r="AD338" s="25">
        <f t="shared" si="113"/>
        <v>9.9751872283735388E-3</v>
      </c>
      <c r="AE338" s="25">
        <f t="shared" si="114"/>
        <v>1.0011935331273092E-2</v>
      </c>
      <c r="AF338" s="25">
        <f t="shared" si="115"/>
        <v>1.0002901130562902E-2</v>
      </c>
      <c r="AG338" s="25">
        <f t="shared" si="116"/>
        <v>9.9993836605010156E-3</v>
      </c>
      <c r="AH338" s="25">
        <f t="shared" si="117"/>
        <v>9.9985051656474866E-3</v>
      </c>
      <c r="AI338" s="25">
        <f t="shared" si="118"/>
        <v>1.0019253279225371E-2</v>
      </c>
      <c r="AJ338" s="25"/>
      <c r="AK338" s="25"/>
      <c r="AL338" s="25">
        <f t="shared" si="119"/>
        <v>8.501541980297303E-3</v>
      </c>
    </row>
    <row r="339" spans="1:38" ht="13" x14ac:dyDescent="0.6">
      <c r="A339" s="1">
        <v>2070</v>
      </c>
      <c r="B339" s="109">
        <f t="shared" si="86"/>
        <v>1.0917276284987398E-2</v>
      </c>
      <c r="C339" s="109">
        <f t="shared" si="87"/>
        <v>1.1203654813697561E-2</v>
      </c>
      <c r="D339" s="109">
        <f t="shared" si="88"/>
        <v>1.0917276284987398E-2</v>
      </c>
      <c r="E339" s="109">
        <f t="shared" si="89"/>
        <v>1.1280328305728782E-2</v>
      </c>
      <c r="F339" s="109">
        <f t="shared" si="90"/>
        <v>1.1203654813697561E-2</v>
      </c>
      <c r="G339" s="109">
        <f t="shared" si="91"/>
        <v>1.8861587480421438E-2</v>
      </c>
      <c r="H339" s="109">
        <f t="shared" si="92"/>
        <v>1.8897493723776915E-2</v>
      </c>
      <c r="I339" s="109">
        <f t="shared" si="93"/>
        <v>2.5732043198295917E-2</v>
      </c>
      <c r="J339" s="109">
        <f t="shared" si="94"/>
        <v>2.5702816315930077E-2</v>
      </c>
      <c r="K339" s="109">
        <f t="shared" si="95"/>
        <v>2.5518379445966577E-2</v>
      </c>
      <c r="L339" s="109">
        <f t="shared" si="96"/>
        <v>2.5590478227345059E-2</v>
      </c>
      <c r="M339" s="109">
        <f t="shared" si="97"/>
        <v>2.5679076217543395E-2</v>
      </c>
      <c r="N339" s="109">
        <f t="shared" si="98"/>
        <v>2.8210932096907504E-2</v>
      </c>
      <c r="O339" s="109">
        <f t="shared" si="99"/>
        <v>2.5586271807005234E-2</v>
      </c>
      <c r="P339" s="109">
        <f t="shared" si="100"/>
        <v>2.5588203033031665E-2</v>
      </c>
      <c r="Q339" s="109">
        <f t="shared" si="101"/>
        <v>2.5757427264726962E-2</v>
      </c>
      <c r="R339" s="25">
        <f t="shared" si="102"/>
        <v>2.041543120712809E-2</v>
      </c>
      <c r="S339" s="1">
        <v>2180</v>
      </c>
      <c r="T339" s="25">
        <f t="shared" si="103"/>
        <v>5.9691575949474274E-3</v>
      </c>
      <c r="U339" s="25">
        <f t="shared" si="104"/>
        <v>5.9328250264898408E-3</v>
      </c>
      <c r="V339" s="25">
        <f t="shared" si="105"/>
        <v>5.9691575949474274E-3</v>
      </c>
      <c r="W339" s="25">
        <f t="shared" si="106"/>
        <v>5.9691575949474274E-3</v>
      </c>
      <c r="X339" s="25">
        <f t="shared" si="107"/>
        <v>5.9238109073092016E-3</v>
      </c>
      <c r="Y339" s="25">
        <f t="shared" si="108"/>
        <v>8.0285180981058968E-3</v>
      </c>
      <c r="Z339" s="25">
        <f t="shared" si="109"/>
        <v>8.0212151409362331E-3</v>
      </c>
      <c r="AA339" s="25">
        <f t="shared" si="110"/>
        <v>1.0015288147220858E-2</v>
      </c>
      <c r="AB339" s="25">
        <f t="shared" si="111"/>
        <v>1.0002654971840164E-2</v>
      </c>
      <c r="AC339" s="25">
        <f t="shared" si="112"/>
        <v>9.9963330967776098E-3</v>
      </c>
      <c r="AD339" s="25">
        <f t="shared" si="113"/>
        <v>1.0002327744311756E-2</v>
      </c>
      <c r="AE339" s="25">
        <f t="shared" si="114"/>
        <v>9.9867857798778825E-3</v>
      </c>
      <c r="AF339" s="25">
        <f t="shared" si="115"/>
        <v>9.9970838804595008E-3</v>
      </c>
      <c r="AG339" s="25">
        <f t="shared" si="116"/>
        <v>1.0016720979633353E-2</v>
      </c>
      <c r="AH339" s="25">
        <f t="shared" si="117"/>
        <v>9.9973953964165307E-3</v>
      </c>
      <c r="AI339" s="25">
        <f t="shared" si="118"/>
        <v>1.0001939518220704E-2</v>
      </c>
      <c r="AJ339" s="25"/>
      <c r="AK339" s="25"/>
      <c r="AL339" s="25">
        <f t="shared" si="119"/>
        <v>8.4893982170276133E-3</v>
      </c>
    </row>
    <row r="340" spans="1:38" ht="13" x14ac:dyDescent="0.6">
      <c r="A340" s="1">
        <v>2080</v>
      </c>
      <c r="B340" s="109">
        <f t="shared" si="86"/>
        <v>9.8418692521275997E-3</v>
      </c>
      <c r="C340" s="109">
        <f t="shared" si="87"/>
        <v>1.0073962582592966E-2</v>
      </c>
      <c r="D340" s="109">
        <f t="shared" si="88"/>
        <v>1.0135898244829855E-2</v>
      </c>
      <c r="E340" s="109">
        <f t="shared" si="89"/>
        <v>9.8418692521275997E-3</v>
      </c>
      <c r="F340" s="109">
        <f t="shared" si="90"/>
        <v>1.0073962582592966E-2</v>
      </c>
      <c r="G340" s="109">
        <f t="shared" si="91"/>
        <v>1.5746788509723109E-2</v>
      </c>
      <c r="H340" s="109">
        <f t="shared" si="92"/>
        <v>1.5776337980420774E-2</v>
      </c>
      <c r="I340" s="109">
        <f t="shared" si="93"/>
        <v>2.3738983549510762E-2</v>
      </c>
      <c r="J340" s="109">
        <f t="shared" si="94"/>
        <v>2.3649871634024988E-2</v>
      </c>
      <c r="K340" s="109">
        <f t="shared" si="95"/>
        <v>2.3769295271085511E-2</v>
      </c>
      <c r="L340" s="109">
        <f t="shared" si="96"/>
        <v>2.3735784153560147E-2</v>
      </c>
      <c r="M340" s="109">
        <f t="shared" si="97"/>
        <v>2.3730873794457041E-2</v>
      </c>
      <c r="N340" s="109">
        <f t="shared" si="98"/>
        <v>2.5297879823447333E-2</v>
      </c>
      <c r="O340" s="109">
        <f t="shared" si="99"/>
        <v>2.3795094756095203E-2</v>
      </c>
      <c r="P340" s="109">
        <f t="shared" si="100"/>
        <v>2.3716948149264727E-2</v>
      </c>
      <c r="Q340" s="109">
        <f t="shared" si="101"/>
        <v>2.3662039002945612E-2</v>
      </c>
      <c r="R340" s="25">
        <f t="shared" si="102"/>
        <v>1.8536716158675387E-2</v>
      </c>
      <c r="S340" s="1">
        <v>2190</v>
      </c>
      <c r="T340" s="25">
        <f t="shared" si="103"/>
        <v>6.0545702349539265E-3</v>
      </c>
      <c r="U340" s="25">
        <f t="shared" si="104"/>
        <v>6.0198478666397826E-3</v>
      </c>
      <c r="V340" s="25">
        <f t="shared" si="105"/>
        <v>6.0545702349539265E-3</v>
      </c>
      <c r="W340" s="25">
        <f t="shared" si="106"/>
        <v>6.0545702349539265E-3</v>
      </c>
      <c r="X340" s="25">
        <f t="shared" si="107"/>
        <v>6.0112294317617998E-3</v>
      </c>
      <c r="Y340" s="25">
        <f t="shared" si="108"/>
        <v>7.9564225983534964E-3</v>
      </c>
      <c r="Z340" s="25">
        <f t="shared" si="109"/>
        <v>7.9733311599399226E-3</v>
      </c>
      <c r="AA340" s="25">
        <f t="shared" si="110"/>
        <v>1.0000575759574692E-2</v>
      </c>
      <c r="AB340" s="25">
        <f t="shared" si="111"/>
        <v>1.0000281063214933E-2</v>
      </c>
      <c r="AC340" s="25">
        <f t="shared" si="112"/>
        <v>1.0017466872823899E-2</v>
      </c>
      <c r="AD340" s="25">
        <f t="shared" si="113"/>
        <v>1.0013022457307619E-2</v>
      </c>
      <c r="AE340" s="25">
        <f t="shared" si="114"/>
        <v>1.0003781792562894E-2</v>
      </c>
      <c r="AF340" s="25">
        <f t="shared" si="115"/>
        <v>9.9937781368335532E-3</v>
      </c>
      <c r="AG340" s="25">
        <f t="shared" si="116"/>
        <v>1.0000979635210294E-2</v>
      </c>
      <c r="AH340" s="25">
        <f t="shared" si="117"/>
        <v>9.9985736665730851E-3</v>
      </c>
      <c r="AI340" s="25">
        <f t="shared" si="118"/>
        <v>9.9867857798778825E-3</v>
      </c>
      <c r="AJ340" s="25"/>
      <c r="AK340" s="25"/>
      <c r="AL340" s="25">
        <f t="shared" si="119"/>
        <v>8.5087366828459771E-3</v>
      </c>
    </row>
    <row r="341" spans="1:38" ht="13" x14ac:dyDescent="0.6">
      <c r="A341" s="1">
        <v>2090</v>
      </c>
      <c r="B341" s="109">
        <f t="shared" si="86"/>
        <v>8.9594556721677154E-3</v>
      </c>
      <c r="C341" s="109">
        <f t="shared" si="87"/>
        <v>8.6175604623845992E-3</v>
      </c>
      <c r="D341" s="109">
        <f t="shared" si="88"/>
        <v>8.6657691167804085E-3</v>
      </c>
      <c r="E341" s="109">
        <f t="shared" si="89"/>
        <v>8.9594556721677154E-3</v>
      </c>
      <c r="F341" s="109">
        <f t="shared" si="90"/>
        <v>8.8847794700548377E-3</v>
      </c>
      <c r="G341" s="109">
        <f t="shared" si="91"/>
        <v>1.2078194273852594E-2</v>
      </c>
      <c r="H341" s="109">
        <f t="shared" si="92"/>
        <v>1.2057544362387596E-2</v>
      </c>
      <c r="I341" s="109">
        <f t="shared" si="93"/>
        <v>2.128792082721831E-2</v>
      </c>
      <c r="J341" s="109">
        <f t="shared" si="94"/>
        <v>2.1391947596446803E-2</v>
      </c>
      <c r="K341" s="109">
        <f t="shared" si="95"/>
        <v>2.1349758108680561E-2</v>
      </c>
      <c r="L341" s="109">
        <f t="shared" si="96"/>
        <v>2.1339938805898573E-2</v>
      </c>
      <c r="M341" s="109">
        <f t="shared" si="97"/>
        <v>2.1315669999342646E-2</v>
      </c>
      <c r="N341" s="109">
        <f t="shared" si="98"/>
        <v>2.1834601836959289E-2</v>
      </c>
      <c r="O341" s="109">
        <f t="shared" si="99"/>
        <v>2.1254377682649261E-2</v>
      </c>
      <c r="P341" s="109">
        <f t="shared" si="100"/>
        <v>2.1337598712521721E-2</v>
      </c>
      <c r="Q341" s="109">
        <f t="shared" si="101"/>
        <v>2.1298107706289482E-2</v>
      </c>
      <c r="R341" s="25">
        <f t="shared" si="102"/>
        <v>1.6289542519112632E-2</v>
      </c>
      <c r="S341" s="1">
        <v>2200</v>
      </c>
      <c r="T341" s="25">
        <f t="shared" si="103"/>
        <v>5.9735224773962425E-3</v>
      </c>
      <c r="U341" s="25">
        <f t="shared" si="104"/>
        <v>6.0726675818398856E-3</v>
      </c>
      <c r="V341" s="25">
        <f t="shared" si="105"/>
        <v>5.9735224773962425E-3</v>
      </c>
      <c r="W341" s="25">
        <f t="shared" si="106"/>
        <v>5.9735224773962425E-3</v>
      </c>
      <c r="X341" s="25">
        <f t="shared" si="107"/>
        <v>6.0644812037402573E-3</v>
      </c>
      <c r="Y341" s="25">
        <f t="shared" si="108"/>
        <v>7.8549784535015821E-3</v>
      </c>
      <c r="Z341" s="25">
        <f t="shared" si="109"/>
        <v>7.8129577190302335E-3</v>
      </c>
      <c r="AA341" s="25">
        <f t="shared" si="110"/>
        <v>9.7957298995670072E-3</v>
      </c>
      <c r="AB341" s="25">
        <f t="shared" si="111"/>
        <v>9.8333672107302483E-3</v>
      </c>
      <c r="AC341" s="25">
        <f t="shared" si="112"/>
        <v>9.8157072722304672E-3</v>
      </c>
      <c r="AD341" s="25">
        <f t="shared" si="113"/>
        <v>9.8193682305960373E-3</v>
      </c>
      <c r="AE341" s="25">
        <f t="shared" si="114"/>
        <v>9.8206812690726508E-3</v>
      </c>
      <c r="AF341" s="25">
        <f t="shared" si="115"/>
        <v>9.8269983346586098E-3</v>
      </c>
      <c r="AG341" s="25">
        <f t="shared" si="116"/>
        <v>9.8250683059439847E-3</v>
      </c>
      <c r="AH341" s="25">
        <f t="shared" si="117"/>
        <v>9.807588126756972E-3</v>
      </c>
      <c r="AI341" s="25">
        <f t="shared" si="118"/>
        <v>9.8142594176868769E-3</v>
      </c>
      <c r="AJ341" s="25"/>
      <c r="AK341" s="25"/>
      <c r="AL341" s="25">
        <f t="shared" si="119"/>
        <v>8.3802762785964713E-3</v>
      </c>
    </row>
    <row r="342" spans="1:38" ht="13" x14ac:dyDescent="0.6">
      <c r="A342" s="1">
        <v>2100</v>
      </c>
      <c r="B342" s="109">
        <f t="shared" si="86"/>
        <v>7.7257952426748044E-3</v>
      </c>
      <c r="C342" s="109">
        <f t="shared" si="87"/>
        <v>7.6861880498091395E-3</v>
      </c>
      <c r="D342" s="109">
        <f t="shared" si="88"/>
        <v>7.7257952426748044E-3</v>
      </c>
      <c r="E342" s="109">
        <f t="shared" si="89"/>
        <v>7.7257952426748044E-3</v>
      </c>
      <c r="F342" s="109">
        <f t="shared" si="90"/>
        <v>7.6665364249988155E-3</v>
      </c>
      <c r="G342" s="109">
        <f t="shared" si="91"/>
        <v>9.8543588707700192E-3</v>
      </c>
      <c r="H342" s="109">
        <f t="shared" si="92"/>
        <v>9.8711062246013004E-3</v>
      </c>
      <c r="I342" s="109">
        <f t="shared" si="93"/>
        <v>1.9111613229659374E-2</v>
      </c>
      <c r="J342" s="109">
        <f t="shared" si="94"/>
        <v>1.9062050427945954E-2</v>
      </c>
      <c r="K342" s="109">
        <f t="shared" si="95"/>
        <v>1.9107901127422E-2</v>
      </c>
      <c r="L342" s="109">
        <f t="shared" si="96"/>
        <v>1.9067400410756052E-2</v>
      </c>
      <c r="M342" s="109">
        <f t="shared" si="97"/>
        <v>1.9048696678238608E-2</v>
      </c>
      <c r="N342" s="109">
        <f t="shared" si="98"/>
        <v>1.9127500791532137E-2</v>
      </c>
      <c r="O342" s="109">
        <f t="shared" si="99"/>
        <v>1.9121844820339406E-2</v>
      </c>
      <c r="P342" s="109">
        <f t="shared" si="100"/>
        <v>1.9030055703183946E-2</v>
      </c>
      <c r="Q342" s="109">
        <f t="shared" si="101"/>
        <v>1.9097652323020187E-2</v>
      </c>
      <c r="R342" s="25">
        <f t="shared" si="102"/>
        <v>1.4376893175643835E-2</v>
      </c>
      <c r="S342" s="1">
        <v>2210</v>
      </c>
      <c r="T342" s="2" t="e">
        <f t="shared" si="103"/>
        <v>#NUM!</v>
      </c>
      <c r="U342" s="2" t="e">
        <f t="shared" si="104"/>
        <v>#NUM!</v>
      </c>
      <c r="V342" s="2" t="e">
        <f t="shared" si="105"/>
        <v>#NUM!</v>
      </c>
      <c r="W342" s="2" t="e">
        <f t="shared" si="106"/>
        <v>#NUM!</v>
      </c>
      <c r="X342" s="2" t="e">
        <f t="shared" si="107"/>
        <v>#NUM!</v>
      </c>
      <c r="Y342" s="2" t="e">
        <f t="shared" si="108"/>
        <v>#NUM!</v>
      </c>
      <c r="Z342" s="2" t="e">
        <f t="shared" si="109"/>
        <v>#NUM!</v>
      </c>
      <c r="AA342" s="2" t="e">
        <f t="shared" si="110"/>
        <v>#NUM!</v>
      </c>
      <c r="AB342" s="2" t="e">
        <f t="shared" si="111"/>
        <v>#NUM!</v>
      </c>
      <c r="AC342" s="2" t="e">
        <f t="shared" si="112"/>
        <v>#NUM!</v>
      </c>
      <c r="AD342" s="2" t="e">
        <f t="shared" si="113"/>
        <v>#NUM!</v>
      </c>
      <c r="AE342" s="2" t="e">
        <f t="shared" si="114"/>
        <v>#NUM!</v>
      </c>
      <c r="AF342" s="2" t="e">
        <f t="shared" si="115"/>
        <v>#NUM!</v>
      </c>
      <c r="AG342" s="2" t="e">
        <f t="shared" si="116"/>
        <v>#NUM!</v>
      </c>
      <c r="AH342" s="2" t="e">
        <f t="shared" si="117"/>
        <v>#NUM!</v>
      </c>
      <c r="AI342" s="2" t="e">
        <f t="shared" si="118"/>
        <v>#NUM!</v>
      </c>
      <c r="AJ342" s="2"/>
      <c r="AK342" s="2"/>
      <c r="AL342" s="2" t="e">
        <f t="shared" si="119"/>
        <v>#NUM!</v>
      </c>
    </row>
    <row r="343" spans="1:38" ht="13" x14ac:dyDescent="0.6">
      <c r="A343" s="1">
        <v>2110</v>
      </c>
      <c r="B343" s="109">
        <f>EXP(LN(T320/B330)/(S320-A330))-1</f>
        <v>7.4027837470644897E-3</v>
      </c>
      <c r="C343" s="109">
        <f t="shared" ref="C343:Q343" si="120">EXP(LN(U320/C330)/(2120-2110))-1</f>
        <v>7.5973371856867811E-3</v>
      </c>
      <c r="D343" s="109">
        <f t="shared" si="120"/>
        <v>7.4027837470644897E-3</v>
      </c>
      <c r="E343" s="109">
        <f t="shared" si="120"/>
        <v>7.4027837470644897E-3</v>
      </c>
      <c r="F343" s="109">
        <f t="shared" si="120"/>
        <v>7.3501042479569012E-3</v>
      </c>
      <c r="G343" s="109">
        <f t="shared" si="120"/>
        <v>9.3915260703245629E-3</v>
      </c>
      <c r="H343" s="109">
        <f t="shared" si="120"/>
        <v>9.3901142907448776E-3</v>
      </c>
      <c r="I343" s="109">
        <f t="shared" si="120"/>
        <v>1.7064816837779384E-2</v>
      </c>
      <c r="J343" s="109">
        <f t="shared" si="120"/>
        <v>1.7079553468012598E-2</v>
      </c>
      <c r="K343" s="109">
        <f t="shared" si="120"/>
        <v>1.7103577806559134E-2</v>
      </c>
      <c r="L343" s="109">
        <f t="shared" si="120"/>
        <v>1.7135052951953389E-2</v>
      </c>
      <c r="M343" s="109">
        <f t="shared" si="120"/>
        <v>1.7126272094154515E-2</v>
      </c>
      <c r="N343" s="109">
        <f t="shared" si="120"/>
        <v>1.7073729029779994E-2</v>
      </c>
      <c r="O343" s="109">
        <f t="shared" si="120"/>
        <v>1.7108932044944236E-2</v>
      </c>
      <c r="P343" s="109">
        <f t="shared" si="120"/>
        <v>1.7132401922494989E-2</v>
      </c>
      <c r="Q343" s="109">
        <f t="shared" si="120"/>
        <v>1.7124953860415681E-2</v>
      </c>
      <c r="R343" s="25">
        <f t="shared" si="102"/>
        <v>1.3117920190750032E-2</v>
      </c>
      <c r="S343" s="2"/>
      <c r="T343" s="2" t="e">
        <f t="shared" si="103"/>
        <v>#DIV/0!</v>
      </c>
      <c r="U343" s="2" t="e">
        <f t="shared" si="104"/>
        <v>#DIV/0!</v>
      </c>
      <c r="V343" s="2" t="e">
        <f t="shared" si="105"/>
        <v>#DIV/0!</v>
      </c>
      <c r="W343" s="2" t="e">
        <f t="shared" si="106"/>
        <v>#DIV/0!</v>
      </c>
      <c r="X343" s="2" t="e">
        <f t="shared" si="107"/>
        <v>#DIV/0!</v>
      </c>
      <c r="Y343" s="2" t="e">
        <f t="shared" si="108"/>
        <v>#DIV/0!</v>
      </c>
      <c r="Z343" s="2" t="e">
        <f t="shared" si="109"/>
        <v>#DIV/0!</v>
      </c>
      <c r="AA343" s="2" t="e">
        <f t="shared" si="110"/>
        <v>#DIV/0!</v>
      </c>
      <c r="AB343" s="2" t="e">
        <f t="shared" si="111"/>
        <v>#DIV/0!</v>
      </c>
      <c r="AC343" s="2" t="e">
        <f t="shared" si="112"/>
        <v>#DIV/0!</v>
      </c>
      <c r="AD343" s="2" t="e">
        <f t="shared" si="113"/>
        <v>#DIV/0!</v>
      </c>
      <c r="AE343" s="2" t="e">
        <f t="shared" si="114"/>
        <v>#DIV/0!</v>
      </c>
      <c r="AF343" s="2" t="e">
        <f t="shared" si="115"/>
        <v>#DIV/0!</v>
      </c>
      <c r="AG343" s="2" t="e">
        <f t="shared" si="116"/>
        <v>#DIV/0!</v>
      </c>
      <c r="AH343" s="2" t="e">
        <f t="shared" si="117"/>
        <v>#DIV/0!</v>
      </c>
      <c r="AI343" s="2" t="e">
        <f t="shared" si="118"/>
        <v>#DIV/0!</v>
      </c>
      <c r="AJ343" s="2"/>
      <c r="AK343" s="2"/>
      <c r="AL343" s="2" t="e">
        <f t="shared" si="119"/>
        <v>#DIV/0!</v>
      </c>
    </row>
    <row r="344" spans="1:38" ht="13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3" x14ac:dyDescent="0.6">
      <c r="A345" s="1" t="s">
        <v>27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3" x14ac:dyDescent="0.6">
      <c r="A346" s="1" t="s">
        <v>178</v>
      </c>
      <c r="B346" s="102" t="s">
        <v>158</v>
      </c>
      <c r="C346" s="102" t="s">
        <v>159</v>
      </c>
      <c r="D346" s="102" t="s">
        <v>160</v>
      </c>
      <c r="E346" s="102" t="s">
        <v>161</v>
      </c>
      <c r="F346" s="102" t="s">
        <v>162</v>
      </c>
      <c r="G346" s="102" t="s">
        <v>163</v>
      </c>
      <c r="H346" s="102" t="s">
        <v>164</v>
      </c>
      <c r="I346" s="102" t="s">
        <v>165</v>
      </c>
      <c r="J346" s="102" t="s">
        <v>166</v>
      </c>
      <c r="K346" s="102" t="s">
        <v>167</v>
      </c>
      <c r="L346" s="102" t="s">
        <v>168</v>
      </c>
      <c r="M346" s="102" t="s">
        <v>169</v>
      </c>
      <c r="N346" s="102" t="s">
        <v>170</v>
      </c>
      <c r="O346" s="102" t="s">
        <v>171</v>
      </c>
      <c r="P346" s="102" t="s">
        <v>172</v>
      </c>
      <c r="Q346" s="102" t="s">
        <v>173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3" x14ac:dyDescent="0.6">
      <c r="A347" s="102">
        <v>2010</v>
      </c>
      <c r="B347" s="103">
        <v>1.22</v>
      </c>
      <c r="C347" s="103">
        <v>1.22</v>
      </c>
      <c r="D347" s="103">
        <v>1.22</v>
      </c>
      <c r="E347" s="103">
        <v>1.22</v>
      </c>
      <c r="F347" s="103">
        <v>1.23</v>
      </c>
      <c r="G347" s="103">
        <v>1.33</v>
      </c>
      <c r="H347" s="103">
        <v>1.38</v>
      </c>
      <c r="I347" s="103">
        <v>1.1399999999999999</v>
      </c>
      <c r="J347" s="103">
        <v>1.17</v>
      </c>
      <c r="K347" s="103">
        <v>1.18</v>
      </c>
      <c r="L347" s="103">
        <v>1.34</v>
      </c>
      <c r="M347" s="103">
        <v>1.41</v>
      </c>
      <c r="N347" s="103">
        <v>1.45</v>
      </c>
      <c r="O347" s="103">
        <v>1.18</v>
      </c>
      <c r="P347" s="103">
        <v>1.1599999999999999</v>
      </c>
      <c r="Q347" s="103">
        <v>1.22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3" x14ac:dyDescent="0.6">
      <c r="A348" s="102">
        <v>2020</v>
      </c>
      <c r="B348" s="103">
        <v>1.45</v>
      </c>
      <c r="C348" s="103">
        <v>1.46</v>
      </c>
      <c r="D348" s="103">
        <v>1.46</v>
      </c>
      <c r="E348" s="103">
        <v>1.46</v>
      </c>
      <c r="F348" s="103">
        <v>1.47</v>
      </c>
      <c r="G348" s="103">
        <v>1.88</v>
      </c>
      <c r="H348" s="103">
        <v>1.96</v>
      </c>
      <c r="I348" s="103">
        <v>1.46</v>
      </c>
      <c r="J348" s="103">
        <v>1.49</v>
      </c>
      <c r="K348" s="103">
        <v>1.5</v>
      </c>
      <c r="L348" s="103">
        <v>1.71</v>
      </c>
      <c r="M348" s="103">
        <v>1.8</v>
      </c>
      <c r="N348" s="103">
        <v>1.91</v>
      </c>
      <c r="O348" s="103">
        <v>1.51</v>
      </c>
      <c r="P348" s="103">
        <v>1.49</v>
      </c>
      <c r="Q348" s="103">
        <v>1.56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3" x14ac:dyDescent="0.6">
      <c r="A349" s="102">
        <v>2030</v>
      </c>
      <c r="B349" s="103">
        <v>1.7</v>
      </c>
      <c r="C349" s="103">
        <v>1.71</v>
      </c>
      <c r="D349" s="103">
        <v>1.71</v>
      </c>
      <c r="E349" s="103">
        <v>1.71</v>
      </c>
      <c r="F349" s="103">
        <v>1.72</v>
      </c>
      <c r="G349" s="103">
        <v>2.61</v>
      </c>
      <c r="H349" s="103">
        <v>2.71</v>
      </c>
      <c r="I349" s="103">
        <v>1.85</v>
      </c>
      <c r="J349" s="103">
        <v>1.89</v>
      </c>
      <c r="K349" s="103">
        <v>1.91</v>
      </c>
      <c r="L349" s="103">
        <v>2.17</v>
      </c>
      <c r="M349" s="103">
        <v>2.2799999999999998</v>
      </c>
      <c r="N349" s="103">
        <v>2.54</v>
      </c>
      <c r="O349" s="103">
        <v>1.92</v>
      </c>
      <c r="P349" s="103">
        <v>1.89</v>
      </c>
      <c r="Q349" s="103">
        <v>1.98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3" x14ac:dyDescent="0.6">
      <c r="A350" s="102">
        <v>2040</v>
      </c>
      <c r="B350" s="103">
        <v>1.96</v>
      </c>
      <c r="C350" s="103">
        <v>1.98</v>
      </c>
      <c r="D350" s="103">
        <v>1.97</v>
      </c>
      <c r="E350" s="103">
        <v>1.96</v>
      </c>
      <c r="F350" s="103">
        <v>1.98</v>
      </c>
      <c r="G350" s="103">
        <v>3.43</v>
      </c>
      <c r="H350" s="103">
        <v>3.56</v>
      </c>
      <c r="I350" s="103">
        <v>2.35</v>
      </c>
      <c r="J350" s="103">
        <v>2.4</v>
      </c>
      <c r="K350" s="103">
        <v>2.42</v>
      </c>
      <c r="L350" s="103">
        <v>2.75</v>
      </c>
      <c r="M350" s="103">
        <v>2.89</v>
      </c>
      <c r="N350" s="103">
        <v>3.39</v>
      </c>
      <c r="O350" s="103">
        <v>2.4300000000000002</v>
      </c>
      <c r="P350" s="103">
        <v>2.4</v>
      </c>
      <c r="Q350" s="103">
        <v>2.52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3" x14ac:dyDescent="0.6">
      <c r="A351" s="102">
        <v>2050</v>
      </c>
      <c r="B351" s="103">
        <v>2.2200000000000002</v>
      </c>
      <c r="C351" s="103">
        <v>2.2400000000000002</v>
      </c>
      <c r="D351" s="103">
        <v>2.23</v>
      </c>
      <c r="E351" s="103">
        <v>2.2200000000000002</v>
      </c>
      <c r="F351" s="103">
        <v>2.2400000000000002</v>
      </c>
      <c r="G351" s="103">
        <v>4.2699999999999996</v>
      </c>
      <c r="H351" s="103">
        <v>4.43</v>
      </c>
      <c r="I351" s="103">
        <v>2.98</v>
      </c>
      <c r="J351" s="103">
        <v>3.04</v>
      </c>
      <c r="K351" s="103">
        <v>3.07</v>
      </c>
      <c r="L351" s="103">
        <v>3.48</v>
      </c>
      <c r="M351" s="103">
        <v>3.66</v>
      </c>
      <c r="N351" s="103">
        <v>4.51</v>
      </c>
      <c r="O351" s="103">
        <v>3.08</v>
      </c>
      <c r="P351" s="103">
        <v>3.03</v>
      </c>
      <c r="Q351" s="103">
        <v>3.19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3" x14ac:dyDescent="0.6">
      <c r="A352" s="102">
        <v>2060</v>
      </c>
      <c r="B352" s="103">
        <v>2.4900000000000002</v>
      </c>
      <c r="C352" s="103">
        <v>2.5099999999999998</v>
      </c>
      <c r="D352" s="103">
        <v>2.5</v>
      </c>
      <c r="E352" s="103">
        <v>2.48</v>
      </c>
      <c r="F352" s="103">
        <v>2.5</v>
      </c>
      <c r="G352" s="103">
        <v>5.15</v>
      </c>
      <c r="H352" s="103">
        <v>5.35</v>
      </c>
      <c r="I352" s="103">
        <v>3.78</v>
      </c>
      <c r="J352" s="103">
        <v>3.87</v>
      </c>
      <c r="K352" s="103">
        <v>3.89</v>
      </c>
      <c r="L352" s="103">
        <v>4.43</v>
      </c>
      <c r="M352" s="103">
        <v>4.6500000000000004</v>
      </c>
      <c r="N352" s="103">
        <v>6</v>
      </c>
      <c r="O352" s="103">
        <v>3.91</v>
      </c>
      <c r="P352" s="103">
        <v>3.85</v>
      </c>
      <c r="Q352" s="103">
        <v>4.05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3" x14ac:dyDescent="0.6">
      <c r="A353" s="102">
        <v>2070</v>
      </c>
      <c r="B353" s="103">
        <v>2.79</v>
      </c>
      <c r="C353" s="103">
        <v>2.8</v>
      </c>
      <c r="D353" s="103">
        <v>2.79</v>
      </c>
      <c r="E353" s="103">
        <v>2.78</v>
      </c>
      <c r="F353" s="103">
        <v>2.8</v>
      </c>
      <c r="G353" s="103">
        <v>6.23</v>
      </c>
      <c r="H353" s="103">
        <v>6.46</v>
      </c>
      <c r="I353" s="103">
        <v>4.84</v>
      </c>
      <c r="J353" s="103">
        <v>4.95</v>
      </c>
      <c r="K353" s="103">
        <v>4.99</v>
      </c>
      <c r="L353" s="103">
        <v>5.67</v>
      </c>
      <c r="M353" s="103">
        <v>5.96</v>
      </c>
      <c r="N353" s="103">
        <v>7.95</v>
      </c>
      <c r="O353" s="103">
        <v>5.01</v>
      </c>
      <c r="P353" s="103">
        <v>4.9400000000000004</v>
      </c>
      <c r="Q353" s="103">
        <v>5.18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3" x14ac:dyDescent="0.6">
      <c r="A354" s="102">
        <v>2080</v>
      </c>
      <c r="B354" s="103">
        <v>3.11</v>
      </c>
      <c r="C354" s="103">
        <v>3.13</v>
      </c>
      <c r="D354" s="103">
        <v>3.11</v>
      </c>
      <c r="E354" s="103">
        <v>3.11</v>
      </c>
      <c r="F354" s="103">
        <v>3.13</v>
      </c>
      <c r="G354" s="103">
        <v>7.51</v>
      </c>
      <c r="H354" s="103">
        <v>7.79</v>
      </c>
      <c r="I354" s="103">
        <v>6.24</v>
      </c>
      <c r="J354" s="103">
        <v>6.38</v>
      </c>
      <c r="K354" s="103">
        <v>6.42</v>
      </c>
      <c r="L354" s="103">
        <v>7.3</v>
      </c>
      <c r="M354" s="103">
        <v>7.68</v>
      </c>
      <c r="N354" s="103">
        <v>10.5</v>
      </c>
      <c r="O354" s="103">
        <v>6.45</v>
      </c>
      <c r="P354" s="103">
        <v>6.36</v>
      </c>
      <c r="Q354" s="103">
        <v>6.68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3" x14ac:dyDescent="0.6">
      <c r="A355" s="102">
        <v>2090</v>
      </c>
      <c r="B355" s="103">
        <v>3.43</v>
      </c>
      <c r="C355" s="103">
        <v>3.46</v>
      </c>
      <c r="D355" s="103">
        <v>3.44</v>
      </c>
      <c r="E355" s="103">
        <v>3.43</v>
      </c>
      <c r="F355" s="103">
        <v>3.46</v>
      </c>
      <c r="G355" s="103">
        <v>8.7799999999999994</v>
      </c>
      <c r="H355" s="103">
        <v>9.11</v>
      </c>
      <c r="I355" s="103">
        <v>7.89</v>
      </c>
      <c r="J355" s="103">
        <v>8.06</v>
      </c>
      <c r="K355" s="103">
        <v>8.1199999999999992</v>
      </c>
      <c r="L355" s="103">
        <v>9.23</v>
      </c>
      <c r="M355" s="103">
        <v>9.7100000000000009</v>
      </c>
      <c r="N355" s="103">
        <v>13.48</v>
      </c>
      <c r="O355" s="103">
        <v>8.16</v>
      </c>
      <c r="P355" s="103">
        <v>8.0399999999999991</v>
      </c>
      <c r="Q355" s="103">
        <v>8.44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3" x14ac:dyDescent="0.6">
      <c r="A356" s="102">
        <v>2100</v>
      </c>
      <c r="B356" s="103">
        <v>3.75</v>
      </c>
      <c r="C356" s="103">
        <v>3.77</v>
      </c>
      <c r="D356" s="103">
        <v>3.75</v>
      </c>
      <c r="E356" s="103">
        <v>3.75</v>
      </c>
      <c r="F356" s="103">
        <v>3.78</v>
      </c>
      <c r="G356" s="103">
        <v>9.9</v>
      </c>
      <c r="H356" s="103">
        <v>10.27</v>
      </c>
      <c r="I356" s="103">
        <v>9.74</v>
      </c>
      <c r="J356" s="103">
        <v>9.9600000000000009</v>
      </c>
      <c r="K356" s="103">
        <v>10.029999999999999</v>
      </c>
      <c r="L356" s="103">
        <v>11.4</v>
      </c>
      <c r="M356" s="103">
        <v>11.99</v>
      </c>
      <c r="N356" s="103">
        <v>16.73</v>
      </c>
      <c r="O356" s="103">
        <v>10.07</v>
      </c>
      <c r="P356" s="103">
        <v>9.93</v>
      </c>
      <c r="Q356" s="103">
        <v>10.42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3" x14ac:dyDescent="0.6">
      <c r="A357" s="102">
        <v>2110</v>
      </c>
      <c r="B357" s="103">
        <v>4.05</v>
      </c>
      <c r="C357" s="103">
        <v>4.07</v>
      </c>
      <c r="D357" s="103">
        <v>4.05</v>
      </c>
      <c r="E357" s="103">
        <v>4.05</v>
      </c>
      <c r="F357" s="103">
        <v>4.08</v>
      </c>
      <c r="G357" s="103">
        <v>10.92</v>
      </c>
      <c r="H357" s="103">
        <v>11.33</v>
      </c>
      <c r="I357" s="103">
        <v>11.77</v>
      </c>
      <c r="J357" s="103">
        <v>12.03</v>
      </c>
      <c r="K357" s="103">
        <v>12.12</v>
      </c>
      <c r="L357" s="103">
        <v>13.77</v>
      </c>
      <c r="M357" s="103">
        <v>14.48</v>
      </c>
      <c r="N357" s="103">
        <v>20.22</v>
      </c>
      <c r="O357" s="103">
        <v>12.17</v>
      </c>
      <c r="P357" s="103">
        <v>11.99</v>
      </c>
      <c r="Q357" s="103">
        <v>12.59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3" x14ac:dyDescent="0.6">
      <c r="A358" s="102">
        <v>2120</v>
      </c>
      <c r="B358" s="103">
        <v>4.3600000000000003</v>
      </c>
      <c r="C358" s="103">
        <v>4.3899999999999997</v>
      </c>
      <c r="D358" s="103">
        <v>4.3600000000000003</v>
      </c>
      <c r="E358" s="103">
        <v>4.3600000000000003</v>
      </c>
      <c r="F358" s="103">
        <v>4.3899999999999997</v>
      </c>
      <c r="G358" s="103">
        <v>11.99</v>
      </c>
      <c r="H358" s="103">
        <v>12.44</v>
      </c>
      <c r="I358" s="103">
        <v>13.94</v>
      </c>
      <c r="J358" s="103">
        <v>14.25</v>
      </c>
      <c r="K358" s="103">
        <v>14.36</v>
      </c>
      <c r="L358" s="103">
        <v>16.32</v>
      </c>
      <c r="M358" s="103">
        <v>17.16</v>
      </c>
      <c r="N358" s="103">
        <v>23.95</v>
      </c>
      <c r="O358" s="103">
        <v>14.42</v>
      </c>
      <c r="P358" s="103">
        <v>14.21</v>
      </c>
      <c r="Q358" s="103">
        <v>14.92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3" x14ac:dyDescent="0.6">
      <c r="A359" s="102">
        <v>2130</v>
      </c>
      <c r="B359" s="103">
        <v>4.68</v>
      </c>
      <c r="C359" s="103">
        <v>4.7</v>
      </c>
      <c r="D359" s="103">
        <v>4.68</v>
      </c>
      <c r="E359" s="103">
        <v>4.68</v>
      </c>
      <c r="F359" s="103">
        <v>4.71</v>
      </c>
      <c r="G359" s="103">
        <v>13.12</v>
      </c>
      <c r="H359" s="103">
        <v>13.61</v>
      </c>
      <c r="I359" s="103">
        <v>16.2</v>
      </c>
      <c r="J359" s="103">
        <v>16.559999999999999</v>
      </c>
      <c r="K359" s="103">
        <v>16.68</v>
      </c>
      <c r="L359" s="103">
        <v>18.95</v>
      </c>
      <c r="M359" s="103">
        <v>19.93</v>
      </c>
      <c r="N359" s="103">
        <v>27.83</v>
      </c>
      <c r="O359" s="103">
        <v>16.75</v>
      </c>
      <c r="P359" s="103">
        <v>16.510000000000002</v>
      </c>
      <c r="Q359" s="103">
        <v>17.329999999999998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3" x14ac:dyDescent="0.6">
      <c r="A360" s="102">
        <v>2140</v>
      </c>
      <c r="B360" s="103">
        <v>4.99</v>
      </c>
      <c r="C360" s="103">
        <v>5.03</v>
      </c>
      <c r="D360" s="103">
        <v>5</v>
      </c>
      <c r="E360" s="103">
        <v>4.99</v>
      </c>
      <c r="F360" s="103">
        <v>5.03</v>
      </c>
      <c r="G360" s="103">
        <v>14.29</v>
      </c>
      <c r="H360" s="103">
        <v>14.83</v>
      </c>
      <c r="I360" s="103">
        <v>18.45</v>
      </c>
      <c r="J360" s="103">
        <v>18.86</v>
      </c>
      <c r="K360" s="103">
        <v>19</v>
      </c>
      <c r="L360" s="103">
        <v>21.59</v>
      </c>
      <c r="M360" s="103">
        <v>22.7</v>
      </c>
      <c r="N360" s="103">
        <v>31.7</v>
      </c>
      <c r="O360" s="103">
        <v>19.079999999999998</v>
      </c>
      <c r="P360" s="103">
        <v>18.8</v>
      </c>
      <c r="Q360" s="103">
        <v>19.739999999999998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3" x14ac:dyDescent="0.6">
      <c r="A361" s="102">
        <v>2150</v>
      </c>
      <c r="B361" s="103">
        <v>5.31</v>
      </c>
      <c r="C361" s="103">
        <v>5.35</v>
      </c>
      <c r="D361" s="103">
        <v>5.31</v>
      </c>
      <c r="E361" s="103">
        <v>5.31</v>
      </c>
      <c r="F361" s="103">
        <v>5.36</v>
      </c>
      <c r="G361" s="103">
        <v>15.51</v>
      </c>
      <c r="H361" s="103">
        <v>16.09</v>
      </c>
      <c r="I361" s="103">
        <v>20.6</v>
      </c>
      <c r="J361" s="103">
        <v>21.06</v>
      </c>
      <c r="K361" s="103">
        <v>21.21</v>
      </c>
      <c r="L361" s="103">
        <v>24.11</v>
      </c>
      <c r="M361" s="103">
        <v>25.35</v>
      </c>
      <c r="N361" s="103">
        <v>35.4</v>
      </c>
      <c r="O361" s="103">
        <v>21.31</v>
      </c>
      <c r="P361" s="103">
        <v>21</v>
      </c>
      <c r="Q361" s="103">
        <v>22.05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3" x14ac:dyDescent="0.6">
      <c r="A362" s="102">
        <v>2160</v>
      </c>
      <c r="B362" s="103">
        <v>5.64</v>
      </c>
      <c r="C362" s="103">
        <v>5.68</v>
      </c>
      <c r="D362" s="103">
        <v>5.64</v>
      </c>
      <c r="E362" s="103">
        <v>5.64</v>
      </c>
      <c r="F362" s="103">
        <v>5.69</v>
      </c>
      <c r="G362" s="103">
        <v>16.8</v>
      </c>
      <c r="H362" s="103">
        <v>17.43</v>
      </c>
      <c r="I362" s="103">
        <v>22.76</v>
      </c>
      <c r="J362" s="103">
        <v>23.26</v>
      </c>
      <c r="K362" s="103">
        <v>23.43</v>
      </c>
      <c r="L362" s="103">
        <v>26.63</v>
      </c>
      <c r="M362" s="103">
        <v>28</v>
      </c>
      <c r="N362" s="103">
        <v>39.1</v>
      </c>
      <c r="O362" s="103">
        <v>23.54</v>
      </c>
      <c r="P362" s="103">
        <v>23.19</v>
      </c>
      <c r="Q362" s="103">
        <v>24.35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3" x14ac:dyDescent="0.6">
      <c r="A363" s="102">
        <v>2170</v>
      </c>
      <c r="B363" s="103">
        <v>5.99</v>
      </c>
      <c r="C363" s="103">
        <v>6.03</v>
      </c>
      <c r="D363" s="103">
        <v>5.99</v>
      </c>
      <c r="E363" s="103">
        <v>5.99</v>
      </c>
      <c r="F363" s="103">
        <v>6.04</v>
      </c>
      <c r="G363" s="103">
        <v>18.190000000000001</v>
      </c>
      <c r="H363" s="103">
        <v>18.87</v>
      </c>
      <c r="I363" s="103">
        <v>25.14</v>
      </c>
      <c r="J363" s="103">
        <v>25.69</v>
      </c>
      <c r="K363" s="103">
        <v>25.88</v>
      </c>
      <c r="L363" s="103">
        <v>29.42</v>
      </c>
      <c r="M363" s="103">
        <v>30.93</v>
      </c>
      <c r="N363" s="103">
        <v>43.19</v>
      </c>
      <c r="O363" s="103">
        <v>26</v>
      </c>
      <c r="P363" s="103">
        <v>25.62</v>
      </c>
      <c r="Q363" s="103">
        <v>26.9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3" x14ac:dyDescent="0.6">
      <c r="A364" s="102">
        <v>2180</v>
      </c>
      <c r="B364" s="103">
        <v>6.36</v>
      </c>
      <c r="C364" s="103">
        <v>6.4</v>
      </c>
      <c r="D364" s="103">
        <v>6.36</v>
      </c>
      <c r="E364" s="103">
        <v>6.36</v>
      </c>
      <c r="F364" s="103">
        <v>6.41</v>
      </c>
      <c r="G364" s="103">
        <v>19.7</v>
      </c>
      <c r="H364" s="103">
        <v>20.440000000000001</v>
      </c>
      <c r="I364" s="103">
        <v>27.77</v>
      </c>
      <c r="J364" s="103">
        <v>28.38</v>
      </c>
      <c r="K364" s="103">
        <v>28.59</v>
      </c>
      <c r="L364" s="103">
        <v>32.49</v>
      </c>
      <c r="M364" s="103">
        <v>34.17</v>
      </c>
      <c r="N364" s="103">
        <v>47.71</v>
      </c>
      <c r="O364" s="103">
        <v>28.72</v>
      </c>
      <c r="P364" s="103">
        <v>28.3</v>
      </c>
      <c r="Q364" s="103">
        <v>29.72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3" x14ac:dyDescent="0.6">
      <c r="A365" s="102">
        <v>2190</v>
      </c>
      <c r="B365" s="103">
        <v>6.75</v>
      </c>
      <c r="C365" s="103">
        <v>6.79</v>
      </c>
      <c r="D365" s="103">
        <v>6.75</v>
      </c>
      <c r="E365" s="103">
        <v>6.75</v>
      </c>
      <c r="F365" s="103">
        <v>6.8</v>
      </c>
      <c r="G365" s="103">
        <v>21.34</v>
      </c>
      <c r="H365" s="103">
        <v>22.14</v>
      </c>
      <c r="I365" s="103">
        <v>30.68</v>
      </c>
      <c r="J365" s="103">
        <v>31.35</v>
      </c>
      <c r="K365" s="103">
        <v>31.58</v>
      </c>
      <c r="L365" s="103">
        <v>35.89</v>
      </c>
      <c r="M365" s="103">
        <v>37.74</v>
      </c>
      <c r="N365" s="103">
        <v>52.7</v>
      </c>
      <c r="O365" s="103">
        <v>31.73</v>
      </c>
      <c r="P365" s="103">
        <v>31.26</v>
      </c>
      <c r="Q365" s="103">
        <v>32.83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3" x14ac:dyDescent="0.6">
      <c r="A366" s="102">
        <v>2200</v>
      </c>
      <c r="B366" s="103">
        <v>7.17</v>
      </c>
      <c r="C366" s="103">
        <v>7.21</v>
      </c>
      <c r="D366" s="103">
        <v>7.17</v>
      </c>
      <c r="E366" s="103">
        <v>7.17</v>
      </c>
      <c r="F366" s="103">
        <v>7.22</v>
      </c>
      <c r="G366" s="103">
        <v>23.1</v>
      </c>
      <c r="H366" s="103">
        <v>23.97</v>
      </c>
      <c r="I366" s="103">
        <v>33.89</v>
      </c>
      <c r="J366" s="103">
        <v>34.630000000000003</v>
      </c>
      <c r="K366" s="103">
        <v>34.89</v>
      </c>
      <c r="L366" s="103">
        <v>39.65</v>
      </c>
      <c r="M366" s="103">
        <v>41.69</v>
      </c>
      <c r="N366" s="103">
        <v>58.21</v>
      </c>
      <c r="O366" s="103">
        <v>35.049999999999997</v>
      </c>
      <c r="P366" s="103">
        <v>34.53</v>
      </c>
      <c r="Q366" s="103">
        <v>36.26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3" x14ac:dyDescent="0.6">
      <c r="A367" s="102">
        <v>2210</v>
      </c>
      <c r="B367" s="103">
        <v>7.61</v>
      </c>
      <c r="C367" s="103">
        <v>7.66</v>
      </c>
      <c r="D367" s="103">
        <v>7.61</v>
      </c>
      <c r="E367" s="103">
        <v>7.61</v>
      </c>
      <c r="F367" s="103">
        <v>7.67</v>
      </c>
      <c r="G367" s="103">
        <v>24.98</v>
      </c>
      <c r="H367" s="103">
        <v>25.91</v>
      </c>
      <c r="I367" s="103">
        <v>37.36</v>
      </c>
      <c r="J367" s="103">
        <v>38.19</v>
      </c>
      <c r="K367" s="103">
        <v>38.47</v>
      </c>
      <c r="L367" s="103">
        <v>43.72</v>
      </c>
      <c r="M367" s="103">
        <v>45.97</v>
      </c>
      <c r="N367" s="103">
        <v>64.19</v>
      </c>
      <c r="O367" s="103">
        <v>38.65</v>
      </c>
      <c r="P367" s="103">
        <v>38.07</v>
      </c>
      <c r="Q367" s="103">
        <v>39.979999999999997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3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3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3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3" x14ac:dyDescent="0.6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3" x14ac:dyDescent="0.6">
      <c r="A372" s="1" t="s">
        <v>134</v>
      </c>
      <c r="B372" s="102" t="s">
        <v>158</v>
      </c>
      <c r="C372" s="102" t="s">
        <v>159</v>
      </c>
      <c r="D372" s="102" t="s">
        <v>160</v>
      </c>
      <c r="E372" s="102" t="s">
        <v>161</v>
      </c>
      <c r="F372" s="102" t="s">
        <v>162</v>
      </c>
      <c r="G372" s="102" t="s">
        <v>163</v>
      </c>
      <c r="H372" s="102" t="s">
        <v>164</v>
      </c>
      <c r="I372" s="102" t="s">
        <v>165</v>
      </c>
      <c r="J372" s="102" t="s">
        <v>166</v>
      </c>
      <c r="K372" s="102" t="s">
        <v>167</v>
      </c>
      <c r="L372" s="102" t="s">
        <v>168</v>
      </c>
      <c r="M372" s="102" t="s">
        <v>169</v>
      </c>
      <c r="N372" s="102" t="s">
        <v>170</v>
      </c>
      <c r="O372" s="102" t="s">
        <v>171</v>
      </c>
      <c r="P372" s="102" t="s">
        <v>172</v>
      </c>
      <c r="Q372" s="102" t="s">
        <v>173</v>
      </c>
      <c r="R372" s="1" t="s">
        <v>182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3" x14ac:dyDescent="0.6">
      <c r="A373" s="102">
        <v>2010</v>
      </c>
      <c r="B373" s="106">
        <f t="shared" ref="B373:B392" si="121">EXP(LN(B348/B347)/(A348-A347))-1</f>
        <v>1.7421280529461347E-2</v>
      </c>
      <c r="C373" s="106">
        <f t="shared" ref="C373:C392" si="122">EXP(LN(C348/C347)/(A348-A347))-1</f>
        <v>1.8120782246057399E-2</v>
      </c>
      <c r="D373" s="106">
        <f t="shared" ref="D373:D392" si="123">EXP(LN(D348/D347)/(A348-A347))-1</f>
        <v>1.8120782246057399E-2</v>
      </c>
      <c r="E373" s="106">
        <f t="shared" ref="E373:E392" si="124">EXP(LN(E348/E347)/(A348-A347))-1</f>
        <v>1.8120782246057399E-2</v>
      </c>
      <c r="F373" s="106">
        <f t="shared" ref="F373:F392" si="125">EXP(LN(F348/F347)/(A348-A347))-1</f>
        <v>1.7984633418501872E-2</v>
      </c>
      <c r="G373" s="106">
        <f t="shared" ref="G373:G392" si="126">EXP(LN(G348/G347)/(A348-A347))-1</f>
        <v>3.5215154089348832E-2</v>
      </c>
      <c r="H373" s="106">
        <f t="shared" ref="H373:H392" si="127">EXP(LN(H348/H347)/(A348-A347))-1</f>
        <v>3.5708876810044199E-2</v>
      </c>
      <c r="I373" s="106">
        <f t="shared" ref="I373:I392" si="128">EXP(LN(I348/I347)/(A348-A347))-1</f>
        <v>2.5049411050451775E-2</v>
      </c>
      <c r="J373" s="106">
        <f t="shared" ref="J373:J392" si="129">EXP(LN(J348/J347)/(A348-A347))-1</f>
        <v>2.4471876240215407E-2</v>
      </c>
      <c r="K373" s="106">
        <f t="shared" ref="K373:K392" si="130">EXP(LN(K348/K347)/(A348-A347))-1</f>
        <v>2.4285265041108062E-2</v>
      </c>
      <c r="L373" s="106">
        <f t="shared" ref="L373:L392" si="131">EXP(LN(L348/L347)/(A348-A347))-1</f>
        <v>2.4682056462887791E-2</v>
      </c>
      <c r="M373" s="106">
        <f t="shared" ref="M373:M392" si="132">EXP(LN(M348/M347)/(A348-A347))-1</f>
        <v>2.472029871664283E-2</v>
      </c>
      <c r="N373" s="106">
        <f t="shared" ref="N373:N392" si="133">EXP(LN(N348/N347)/(A348-A347))-1</f>
        <v>2.7937089897482448E-2</v>
      </c>
      <c r="O373" s="106">
        <f t="shared" ref="O373:O392" si="134">EXP(LN(O348/O347)/(A348-A347))-1</f>
        <v>2.496608192186911E-2</v>
      </c>
      <c r="P373" s="106">
        <f t="shared" ref="P373:P392" si="135">EXP(LN(P348/P347)/(A348-A347))-1</f>
        <v>2.5351634167494197E-2</v>
      </c>
      <c r="Q373" s="106">
        <f t="shared" ref="Q373:Q392" si="136">EXP(LN(Q348/Q347)/(A348-A347))-1</f>
        <v>2.4888161854583313E-2</v>
      </c>
      <c r="R373" s="25">
        <f t="shared" ref="R373:R380" si="137">SUM(B373:Q373)/16</f>
        <v>2.4190260433641461E-2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3" x14ac:dyDescent="0.6">
      <c r="A374" s="102">
        <v>2020</v>
      </c>
      <c r="B374" s="106">
        <f t="shared" si="121"/>
        <v>1.6033650788844556E-2</v>
      </c>
      <c r="C374" s="106">
        <f t="shared" si="122"/>
        <v>1.5931264157523772E-2</v>
      </c>
      <c r="D374" s="106">
        <f t="shared" si="123"/>
        <v>1.5931264157523772E-2</v>
      </c>
      <c r="E374" s="106">
        <f t="shared" si="124"/>
        <v>1.5931264157523772E-2</v>
      </c>
      <c r="F374" s="106">
        <f t="shared" si="125"/>
        <v>1.58301794787441E-2</v>
      </c>
      <c r="G374" s="106">
        <f t="shared" si="126"/>
        <v>3.3351955848296422E-2</v>
      </c>
      <c r="H374" s="106">
        <f t="shared" si="127"/>
        <v>3.2931024789221608E-2</v>
      </c>
      <c r="I374" s="106">
        <f t="shared" si="128"/>
        <v>2.3957396055257263E-2</v>
      </c>
      <c r="J374" s="106">
        <f t="shared" si="129"/>
        <v>2.4065071424597795E-2</v>
      </c>
      <c r="K374" s="106">
        <f t="shared" si="130"/>
        <v>2.4458124109177026E-2</v>
      </c>
      <c r="L374" s="106">
        <f t="shared" si="131"/>
        <v>2.4109423406549313E-2</v>
      </c>
      <c r="M374" s="106">
        <f t="shared" si="132"/>
        <v>2.3920490704586683E-2</v>
      </c>
      <c r="N374" s="106">
        <f t="shared" si="133"/>
        <v>2.8916270636290209E-2</v>
      </c>
      <c r="O374" s="106">
        <f t="shared" si="134"/>
        <v>2.4312395191711911E-2</v>
      </c>
      <c r="P374" s="106">
        <f t="shared" si="135"/>
        <v>2.4065071424597795E-2</v>
      </c>
      <c r="Q374" s="106">
        <f t="shared" si="136"/>
        <v>2.4127573490751342E-2</v>
      </c>
      <c r="R374" s="25">
        <f t="shared" si="137"/>
        <v>2.2992026238824834E-2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3" x14ac:dyDescent="0.6">
      <c r="A375" s="102">
        <v>2030</v>
      </c>
      <c r="B375" s="106">
        <f t="shared" si="121"/>
        <v>1.4333373877557287E-2</v>
      </c>
      <c r="C375" s="106">
        <f t="shared" si="122"/>
        <v>1.4768337390565822E-2</v>
      </c>
      <c r="D375" s="106">
        <f t="shared" si="123"/>
        <v>1.4254659596014019E-2</v>
      </c>
      <c r="E375" s="106">
        <f t="shared" si="124"/>
        <v>1.3738629666663948E-2</v>
      </c>
      <c r="F375" s="106">
        <f t="shared" si="125"/>
        <v>1.4176806534865527E-2</v>
      </c>
      <c r="G375" s="106">
        <f t="shared" si="126"/>
        <v>2.7697644859024484E-2</v>
      </c>
      <c r="H375" s="106">
        <f t="shared" si="127"/>
        <v>2.7656729960433113E-2</v>
      </c>
      <c r="I375" s="106">
        <f t="shared" si="128"/>
        <v>2.4211418726341805E-2</v>
      </c>
      <c r="J375" s="106">
        <f t="shared" si="129"/>
        <v>2.4176823417079385E-2</v>
      </c>
      <c r="K375" s="106">
        <f t="shared" si="130"/>
        <v>2.3948702155278001E-2</v>
      </c>
      <c r="L375" s="106">
        <f t="shared" si="131"/>
        <v>2.3970148577501682E-2</v>
      </c>
      <c r="M375" s="106">
        <f t="shared" si="132"/>
        <v>2.3991377237951639E-2</v>
      </c>
      <c r="N375" s="106">
        <f t="shared" si="133"/>
        <v>2.9287261962069211E-2</v>
      </c>
      <c r="O375" s="106">
        <f t="shared" si="134"/>
        <v>2.3836255539609663E-2</v>
      </c>
      <c r="P375" s="106">
        <f t="shared" si="135"/>
        <v>2.4176823417079385E-2</v>
      </c>
      <c r="Q375" s="106">
        <f t="shared" si="136"/>
        <v>2.4409353161412684E-2</v>
      </c>
      <c r="R375" s="25">
        <f t="shared" si="137"/>
        <v>2.1789646629965478E-2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3" x14ac:dyDescent="0.6">
      <c r="A376" s="102">
        <v>2040</v>
      </c>
      <c r="B376" s="106">
        <f t="shared" si="121"/>
        <v>1.2534174745673532E-2</v>
      </c>
      <c r="C376" s="106">
        <f t="shared" si="122"/>
        <v>1.2414328018703902E-2</v>
      </c>
      <c r="D376" s="106">
        <f t="shared" si="123"/>
        <v>1.2473963161856005E-2</v>
      </c>
      <c r="E376" s="106">
        <f t="shared" si="124"/>
        <v>1.2534174745673532E-2</v>
      </c>
      <c r="F376" s="106">
        <f t="shared" si="125"/>
        <v>1.2414328018703902E-2</v>
      </c>
      <c r="G376" s="106">
        <f t="shared" si="126"/>
        <v>2.2147040427619391E-2</v>
      </c>
      <c r="H376" s="106">
        <f t="shared" si="127"/>
        <v>2.2104670564506046E-2</v>
      </c>
      <c r="I376" s="106">
        <f t="shared" si="128"/>
        <v>2.4035093714998235E-2</v>
      </c>
      <c r="J376" s="106">
        <f t="shared" si="129"/>
        <v>2.3920490704586683E-2</v>
      </c>
      <c r="K376" s="106">
        <f t="shared" si="130"/>
        <v>2.4076265778284478E-2</v>
      </c>
      <c r="L376" s="106">
        <f t="shared" si="131"/>
        <v>2.3822465663360326E-2</v>
      </c>
      <c r="M376" s="106">
        <f t="shared" si="132"/>
        <v>2.3901841926349476E-2</v>
      </c>
      <c r="N376" s="106">
        <f t="shared" si="133"/>
        <v>2.8958085938421085E-2</v>
      </c>
      <c r="O376" s="106">
        <f t="shared" si="134"/>
        <v>2.3987002804774837E-2</v>
      </c>
      <c r="P376" s="106">
        <f t="shared" si="135"/>
        <v>2.3583175136269841E-2</v>
      </c>
      <c r="Q376" s="106">
        <f t="shared" si="136"/>
        <v>2.3856317189254073E-2</v>
      </c>
      <c r="R376" s="25">
        <f t="shared" si="137"/>
        <v>2.0422713658689709E-2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3" x14ac:dyDescent="0.6">
      <c r="A377" s="102">
        <v>2050</v>
      </c>
      <c r="B377" s="106">
        <f t="shared" si="121"/>
        <v>1.1543671275387357E-2</v>
      </c>
      <c r="C377" s="106">
        <f t="shared" si="122"/>
        <v>1.1445695137481504E-2</v>
      </c>
      <c r="D377" s="106">
        <f t="shared" si="123"/>
        <v>1.149447420531069E-2</v>
      </c>
      <c r="E377" s="106">
        <f t="shared" si="124"/>
        <v>1.1136692791213987E-2</v>
      </c>
      <c r="F377" s="106">
        <f t="shared" si="125"/>
        <v>1.1042004447136655E-2</v>
      </c>
      <c r="G377" s="106">
        <f t="shared" si="126"/>
        <v>1.8914952207806479E-2</v>
      </c>
      <c r="H377" s="106">
        <f t="shared" si="127"/>
        <v>1.9048855541086818E-2</v>
      </c>
      <c r="I377" s="106">
        <f t="shared" si="128"/>
        <v>2.4065071424597795E-2</v>
      </c>
      <c r="J377" s="106">
        <f t="shared" si="129"/>
        <v>2.4433420385456817E-2</v>
      </c>
      <c r="K377" s="106">
        <f t="shared" si="130"/>
        <v>2.3955593140371656E-2</v>
      </c>
      <c r="L377" s="106">
        <f t="shared" si="131"/>
        <v>2.4430377684121485E-2</v>
      </c>
      <c r="M377" s="106">
        <f t="shared" si="132"/>
        <v>2.4229279400361126E-2</v>
      </c>
      <c r="N377" s="106">
        <f t="shared" si="133"/>
        <v>2.8957580060690713E-2</v>
      </c>
      <c r="O377" s="106">
        <f t="shared" si="134"/>
        <v>2.4147723764276208E-2</v>
      </c>
      <c r="P377" s="106">
        <f t="shared" si="135"/>
        <v>2.4240183054293984E-2</v>
      </c>
      <c r="Q377" s="106">
        <f t="shared" si="136"/>
        <v>2.4156755487370507E-2</v>
      </c>
      <c r="R377" s="25">
        <f t="shared" si="137"/>
        <v>1.9827645625435236E-2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3" x14ac:dyDescent="0.6">
      <c r="A378" s="102">
        <v>2060</v>
      </c>
      <c r="B378" s="106">
        <f t="shared" si="121"/>
        <v>1.1440840015591425E-2</v>
      </c>
      <c r="C378" s="106">
        <f t="shared" si="122"/>
        <v>1.0993657375327537E-2</v>
      </c>
      <c r="D378" s="106">
        <f t="shared" si="123"/>
        <v>1.1035533591945423E-2</v>
      </c>
      <c r="E378" s="106">
        <f t="shared" si="124"/>
        <v>1.1484685122802318E-2</v>
      </c>
      <c r="F378" s="106">
        <f t="shared" si="125"/>
        <v>1.1397328761565628E-2</v>
      </c>
      <c r="G378" s="106">
        <f t="shared" si="126"/>
        <v>1.922033933430578E-2</v>
      </c>
      <c r="H378" s="106">
        <f t="shared" si="127"/>
        <v>1.9032120861830482E-2</v>
      </c>
      <c r="I378" s="106">
        <f t="shared" si="128"/>
        <v>2.5027120341096776E-2</v>
      </c>
      <c r="J378" s="106">
        <f t="shared" si="129"/>
        <v>2.4918714945831422E-2</v>
      </c>
      <c r="K378" s="106">
        <f t="shared" si="130"/>
        <v>2.521533680482424E-2</v>
      </c>
      <c r="L378" s="106">
        <f t="shared" si="131"/>
        <v>2.4985999392956426E-2</v>
      </c>
      <c r="M378" s="106">
        <f t="shared" si="132"/>
        <v>2.5130914755980172E-2</v>
      </c>
      <c r="N378" s="106">
        <f t="shared" si="133"/>
        <v>2.8540951399434356E-2</v>
      </c>
      <c r="O378" s="106">
        <f t="shared" si="134"/>
        <v>2.5099677403880527E-2</v>
      </c>
      <c r="P378" s="106">
        <f t="shared" si="135"/>
        <v>2.5242549535303027E-2</v>
      </c>
      <c r="Q378" s="106">
        <f t="shared" si="136"/>
        <v>2.4914113646522962E-2</v>
      </c>
      <c r="R378" s="25">
        <f t="shared" si="137"/>
        <v>2.0229992705574906E-2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3" x14ac:dyDescent="0.6">
      <c r="A379" s="102">
        <v>2070</v>
      </c>
      <c r="B379" s="106">
        <f t="shared" si="121"/>
        <v>1.0917276284987398E-2</v>
      </c>
      <c r="C379" s="106">
        <f t="shared" si="122"/>
        <v>1.1203654813697561E-2</v>
      </c>
      <c r="D379" s="106">
        <f t="shared" si="123"/>
        <v>1.0917276284987398E-2</v>
      </c>
      <c r="E379" s="106">
        <f t="shared" si="124"/>
        <v>1.1280328305728782E-2</v>
      </c>
      <c r="F379" s="106">
        <f t="shared" si="125"/>
        <v>1.1203654813697561E-2</v>
      </c>
      <c r="G379" s="106">
        <f t="shared" si="126"/>
        <v>1.8861587480421438E-2</v>
      </c>
      <c r="H379" s="106">
        <f t="shared" si="127"/>
        <v>1.8897493723776915E-2</v>
      </c>
      <c r="I379" s="106">
        <f t="shared" si="128"/>
        <v>2.5732043198295917E-2</v>
      </c>
      <c r="J379" s="106">
        <f t="shared" si="129"/>
        <v>2.5702816315930077E-2</v>
      </c>
      <c r="K379" s="106">
        <f t="shared" si="130"/>
        <v>2.5518379445966577E-2</v>
      </c>
      <c r="L379" s="106">
        <f t="shared" si="131"/>
        <v>2.5590478227345059E-2</v>
      </c>
      <c r="M379" s="106">
        <f t="shared" si="132"/>
        <v>2.5679076217543395E-2</v>
      </c>
      <c r="N379" s="106">
        <f t="shared" si="133"/>
        <v>2.8210932096907504E-2</v>
      </c>
      <c r="O379" s="106">
        <f t="shared" si="134"/>
        <v>2.5586271807005234E-2</v>
      </c>
      <c r="P379" s="106">
        <f t="shared" si="135"/>
        <v>2.5588203033031665E-2</v>
      </c>
      <c r="Q379" s="106">
        <f t="shared" si="136"/>
        <v>2.5757427264726962E-2</v>
      </c>
      <c r="R379" s="25">
        <f t="shared" si="137"/>
        <v>2.041543120712809E-2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3" x14ac:dyDescent="0.6">
      <c r="A380" s="102">
        <v>2080</v>
      </c>
      <c r="B380" s="106">
        <f t="shared" si="121"/>
        <v>9.8418692521275997E-3</v>
      </c>
      <c r="C380" s="106">
        <f t="shared" si="122"/>
        <v>1.0073962582592966E-2</v>
      </c>
      <c r="D380" s="106">
        <f t="shared" si="123"/>
        <v>1.0135898244829855E-2</v>
      </c>
      <c r="E380" s="106">
        <f t="shared" si="124"/>
        <v>9.8418692521275997E-3</v>
      </c>
      <c r="F380" s="106">
        <f t="shared" si="125"/>
        <v>1.0073962582592966E-2</v>
      </c>
      <c r="G380" s="106">
        <f t="shared" si="126"/>
        <v>1.5746788509723109E-2</v>
      </c>
      <c r="H380" s="106">
        <f t="shared" si="127"/>
        <v>1.5776337980420774E-2</v>
      </c>
      <c r="I380" s="106">
        <f t="shared" si="128"/>
        <v>2.3738983549510762E-2</v>
      </c>
      <c r="J380" s="106">
        <f t="shared" si="129"/>
        <v>2.3649871634024988E-2</v>
      </c>
      <c r="K380" s="106">
        <f t="shared" si="130"/>
        <v>2.3769295271085511E-2</v>
      </c>
      <c r="L380" s="106">
        <f t="shared" si="131"/>
        <v>2.3735784153560147E-2</v>
      </c>
      <c r="M380" s="106">
        <f t="shared" si="132"/>
        <v>2.3730873794457041E-2</v>
      </c>
      <c r="N380" s="106">
        <f t="shared" si="133"/>
        <v>2.5297879823447333E-2</v>
      </c>
      <c r="O380" s="106">
        <f t="shared" si="134"/>
        <v>2.3795094756095203E-2</v>
      </c>
      <c r="P380" s="106">
        <f t="shared" si="135"/>
        <v>2.3716948149264727E-2</v>
      </c>
      <c r="Q380" s="106">
        <f t="shared" si="136"/>
        <v>2.3662039002945612E-2</v>
      </c>
      <c r="R380" s="25">
        <f t="shared" si="137"/>
        <v>1.8536716158675387E-2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3" x14ac:dyDescent="0.6">
      <c r="A381" s="102">
        <v>2090</v>
      </c>
      <c r="B381" s="106">
        <f t="shared" si="121"/>
        <v>8.9594556721677154E-3</v>
      </c>
      <c r="C381" s="106">
        <f t="shared" si="122"/>
        <v>8.6175604623845992E-3</v>
      </c>
      <c r="D381" s="106">
        <f t="shared" si="123"/>
        <v>8.6657691167804085E-3</v>
      </c>
      <c r="E381" s="106">
        <f t="shared" si="124"/>
        <v>8.9594556721677154E-3</v>
      </c>
      <c r="F381" s="106">
        <f t="shared" si="125"/>
        <v>8.8847794700548377E-3</v>
      </c>
      <c r="G381" s="106">
        <f t="shared" si="126"/>
        <v>1.2078194273852594E-2</v>
      </c>
      <c r="H381" s="106">
        <f t="shared" si="127"/>
        <v>1.2057544362387596E-2</v>
      </c>
      <c r="I381" s="106">
        <f t="shared" si="128"/>
        <v>2.128792082721831E-2</v>
      </c>
      <c r="J381" s="106">
        <f t="shared" si="129"/>
        <v>2.1391947596446803E-2</v>
      </c>
      <c r="K381" s="106">
        <f t="shared" si="130"/>
        <v>2.1349758108680561E-2</v>
      </c>
      <c r="L381" s="106">
        <f t="shared" si="131"/>
        <v>2.1339938805898573E-2</v>
      </c>
      <c r="M381" s="106">
        <f t="shared" si="132"/>
        <v>2.1315669999342646E-2</v>
      </c>
      <c r="N381" s="106">
        <f t="shared" si="133"/>
        <v>2.1834601836959289E-2</v>
      </c>
      <c r="O381" s="106">
        <f t="shared" si="134"/>
        <v>2.1254377682649261E-2</v>
      </c>
      <c r="P381" s="106">
        <f t="shared" si="135"/>
        <v>2.1337598712521721E-2</v>
      </c>
      <c r="Q381" s="106">
        <f t="shared" si="136"/>
        <v>2.1298107706289482E-2</v>
      </c>
      <c r="R381" s="25">
        <f t="shared" ref="R381:R392" si="138">SUM(B381:Q381)/16</f>
        <v>1.6289542519112632E-2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3" x14ac:dyDescent="0.6">
      <c r="A382" s="102">
        <v>2100</v>
      </c>
      <c r="B382" s="106">
        <f t="shared" si="121"/>
        <v>7.7257952426748044E-3</v>
      </c>
      <c r="C382" s="106">
        <f t="shared" si="122"/>
        <v>7.6861880498091395E-3</v>
      </c>
      <c r="D382" s="106">
        <f t="shared" si="123"/>
        <v>7.7257952426748044E-3</v>
      </c>
      <c r="E382" s="106">
        <f t="shared" si="124"/>
        <v>7.7257952426748044E-3</v>
      </c>
      <c r="F382" s="106">
        <f t="shared" si="125"/>
        <v>7.6665364249988155E-3</v>
      </c>
      <c r="G382" s="106">
        <f t="shared" si="126"/>
        <v>9.8543588707700192E-3</v>
      </c>
      <c r="H382" s="106">
        <f t="shared" si="127"/>
        <v>9.8711062246013004E-3</v>
      </c>
      <c r="I382" s="106">
        <f t="shared" si="128"/>
        <v>1.9111613229659374E-2</v>
      </c>
      <c r="J382" s="106">
        <f t="shared" si="129"/>
        <v>1.9062050427945954E-2</v>
      </c>
      <c r="K382" s="106">
        <f t="shared" si="130"/>
        <v>1.9107901127422E-2</v>
      </c>
      <c r="L382" s="106">
        <f t="shared" si="131"/>
        <v>1.9067400410756052E-2</v>
      </c>
      <c r="M382" s="106">
        <f t="shared" si="132"/>
        <v>1.9048696678238608E-2</v>
      </c>
      <c r="N382" s="106">
        <f t="shared" si="133"/>
        <v>1.9127500791532137E-2</v>
      </c>
      <c r="O382" s="106">
        <f t="shared" si="134"/>
        <v>1.9121844820339406E-2</v>
      </c>
      <c r="P382" s="106">
        <f t="shared" si="135"/>
        <v>1.9030055703183946E-2</v>
      </c>
      <c r="Q382" s="106">
        <f t="shared" si="136"/>
        <v>1.9097652323020187E-2</v>
      </c>
      <c r="R382" s="25">
        <f t="shared" si="138"/>
        <v>1.4376893175643835E-2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3" x14ac:dyDescent="0.6">
      <c r="A383" s="102">
        <v>2110</v>
      </c>
      <c r="B383" s="106">
        <f t="shared" si="121"/>
        <v>7.4027837470644897E-3</v>
      </c>
      <c r="C383" s="106">
        <f t="shared" si="122"/>
        <v>7.5973371856867811E-3</v>
      </c>
      <c r="D383" s="106">
        <f t="shared" si="123"/>
        <v>7.4027837470644897E-3</v>
      </c>
      <c r="E383" s="106">
        <f t="shared" si="124"/>
        <v>7.4027837470644897E-3</v>
      </c>
      <c r="F383" s="106">
        <f t="shared" si="125"/>
        <v>7.3501042479569012E-3</v>
      </c>
      <c r="G383" s="106">
        <f t="shared" si="126"/>
        <v>9.3915260703245629E-3</v>
      </c>
      <c r="H383" s="106">
        <f t="shared" si="127"/>
        <v>9.3901142907448776E-3</v>
      </c>
      <c r="I383" s="106">
        <f t="shared" si="128"/>
        <v>1.7064816837779384E-2</v>
      </c>
      <c r="J383" s="106">
        <f t="shared" si="129"/>
        <v>1.7079553468012598E-2</v>
      </c>
      <c r="K383" s="106">
        <f t="shared" si="130"/>
        <v>1.7103577806559134E-2</v>
      </c>
      <c r="L383" s="106">
        <f t="shared" si="131"/>
        <v>1.7135052951953389E-2</v>
      </c>
      <c r="M383" s="106">
        <f t="shared" si="132"/>
        <v>1.7126272094154515E-2</v>
      </c>
      <c r="N383" s="106">
        <f t="shared" si="133"/>
        <v>1.7073729029779994E-2</v>
      </c>
      <c r="O383" s="106">
        <f t="shared" si="134"/>
        <v>1.7108932044944236E-2</v>
      </c>
      <c r="P383" s="106">
        <f t="shared" si="135"/>
        <v>1.7132401922494989E-2</v>
      </c>
      <c r="Q383" s="106">
        <f t="shared" si="136"/>
        <v>1.7124953860415681E-2</v>
      </c>
      <c r="R383" s="25">
        <f t="shared" si="138"/>
        <v>1.3117920190750032E-2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3" x14ac:dyDescent="0.6">
      <c r="A384" s="1">
        <v>2120</v>
      </c>
      <c r="B384" s="106">
        <f t="shared" si="121"/>
        <v>7.1077462249424794E-3</v>
      </c>
      <c r="C384" s="106">
        <f t="shared" si="122"/>
        <v>6.8466601034766761E-3</v>
      </c>
      <c r="D384" s="106">
        <f t="shared" si="123"/>
        <v>7.1077462249424794E-3</v>
      </c>
      <c r="E384" s="106">
        <f t="shared" si="124"/>
        <v>7.1077462249424794E-3</v>
      </c>
      <c r="F384" s="106">
        <f t="shared" si="125"/>
        <v>7.0606779662409913E-3</v>
      </c>
      <c r="G384" s="106">
        <f t="shared" si="126"/>
        <v>9.0471618390310926E-3</v>
      </c>
      <c r="H384" s="106">
        <f t="shared" si="127"/>
        <v>9.0292932730486886E-3</v>
      </c>
      <c r="I384" s="106">
        <f t="shared" si="128"/>
        <v>1.5138324689419447E-2</v>
      </c>
      <c r="J384" s="106">
        <f t="shared" si="129"/>
        <v>1.5136741616595284E-2</v>
      </c>
      <c r="K384" s="106">
        <f t="shared" si="130"/>
        <v>1.5089091309613334E-2</v>
      </c>
      <c r="L384" s="106">
        <f t="shared" si="131"/>
        <v>1.505343679767579E-2</v>
      </c>
      <c r="M384" s="106">
        <f t="shared" si="132"/>
        <v>1.5077032818611169E-2</v>
      </c>
      <c r="N384" s="106">
        <f t="shared" si="133"/>
        <v>1.5127910923481425E-2</v>
      </c>
      <c r="O384" s="106">
        <f t="shared" si="134"/>
        <v>1.5090948224318002E-2</v>
      </c>
      <c r="P384" s="106">
        <f t="shared" si="135"/>
        <v>1.5115126903551213E-2</v>
      </c>
      <c r="Q384" s="106">
        <f t="shared" si="136"/>
        <v>1.5086317647566183E-2</v>
      </c>
      <c r="R384" s="25">
        <f t="shared" si="138"/>
        <v>1.1826372674216046E-2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3" x14ac:dyDescent="0.6">
      <c r="A385" s="1">
        <v>2130</v>
      </c>
      <c r="B385" s="106">
        <f t="shared" si="121"/>
        <v>6.4343923143133086E-3</v>
      </c>
      <c r="C385" s="106">
        <f t="shared" si="122"/>
        <v>6.8088228893699032E-3</v>
      </c>
      <c r="D385" s="106">
        <f t="shared" si="123"/>
        <v>6.635900918805504E-3</v>
      </c>
      <c r="E385" s="106">
        <f t="shared" si="124"/>
        <v>6.4343923143133086E-3</v>
      </c>
      <c r="F385" s="106">
        <f t="shared" si="125"/>
        <v>6.5948585501784951E-3</v>
      </c>
      <c r="G385" s="106">
        <f t="shared" si="126"/>
        <v>8.5788097202641467E-3</v>
      </c>
      <c r="H385" s="106">
        <f t="shared" si="127"/>
        <v>8.6216884496226331E-3</v>
      </c>
      <c r="I385" s="106">
        <f t="shared" si="128"/>
        <v>1.309024971653483E-2</v>
      </c>
      <c r="J385" s="106">
        <f t="shared" si="129"/>
        <v>1.309024971653483E-2</v>
      </c>
      <c r="K385" s="106">
        <f t="shared" si="130"/>
        <v>1.3108024944886498E-2</v>
      </c>
      <c r="L385" s="106">
        <f t="shared" si="131"/>
        <v>1.3128057405158211E-2</v>
      </c>
      <c r="M385" s="106">
        <f t="shared" si="132"/>
        <v>1.3098928088866701E-2</v>
      </c>
      <c r="N385" s="106">
        <f t="shared" si="133"/>
        <v>1.3105342553423105E-2</v>
      </c>
      <c r="O385" s="106">
        <f t="shared" si="134"/>
        <v>1.3109425619694415E-2</v>
      </c>
      <c r="P385" s="106">
        <f t="shared" si="135"/>
        <v>1.3073785477934363E-2</v>
      </c>
      <c r="Q385" s="106">
        <f t="shared" si="136"/>
        <v>1.3105932680606891E-2</v>
      </c>
      <c r="R385" s="25">
        <f t="shared" si="138"/>
        <v>1.0501178835031696E-2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3" x14ac:dyDescent="0.6">
      <c r="A386" s="1">
        <v>2140</v>
      </c>
      <c r="B386" s="106">
        <f t="shared" si="121"/>
        <v>6.2349494284534845E-3</v>
      </c>
      <c r="C386" s="106">
        <f t="shared" si="122"/>
        <v>6.1867168435720821E-3</v>
      </c>
      <c r="D386" s="106">
        <f t="shared" si="123"/>
        <v>6.0335210865221089E-3</v>
      </c>
      <c r="E386" s="106">
        <f t="shared" si="124"/>
        <v>6.2349494284534845E-3</v>
      </c>
      <c r="F386" s="106">
        <f t="shared" si="125"/>
        <v>6.3746311224679442E-3</v>
      </c>
      <c r="G386" s="106">
        <f t="shared" si="126"/>
        <v>8.2261488714068243E-3</v>
      </c>
      <c r="H386" s="106">
        <f t="shared" si="127"/>
        <v>8.1879196375425067E-3</v>
      </c>
      <c r="I386" s="106">
        <f t="shared" si="128"/>
        <v>1.1083643987890301E-2</v>
      </c>
      <c r="J386" s="106">
        <f t="shared" si="129"/>
        <v>1.1094313422593371E-2</v>
      </c>
      <c r="K386" s="106">
        <f t="shared" si="130"/>
        <v>1.1064138765035203E-2</v>
      </c>
      <c r="L386" s="106">
        <f t="shared" si="131"/>
        <v>1.1100806505672356E-2</v>
      </c>
      <c r="M386" s="106">
        <f t="shared" si="132"/>
        <v>1.1102561564193314E-2</v>
      </c>
      <c r="N386" s="106">
        <f t="shared" si="133"/>
        <v>1.1100674212253692E-2</v>
      </c>
      <c r="O386" s="106">
        <f t="shared" si="134"/>
        <v>1.1114894516448093E-2</v>
      </c>
      <c r="P386" s="106">
        <f t="shared" si="135"/>
        <v>1.1128017639089771E-2</v>
      </c>
      <c r="Q386" s="106">
        <f t="shared" si="136"/>
        <v>1.1128017639089993E-2</v>
      </c>
      <c r="R386" s="25">
        <f t="shared" si="138"/>
        <v>9.2122440419177831E-3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3" x14ac:dyDescent="0.6">
      <c r="A387" s="1">
        <v>2150</v>
      </c>
      <c r="B387" s="106">
        <f t="shared" si="121"/>
        <v>6.04743537446506E-3</v>
      </c>
      <c r="C387" s="106">
        <f t="shared" si="122"/>
        <v>6.0034158837960483E-3</v>
      </c>
      <c r="D387" s="106">
        <f t="shared" si="123"/>
        <v>6.04743537446506E-3</v>
      </c>
      <c r="E387" s="106">
        <f t="shared" si="124"/>
        <v>6.04743537446506E-3</v>
      </c>
      <c r="F387" s="106">
        <f t="shared" si="125"/>
        <v>5.9925109896490358E-3</v>
      </c>
      <c r="G387" s="106">
        <f t="shared" si="126"/>
        <v>8.0213912700570766E-3</v>
      </c>
      <c r="H387" s="106">
        <f t="shared" si="127"/>
        <v>8.0315712596221722E-3</v>
      </c>
      <c r="I387" s="106">
        <f t="shared" si="128"/>
        <v>1.002123294120616E-2</v>
      </c>
      <c r="J387" s="106">
        <f t="shared" si="129"/>
        <v>9.9854896213880107E-3</v>
      </c>
      <c r="K387" s="106">
        <f t="shared" si="130"/>
        <v>1.0004158725116508E-2</v>
      </c>
      <c r="L387" s="106">
        <f t="shared" si="131"/>
        <v>9.9907483515822015E-3</v>
      </c>
      <c r="M387" s="106">
        <f t="shared" si="132"/>
        <v>9.9921696625930867E-3</v>
      </c>
      <c r="N387" s="106">
        <f t="shared" si="133"/>
        <v>9.9906412136709921E-3</v>
      </c>
      <c r="O387" s="106">
        <f t="shared" si="134"/>
        <v>1.0002156068483536E-2</v>
      </c>
      <c r="P387" s="106">
        <f t="shared" si="135"/>
        <v>9.9692363747707624E-3</v>
      </c>
      <c r="Q387" s="106">
        <f t="shared" si="136"/>
        <v>9.9713102569940482E-3</v>
      </c>
      <c r="R387" s="25">
        <f t="shared" si="138"/>
        <v>8.5073961713953011E-3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3" x14ac:dyDescent="0.6">
      <c r="A388" s="1">
        <v>2160</v>
      </c>
      <c r="B388" s="106">
        <f t="shared" si="121"/>
        <v>6.0388957140040667E-3</v>
      </c>
      <c r="C388" s="106">
        <f t="shared" si="122"/>
        <v>5.9974911629225858E-3</v>
      </c>
      <c r="D388" s="106">
        <f t="shared" si="123"/>
        <v>6.0388957140040667E-3</v>
      </c>
      <c r="E388" s="106">
        <f t="shared" si="124"/>
        <v>6.0388957140040667E-3</v>
      </c>
      <c r="F388" s="106">
        <f t="shared" si="125"/>
        <v>5.9872286125892682E-3</v>
      </c>
      <c r="G388" s="106">
        <f t="shared" si="126"/>
        <v>7.9809902698613211E-3</v>
      </c>
      <c r="H388" s="106">
        <f t="shared" si="127"/>
        <v>7.9696398355828535E-3</v>
      </c>
      <c r="I388" s="106">
        <f t="shared" si="128"/>
        <v>9.9951808340985604E-3</v>
      </c>
      <c r="J388" s="106">
        <f t="shared" si="129"/>
        <v>9.9861989997507283E-3</v>
      </c>
      <c r="K388" s="106">
        <f t="shared" si="130"/>
        <v>9.9949407793840095E-3</v>
      </c>
      <c r="L388" s="106">
        <f t="shared" si="131"/>
        <v>1.0013433777731784E-2</v>
      </c>
      <c r="M388" s="106">
        <f t="shared" si="132"/>
        <v>1.0001895568778174E-2</v>
      </c>
      <c r="N388" s="106">
        <f t="shared" si="133"/>
        <v>9.998304357833776E-3</v>
      </c>
      <c r="O388" s="106">
        <f t="shared" si="134"/>
        <v>9.9891049521885211E-3</v>
      </c>
      <c r="P388" s="106">
        <f t="shared" si="135"/>
        <v>1.0015032615486197E-2</v>
      </c>
      <c r="Q388" s="106">
        <f t="shared" si="136"/>
        <v>1.0009204025236196E-2</v>
      </c>
      <c r="R388" s="25">
        <f t="shared" si="138"/>
        <v>8.5034583083410109E-3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3" x14ac:dyDescent="0.6">
      <c r="A389" s="1">
        <v>2170</v>
      </c>
      <c r="B389" s="106">
        <f t="shared" si="121"/>
        <v>6.0116946619634959E-3</v>
      </c>
      <c r="C389" s="106">
        <f t="shared" si="122"/>
        <v>5.9728648087864489E-3</v>
      </c>
      <c r="D389" s="106">
        <f t="shared" si="123"/>
        <v>6.0116946619634959E-3</v>
      </c>
      <c r="E389" s="106">
        <f t="shared" si="124"/>
        <v>6.0116946619634959E-3</v>
      </c>
      <c r="F389" s="106">
        <f t="shared" si="125"/>
        <v>5.9632356181598123E-3</v>
      </c>
      <c r="G389" s="106">
        <f t="shared" si="126"/>
        <v>8.0065466508512095E-3</v>
      </c>
      <c r="H389" s="106">
        <f t="shared" si="127"/>
        <v>8.0240622010907536E-3</v>
      </c>
      <c r="I389" s="106">
        <f t="shared" si="128"/>
        <v>9.9992717523800234E-3</v>
      </c>
      <c r="J389" s="106">
        <f t="shared" si="129"/>
        <v>1.0008034791879838E-2</v>
      </c>
      <c r="K389" s="106">
        <f t="shared" si="130"/>
        <v>1.0008406080134868E-2</v>
      </c>
      <c r="L389" s="106">
        <f t="shared" si="131"/>
        <v>9.9751872283735388E-3</v>
      </c>
      <c r="M389" s="106">
        <f t="shared" si="132"/>
        <v>1.0011935331273092E-2</v>
      </c>
      <c r="N389" s="106">
        <f t="shared" si="133"/>
        <v>1.0002901130562902E-2</v>
      </c>
      <c r="O389" s="106">
        <f t="shared" si="134"/>
        <v>9.9993836605010156E-3</v>
      </c>
      <c r="P389" s="106">
        <f t="shared" si="135"/>
        <v>9.9985051656474866E-3</v>
      </c>
      <c r="Q389" s="106">
        <f t="shared" si="136"/>
        <v>1.0019253279225371E-2</v>
      </c>
      <c r="R389" s="25">
        <f t="shared" si="138"/>
        <v>8.501541980297303E-3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3" x14ac:dyDescent="0.6">
      <c r="A390" s="1">
        <v>2180</v>
      </c>
      <c r="B390" s="106">
        <f t="shared" si="121"/>
        <v>5.9691575949474274E-3</v>
      </c>
      <c r="C390" s="106">
        <f t="shared" si="122"/>
        <v>5.9328250264898408E-3</v>
      </c>
      <c r="D390" s="106">
        <f t="shared" si="123"/>
        <v>5.9691575949474274E-3</v>
      </c>
      <c r="E390" s="106">
        <f t="shared" si="124"/>
        <v>5.9691575949474274E-3</v>
      </c>
      <c r="F390" s="106">
        <f t="shared" si="125"/>
        <v>5.9238109073092016E-3</v>
      </c>
      <c r="G390" s="106">
        <f t="shared" si="126"/>
        <v>8.0285180981058968E-3</v>
      </c>
      <c r="H390" s="106">
        <f t="shared" si="127"/>
        <v>8.0212151409362331E-3</v>
      </c>
      <c r="I390" s="106">
        <f t="shared" si="128"/>
        <v>1.0015288147220858E-2</v>
      </c>
      <c r="J390" s="106">
        <f t="shared" si="129"/>
        <v>1.0002654971840164E-2</v>
      </c>
      <c r="K390" s="106">
        <f t="shared" si="130"/>
        <v>9.9963330967776098E-3</v>
      </c>
      <c r="L390" s="106">
        <f t="shared" si="131"/>
        <v>1.0002327744311756E-2</v>
      </c>
      <c r="M390" s="106">
        <f t="shared" si="132"/>
        <v>9.9867857798778825E-3</v>
      </c>
      <c r="N390" s="106">
        <f t="shared" si="133"/>
        <v>9.9970838804595008E-3</v>
      </c>
      <c r="O390" s="106">
        <f t="shared" si="134"/>
        <v>1.0016720979633353E-2</v>
      </c>
      <c r="P390" s="106">
        <f t="shared" si="135"/>
        <v>9.9973953964165307E-3</v>
      </c>
      <c r="Q390" s="106">
        <f t="shared" si="136"/>
        <v>1.0001939518220704E-2</v>
      </c>
      <c r="R390" s="25">
        <f t="shared" si="138"/>
        <v>8.4893982170276133E-3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3" x14ac:dyDescent="0.6">
      <c r="A391" s="1">
        <v>2190</v>
      </c>
      <c r="B391" s="106">
        <f t="shared" si="121"/>
        <v>6.0545702349539265E-3</v>
      </c>
      <c r="C391" s="106">
        <f t="shared" si="122"/>
        <v>6.0198478666397826E-3</v>
      </c>
      <c r="D391" s="106">
        <f t="shared" si="123"/>
        <v>6.0545702349539265E-3</v>
      </c>
      <c r="E391" s="106">
        <f t="shared" si="124"/>
        <v>6.0545702349539265E-3</v>
      </c>
      <c r="F391" s="106">
        <f t="shared" si="125"/>
        <v>6.0112294317617998E-3</v>
      </c>
      <c r="G391" s="106">
        <f t="shared" si="126"/>
        <v>7.9564225983534964E-3</v>
      </c>
      <c r="H391" s="106">
        <f t="shared" si="127"/>
        <v>7.9733311599399226E-3</v>
      </c>
      <c r="I391" s="106">
        <f t="shared" si="128"/>
        <v>1.0000575759574692E-2</v>
      </c>
      <c r="J391" s="106">
        <f t="shared" si="129"/>
        <v>1.0000281063214933E-2</v>
      </c>
      <c r="K391" s="106">
        <f t="shared" si="130"/>
        <v>1.0017466872823899E-2</v>
      </c>
      <c r="L391" s="106">
        <f t="shared" si="131"/>
        <v>1.0013022457307619E-2</v>
      </c>
      <c r="M391" s="106">
        <f t="shared" si="132"/>
        <v>1.0003781792562894E-2</v>
      </c>
      <c r="N391" s="106">
        <f t="shared" si="133"/>
        <v>9.9937781368335532E-3</v>
      </c>
      <c r="O391" s="106">
        <f t="shared" si="134"/>
        <v>1.0000979635210294E-2</v>
      </c>
      <c r="P391" s="106">
        <f t="shared" si="135"/>
        <v>9.9985736665730851E-3</v>
      </c>
      <c r="Q391" s="106">
        <f t="shared" si="136"/>
        <v>9.9867857798778825E-3</v>
      </c>
      <c r="R391" s="25">
        <f t="shared" si="138"/>
        <v>8.5087366828459771E-3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3" x14ac:dyDescent="0.6">
      <c r="A392" s="1">
        <v>2200</v>
      </c>
      <c r="B392" s="106">
        <f t="shared" si="121"/>
        <v>5.9735224773962425E-3</v>
      </c>
      <c r="C392" s="106">
        <f t="shared" si="122"/>
        <v>6.0726675818398856E-3</v>
      </c>
      <c r="D392" s="106">
        <f t="shared" si="123"/>
        <v>5.9735224773962425E-3</v>
      </c>
      <c r="E392" s="106">
        <f t="shared" si="124"/>
        <v>5.9735224773962425E-3</v>
      </c>
      <c r="F392" s="106">
        <f t="shared" si="125"/>
        <v>6.0644812037402573E-3</v>
      </c>
      <c r="G392" s="106">
        <f t="shared" si="126"/>
        <v>7.8549784535015821E-3</v>
      </c>
      <c r="H392" s="106">
        <f t="shared" si="127"/>
        <v>7.8129577190302335E-3</v>
      </c>
      <c r="I392" s="106">
        <f t="shared" si="128"/>
        <v>9.7957298995670072E-3</v>
      </c>
      <c r="J392" s="106">
        <f t="shared" si="129"/>
        <v>9.8333672107302483E-3</v>
      </c>
      <c r="K392" s="106">
        <f t="shared" si="130"/>
        <v>9.8157072722304672E-3</v>
      </c>
      <c r="L392" s="106">
        <f t="shared" si="131"/>
        <v>9.8193682305960373E-3</v>
      </c>
      <c r="M392" s="106">
        <f t="shared" si="132"/>
        <v>9.8206812690726508E-3</v>
      </c>
      <c r="N392" s="106">
        <f t="shared" si="133"/>
        <v>9.8269983346586098E-3</v>
      </c>
      <c r="O392" s="106">
        <f t="shared" si="134"/>
        <v>9.8250683059439847E-3</v>
      </c>
      <c r="P392" s="106">
        <f t="shared" si="135"/>
        <v>9.807588126756972E-3</v>
      </c>
      <c r="Q392" s="106">
        <f t="shared" si="136"/>
        <v>9.8142594176868769E-3</v>
      </c>
      <c r="R392" s="25">
        <f t="shared" si="138"/>
        <v>8.3802762785964713E-3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3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3" x14ac:dyDescent="0.6">
      <c r="A394" s="1" t="s">
        <v>199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3" x14ac:dyDescent="0.6">
      <c r="A395" s="1" t="s">
        <v>200</v>
      </c>
      <c r="B395" s="1" t="s">
        <v>201</v>
      </c>
      <c r="C395" s="107" t="s">
        <v>183</v>
      </c>
      <c r="D395" s="1" t="s">
        <v>184</v>
      </c>
      <c r="E395" s="1" t="s">
        <v>185</v>
      </c>
      <c r="F395" s="1" t="s">
        <v>186</v>
      </c>
      <c r="G395" s="1" t="s">
        <v>187</v>
      </c>
      <c r="H395" s="1" t="s">
        <v>188</v>
      </c>
      <c r="I395" s="107" t="s">
        <v>189</v>
      </c>
      <c r="J395" s="1" t="s">
        <v>190</v>
      </c>
      <c r="K395" s="1" t="s">
        <v>191</v>
      </c>
      <c r="L395" s="1" t="s">
        <v>192</v>
      </c>
      <c r="M395" s="1" t="s">
        <v>193</v>
      </c>
      <c r="N395" s="107" t="s">
        <v>194</v>
      </c>
      <c r="O395" s="1" t="s">
        <v>195</v>
      </c>
      <c r="P395" s="1" t="s">
        <v>196</v>
      </c>
      <c r="Q395" s="107" t="s">
        <v>173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3" x14ac:dyDescent="0.6">
      <c r="A396" s="1">
        <v>2010</v>
      </c>
      <c r="B396" s="50">
        <v>1.22</v>
      </c>
      <c r="C396" s="50">
        <v>1.22</v>
      </c>
      <c r="D396" s="50">
        <v>1.22</v>
      </c>
      <c r="E396" s="50">
        <v>1.22</v>
      </c>
      <c r="F396" s="50">
        <v>1.23</v>
      </c>
      <c r="G396" s="108">
        <v>1.33</v>
      </c>
      <c r="H396" s="108">
        <v>1.38</v>
      </c>
      <c r="I396" s="50">
        <v>1.1399999999999999</v>
      </c>
      <c r="J396" s="108">
        <v>1.17</v>
      </c>
      <c r="K396" s="50">
        <v>1.18</v>
      </c>
      <c r="L396" s="50">
        <v>1.34</v>
      </c>
      <c r="M396" s="108">
        <v>1.41</v>
      </c>
      <c r="N396" s="108">
        <v>1.45</v>
      </c>
      <c r="O396" s="50">
        <v>1.18</v>
      </c>
      <c r="P396" s="50">
        <v>1.1599999999999999</v>
      </c>
      <c r="Q396" s="108">
        <v>1.22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3" x14ac:dyDescent="0.6">
      <c r="A397" s="1">
        <v>2020</v>
      </c>
      <c r="B397" s="50">
        <v>1.45</v>
      </c>
      <c r="C397" s="108">
        <v>1.46</v>
      </c>
      <c r="D397" s="50">
        <v>1.46</v>
      </c>
      <c r="E397" s="50">
        <v>1.46</v>
      </c>
      <c r="F397" s="50">
        <v>1.47</v>
      </c>
      <c r="G397" s="50">
        <v>1.88</v>
      </c>
      <c r="H397" s="108">
        <v>1.96</v>
      </c>
      <c r="I397" s="50">
        <v>1.46</v>
      </c>
      <c r="J397" s="50">
        <v>1.49</v>
      </c>
      <c r="K397" s="50">
        <v>1.5</v>
      </c>
      <c r="L397" s="50">
        <v>1.71</v>
      </c>
      <c r="M397" s="50">
        <v>1.8</v>
      </c>
      <c r="N397" s="108">
        <v>1.91</v>
      </c>
      <c r="O397" s="50">
        <v>1.51</v>
      </c>
      <c r="P397" s="50">
        <v>1.49</v>
      </c>
      <c r="Q397" s="108">
        <v>1.56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3" x14ac:dyDescent="0.6">
      <c r="A398" s="1">
        <v>2030</v>
      </c>
      <c r="B398" s="50">
        <v>1.7</v>
      </c>
      <c r="C398" s="50">
        <v>1.71</v>
      </c>
      <c r="D398" s="50">
        <v>1.71</v>
      </c>
      <c r="E398" s="50">
        <v>1.71</v>
      </c>
      <c r="F398" s="50">
        <v>1.72</v>
      </c>
      <c r="G398" s="50">
        <v>2.61</v>
      </c>
      <c r="H398" s="108">
        <v>2.71</v>
      </c>
      <c r="I398" s="50">
        <v>1.85</v>
      </c>
      <c r="J398" s="50">
        <v>1.89</v>
      </c>
      <c r="K398" s="50">
        <v>1.91</v>
      </c>
      <c r="L398" s="50">
        <v>2.17</v>
      </c>
      <c r="M398" s="50">
        <v>2.2799999999999998</v>
      </c>
      <c r="N398" s="50">
        <v>2.54</v>
      </c>
      <c r="O398" s="50">
        <v>1.92</v>
      </c>
      <c r="P398" s="50">
        <v>1.89</v>
      </c>
      <c r="Q398" s="108">
        <v>1.98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3" x14ac:dyDescent="0.6">
      <c r="A399" s="1">
        <v>2040</v>
      </c>
      <c r="B399" s="108">
        <v>1.96</v>
      </c>
      <c r="C399" s="108">
        <v>1.98</v>
      </c>
      <c r="D399" s="50">
        <v>1.97</v>
      </c>
      <c r="E399" s="108">
        <v>1.96</v>
      </c>
      <c r="F399" s="108">
        <v>1.98</v>
      </c>
      <c r="G399" s="108">
        <v>3.43</v>
      </c>
      <c r="H399" s="108">
        <v>3.56</v>
      </c>
      <c r="I399" s="50">
        <v>2.35</v>
      </c>
      <c r="J399" s="50">
        <v>2.4</v>
      </c>
      <c r="K399" s="108">
        <v>2.42</v>
      </c>
      <c r="L399" s="108">
        <v>2.75</v>
      </c>
      <c r="M399" s="108">
        <v>2.89</v>
      </c>
      <c r="N399" s="50">
        <v>3.39</v>
      </c>
      <c r="O399" s="50">
        <v>2.4300000000000002</v>
      </c>
      <c r="P399" s="50">
        <v>2.4</v>
      </c>
      <c r="Q399" s="108">
        <v>2.52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3" x14ac:dyDescent="0.6">
      <c r="A400" s="1">
        <v>2050</v>
      </c>
      <c r="B400" s="108">
        <v>2.2200000000000002</v>
      </c>
      <c r="C400" s="108">
        <v>2.2400000000000002</v>
      </c>
      <c r="D400" s="50">
        <v>2.23</v>
      </c>
      <c r="E400" s="108">
        <v>2.2200000000000002</v>
      </c>
      <c r="F400" s="50">
        <v>2.2400000000000002</v>
      </c>
      <c r="G400" s="108">
        <v>4.2699999999999996</v>
      </c>
      <c r="H400" s="50">
        <v>4.43</v>
      </c>
      <c r="I400" s="50">
        <v>2.98</v>
      </c>
      <c r="J400" s="50">
        <v>3.04</v>
      </c>
      <c r="K400" s="50">
        <v>3.07</v>
      </c>
      <c r="L400" s="50">
        <v>3.48</v>
      </c>
      <c r="M400" s="50">
        <v>3.66</v>
      </c>
      <c r="N400" s="108">
        <v>4.51</v>
      </c>
      <c r="O400" s="108">
        <v>3.08</v>
      </c>
      <c r="P400" s="108">
        <v>3.03</v>
      </c>
      <c r="Q400" s="108">
        <v>3.19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3" x14ac:dyDescent="0.6">
      <c r="A401" s="1">
        <v>2060</v>
      </c>
      <c r="B401" s="108">
        <v>2.4900000000000002</v>
      </c>
      <c r="C401" s="108">
        <v>2.5099999999999998</v>
      </c>
      <c r="D401" s="50">
        <v>2.5</v>
      </c>
      <c r="E401" s="50">
        <v>2.48</v>
      </c>
      <c r="F401" s="108">
        <v>2.5</v>
      </c>
      <c r="G401" s="50">
        <v>5.15</v>
      </c>
      <c r="H401" s="50">
        <v>5.35</v>
      </c>
      <c r="I401" s="50">
        <v>3.78</v>
      </c>
      <c r="J401" s="50">
        <v>3.87</v>
      </c>
      <c r="K401" s="108">
        <v>3.89</v>
      </c>
      <c r="L401" s="108">
        <v>4.43</v>
      </c>
      <c r="M401" s="108">
        <v>4.6500000000000004</v>
      </c>
      <c r="N401" s="108">
        <v>6</v>
      </c>
      <c r="O401" s="50">
        <v>3.91</v>
      </c>
      <c r="P401" s="50">
        <v>3.85</v>
      </c>
      <c r="Q401" s="108">
        <v>4.05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3" x14ac:dyDescent="0.6">
      <c r="A402" s="1">
        <v>2070</v>
      </c>
      <c r="B402" s="108">
        <v>2.79</v>
      </c>
      <c r="C402" s="108">
        <v>2.8</v>
      </c>
      <c r="D402" s="108">
        <v>2.79</v>
      </c>
      <c r="E402" s="108">
        <v>2.78</v>
      </c>
      <c r="F402" s="108">
        <v>2.8</v>
      </c>
      <c r="G402" s="108">
        <v>6.23</v>
      </c>
      <c r="H402" s="108">
        <v>6.46</v>
      </c>
      <c r="I402" s="50">
        <v>4.84</v>
      </c>
      <c r="J402" s="108">
        <v>4.95</v>
      </c>
      <c r="K402" s="108">
        <v>4.99</v>
      </c>
      <c r="L402" s="108">
        <v>5.67</v>
      </c>
      <c r="M402" s="108">
        <v>5.96</v>
      </c>
      <c r="N402" s="108">
        <v>7.95</v>
      </c>
      <c r="O402" s="108">
        <v>5.01</v>
      </c>
      <c r="P402" s="108">
        <v>4.9400000000000004</v>
      </c>
      <c r="Q402" s="108">
        <v>5.18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3" x14ac:dyDescent="0.6">
      <c r="A403" s="1">
        <v>2080</v>
      </c>
      <c r="B403" s="108">
        <v>3.11</v>
      </c>
      <c r="C403" s="50">
        <v>3.13</v>
      </c>
      <c r="D403" s="50">
        <v>3.11</v>
      </c>
      <c r="E403" s="50">
        <v>3.11</v>
      </c>
      <c r="F403" s="108">
        <v>3.13</v>
      </c>
      <c r="G403" s="108">
        <v>7.51</v>
      </c>
      <c r="H403" s="50">
        <v>7.79</v>
      </c>
      <c r="I403" s="50">
        <v>6.24</v>
      </c>
      <c r="J403" s="50">
        <v>6.38</v>
      </c>
      <c r="K403" s="50">
        <v>6.42</v>
      </c>
      <c r="L403" s="50">
        <v>7.3</v>
      </c>
      <c r="M403" s="50">
        <v>7.68</v>
      </c>
      <c r="N403" s="50">
        <v>10.5</v>
      </c>
      <c r="O403" s="50">
        <v>6.45</v>
      </c>
      <c r="P403" s="50">
        <v>6.36</v>
      </c>
      <c r="Q403" s="108">
        <v>6.68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3" x14ac:dyDescent="0.6">
      <c r="A404" s="1">
        <v>2090</v>
      </c>
      <c r="B404" s="108">
        <v>3.43</v>
      </c>
      <c r="C404" s="108">
        <v>3.46</v>
      </c>
      <c r="D404" s="108">
        <v>3.44</v>
      </c>
      <c r="E404" s="50">
        <v>3.43</v>
      </c>
      <c r="F404" s="50">
        <v>3.46</v>
      </c>
      <c r="G404" s="50">
        <v>8.7799999999999994</v>
      </c>
      <c r="H404" s="108">
        <v>9.11</v>
      </c>
      <c r="I404" s="50">
        <v>7.89</v>
      </c>
      <c r="J404" s="108">
        <v>8.06</v>
      </c>
      <c r="K404" s="108">
        <v>8.1199999999999992</v>
      </c>
      <c r="L404" s="50">
        <v>9.23</v>
      </c>
      <c r="M404" s="50">
        <v>9.7100000000000009</v>
      </c>
      <c r="N404" s="108">
        <v>13.48</v>
      </c>
      <c r="O404" s="50">
        <v>8.16</v>
      </c>
      <c r="P404" s="50">
        <v>8.0399999999999991</v>
      </c>
      <c r="Q404" s="108">
        <v>8.44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3" x14ac:dyDescent="0.6">
      <c r="A405" s="1">
        <v>2100</v>
      </c>
      <c r="B405" s="108">
        <v>3.75</v>
      </c>
      <c r="C405" s="50">
        <v>3.77</v>
      </c>
      <c r="D405" s="50">
        <v>3.75</v>
      </c>
      <c r="E405" s="50">
        <v>3.75</v>
      </c>
      <c r="F405" s="50">
        <v>3.78</v>
      </c>
      <c r="G405" s="50">
        <v>9.9</v>
      </c>
      <c r="H405" s="108">
        <v>10.27</v>
      </c>
      <c r="I405" s="50">
        <v>9.74</v>
      </c>
      <c r="J405" s="50">
        <v>9.9600000000000009</v>
      </c>
      <c r="K405" s="50">
        <v>10.029999999999999</v>
      </c>
      <c r="L405" s="50">
        <v>11.4</v>
      </c>
      <c r="M405" s="50">
        <v>11.99</v>
      </c>
      <c r="N405" s="108">
        <v>16.73</v>
      </c>
      <c r="O405" s="108">
        <v>10.07</v>
      </c>
      <c r="P405" s="108">
        <v>9.93</v>
      </c>
      <c r="Q405" s="108">
        <v>10.42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3" x14ac:dyDescent="0.6">
      <c r="A406" s="1">
        <v>2110</v>
      </c>
      <c r="B406" s="50">
        <v>4.05</v>
      </c>
      <c r="C406" s="50">
        <v>4.07</v>
      </c>
      <c r="D406" s="50">
        <v>4.05</v>
      </c>
      <c r="E406" s="50">
        <v>4.05</v>
      </c>
      <c r="F406" s="50">
        <v>4.08</v>
      </c>
      <c r="G406" s="50">
        <v>10.92</v>
      </c>
      <c r="H406" s="50">
        <v>11.33</v>
      </c>
      <c r="I406" s="50">
        <v>11.77</v>
      </c>
      <c r="J406" s="50">
        <v>12.03</v>
      </c>
      <c r="K406" s="50">
        <v>12.12</v>
      </c>
      <c r="L406" s="50">
        <v>13.77</v>
      </c>
      <c r="M406" s="50">
        <v>14.48</v>
      </c>
      <c r="N406" s="108">
        <v>20.22</v>
      </c>
      <c r="O406" s="50">
        <v>12.17</v>
      </c>
      <c r="P406" s="50">
        <v>11.99</v>
      </c>
      <c r="Q406" s="50">
        <v>12.59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3" x14ac:dyDescent="0.6">
      <c r="A407" s="1">
        <v>2120</v>
      </c>
      <c r="B407" s="108">
        <v>4.3600000000000003</v>
      </c>
      <c r="C407" s="108">
        <v>4.3899999999999997</v>
      </c>
      <c r="D407" s="108">
        <v>4.3600000000000003</v>
      </c>
      <c r="E407" s="50">
        <v>4.3600000000000003</v>
      </c>
      <c r="F407" s="50">
        <v>4.3899999999999997</v>
      </c>
      <c r="G407" s="50">
        <v>11.99</v>
      </c>
      <c r="H407" s="50">
        <v>12.44</v>
      </c>
      <c r="I407" s="50">
        <v>13.94</v>
      </c>
      <c r="J407" s="108">
        <v>14.25</v>
      </c>
      <c r="K407" s="50">
        <v>14.36</v>
      </c>
      <c r="L407" s="50">
        <v>16.32</v>
      </c>
      <c r="M407" s="50">
        <v>17.16</v>
      </c>
      <c r="N407" s="50">
        <v>23.95</v>
      </c>
      <c r="O407" s="50">
        <v>14.42</v>
      </c>
      <c r="P407" s="50">
        <v>14.21</v>
      </c>
      <c r="Q407" s="50">
        <v>14.92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3" x14ac:dyDescent="0.6">
      <c r="A408" s="1">
        <v>2130</v>
      </c>
      <c r="B408" s="50">
        <v>4.68</v>
      </c>
      <c r="C408" s="50">
        <v>4.7</v>
      </c>
      <c r="D408" s="50">
        <v>4.68</v>
      </c>
      <c r="E408" s="50">
        <v>4.68</v>
      </c>
      <c r="F408" s="50">
        <v>4.71</v>
      </c>
      <c r="G408" s="50">
        <v>13.12</v>
      </c>
      <c r="H408" s="50">
        <v>13.61</v>
      </c>
      <c r="I408" s="50">
        <v>16.2</v>
      </c>
      <c r="J408" s="50">
        <v>16.559999999999999</v>
      </c>
      <c r="K408" s="50">
        <v>16.68</v>
      </c>
      <c r="L408" s="50">
        <v>18.95</v>
      </c>
      <c r="M408" s="50">
        <v>19.93</v>
      </c>
      <c r="N408" s="50">
        <v>27.83</v>
      </c>
      <c r="O408" s="50">
        <v>16.75</v>
      </c>
      <c r="P408" s="108">
        <v>16.510000000000002</v>
      </c>
      <c r="Q408" s="50">
        <v>17.329999999999998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3" x14ac:dyDescent="0.6">
      <c r="A409" s="1">
        <v>2140</v>
      </c>
      <c r="B409" s="50">
        <v>4.99</v>
      </c>
      <c r="C409" s="50">
        <v>5.03</v>
      </c>
      <c r="D409" s="50">
        <v>5</v>
      </c>
      <c r="E409" s="50">
        <v>4.99</v>
      </c>
      <c r="F409" s="50">
        <v>5.03</v>
      </c>
      <c r="G409" s="50">
        <v>14.29</v>
      </c>
      <c r="H409" s="50">
        <v>14.83</v>
      </c>
      <c r="I409" s="50">
        <v>18.45</v>
      </c>
      <c r="J409" s="50">
        <v>18.86</v>
      </c>
      <c r="K409" s="50">
        <v>19</v>
      </c>
      <c r="L409" s="50">
        <v>21.59</v>
      </c>
      <c r="M409" s="50">
        <v>22.7</v>
      </c>
      <c r="N409" s="50">
        <v>31.7</v>
      </c>
      <c r="O409" s="50">
        <v>19.079999999999998</v>
      </c>
      <c r="P409" s="50">
        <v>18.8</v>
      </c>
      <c r="Q409" s="108">
        <v>19.739999999999998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3" x14ac:dyDescent="0.6">
      <c r="A410" s="1">
        <v>2150</v>
      </c>
      <c r="B410" s="50">
        <v>5.31</v>
      </c>
      <c r="C410" s="108">
        <v>5.35</v>
      </c>
      <c r="D410" s="50">
        <v>5.31</v>
      </c>
      <c r="E410" s="50">
        <v>5.31</v>
      </c>
      <c r="F410" s="50">
        <v>5.36</v>
      </c>
      <c r="G410" s="50">
        <v>15.51</v>
      </c>
      <c r="H410" s="50">
        <v>16.09</v>
      </c>
      <c r="I410" s="50">
        <v>20.6</v>
      </c>
      <c r="J410" s="50">
        <v>21.06</v>
      </c>
      <c r="K410" s="108">
        <v>21.21</v>
      </c>
      <c r="L410" s="50">
        <v>24.11</v>
      </c>
      <c r="M410" s="50">
        <v>25.35</v>
      </c>
      <c r="N410" s="50">
        <v>35.4</v>
      </c>
      <c r="O410" s="108">
        <v>21.31</v>
      </c>
      <c r="P410" s="50">
        <v>21</v>
      </c>
      <c r="Q410" s="50">
        <v>22.05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3" x14ac:dyDescent="0.6">
      <c r="A411" s="1">
        <v>2160</v>
      </c>
      <c r="B411" s="108">
        <v>5.64</v>
      </c>
      <c r="C411" s="50">
        <v>5.68</v>
      </c>
      <c r="D411" s="50">
        <v>5.64</v>
      </c>
      <c r="E411" s="50">
        <v>5.64</v>
      </c>
      <c r="F411" s="50">
        <v>5.69</v>
      </c>
      <c r="G411" s="50">
        <v>16.8</v>
      </c>
      <c r="H411" s="50">
        <v>17.43</v>
      </c>
      <c r="I411" s="50">
        <v>22.76</v>
      </c>
      <c r="J411" s="50">
        <v>23.26</v>
      </c>
      <c r="K411" s="50">
        <v>23.43</v>
      </c>
      <c r="L411" s="50">
        <v>26.63</v>
      </c>
      <c r="M411" s="50">
        <v>28</v>
      </c>
      <c r="N411" s="50">
        <v>39.1</v>
      </c>
      <c r="O411" s="50">
        <v>23.54</v>
      </c>
      <c r="P411" s="50">
        <v>23.19</v>
      </c>
      <c r="Q411" s="50">
        <v>24.35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3" x14ac:dyDescent="0.6">
      <c r="A412" s="1">
        <v>2170</v>
      </c>
      <c r="B412" s="108">
        <v>5.99</v>
      </c>
      <c r="C412" s="50">
        <v>6.03</v>
      </c>
      <c r="D412" s="50">
        <v>5.99</v>
      </c>
      <c r="E412" s="50">
        <v>5.99</v>
      </c>
      <c r="F412" s="50">
        <v>6.04</v>
      </c>
      <c r="G412" s="50">
        <v>18.190000000000001</v>
      </c>
      <c r="H412" s="50">
        <v>18.87</v>
      </c>
      <c r="I412" s="50">
        <v>25.14</v>
      </c>
      <c r="J412" s="50">
        <v>25.69</v>
      </c>
      <c r="K412" s="50">
        <v>25.88</v>
      </c>
      <c r="L412" s="108">
        <v>29.42</v>
      </c>
      <c r="M412" s="50">
        <v>30.93</v>
      </c>
      <c r="N412" s="50">
        <v>43.19</v>
      </c>
      <c r="O412" s="50">
        <v>26</v>
      </c>
      <c r="P412" s="50">
        <v>25.62</v>
      </c>
      <c r="Q412" s="50">
        <v>26.9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3" x14ac:dyDescent="0.6">
      <c r="A413" s="1">
        <v>2180</v>
      </c>
      <c r="B413" s="108">
        <v>6.36</v>
      </c>
      <c r="C413" s="50">
        <v>6.4</v>
      </c>
      <c r="D413" s="50">
        <v>6.36</v>
      </c>
      <c r="E413" s="50">
        <v>6.36</v>
      </c>
      <c r="F413" s="50">
        <v>6.41</v>
      </c>
      <c r="G413" s="50">
        <v>19.7</v>
      </c>
      <c r="H413" s="50">
        <v>20.440000000000001</v>
      </c>
      <c r="I413" s="50">
        <v>27.77</v>
      </c>
      <c r="J413" s="50">
        <v>28.38</v>
      </c>
      <c r="K413" s="50">
        <v>28.59</v>
      </c>
      <c r="L413" s="50">
        <v>32.49</v>
      </c>
      <c r="M413" s="108">
        <v>34.17</v>
      </c>
      <c r="N413" s="50">
        <v>47.71</v>
      </c>
      <c r="O413" s="50">
        <v>28.72</v>
      </c>
      <c r="P413" s="50">
        <v>28.3</v>
      </c>
      <c r="Q413" s="50">
        <v>29.72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3" x14ac:dyDescent="0.6">
      <c r="A414" s="1">
        <v>2190</v>
      </c>
      <c r="B414" s="50">
        <v>6.75</v>
      </c>
      <c r="C414" s="108">
        <v>6.79</v>
      </c>
      <c r="D414" s="50">
        <v>6.75</v>
      </c>
      <c r="E414" s="50">
        <v>6.75</v>
      </c>
      <c r="F414" s="108">
        <v>6.8</v>
      </c>
      <c r="G414" s="50">
        <v>21.34</v>
      </c>
      <c r="H414" s="50">
        <v>22.14</v>
      </c>
      <c r="I414" s="108">
        <v>30.68</v>
      </c>
      <c r="J414" s="50">
        <v>31.35</v>
      </c>
      <c r="K414" s="50">
        <v>31.58</v>
      </c>
      <c r="L414" s="50">
        <v>35.89</v>
      </c>
      <c r="M414" s="50">
        <v>37.74</v>
      </c>
      <c r="N414" s="50">
        <v>52.7</v>
      </c>
      <c r="O414" s="108">
        <v>31.73</v>
      </c>
      <c r="P414" s="108">
        <v>31.26</v>
      </c>
      <c r="Q414" s="50">
        <v>32.83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3" x14ac:dyDescent="0.6">
      <c r="A415" s="1">
        <v>2200</v>
      </c>
      <c r="B415" s="108">
        <v>7.17</v>
      </c>
      <c r="C415" s="50">
        <v>7.21</v>
      </c>
      <c r="D415" s="50">
        <v>7.17</v>
      </c>
      <c r="E415" s="50">
        <v>7.17</v>
      </c>
      <c r="F415" s="50">
        <v>7.22</v>
      </c>
      <c r="G415" s="50">
        <v>23.1</v>
      </c>
      <c r="H415" s="50">
        <v>23.97</v>
      </c>
      <c r="I415" s="50">
        <v>33.89</v>
      </c>
      <c r="J415" s="50">
        <v>34.630000000000003</v>
      </c>
      <c r="K415" s="108">
        <v>34.89</v>
      </c>
      <c r="L415" s="50">
        <v>39.65</v>
      </c>
      <c r="M415" s="50">
        <v>41.69</v>
      </c>
      <c r="N415" s="108">
        <v>58.21</v>
      </c>
      <c r="O415" s="50">
        <v>35.049999999999997</v>
      </c>
      <c r="P415" s="50">
        <v>34.53</v>
      </c>
      <c r="Q415" s="50">
        <v>36.26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3" x14ac:dyDescent="0.6">
      <c r="A416" s="1">
        <v>2210</v>
      </c>
      <c r="B416" s="108">
        <v>7.61</v>
      </c>
      <c r="C416" s="50">
        <v>7.66</v>
      </c>
      <c r="D416" s="50">
        <v>7.61</v>
      </c>
      <c r="E416" s="50">
        <v>7.61</v>
      </c>
      <c r="F416" s="50">
        <v>7.67</v>
      </c>
      <c r="G416" s="50">
        <v>24.98</v>
      </c>
      <c r="H416" s="50">
        <v>25.91</v>
      </c>
      <c r="I416" s="50">
        <v>37.36</v>
      </c>
      <c r="J416" s="50">
        <v>38.19</v>
      </c>
      <c r="K416" s="50">
        <v>38.47</v>
      </c>
      <c r="L416" s="50">
        <v>43.72</v>
      </c>
      <c r="M416" s="50">
        <v>45.97</v>
      </c>
      <c r="N416" s="50">
        <v>64.19</v>
      </c>
      <c r="O416" s="50">
        <v>38.65</v>
      </c>
      <c r="P416" s="50">
        <v>38.07</v>
      </c>
      <c r="Q416" s="108">
        <v>39.979999999999997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3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3" x14ac:dyDescent="0.6">
      <c r="A418" s="2"/>
      <c r="B418" s="1" t="s">
        <v>201</v>
      </c>
      <c r="C418" s="107" t="s">
        <v>183</v>
      </c>
      <c r="D418" s="1" t="s">
        <v>184</v>
      </c>
      <c r="E418" s="1" t="s">
        <v>185</v>
      </c>
      <c r="F418" s="1" t="s">
        <v>186</v>
      </c>
      <c r="G418" s="1" t="s">
        <v>187</v>
      </c>
      <c r="H418" s="1" t="s">
        <v>188</v>
      </c>
      <c r="I418" s="107" t="s">
        <v>189</v>
      </c>
      <c r="J418" s="1" t="s">
        <v>190</v>
      </c>
      <c r="K418" s="1" t="s">
        <v>191</v>
      </c>
      <c r="L418" s="1" t="s">
        <v>192</v>
      </c>
      <c r="M418" s="1" t="s">
        <v>193</v>
      </c>
      <c r="N418" s="107" t="s">
        <v>194</v>
      </c>
      <c r="O418" s="1" t="s">
        <v>195</v>
      </c>
      <c r="P418" s="1" t="s">
        <v>196</v>
      </c>
      <c r="Q418" s="107" t="s">
        <v>173</v>
      </c>
      <c r="R418" s="1" t="s">
        <v>181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3" x14ac:dyDescent="0.6">
      <c r="A419" s="1">
        <v>2010</v>
      </c>
      <c r="B419" s="25">
        <f t="shared" ref="B419:B438" si="139">EXP(LN(B397/B396)/(A397-A396))-1</f>
        <v>1.7421280529461347E-2</v>
      </c>
      <c r="C419" s="25">
        <f t="shared" ref="C419:C438" si="140">EXP(LN(C397/C396)/(A397-A396))-1</f>
        <v>1.8120782246057399E-2</v>
      </c>
      <c r="D419" s="25">
        <f t="shared" ref="D419:D438" si="141">EXP(LN(D397/D396)/(A397-A396))-1</f>
        <v>1.8120782246057399E-2</v>
      </c>
      <c r="E419" s="25">
        <f t="shared" ref="E419:E438" si="142">EXP(LN(E397/E396)/(A397-A396))-1</f>
        <v>1.8120782246057399E-2</v>
      </c>
      <c r="F419" s="25">
        <f t="shared" ref="F419:F438" si="143">EXP(LN(F397/F396)/(A397-A396))-1</f>
        <v>1.7984633418501872E-2</v>
      </c>
      <c r="G419" s="25">
        <f t="shared" ref="G419:G438" si="144">EXP(LN(G397/G396)/(A397-A396))-1</f>
        <v>3.5215154089348832E-2</v>
      </c>
      <c r="H419" s="25">
        <f t="shared" ref="H419:H438" si="145">EXP(LN(H397/H396)/(A397-A396))-1</f>
        <v>3.5708876810044199E-2</v>
      </c>
      <c r="I419" s="25">
        <f t="shared" ref="I419:I438" si="146">EXP(LN(I397/I396)/(A397-A396))-1</f>
        <v>2.5049411050451775E-2</v>
      </c>
      <c r="J419" s="25">
        <f t="shared" ref="J419:J438" si="147">EXP(LN(J397/J396)/(A397-A396))-1</f>
        <v>2.4471876240215407E-2</v>
      </c>
      <c r="K419" s="25">
        <f t="shared" ref="K419:K438" si="148">EXP(LN(K397/K396)/(A397-A396))-1</f>
        <v>2.4285265041108062E-2</v>
      </c>
      <c r="L419" s="25">
        <f t="shared" ref="L419:L438" si="149">EXP(LN(L397/L396)/(A397-A396))-1</f>
        <v>2.4682056462887791E-2</v>
      </c>
      <c r="M419" s="25">
        <f t="shared" ref="M419:M438" si="150">EXP(LN(M397/M396)/(A397-A396))-1</f>
        <v>2.472029871664283E-2</v>
      </c>
      <c r="N419" s="25">
        <f t="shared" ref="N419:N438" si="151">EXP(LN(N397/N396)/(A397-A396))-1</f>
        <v>2.7937089897482448E-2</v>
      </c>
      <c r="O419" s="25">
        <f t="shared" ref="O419:O438" si="152">EXP(LN(O397/O396)/(A397-A396))-1</f>
        <v>2.496608192186911E-2</v>
      </c>
      <c r="P419" s="25">
        <f t="shared" ref="P419:P438" si="153">EXP(LN(P397/P396)/(A397-A396))-1</f>
        <v>2.5351634167494197E-2</v>
      </c>
      <c r="Q419" s="25">
        <f t="shared" ref="Q419:Q438" si="154">EXP(LN(Q397/Q396)/(A397-A396))-1</f>
        <v>2.4888161854583313E-2</v>
      </c>
      <c r="R419" s="25">
        <f t="shared" ref="R419:R430" si="155">SUM(B419:Q419)/16</f>
        <v>2.4190260433641461E-2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3" x14ac:dyDescent="0.6">
      <c r="A420" s="1">
        <v>2020</v>
      </c>
      <c r="B420" s="25">
        <f t="shared" si="139"/>
        <v>1.6033650788844556E-2</v>
      </c>
      <c r="C420" s="25">
        <f t="shared" si="140"/>
        <v>1.5931264157523772E-2</v>
      </c>
      <c r="D420" s="25">
        <f t="shared" si="141"/>
        <v>1.5931264157523772E-2</v>
      </c>
      <c r="E420" s="25">
        <f t="shared" si="142"/>
        <v>1.5931264157523772E-2</v>
      </c>
      <c r="F420" s="25">
        <f t="shared" si="143"/>
        <v>1.58301794787441E-2</v>
      </c>
      <c r="G420" s="25">
        <f t="shared" si="144"/>
        <v>3.3351955848296422E-2</v>
      </c>
      <c r="H420" s="25">
        <f t="shared" si="145"/>
        <v>3.2931024789221608E-2</v>
      </c>
      <c r="I420" s="25">
        <f t="shared" si="146"/>
        <v>2.3957396055257263E-2</v>
      </c>
      <c r="J420" s="25">
        <f t="shared" si="147"/>
        <v>2.4065071424597795E-2</v>
      </c>
      <c r="K420" s="25">
        <f t="shared" si="148"/>
        <v>2.4458124109177026E-2</v>
      </c>
      <c r="L420" s="25">
        <f t="shared" si="149"/>
        <v>2.4109423406549313E-2</v>
      </c>
      <c r="M420" s="25">
        <f t="shared" si="150"/>
        <v>2.3920490704586683E-2</v>
      </c>
      <c r="N420" s="25">
        <f t="shared" si="151"/>
        <v>2.8916270636290209E-2</v>
      </c>
      <c r="O420" s="25">
        <f t="shared" si="152"/>
        <v>2.4312395191711911E-2</v>
      </c>
      <c r="P420" s="25">
        <f t="shared" si="153"/>
        <v>2.4065071424597795E-2</v>
      </c>
      <c r="Q420" s="25">
        <f t="shared" si="154"/>
        <v>2.4127573490751342E-2</v>
      </c>
      <c r="R420" s="25">
        <f t="shared" si="155"/>
        <v>2.2992026238824834E-2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3" x14ac:dyDescent="0.6">
      <c r="A421" s="1">
        <v>2030</v>
      </c>
      <c r="B421" s="25">
        <f t="shared" si="139"/>
        <v>1.4333373877557287E-2</v>
      </c>
      <c r="C421" s="25">
        <f t="shared" si="140"/>
        <v>1.4768337390565822E-2</v>
      </c>
      <c r="D421" s="25">
        <f t="shared" si="141"/>
        <v>1.4254659596014019E-2</v>
      </c>
      <c r="E421" s="25">
        <f t="shared" si="142"/>
        <v>1.3738629666663948E-2</v>
      </c>
      <c r="F421" s="25">
        <f t="shared" si="143"/>
        <v>1.4176806534865527E-2</v>
      </c>
      <c r="G421" s="25">
        <f t="shared" si="144"/>
        <v>2.7697644859024484E-2</v>
      </c>
      <c r="H421" s="25">
        <f t="shared" si="145"/>
        <v>2.7656729960433113E-2</v>
      </c>
      <c r="I421" s="25">
        <f t="shared" si="146"/>
        <v>2.4211418726341805E-2</v>
      </c>
      <c r="J421" s="25">
        <f t="shared" si="147"/>
        <v>2.4176823417079385E-2</v>
      </c>
      <c r="K421" s="25">
        <f t="shared" si="148"/>
        <v>2.3948702155278001E-2</v>
      </c>
      <c r="L421" s="25">
        <f t="shared" si="149"/>
        <v>2.3970148577501682E-2</v>
      </c>
      <c r="M421" s="25">
        <f t="shared" si="150"/>
        <v>2.3991377237951639E-2</v>
      </c>
      <c r="N421" s="25">
        <f t="shared" si="151"/>
        <v>2.9287261962069211E-2</v>
      </c>
      <c r="O421" s="25">
        <f t="shared" si="152"/>
        <v>2.3836255539609663E-2</v>
      </c>
      <c r="P421" s="25">
        <f t="shared" si="153"/>
        <v>2.4176823417079385E-2</v>
      </c>
      <c r="Q421" s="25">
        <f t="shared" si="154"/>
        <v>2.4409353161412684E-2</v>
      </c>
      <c r="R421" s="25">
        <f t="shared" si="155"/>
        <v>2.1789646629965478E-2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3" x14ac:dyDescent="0.6">
      <c r="A422" s="1">
        <v>2040</v>
      </c>
      <c r="B422" s="25">
        <f t="shared" si="139"/>
        <v>1.2534174745673532E-2</v>
      </c>
      <c r="C422" s="25">
        <f t="shared" si="140"/>
        <v>1.2414328018703902E-2</v>
      </c>
      <c r="D422" s="25">
        <f t="shared" si="141"/>
        <v>1.2473963161856005E-2</v>
      </c>
      <c r="E422" s="25">
        <f t="shared" si="142"/>
        <v>1.2534174745673532E-2</v>
      </c>
      <c r="F422" s="25">
        <f t="shared" si="143"/>
        <v>1.2414328018703902E-2</v>
      </c>
      <c r="G422" s="25">
        <f t="shared" si="144"/>
        <v>2.2147040427619391E-2</v>
      </c>
      <c r="H422" s="25">
        <f t="shared" si="145"/>
        <v>2.2104670564506046E-2</v>
      </c>
      <c r="I422" s="25">
        <f t="shared" si="146"/>
        <v>2.4035093714998235E-2</v>
      </c>
      <c r="J422" s="25">
        <f t="shared" si="147"/>
        <v>2.3920490704586683E-2</v>
      </c>
      <c r="K422" s="25">
        <f t="shared" si="148"/>
        <v>2.4076265778284478E-2</v>
      </c>
      <c r="L422" s="25">
        <f t="shared" si="149"/>
        <v>2.3822465663360326E-2</v>
      </c>
      <c r="M422" s="25">
        <f t="shared" si="150"/>
        <v>2.3901841926349476E-2</v>
      </c>
      <c r="N422" s="25">
        <f t="shared" si="151"/>
        <v>2.8958085938421085E-2</v>
      </c>
      <c r="O422" s="25">
        <f t="shared" si="152"/>
        <v>2.3987002804774837E-2</v>
      </c>
      <c r="P422" s="25">
        <f t="shared" si="153"/>
        <v>2.3583175136269841E-2</v>
      </c>
      <c r="Q422" s="25">
        <f t="shared" si="154"/>
        <v>2.3856317189254073E-2</v>
      </c>
      <c r="R422" s="25">
        <f t="shared" si="155"/>
        <v>2.0422713658689709E-2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3" x14ac:dyDescent="0.6">
      <c r="A423" s="1">
        <v>2050</v>
      </c>
      <c r="B423" s="25">
        <f t="shared" si="139"/>
        <v>1.1543671275387357E-2</v>
      </c>
      <c r="C423" s="25">
        <f t="shared" si="140"/>
        <v>1.1445695137481504E-2</v>
      </c>
      <c r="D423" s="25">
        <f t="shared" si="141"/>
        <v>1.149447420531069E-2</v>
      </c>
      <c r="E423" s="25">
        <f t="shared" si="142"/>
        <v>1.1136692791213987E-2</v>
      </c>
      <c r="F423" s="25">
        <f t="shared" si="143"/>
        <v>1.1042004447136655E-2</v>
      </c>
      <c r="G423" s="25">
        <f t="shared" si="144"/>
        <v>1.8914952207806479E-2</v>
      </c>
      <c r="H423" s="25">
        <f t="shared" si="145"/>
        <v>1.9048855541086818E-2</v>
      </c>
      <c r="I423" s="25">
        <f t="shared" si="146"/>
        <v>2.4065071424597795E-2</v>
      </c>
      <c r="J423" s="25">
        <f t="shared" si="147"/>
        <v>2.4433420385456817E-2</v>
      </c>
      <c r="K423" s="25">
        <f t="shared" si="148"/>
        <v>2.3955593140371656E-2</v>
      </c>
      <c r="L423" s="25">
        <f t="shared" si="149"/>
        <v>2.4430377684121485E-2</v>
      </c>
      <c r="M423" s="25">
        <f t="shared" si="150"/>
        <v>2.4229279400361126E-2</v>
      </c>
      <c r="N423" s="25">
        <f t="shared" si="151"/>
        <v>2.8957580060690713E-2</v>
      </c>
      <c r="O423" s="25">
        <f t="shared" si="152"/>
        <v>2.4147723764276208E-2</v>
      </c>
      <c r="P423" s="25">
        <f t="shared" si="153"/>
        <v>2.4240183054293984E-2</v>
      </c>
      <c r="Q423" s="25">
        <f t="shared" si="154"/>
        <v>2.4156755487370507E-2</v>
      </c>
      <c r="R423" s="25">
        <f t="shared" si="155"/>
        <v>1.9827645625435236E-2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3" x14ac:dyDescent="0.6">
      <c r="A424" s="1">
        <v>2060</v>
      </c>
      <c r="B424" s="25">
        <f t="shared" si="139"/>
        <v>1.1440840015591425E-2</v>
      </c>
      <c r="C424" s="25">
        <f t="shared" si="140"/>
        <v>1.0993657375327537E-2</v>
      </c>
      <c r="D424" s="25">
        <f t="shared" si="141"/>
        <v>1.1035533591945423E-2</v>
      </c>
      <c r="E424" s="25">
        <f t="shared" si="142"/>
        <v>1.1484685122802318E-2</v>
      </c>
      <c r="F424" s="25">
        <f t="shared" si="143"/>
        <v>1.1397328761565628E-2</v>
      </c>
      <c r="G424" s="25">
        <f t="shared" si="144"/>
        <v>1.922033933430578E-2</v>
      </c>
      <c r="H424" s="25">
        <f t="shared" si="145"/>
        <v>1.9032120861830482E-2</v>
      </c>
      <c r="I424" s="25">
        <f t="shared" si="146"/>
        <v>2.5027120341096776E-2</v>
      </c>
      <c r="J424" s="25">
        <f t="shared" si="147"/>
        <v>2.4918714945831422E-2</v>
      </c>
      <c r="K424" s="25">
        <f t="shared" si="148"/>
        <v>2.521533680482424E-2</v>
      </c>
      <c r="L424" s="25">
        <f t="shared" si="149"/>
        <v>2.4985999392956426E-2</v>
      </c>
      <c r="M424" s="25">
        <f t="shared" si="150"/>
        <v>2.5130914755980172E-2</v>
      </c>
      <c r="N424" s="25">
        <f t="shared" si="151"/>
        <v>2.8540951399434356E-2</v>
      </c>
      <c r="O424" s="25">
        <f t="shared" si="152"/>
        <v>2.5099677403880527E-2</v>
      </c>
      <c r="P424" s="25">
        <f t="shared" si="153"/>
        <v>2.5242549535303027E-2</v>
      </c>
      <c r="Q424" s="25">
        <f t="shared" si="154"/>
        <v>2.4914113646522962E-2</v>
      </c>
      <c r="R424" s="25">
        <f t="shared" si="155"/>
        <v>2.0229992705574906E-2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3" x14ac:dyDescent="0.6">
      <c r="A425" s="1">
        <v>2070</v>
      </c>
      <c r="B425" s="25">
        <f t="shared" si="139"/>
        <v>1.0917276284987398E-2</v>
      </c>
      <c r="C425" s="25">
        <f t="shared" si="140"/>
        <v>1.1203654813697561E-2</v>
      </c>
      <c r="D425" s="25">
        <f t="shared" si="141"/>
        <v>1.0917276284987398E-2</v>
      </c>
      <c r="E425" s="25">
        <f t="shared" si="142"/>
        <v>1.1280328305728782E-2</v>
      </c>
      <c r="F425" s="25">
        <f t="shared" si="143"/>
        <v>1.1203654813697561E-2</v>
      </c>
      <c r="G425" s="25">
        <f t="shared" si="144"/>
        <v>1.8861587480421438E-2</v>
      </c>
      <c r="H425" s="25">
        <f t="shared" si="145"/>
        <v>1.8897493723776915E-2</v>
      </c>
      <c r="I425" s="25">
        <f t="shared" si="146"/>
        <v>2.5732043198295917E-2</v>
      </c>
      <c r="J425" s="25">
        <f t="shared" si="147"/>
        <v>2.5702816315930077E-2</v>
      </c>
      <c r="K425" s="25">
        <f t="shared" si="148"/>
        <v>2.5518379445966577E-2</v>
      </c>
      <c r="L425" s="25">
        <f t="shared" si="149"/>
        <v>2.5590478227345059E-2</v>
      </c>
      <c r="M425" s="25">
        <f t="shared" si="150"/>
        <v>2.5679076217543395E-2</v>
      </c>
      <c r="N425" s="25">
        <f t="shared" si="151"/>
        <v>2.8210932096907504E-2</v>
      </c>
      <c r="O425" s="25">
        <f t="shared" si="152"/>
        <v>2.5586271807005234E-2</v>
      </c>
      <c r="P425" s="25">
        <f t="shared" si="153"/>
        <v>2.5588203033031665E-2</v>
      </c>
      <c r="Q425" s="25">
        <f t="shared" si="154"/>
        <v>2.5757427264726962E-2</v>
      </c>
      <c r="R425" s="25">
        <f t="shared" si="155"/>
        <v>2.041543120712809E-2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3" x14ac:dyDescent="0.6">
      <c r="A426" s="1">
        <v>2080</v>
      </c>
      <c r="B426" s="25">
        <f t="shared" si="139"/>
        <v>9.8418692521275997E-3</v>
      </c>
      <c r="C426" s="25">
        <f t="shared" si="140"/>
        <v>1.0073962582592966E-2</v>
      </c>
      <c r="D426" s="25">
        <f t="shared" si="141"/>
        <v>1.0135898244829855E-2</v>
      </c>
      <c r="E426" s="25">
        <f t="shared" si="142"/>
        <v>9.8418692521275997E-3</v>
      </c>
      <c r="F426" s="25">
        <f t="shared" si="143"/>
        <v>1.0073962582592966E-2</v>
      </c>
      <c r="G426" s="25">
        <f t="shared" si="144"/>
        <v>1.5746788509723109E-2</v>
      </c>
      <c r="H426" s="25">
        <f t="shared" si="145"/>
        <v>1.5776337980420774E-2</v>
      </c>
      <c r="I426" s="25">
        <f t="shared" si="146"/>
        <v>2.3738983549510762E-2</v>
      </c>
      <c r="J426" s="25">
        <f t="shared" si="147"/>
        <v>2.3649871634024988E-2</v>
      </c>
      <c r="K426" s="25">
        <f t="shared" si="148"/>
        <v>2.3769295271085511E-2</v>
      </c>
      <c r="L426" s="25">
        <f t="shared" si="149"/>
        <v>2.3735784153560147E-2</v>
      </c>
      <c r="M426" s="25">
        <f t="shared" si="150"/>
        <v>2.3730873794457041E-2</v>
      </c>
      <c r="N426" s="25">
        <f t="shared" si="151"/>
        <v>2.5297879823447333E-2</v>
      </c>
      <c r="O426" s="25">
        <f t="shared" si="152"/>
        <v>2.3795094756095203E-2</v>
      </c>
      <c r="P426" s="25">
        <f t="shared" si="153"/>
        <v>2.3716948149264727E-2</v>
      </c>
      <c r="Q426" s="25">
        <f t="shared" si="154"/>
        <v>2.3662039002945612E-2</v>
      </c>
      <c r="R426" s="25">
        <f t="shared" si="155"/>
        <v>1.8536716158675387E-2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3" x14ac:dyDescent="0.6">
      <c r="A427" s="1">
        <v>2090</v>
      </c>
      <c r="B427" s="25">
        <f t="shared" si="139"/>
        <v>8.9594556721677154E-3</v>
      </c>
      <c r="C427" s="25">
        <f t="shared" si="140"/>
        <v>8.6175604623845992E-3</v>
      </c>
      <c r="D427" s="25">
        <f t="shared" si="141"/>
        <v>8.6657691167804085E-3</v>
      </c>
      <c r="E427" s="25">
        <f t="shared" si="142"/>
        <v>8.9594556721677154E-3</v>
      </c>
      <c r="F427" s="25">
        <f t="shared" si="143"/>
        <v>8.8847794700548377E-3</v>
      </c>
      <c r="G427" s="25">
        <f t="shared" si="144"/>
        <v>1.2078194273852594E-2</v>
      </c>
      <c r="H427" s="25">
        <f t="shared" si="145"/>
        <v>1.2057544362387596E-2</v>
      </c>
      <c r="I427" s="25">
        <f t="shared" si="146"/>
        <v>2.128792082721831E-2</v>
      </c>
      <c r="J427" s="25">
        <f t="shared" si="147"/>
        <v>2.1391947596446803E-2</v>
      </c>
      <c r="K427" s="25">
        <f t="shared" si="148"/>
        <v>2.1349758108680561E-2</v>
      </c>
      <c r="L427" s="25">
        <f t="shared" si="149"/>
        <v>2.1339938805898573E-2</v>
      </c>
      <c r="M427" s="25">
        <f t="shared" si="150"/>
        <v>2.1315669999342646E-2</v>
      </c>
      <c r="N427" s="25">
        <f t="shared" si="151"/>
        <v>2.1834601836959289E-2</v>
      </c>
      <c r="O427" s="25">
        <f t="shared" si="152"/>
        <v>2.1254377682649261E-2</v>
      </c>
      <c r="P427" s="25">
        <f t="shared" si="153"/>
        <v>2.1337598712521721E-2</v>
      </c>
      <c r="Q427" s="25">
        <f t="shared" si="154"/>
        <v>2.1298107706289482E-2</v>
      </c>
      <c r="R427" s="25">
        <f t="shared" si="155"/>
        <v>1.6289542519112632E-2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3" x14ac:dyDescent="0.6">
      <c r="A428" s="1">
        <v>2100</v>
      </c>
      <c r="B428" s="25">
        <f t="shared" si="139"/>
        <v>7.7257952426748044E-3</v>
      </c>
      <c r="C428" s="25">
        <f t="shared" si="140"/>
        <v>7.6861880498091395E-3</v>
      </c>
      <c r="D428" s="25">
        <f t="shared" si="141"/>
        <v>7.7257952426748044E-3</v>
      </c>
      <c r="E428" s="25">
        <f t="shared" si="142"/>
        <v>7.7257952426748044E-3</v>
      </c>
      <c r="F428" s="25">
        <f t="shared" si="143"/>
        <v>7.6665364249988155E-3</v>
      </c>
      <c r="G428" s="25">
        <f t="shared" si="144"/>
        <v>9.8543588707700192E-3</v>
      </c>
      <c r="H428" s="25">
        <f t="shared" si="145"/>
        <v>9.8711062246013004E-3</v>
      </c>
      <c r="I428" s="25">
        <f t="shared" si="146"/>
        <v>1.9111613229659374E-2</v>
      </c>
      <c r="J428" s="25">
        <f t="shared" si="147"/>
        <v>1.9062050427945954E-2</v>
      </c>
      <c r="K428" s="25">
        <f t="shared" si="148"/>
        <v>1.9107901127422E-2</v>
      </c>
      <c r="L428" s="25">
        <f t="shared" si="149"/>
        <v>1.9067400410756052E-2</v>
      </c>
      <c r="M428" s="25">
        <f t="shared" si="150"/>
        <v>1.9048696678238608E-2</v>
      </c>
      <c r="N428" s="25">
        <f t="shared" si="151"/>
        <v>1.9127500791532137E-2</v>
      </c>
      <c r="O428" s="25">
        <f t="shared" si="152"/>
        <v>1.9121844820339406E-2</v>
      </c>
      <c r="P428" s="25">
        <f t="shared" si="153"/>
        <v>1.9030055703183946E-2</v>
      </c>
      <c r="Q428" s="25">
        <f t="shared" si="154"/>
        <v>1.9097652323020187E-2</v>
      </c>
      <c r="R428" s="25">
        <f t="shared" si="155"/>
        <v>1.4376893175643835E-2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3" x14ac:dyDescent="0.6">
      <c r="A429" s="1">
        <v>2110</v>
      </c>
      <c r="B429" s="25">
        <f t="shared" si="139"/>
        <v>7.4027837470644897E-3</v>
      </c>
      <c r="C429" s="25">
        <f t="shared" si="140"/>
        <v>7.5973371856867811E-3</v>
      </c>
      <c r="D429" s="25">
        <f t="shared" si="141"/>
        <v>7.4027837470644897E-3</v>
      </c>
      <c r="E429" s="25">
        <f t="shared" si="142"/>
        <v>7.4027837470644897E-3</v>
      </c>
      <c r="F429" s="25">
        <f t="shared" si="143"/>
        <v>7.3501042479569012E-3</v>
      </c>
      <c r="G429" s="25">
        <f t="shared" si="144"/>
        <v>9.3915260703245629E-3</v>
      </c>
      <c r="H429" s="25">
        <f t="shared" si="145"/>
        <v>9.3901142907448776E-3</v>
      </c>
      <c r="I429" s="25">
        <f t="shared" si="146"/>
        <v>1.7064816837779384E-2</v>
      </c>
      <c r="J429" s="25">
        <f t="shared" si="147"/>
        <v>1.7079553468012598E-2</v>
      </c>
      <c r="K429" s="25">
        <f t="shared" si="148"/>
        <v>1.7103577806559134E-2</v>
      </c>
      <c r="L429" s="25">
        <f t="shared" si="149"/>
        <v>1.7135052951953389E-2</v>
      </c>
      <c r="M429" s="25">
        <f t="shared" si="150"/>
        <v>1.7126272094154515E-2</v>
      </c>
      <c r="N429" s="25">
        <f t="shared" si="151"/>
        <v>1.7073729029779994E-2</v>
      </c>
      <c r="O429" s="25">
        <f t="shared" si="152"/>
        <v>1.7108932044944236E-2</v>
      </c>
      <c r="P429" s="25">
        <f t="shared" si="153"/>
        <v>1.7132401922494989E-2</v>
      </c>
      <c r="Q429" s="25">
        <f t="shared" si="154"/>
        <v>1.7124953860415681E-2</v>
      </c>
      <c r="R429" s="25">
        <f t="shared" si="155"/>
        <v>1.3117920190750032E-2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3" x14ac:dyDescent="0.6">
      <c r="A430" s="1">
        <v>2120</v>
      </c>
      <c r="B430" s="25">
        <f t="shared" si="139"/>
        <v>7.1077462249424794E-3</v>
      </c>
      <c r="C430" s="25">
        <f t="shared" si="140"/>
        <v>6.8466601034766761E-3</v>
      </c>
      <c r="D430" s="25">
        <f t="shared" si="141"/>
        <v>7.1077462249424794E-3</v>
      </c>
      <c r="E430" s="25">
        <f t="shared" si="142"/>
        <v>7.1077462249424794E-3</v>
      </c>
      <c r="F430" s="25">
        <f t="shared" si="143"/>
        <v>7.0606779662409913E-3</v>
      </c>
      <c r="G430" s="25">
        <f t="shared" si="144"/>
        <v>9.0471618390310926E-3</v>
      </c>
      <c r="H430" s="25">
        <f t="shared" si="145"/>
        <v>9.0292932730486886E-3</v>
      </c>
      <c r="I430" s="25">
        <f t="shared" si="146"/>
        <v>1.5138324689419447E-2</v>
      </c>
      <c r="J430" s="25">
        <f t="shared" si="147"/>
        <v>1.5136741616595284E-2</v>
      </c>
      <c r="K430" s="25">
        <f t="shared" si="148"/>
        <v>1.5089091309613334E-2</v>
      </c>
      <c r="L430" s="25">
        <f t="shared" si="149"/>
        <v>1.505343679767579E-2</v>
      </c>
      <c r="M430" s="25">
        <f t="shared" si="150"/>
        <v>1.5077032818611169E-2</v>
      </c>
      <c r="N430" s="25">
        <f t="shared" si="151"/>
        <v>1.5127910923481425E-2</v>
      </c>
      <c r="O430" s="25">
        <f t="shared" si="152"/>
        <v>1.5090948224318002E-2</v>
      </c>
      <c r="P430" s="25">
        <f t="shared" si="153"/>
        <v>1.5115126903551213E-2</v>
      </c>
      <c r="Q430" s="25">
        <f t="shared" si="154"/>
        <v>1.5086317647566183E-2</v>
      </c>
      <c r="R430" s="25">
        <f t="shared" si="155"/>
        <v>1.1826372674216046E-2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3" x14ac:dyDescent="0.6">
      <c r="A431" s="1">
        <v>2130</v>
      </c>
      <c r="B431" s="25">
        <f t="shared" si="139"/>
        <v>6.4343923143133086E-3</v>
      </c>
      <c r="C431" s="25">
        <f t="shared" si="140"/>
        <v>6.8088228893699032E-3</v>
      </c>
      <c r="D431" s="25">
        <f t="shared" si="141"/>
        <v>6.635900918805504E-3</v>
      </c>
      <c r="E431" s="25">
        <f t="shared" si="142"/>
        <v>6.4343923143133086E-3</v>
      </c>
      <c r="F431" s="25">
        <f t="shared" si="143"/>
        <v>6.5948585501784951E-3</v>
      </c>
      <c r="G431" s="25">
        <f t="shared" si="144"/>
        <v>8.5788097202641467E-3</v>
      </c>
      <c r="H431" s="25">
        <f t="shared" si="145"/>
        <v>8.6216884496226331E-3</v>
      </c>
      <c r="I431" s="25">
        <f t="shared" si="146"/>
        <v>1.309024971653483E-2</v>
      </c>
      <c r="J431" s="25">
        <f t="shared" si="147"/>
        <v>1.309024971653483E-2</v>
      </c>
      <c r="K431" s="25">
        <f t="shared" si="148"/>
        <v>1.3108024944886498E-2</v>
      </c>
      <c r="L431" s="25">
        <f t="shared" si="149"/>
        <v>1.3128057405158211E-2</v>
      </c>
      <c r="M431" s="25">
        <f t="shared" si="150"/>
        <v>1.3098928088866701E-2</v>
      </c>
      <c r="N431" s="25">
        <f t="shared" si="151"/>
        <v>1.3105342553423105E-2</v>
      </c>
      <c r="O431" s="25">
        <f t="shared" si="152"/>
        <v>1.3109425619694415E-2</v>
      </c>
      <c r="P431" s="25">
        <f t="shared" si="153"/>
        <v>1.3073785477934363E-2</v>
      </c>
      <c r="Q431" s="25">
        <f t="shared" si="154"/>
        <v>1.3105932680606891E-2</v>
      </c>
      <c r="R431" s="25">
        <f t="shared" ref="R431:R438" si="156">SUM(B431:Q431)/16</f>
        <v>1.0501178835031696E-2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3" x14ac:dyDescent="0.6">
      <c r="A432" s="1">
        <v>2140</v>
      </c>
      <c r="B432" s="25">
        <f t="shared" si="139"/>
        <v>6.2349494284534845E-3</v>
      </c>
      <c r="C432" s="25">
        <f t="shared" si="140"/>
        <v>6.1867168435720821E-3</v>
      </c>
      <c r="D432" s="25">
        <f t="shared" si="141"/>
        <v>6.0335210865221089E-3</v>
      </c>
      <c r="E432" s="25">
        <f t="shared" si="142"/>
        <v>6.2349494284534845E-3</v>
      </c>
      <c r="F432" s="25">
        <f t="shared" si="143"/>
        <v>6.3746311224679442E-3</v>
      </c>
      <c r="G432" s="25">
        <f t="shared" si="144"/>
        <v>8.2261488714068243E-3</v>
      </c>
      <c r="H432" s="25">
        <f t="shared" si="145"/>
        <v>8.1879196375425067E-3</v>
      </c>
      <c r="I432" s="25">
        <f t="shared" si="146"/>
        <v>1.1083643987890301E-2</v>
      </c>
      <c r="J432" s="25">
        <f t="shared" si="147"/>
        <v>1.1094313422593371E-2</v>
      </c>
      <c r="K432" s="25">
        <f t="shared" si="148"/>
        <v>1.1064138765035203E-2</v>
      </c>
      <c r="L432" s="25">
        <f t="shared" si="149"/>
        <v>1.1100806505672356E-2</v>
      </c>
      <c r="M432" s="25">
        <f t="shared" si="150"/>
        <v>1.1102561564193314E-2</v>
      </c>
      <c r="N432" s="25">
        <f t="shared" si="151"/>
        <v>1.1100674212253692E-2</v>
      </c>
      <c r="O432" s="25">
        <f t="shared" si="152"/>
        <v>1.1114894516448093E-2</v>
      </c>
      <c r="P432" s="25">
        <f t="shared" si="153"/>
        <v>1.1128017639089771E-2</v>
      </c>
      <c r="Q432" s="25">
        <f t="shared" si="154"/>
        <v>1.1128017639089993E-2</v>
      </c>
      <c r="R432" s="25">
        <f t="shared" si="156"/>
        <v>9.2122440419177831E-3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3" x14ac:dyDescent="0.6">
      <c r="A433" s="1">
        <v>2150</v>
      </c>
      <c r="B433" s="25">
        <f t="shared" si="139"/>
        <v>6.04743537446506E-3</v>
      </c>
      <c r="C433" s="25">
        <f t="shared" si="140"/>
        <v>6.0034158837960483E-3</v>
      </c>
      <c r="D433" s="25">
        <f t="shared" si="141"/>
        <v>6.04743537446506E-3</v>
      </c>
      <c r="E433" s="25">
        <f t="shared" si="142"/>
        <v>6.04743537446506E-3</v>
      </c>
      <c r="F433" s="25">
        <f t="shared" si="143"/>
        <v>5.9925109896490358E-3</v>
      </c>
      <c r="G433" s="25">
        <f t="shared" si="144"/>
        <v>8.0213912700570766E-3</v>
      </c>
      <c r="H433" s="25">
        <f t="shared" si="145"/>
        <v>8.0315712596221722E-3</v>
      </c>
      <c r="I433" s="25">
        <f t="shared" si="146"/>
        <v>1.002123294120616E-2</v>
      </c>
      <c r="J433" s="25">
        <f t="shared" si="147"/>
        <v>9.9854896213880107E-3</v>
      </c>
      <c r="K433" s="25">
        <f t="shared" si="148"/>
        <v>1.0004158725116508E-2</v>
      </c>
      <c r="L433" s="25">
        <f t="shared" si="149"/>
        <v>9.9907483515822015E-3</v>
      </c>
      <c r="M433" s="25">
        <f t="shared" si="150"/>
        <v>9.9921696625930867E-3</v>
      </c>
      <c r="N433" s="25">
        <f t="shared" si="151"/>
        <v>9.9906412136709921E-3</v>
      </c>
      <c r="O433" s="25">
        <f t="shared" si="152"/>
        <v>1.0002156068483536E-2</v>
      </c>
      <c r="P433" s="25">
        <f t="shared" si="153"/>
        <v>9.9692363747707624E-3</v>
      </c>
      <c r="Q433" s="25">
        <f t="shared" si="154"/>
        <v>9.9713102569940482E-3</v>
      </c>
      <c r="R433" s="25">
        <f t="shared" si="156"/>
        <v>8.5073961713953011E-3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3" x14ac:dyDescent="0.6">
      <c r="A434" s="1">
        <v>2160</v>
      </c>
      <c r="B434" s="25">
        <f t="shared" si="139"/>
        <v>6.0388957140040667E-3</v>
      </c>
      <c r="C434" s="25">
        <f t="shared" si="140"/>
        <v>5.9974911629225858E-3</v>
      </c>
      <c r="D434" s="25">
        <f t="shared" si="141"/>
        <v>6.0388957140040667E-3</v>
      </c>
      <c r="E434" s="25">
        <f t="shared" si="142"/>
        <v>6.0388957140040667E-3</v>
      </c>
      <c r="F434" s="25">
        <f t="shared" si="143"/>
        <v>5.9872286125892682E-3</v>
      </c>
      <c r="G434" s="25">
        <f t="shared" si="144"/>
        <v>7.9809902698613211E-3</v>
      </c>
      <c r="H434" s="25">
        <f t="shared" si="145"/>
        <v>7.9696398355828535E-3</v>
      </c>
      <c r="I434" s="25">
        <f t="shared" si="146"/>
        <v>9.9951808340985604E-3</v>
      </c>
      <c r="J434" s="25">
        <f t="shared" si="147"/>
        <v>9.9861989997507283E-3</v>
      </c>
      <c r="K434" s="25">
        <f t="shared" si="148"/>
        <v>9.9949407793840095E-3</v>
      </c>
      <c r="L434" s="25">
        <f t="shared" si="149"/>
        <v>1.0013433777731784E-2</v>
      </c>
      <c r="M434" s="25">
        <f t="shared" si="150"/>
        <v>1.0001895568778174E-2</v>
      </c>
      <c r="N434" s="25">
        <f t="shared" si="151"/>
        <v>9.998304357833776E-3</v>
      </c>
      <c r="O434" s="25">
        <f t="shared" si="152"/>
        <v>9.9891049521885211E-3</v>
      </c>
      <c r="P434" s="25">
        <f t="shared" si="153"/>
        <v>1.0015032615486197E-2</v>
      </c>
      <c r="Q434" s="25">
        <f t="shared" si="154"/>
        <v>1.0009204025236196E-2</v>
      </c>
      <c r="R434" s="25">
        <f t="shared" si="156"/>
        <v>8.5034583083410109E-3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3" x14ac:dyDescent="0.6">
      <c r="A435" s="1">
        <v>2170</v>
      </c>
      <c r="B435" s="25">
        <f t="shared" si="139"/>
        <v>6.0116946619634959E-3</v>
      </c>
      <c r="C435" s="25">
        <f t="shared" si="140"/>
        <v>5.9728648087864489E-3</v>
      </c>
      <c r="D435" s="25">
        <f t="shared" si="141"/>
        <v>6.0116946619634959E-3</v>
      </c>
      <c r="E435" s="25">
        <f t="shared" si="142"/>
        <v>6.0116946619634959E-3</v>
      </c>
      <c r="F435" s="25">
        <f t="shared" si="143"/>
        <v>5.9632356181598123E-3</v>
      </c>
      <c r="G435" s="25">
        <f t="shared" si="144"/>
        <v>8.0065466508512095E-3</v>
      </c>
      <c r="H435" s="25">
        <f t="shared" si="145"/>
        <v>8.0240622010907536E-3</v>
      </c>
      <c r="I435" s="25">
        <f t="shared" si="146"/>
        <v>9.9992717523800234E-3</v>
      </c>
      <c r="J435" s="25">
        <f t="shared" si="147"/>
        <v>1.0008034791879838E-2</v>
      </c>
      <c r="K435" s="25">
        <f t="shared" si="148"/>
        <v>1.0008406080134868E-2</v>
      </c>
      <c r="L435" s="25">
        <f t="shared" si="149"/>
        <v>9.9751872283735388E-3</v>
      </c>
      <c r="M435" s="25">
        <f t="shared" si="150"/>
        <v>1.0011935331273092E-2</v>
      </c>
      <c r="N435" s="25">
        <f t="shared" si="151"/>
        <v>1.0002901130562902E-2</v>
      </c>
      <c r="O435" s="25">
        <f t="shared" si="152"/>
        <v>9.9993836605010156E-3</v>
      </c>
      <c r="P435" s="25">
        <f t="shared" si="153"/>
        <v>9.9985051656474866E-3</v>
      </c>
      <c r="Q435" s="25">
        <f t="shared" si="154"/>
        <v>1.0019253279225371E-2</v>
      </c>
      <c r="R435" s="25">
        <f t="shared" si="156"/>
        <v>8.501541980297303E-3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3" x14ac:dyDescent="0.6">
      <c r="A436" s="1">
        <v>2180</v>
      </c>
      <c r="B436" s="25">
        <f t="shared" si="139"/>
        <v>5.9691575949474274E-3</v>
      </c>
      <c r="C436" s="25">
        <f t="shared" si="140"/>
        <v>5.9328250264898408E-3</v>
      </c>
      <c r="D436" s="25">
        <f t="shared" si="141"/>
        <v>5.9691575949474274E-3</v>
      </c>
      <c r="E436" s="25">
        <f t="shared" si="142"/>
        <v>5.9691575949474274E-3</v>
      </c>
      <c r="F436" s="25">
        <f t="shared" si="143"/>
        <v>5.9238109073092016E-3</v>
      </c>
      <c r="G436" s="25">
        <f t="shared" si="144"/>
        <v>8.0285180981058968E-3</v>
      </c>
      <c r="H436" s="25">
        <f t="shared" si="145"/>
        <v>8.0212151409362331E-3</v>
      </c>
      <c r="I436" s="25">
        <f t="shared" si="146"/>
        <v>1.0015288147220858E-2</v>
      </c>
      <c r="J436" s="25">
        <f t="shared" si="147"/>
        <v>1.0002654971840164E-2</v>
      </c>
      <c r="K436" s="25">
        <f t="shared" si="148"/>
        <v>9.9963330967776098E-3</v>
      </c>
      <c r="L436" s="25">
        <f t="shared" si="149"/>
        <v>1.0002327744311756E-2</v>
      </c>
      <c r="M436" s="25">
        <f t="shared" si="150"/>
        <v>9.9867857798778825E-3</v>
      </c>
      <c r="N436" s="25">
        <f t="shared" si="151"/>
        <v>9.9970838804595008E-3</v>
      </c>
      <c r="O436" s="25">
        <f t="shared" si="152"/>
        <v>1.0016720979633353E-2</v>
      </c>
      <c r="P436" s="25">
        <f t="shared" si="153"/>
        <v>9.9973953964165307E-3</v>
      </c>
      <c r="Q436" s="25">
        <f t="shared" si="154"/>
        <v>1.0001939518220704E-2</v>
      </c>
      <c r="R436" s="25">
        <f t="shared" si="156"/>
        <v>8.4893982170276133E-3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3" x14ac:dyDescent="0.6">
      <c r="A437" s="1">
        <v>2190</v>
      </c>
      <c r="B437" s="25">
        <f t="shared" si="139"/>
        <v>6.0545702349539265E-3</v>
      </c>
      <c r="C437" s="25">
        <f t="shared" si="140"/>
        <v>6.0198478666397826E-3</v>
      </c>
      <c r="D437" s="25">
        <f t="shared" si="141"/>
        <v>6.0545702349539265E-3</v>
      </c>
      <c r="E437" s="25">
        <f t="shared" si="142"/>
        <v>6.0545702349539265E-3</v>
      </c>
      <c r="F437" s="25">
        <f t="shared" si="143"/>
        <v>6.0112294317617998E-3</v>
      </c>
      <c r="G437" s="25">
        <f t="shared" si="144"/>
        <v>7.9564225983534964E-3</v>
      </c>
      <c r="H437" s="25">
        <f t="shared" si="145"/>
        <v>7.9733311599399226E-3</v>
      </c>
      <c r="I437" s="25">
        <f t="shared" si="146"/>
        <v>1.0000575759574692E-2</v>
      </c>
      <c r="J437" s="25">
        <f t="shared" si="147"/>
        <v>1.0000281063214933E-2</v>
      </c>
      <c r="K437" s="25">
        <f t="shared" si="148"/>
        <v>1.0017466872823899E-2</v>
      </c>
      <c r="L437" s="25">
        <f t="shared" si="149"/>
        <v>1.0013022457307619E-2</v>
      </c>
      <c r="M437" s="25">
        <f t="shared" si="150"/>
        <v>1.0003781792562894E-2</v>
      </c>
      <c r="N437" s="25">
        <f t="shared" si="151"/>
        <v>9.9937781368335532E-3</v>
      </c>
      <c r="O437" s="25">
        <f t="shared" si="152"/>
        <v>1.0000979635210294E-2</v>
      </c>
      <c r="P437" s="25">
        <f t="shared" si="153"/>
        <v>9.9985736665730851E-3</v>
      </c>
      <c r="Q437" s="25">
        <f t="shared" si="154"/>
        <v>9.9867857798778825E-3</v>
      </c>
      <c r="R437" s="25">
        <f t="shared" si="156"/>
        <v>8.5087366828459771E-3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3" x14ac:dyDescent="0.6">
      <c r="A438" s="1">
        <v>2200</v>
      </c>
      <c r="B438" s="25">
        <f t="shared" si="139"/>
        <v>5.9735224773962425E-3</v>
      </c>
      <c r="C438" s="25">
        <f t="shared" si="140"/>
        <v>6.0726675818398856E-3</v>
      </c>
      <c r="D438" s="25">
        <f t="shared" si="141"/>
        <v>5.9735224773962425E-3</v>
      </c>
      <c r="E438" s="25">
        <f t="shared" si="142"/>
        <v>5.9735224773962425E-3</v>
      </c>
      <c r="F438" s="25">
        <f t="shared" si="143"/>
        <v>6.0644812037402573E-3</v>
      </c>
      <c r="G438" s="25">
        <f t="shared" si="144"/>
        <v>7.8549784535015821E-3</v>
      </c>
      <c r="H438" s="25">
        <f t="shared" si="145"/>
        <v>7.8129577190302335E-3</v>
      </c>
      <c r="I438" s="25">
        <f t="shared" si="146"/>
        <v>9.7957298995670072E-3</v>
      </c>
      <c r="J438" s="25">
        <f t="shared" si="147"/>
        <v>9.8333672107302483E-3</v>
      </c>
      <c r="K438" s="25">
        <f t="shared" si="148"/>
        <v>9.8157072722304672E-3</v>
      </c>
      <c r="L438" s="25">
        <f t="shared" si="149"/>
        <v>9.8193682305960373E-3</v>
      </c>
      <c r="M438" s="25">
        <f t="shared" si="150"/>
        <v>9.8206812690726508E-3</v>
      </c>
      <c r="N438" s="25">
        <f t="shared" si="151"/>
        <v>9.8269983346586098E-3</v>
      </c>
      <c r="O438" s="25">
        <f t="shared" si="152"/>
        <v>9.8250683059439847E-3</v>
      </c>
      <c r="P438" s="25">
        <f t="shared" si="153"/>
        <v>9.807588126756972E-3</v>
      </c>
      <c r="Q438" s="25">
        <f t="shared" si="154"/>
        <v>9.8142594176868769E-3</v>
      </c>
      <c r="R438" s="25">
        <f t="shared" si="156"/>
        <v>8.3802762785964713E-3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3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3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3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3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3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3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3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3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3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3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3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3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3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3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3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3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3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3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3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3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3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3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3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3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3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3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3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3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3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3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3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3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3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3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3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3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3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3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3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3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3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3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3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3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3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3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3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3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3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3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3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3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3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3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3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3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3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3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3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3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3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3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3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3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3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3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3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3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3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3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3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3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3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3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3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3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3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3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3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3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3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3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3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3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3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3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3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3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3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3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3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3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3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3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3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3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3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3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3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3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3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3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3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3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3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3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3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3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3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3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3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3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3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3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3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3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3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3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3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3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3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3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3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3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3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3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3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3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3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3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3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3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3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3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3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3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3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3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3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3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3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3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3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3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3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3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3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3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3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3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3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3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3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3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3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3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3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3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3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3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3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3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3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3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3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3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3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3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3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3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3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3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3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3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3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3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3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3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3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3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3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3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3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3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3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3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3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3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3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3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3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3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3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3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3" x14ac:dyDescent="0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3" x14ac:dyDescent="0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3" x14ac:dyDescent="0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3" x14ac:dyDescent="0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3" x14ac:dyDescent="0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3" x14ac:dyDescent="0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3" x14ac:dyDescent="0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3" x14ac:dyDescent="0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3" x14ac:dyDescent="0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3" x14ac:dyDescent="0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3" x14ac:dyDescent="0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3" x14ac:dyDescent="0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3" x14ac:dyDescent="0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3" x14ac:dyDescent="0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3" x14ac:dyDescent="0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3" x14ac:dyDescent="0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3" x14ac:dyDescent="0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3" x14ac:dyDescent="0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3" x14ac:dyDescent="0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3" x14ac:dyDescent="0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3" x14ac:dyDescent="0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3" x14ac:dyDescent="0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3" x14ac:dyDescent="0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3" x14ac:dyDescent="0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3" x14ac:dyDescent="0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3" x14ac:dyDescent="0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3" x14ac:dyDescent="0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3" x14ac:dyDescent="0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3" x14ac:dyDescent="0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3" x14ac:dyDescent="0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3" x14ac:dyDescent="0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3" x14ac:dyDescent="0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3" x14ac:dyDescent="0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3" x14ac:dyDescent="0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3" x14ac:dyDescent="0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3" x14ac:dyDescent="0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3" x14ac:dyDescent="0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3" x14ac:dyDescent="0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3" x14ac:dyDescent="0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3" x14ac:dyDescent="0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3" x14ac:dyDescent="0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3" x14ac:dyDescent="0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3" x14ac:dyDescent="0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3" x14ac:dyDescent="0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3" x14ac:dyDescent="0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3" x14ac:dyDescent="0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3" x14ac:dyDescent="0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3" x14ac:dyDescent="0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3" x14ac:dyDescent="0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3" x14ac:dyDescent="0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3" x14ac:dyDescent="0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3" x14ac:dyDescent="0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3" x14ac:dyDescent="0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3" x14ac:dyDescent="0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3" x14ac:dyDescent="0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3" x14ac:dyDescent="0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3" x14ac:dyDescent="0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3" x14ac:dyDescent="0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3" x14ac:dyDescent="0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3" x14ac:dyDescent="0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3" x14ac:dyDescent="0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3" x14ac:dyDescent="0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3" x14ac:dyDescent="0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3" x14ac:dyDescent="0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3" x14ac:dyDescent="0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3" x14ac:dyDescent="0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3" x14ac:dyDescent="0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3" x14ac:dyDescent="0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3" x14ac:dyDescent="0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3" x14ac:dyDescent="0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3" x14ac:dyDescent="0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3" x14ac:dyDescent="0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3" x14ac:dyDescent="0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3" x14ac:dyDescent="0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3" x14ac:dyDescent="0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3" x14ac:dyDescent="0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3" x14ac:dyDescent="0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3" x14ac:dyDescent="0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3" x14ac:dyDescent="0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3" x14ac:dyDescent="0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3" x14ac:dyDescent="0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3" x14ac:dyDescent="0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3" x14ac:dyDescent="0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3" x14ac:dyDescent="0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3" x14ac:dyDescent="0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3" x14ac:dyDescent="0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3" x14ac:dyDescent="0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3" x14ac:dyDescent="0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3" x14ac:dyDescent="0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3" x14ac:dyDescent="0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3" x14ac:dyDescent="0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3" x14ac:dyDescent="0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3" x14ac:dyDescent="0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3" x14ac:dyDescent="0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3" x14ac:dyDescent="0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3" x14ac:dyDescent="0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3" x14ac:dyDescent="0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3" x14ac:dyDescent="0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3" x14ac:dyDescent="0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3" x14ac:dyDescent="0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3" x14ac:dyDescent="0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3" x14ac:dyDescent="0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3" x14ac:dyDescent="0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3" x14ac:dyDescent="0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3" x14ac:dyDescent="0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3" x14ac:dyDescent="0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3" x14ac:dyDescent="0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3" x14ac:dyDescent="0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3" x14ac:dyDescent="0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3" x14ac:dyDescent="0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3" x14ac:dyDescent="0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3" x14ac:dyDescent="0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3" x14ac:dyDescent="0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3" x14ac:dyDescent="0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3" x14ac:dyDescent="0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3" x14ac:dyDescent="0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3" x14ac:dyDescent="0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3" x14ac:dyDescent="0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3" x14ac:dyDescent="0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3" x14ac:dyDescent="0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3" x14ac:dyDescent="0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3" x14ac:dyDescent="0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3" x14ac:dyDescent="0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3" x14ac:dyDescent="0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3" x14ac:dyDescent="0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3" x14ac:dyDescent="0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3" x14ac:dyDescent="0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3" x14ac:dyDescent="0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3" x14ac:dyDescent="0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3" x14ac:dyDescent="0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3" x14ac:dyDescent="0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3" x14ac:dyDescent="0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3" x14ac:dyDescent="0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3" x14ac:dyDescent="0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3" x14ac:dyDescent="0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3" x14ac:dyDescent="0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3" x14ac:dyDescent="0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3" x14ac:dyDescent="0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3" x14ac:dyDescent="0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3" x14ac:dyDescent="0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3" x14ac:dyDescent="0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3" x14ac:dyDescent="0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3" x14ac:dyDescent="0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3" x14ac:dyDescent="0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3" x14ac:dyDescent="0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3" x14ac:dyDescent="0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3" x14ac:dyDescent="0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3" x14ac:dyDescent="0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3" x14ac:dyDescent="0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3" x14ac:dyDescent="0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3" x14ac:dyDescent="0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3" x14ac:dyDescent="0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3" x14ac:dyDescent="0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3" x14ac:dyDescent="0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3" x14ac:dyDescent="0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3" x14ac:dyDescent="0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3" x14ac:dyDescent="0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3" x14ac:dyDescent="0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3" x14ac:dyDescent="0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3" x14ac:dyDescent="0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3" x14ac:dyDescent="0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3" x14ac:dyDescent="0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3" x14ac:dyDescent="0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3" x14ac:dyDescent="0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3" x14ac:dyDescent="0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3" x14ac:dyDescent="0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3" x14ac:dyDescent="0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3" x14ac:dyDescent="0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3" x14ac:dyDescent="0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3" x14ac:dyDescent="0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3" x14ac:dyDescent="0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3" x14ac:dyDescent="0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3" x14ac:dyDescent="0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3" x14ac:dyDescent="0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3" x14ac:dyDescent="0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3" x14ac:dyDescent="0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3" x14ac:dyDescent="0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3" x14ac:dyDescent="0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3" x14ac:dyDescent="0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3" x14ac:dyDescent="0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3" x14ac:dyDescent="0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3" x14ac:dyDescent="0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3" x14ac:dyDescent="0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3" x14ac:dyDescent="0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3" x14ac:dyDescent="0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3" x14ac:dyDescent="0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3" x14ac:dyDescent="0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3" x14ac:dyDescent="0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3" x14ac:dyDescent="0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3" x14ac:dyDescent="0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3" x14ac:dyDescent="0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3" x14ac:dyDescent="0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3" x14ac:dyDescent="0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3" x14ac:dyDescent="0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3" x14ac:dyDescent="0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3" x14ac:dyDescent="0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3" x14ac:dyDescent="0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3" x14ac:dyDescent="0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3" x14ac:dyDescent="0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3" x14ac:dyDescent="0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3" x14ac:dyDescent="0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3" x14ac:dyDescent="0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3" x14ac:dyDescent="0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3" x14ac:dyDescent="0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3" x14ac:dyDescent="0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3" x14ac:dyDescent="0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3" x14ac:dyDescent="0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3" x14ac:dyDescent="0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3" x14ac:dyDescent="0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3" x14ac:dyDescent="0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3" x14ac:dyDescent="0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3" x14ac:dyDescent="0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3" x14ac:dyDescent="0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3" x14ac:dyDescent="0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3" x14ac:dyDescent="0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3" x14ac:dyDescent="0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3" x14ac:dyDescent="0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3" x14ac:dyDescent="0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3" x14ac:dyDescent="0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3" x14ac:dyDescent="0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3" x14ac:dyDescent="0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3" x14ac:dyDescent="0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3" x14ac:dyDescent="0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3" x14ac:dyDescent="0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3" x14ac:dyDescent="0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3" x14ac:dyDescent="0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3" x14ac:dyDescent="0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3" x14ac:dyDescent="0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3" x14ac:dyDescent="0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3" x14ac:dyDescent="0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3" x14ac:dyDescent="0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3" x14ac:dyDescent="0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3" x14ac:dyDescent="0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3" x14ac:dyDescent="0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3" x14ac:dyDescent="0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3" x14ac:dyDescent="0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3" x14ac:dyDescent="0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3" x14ac:dyDescent="0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3" x14ac:dyDescent="0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3" x14ac:dyDescent="0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3" x14ac:dyDescent="0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3" x14ac:dyDescent="0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3" x14ac:dyDescent="0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3" x14ac:dyDescent="0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3" x14ac:dyDescent="0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3" x14ac:dyDescent="0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3" x14ac:dyDescent="0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3" x14ac:dyDescent="0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3" x14ac:dyDescent="0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3" x14ac:dyDescent="0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3" x14ac:dyDescent="0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3" x14ac:dyDescent="0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3" x14ac:dyDescent="0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3" x14ac:dyDescent="0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3" x14ac:dyDescent="0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3" x14ac:dyDescent="0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3" x14ac:dyDescent="0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3" x14ac:dyDescent="0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3" x14ac:dyDescent="0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3" x14ac:dyDescent="0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3" x14ac:dyDescent="0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3" x14ac:dyDescent="0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3" x14ac:dyDescent="0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3" x14ac:dyDescent="0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3" x14ac:dyDescent="0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3" x14ac:dyDescent="0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3" x14ac:dyDescent="0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3" x14ac:dyDescent="0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3" x14ac:dyDescent="0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3" x14ac:dyDescent="0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3" x14ac:dyDescent="0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3" x14ac:dyDescent="0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3" x14ac:dyDescent="0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3" x14ac:dyDescent="0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3" x14ac:dyDescent="0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3" x14ac:dyDescent="0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3" x14ac:dyDescent="0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3" x14ac:dyDescent="0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3" x14ac:dyDescent="0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3" x14ac:dyDescent="0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3" x14ac:dyDescent="0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3" x14ac:dyDescent="0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3" x14ac:dyDescent="0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3" x14ac:dyDescent="0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3" x14ac:dyDescent="0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3" x14ac:dyDescent="0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3" x14ac:dyDescent="0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3" x14ac:dyDescent="0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3" x14ac:dyDescent="0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3" x14ac:dyDescent="0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3" x14ac:dyDescent="0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3" x14ac:dyDescent="0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3" x14ac:dyDescent="0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3" x14ac:dyDescent="0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3" x14ac:dyDescent="0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3" x14ac:dyDescent="0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3" x14ac:dyDescent="0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3" x14ac:dyDescent="0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3" x14ac:dyDescent="0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3" x14ac:dyDescent="0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3" x14ac:dyDescent="0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3" x14ac:dyDescent="0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3" x14ac:dyDescent="0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3" x14ac:dyDescent="0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3" x14ac:dyDescent="0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3" x14ac:dyDescent="0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3" x14ac:dyDescent="0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3" x14ac:dyDescent="0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3" x14ac:dyDescent="0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3" x14ac:dyDescent="0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3" x14ac:dyDescent="0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3" x14ac:dyDescent="0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3" x14ac:dyDescent="0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3" x14ac:dyDescent="0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3" x14ac:dyDescent="0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3" x14ac:dyDescent="0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3" x14ac:dyDescent="0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3" x14ac:dyDescent="0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3" x14ac:dyDescent="0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3" x14ac:dyDescent="0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3" x14ac:dyDescent="0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3" x14ac:dyDescent="0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3" x14ac:dyDescent="0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3" x14ac:dyDescent="0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3" x14ac:dyDescent="0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3" x14ac:dyDescent="0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3" x14ac:dyDescent="0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3" x14ac:dyDescent="0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3" x14ac:dyDescent="0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3" x14ac:dyDescent="0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3" x14ac:dyDescent="0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3" x14ac:dyDescent="0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3" x14ac:dyDescent="0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3" x14ac:dyDescent="0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3" x14ac:dyDescent="0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3" x14ac:dyDescent="0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3" x14ac:dyDescent="0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3" x14ac:dyDescent="0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3" x14ac:dyDescent="0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3" x14ac:dyDescent="0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3" x14ac:dyDescent="0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3" x14ac:dyDescent="0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3" x14ac:dyDescent="0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3" x14ac:dyDescent="0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3" x14ac:dyDescent="0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3" x14ac:dyDescent="0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3" x14ac:dyDescent="0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3" x14ac:dyDescent="0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3" x14ac:dyDescent="0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3" x14ac:dyDescent="0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3" x14ac:dyDescent="0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3" x14ac:dyDescent="0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3" x14ac:dyDescent="0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3" x14ac:dyDescent="0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3" x14ac:dyDescent="0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3" x14ac:dyDescent="0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3" x14ac:dyDescent="0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3" x14ac:dyDescent="0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3" x14ac:dyDescent="0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3" x14ac:dyDescent="0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3" x14ac:dyDescent="0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3" x14ac:dyDescent="0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3" x14ac:dyDescent="0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3" x14ac:dyDescent="0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3" x14ac:dyDescent="0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3" x14ac:dyDescent="0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3" x14ac:dyDescent="0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3" x14ac:dyDescent="0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 spans="1:38" ht="13" x14ac:dyDescent="0.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 spans="1:38" ht="13" x14ac:dyDescent="0.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 spans="1:38" ht="13" x14ac:dyDescent="0.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 spans="1:38" ht="13" x14ac:dyDescent="0.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spans="1:38" ht="13" x14ac:dyDescent="0.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 spans="1:38" ht="13" x14ac:dyDescent="0.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  <row r="1007" spans="1:38" ht="13" x14ac:dyDescent="0.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</row>
    <row r="1008" spans="1:38" ht="13" x14ac:dyDescent="0.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</row>
    <row r="1009" spans="1:38" ht="13" x14ac:dyDescent="0.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</row>
    <row r="1010" spans="1:38" ht="13" x14ac:dyDescent="0.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</row>
    <row r="1011" spans="1:38" ht="13" x14ac:dyDescent="0.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</row>
    <row r="1012" spans="1:38" ht="13" x14ac:dyDescent="0.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</row>
    <row r="1013" spans="1:38" ht="13" x14ac:dyDescent="0.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</row>
    <row r="1014" spans="1:38" ht="13" x14ac:dyDescent="0.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</row>
    <row r="1015" spans="1:38" ht="13" x14ac:dyDescent="0.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</row>
    <row r="1016" spans="1:38" ht="13" x14ac:dyDescent="0.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</row>
    <row r="1017" spans="1:38" ht="13" x14ac:dyDescent="0.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</row>
    <row r="1018" spans="1:38" ht="13" x14ac:dyDescent="0.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</row>
    <row r="1019" spans="1:38" ht="13" x14ac:dyDescent="0.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</row>
    <row r="1020" spans="1:38" ht="13" x14ac:dyDescent="0.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</row>
    <row r="1021" spans="1:38" ht="13" x14ac:dyDescent="0.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</row>
    <row r="1022" spans="1:38" ht="13" x14ac:dyDescent="0.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</row>
    <row r="1023" spans="1:38" ht="13" x14ac:dyDescent="0.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</row>
    <row r="1024" spans="1:38" ht="13" x14ac:dyDescent="0.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</row>
    <row r="1025" spans="1:38" ht="13" x14ac:dyDescent="0.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</row>
    <row r="1026" spans="1:38" ht="13" x14ac:dyDescent="0.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</row>
    <row r="1027" spans="1:38" ht="13" x14ac:dyDescent="0.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</row>
    <row r="1028" spans="1:38" ht="13" x14ac:dyDescent="0.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</row>
    <row r="1029" spans="1:38" ht="13" x14ac:dyDescent="0.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</row>
    <row r="1030" spans="1:38" ht="13" x14ac:dyDescent="0.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</row>
    <row r="1031" spans="1:38" ht="13" x14ac:dyDescent="0.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</row>
    <row r="1032" spans="1:38" ht="13" x14ac:dyDescent="0.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</row>
    <row r="1033" spans="1:38" ht="13" x14ac:dyDescent="0.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</row>
    <row r="1034" spans="1:38" ht="13" x14ac:dyDescent="0.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</row>
    <row r="1035" spans="1:38" ht="13" x14ac:dyDescent="0.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</row>
    <row r="1036" spans="1:38" ht="13" x14ac:dyDescent="0.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</row>
    <row r="1037" spans="1:38" ht="13" x14ac:dyDescent="0.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</row>
    <row r="1038" spans="1:38" ht="13" x14ac:dyDescent="0.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</row>
    <row r="1039" spans="1:38" ht="13" x14ac:dyDescent="0.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</row>
    <row r="1040" spans="1:38" ht="13" x14ac:dyDescent="0.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</row>
    <row r="1041" spans="1:38" ht="13" x14ac:dyDescent="0.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</row>
    <row r="1042" spans="1:38" ht="13" x14ac:dyDescent="0.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</row>
    <row r="1043" spans="1:38" ht="13" x14ac:dyDescent="0.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</row>
    <row r="1044" spans="1:38" ht="13" x14ac:dyDescent="0.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</row>
    <row r="1045" spans="1:38" ht="13" x14ac:dyDescent="0.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</row>
    <row r="1046" spans="1:38" ht="13" x14ac:dyDescent="0.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</row>
    <row r="1047" spans="1:38" ht="13" x14ac:dyDescent="0.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</row>
    <row r="1048" spans="1:38" ht="13" x14ac:dyDescent="0.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</row>
    <row r="1049" spans="1:38" ht="13" x14ac:dyDescent="0.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</row>
    <row r="1050" spans="1:38" ht="13" x14ac:dyDescent="0.6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</row>
    <row r="1051" spans="1:38" ht="13" x14ac:dyDescent="0.6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</row>
    <row r="1052" spans="1:38" ht="13" x14ac:dyDescent="0.6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</row>
    <row r="1053" spans="1:38" ht="13" x14ac:dyDescent="0.6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</row>
    <row r="1054" spans="1:38" ht="13" x14ac:dyDescent="0.6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</row>
    <row r="1055" spans="1:38" ht="13" x14ac:dyDescent="0.6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</row>
    <row r="1056" spans="1:38" ht="13" x14ac:dyDescent="0.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</row>
    <row r="1057" spans="1:38" ht="13" x14ac:dyDescent="0.6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</row>
    <row r="1058" spans="1:38" ht="13" x14ac:dyDescent="0.6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</row>
    <row r="1059" spans="1:38" ht="13" x14ac:dyDescent="0.6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</row>
    <row r="1060" spans="1:38" ht="13" x14ac:dyDescent="0.6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</row>
    <row r="1061" spans="1:38" ht="13" x14ac:dyDescent="0.6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</row>
    <row r="1062" spans="1:38" ht="13" x14ac:dyDescent="0.6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</row>
    <row r="1063" spans="1:38" ht="13" x14ac:dyDescent="0.6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</row>
    <row r="1064" spans="1:38" ht="13" x14ac:dyDescent="0.6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</row>
    <row r="1065" spans="1:38" ht="13" x14ac:dyDescent="0.6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</row>
    <row r="1066" spans="1:38" ht="13" x14ac:dyDescent="0.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</row>
    <row r="1067" spans="1:38" ht="13" x14ac:dyDescent="0.6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</row>
    <row r="1068" spans="1:38" ht="13" x14ac:dyDescent="0.6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</row>
    <row r="1069" spans="1:38" ht="13" x14ac:dyDescent="0.6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</row>
    <row r="1070" spans="1:38" ht="13" x14ac:dyDescent="0.6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</row>
    <row r="1071" spans="1:38" ht="13" x14ac:dyDescent="0.6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</row>
    <row r="1072" spans="1:38" ht="13" x14ac:dyDescent="0.6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</row>
    <row r="1073" spans="1:38" ht="13" x14ac:dyDescent="0.6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</row>
    <row r="1074" spans="1:38" ht="13" x14ac:dyDescent="0.6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</row>
    <row r="1075" spans="1:38" ht="13" x14ac:dyDescent="0.6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</row>
    <row r="1076" spans="1:38" ht="13" x14ac:dyDescent="0.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</row>
    <row r="1077" spans="1:38" ht="13" x14ac:dyDescent="0.6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</row>
    <row r="1078" spans="1:38" ht="13" x14ac:dyDescent="0.6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1001"/>
  <sheetViews>
    <sheetView workbookViewId="0"/>
  </sheetViews>
  <sheetFormatPr defaultColWidth="14.40625" defaultRowHeight="15.75" customHeight="1" x14ac:dyDescent="0.6"/>
  <cols>
    <col min="1" max="1" width="21.40625" customWidth="1"/>
    <col min="3" max="3" width="35.6796875" customWidth="1"/>
    <col min="5" max="5" width="44.1328125" customWidth="1"/>
  </cols>
  <sheetData>
    <row r="1" spans="1:17" ht="15.75" customHeight="1" x14ac:dyDescent="0.6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customHeight="1" x14ac:dyDescent="0.6">
      <c r="A2" s="110" t="s">
        <v>9</v>
      </c>
      <c r="B2" s="111" t="s">
        <v>202</v>
      </c>
      <c r="C2" s="111" t="s">
        <v>203</v>
      </c>
      <c r="D2" s="111" t="s">
        <v>204</v>
      </c>
      <c r="E2" s="111" t="s">
        <v>205</v>
      </c>
      <c r="F2" s="111" t="s">
        <v>206</v>
      </c>
      <c r="G2" s="111">
        <v>2005</v>
      </c>
      <c r="H2" s="111">
        <v>2010</v>
      </c>
      <c r="I2" s="111">
        <v>2020</v>
      </c>
      <c r="J2" s="111">
        <v>2030</v>
      </c>
      <c r="K2" s="111">
        <v>2040</v>
      </c>
      <c r="L2" s="111">
        <v>2050</v>
      </c>
      <c r="M2" s="111">
        <v>2060</v>
      </c>
      <c r="N2" s="111">
        <v>2070</v>
      </c>
      <c r="O2" s="111">
        <v>2080</v>
      </c>
      <c r="P2" s="111">
        <v>2090</v>
      </c>
      <c r="Q2" s="111">
        <v>2100</v>
      </c>
    </row>
    <row r="3" spans="1:17" ht="15.75" customHeight="1" x14ac:dyDescent="0.6">
      <c r="A3" s="112" t="s">
        <v>207</v>
      </c>
      <c r="B3" s="112" t="s">
        <v>208</v>
      </c>
      <c r="C3" s="112" t="s">
        <v>33</v>
      </c>
      <c r="D3" s="112" t="s">
        <v>209</v>
      </c>
      <c r="E3" s="112" t="s">
        <v>118</v>
      </c>
      <c r="F3" s="112" t="s">
        <v>210</v>
      </c>
      <c r="G3" s="25">
        <f t="shared" ref="G3:P3" si="0">A55/100</f>
        <v>9.8069509156049062E-3</v>
      </c>
      <c r="H3" s="25">
        <f t="shared" si="0"/>
        <v>2.3602398963446625E-2</v>
      </c>
      <c r="I3" s="25">
        <f t="shared" si="0"/>
        <v>2.7277624531365285E-2</v>
      </c>
      <c r="J3" s="25">
        <f t="shared" si="0"/>
        <v>2.6010649019379217E-2</v>
      </c>
      <c r="K3" s="25">
        <f t="shared" si="0"/>
        <v>2.1763787229798659E-2</v>
      </c>
      <c r="L3" s="25">
        <f t="shared" si="0"/>
        <v>1.9243901905229288E-2</v>
      </c>
      <c r="M3" s="25">
        <f t="shared" si="0"/>
        <v>1.8242152031997749E-2</v>
      </c>
      <c r="N3" s="25">
        <f t="shared" si="0"/>
        <v>1.6830120939502313E-2</v>
      </c>
      <c r="O3" s="25">
        <f t="shared" si="0"/>
        <v>1.6262646572796191E-2</v>
      </c>
      <c r="P3" s="25">
        <f t="shared" si="0"/>
        <v>1.5807933411390751E-2</v>
      </c>
      <c r="Q3" s="113"/>
    </row>
    <row r="4" spans="1:17" ht="15.75" customHeight="1" x14ac:dyDescent="0.6">
      <c r="A4" s="112" t="s">
        <v>207</v>
      </c>
      <c r="B4" s="112" t="s">
        <v>211</v>
      </c>
      <c r="C4" s="112" t="s">
        <v>82</v>
      </c>
      <c r="D4" s="112" t="s">
        <v>209</v>
      </c>
      <c r="E4" s="112" t="s">
        <v>118</v>
      </c>
      <c r="F4" s="112" t="s">
        <v>210</v>
      </c>
      <c r="G4" s="25">
        <f t="shared" ref="G4:P4" si="1">A56/100</f>
        <v>9.7959178430744309E-3</v>
      </c>
      <c r="H4" s="25">
        <f t="shared" si="1"/>
        <v>2.1947206725930313E-2</v>
      </c>
      <c r="I4" s="25">
        <f t="shared" si="1"/>
        <v>1.9758813257819918E-2</v>
      </c>
      <c r="J4" s="25">
        <f t="shared" si="1"/>
        <v>1.5955135729341263E-2</v>
      </c>
      <c r="K4" s="25">
        <f t="shared" si="1"/>
        <v>1.4689333842959229E-2</v>
      </c>
      <c r="L4" s="25">
        <f t="shared" si="1"/>
        <v>1.4933166610646031E-2</v>
      </c>
      <c r="M4" s="25">
        <f t="shared" si="1"/>
        <v>1.58818251770938E-2</v>
      </c>
      <c r="N4" s="25">
        <f t="shared" si="1"/>
        <v>1.5903168244728372E-2</v>
      </c>
      <c r="O4" s="25">
        <f t="shared" si="1"/>
        <v>1.5981283691096859E-2</v>
      </c>
      <c r="P4" s="25">
        <f t="shared" si="1"/>
        <v>1.5905077775809406E-2</v>
      </c>
      <c r="Q4" s="113"/>
    </row>
    <row r="5" spans="1:17" ht="15.75" customHeight="1" x14ac:dyDescent="0.6">
      <c r="A5" s="112" t="s">
        <v>207</v>
      </c>
      <c r="B5" s="112" t="s">
        <v>212</v>
      </c>
      <c r="C5" s="112" t="s">
        <v>83</v>
      </c>
      <c r="D5" s="112" t="s">
        <v>209</v>
      </c>
      <c r="E5" s="112" t="s">
        <v>118</v>
      </c>
      <c r="F5" s="112" t="s">
        <v>210</v>
      </c>
      <c r="G5" s="25">
        <f t="shared" ref="G5:P5" si="2">A57/100</f>
        <v>9.7792180908828907E-3</v>
      </c>
      <c r="H5" s="25">
        <f t="shared" si="2"/>
        <v>1.9657773333058071E-2</v>
      </c>
      <c r="I5" s="25">
        <f t="shared" si="2"/>
        <v>1.2140592040278175E-2</v>
      </c>
      <c r="J5" s="25">
        <f t="shared" si="2"/>
        <v>5.1193492450698486E-3</v>
      </c>
      <c r="K5" s="25">
        <f t="shared" si="2"/>
        <v>1.7819469079503047E-3</v>
      </c>
      <c r="L5" s="25">
        <f t="shared" si="2"/>
        <v>8.0752553703300478E-4</v>
      </c>
      <c r="M5" s="25">
        <f t="shared" si="2"/>
        <v>1.5503133046455009E-3</v>
      </c>
      <c r="N5" s="25">
        <f t="shared" si="2"/>
        <v>1.4019554702382475E-3</v>
      </c>
      <c r="O5" s="25">
        <f t="shared" si="2"/>
        <v>1.6204373708597064E-3</v>
      </c>
      <c r="P5" s="25">
        <f t="shared" si="2"/>
        <v>2.3021012760968684E-3</v>
      </c>
      <c r="Q5" s="113"/>
    </row>
    <row r="6" spans="1:17" ht="15.75" customHeight="1" x14ac:dyDescent="0.6">
      <c r="A6" s="112" t="s">
        <v>207</v>
      </c>
      <c r="B6" s="112" t="s">
        <v>213</v>
      </c>
      <c r="C6" s="112" t="s">
        <v>84</v>
      </c>
      <c r="D6" s="112" t="s">
        <v>209</v>
      </c>
      <c r="E6" s="112" t="s">
        <v>118</v>
      </c>
      <c r="F6" s="112" t="s">
        <v>210</v>
      </c>
      <c r="G6" s="25">
        <f t="shared" ref="G6:P6" si="3">A58/100</f>
        <v>9.8030571345175677E-3</v>
      </c>
      <c r="H6" s="25">
        <f t="shared" si="3"/>
        <v>2.1678517781265283E-2</v>
      </c>
      <c r="I6" s="25">
        <f t="shared" si="3"/>
        <v>2.0991255323229208E-2</v>
      </c>
      <c r="J6" s="25">
        <f t="shared" si="3"/>
        <v>1.6805014611623426E-2</v>
      </c>
      <c r="K6" s="25">
        <f t="shared" si="3"/>
        <v>1.2477678279930071E-2</v>
      </c>
      <c r="L6" s="25">
        <f t="shared" si="3"/>
        <v>1.065965057507845E-2</v>
      </c>
      <c r="M6" s="25">
        <f t="shared" si="3"/>
        <v>1.0100540976214711E-2</v>
      </c>
      <c r="N6" s="25">
        <f t="shared" si="3"/>
        <v>8.6907616329305881E-3</v>
      </c>
      <c r="O6" s="25">
        <f t="shared" si="3"/>
        <v>7.9966360370375966E-3</v>
      </c>
      <c r="P6" s="25">
        <f t="shared" si="3"/>
        <v>7.5125817043739662E-3</v>
      </c>
      <c r="Q6" s="113"/>
    </row>
    <row r="7" spans="1:17" ht="15.75" customHeight="1" x14ac:dyDescent="0.6">
      <c r="A7" s="112" t="s">
        <v>207</v>
      </c>
      <c r="B7" s="112" t="s">
        <v>214</v>
      </c>
      <c r="C7" s="112" t="s">
        <v>85</v>
      </c>
      <c r="D7" s="112" t="s">
        <v>209</v>
      </c>
      <c r="E7" s="112" t="s">
        <v>118</v>
      </c>
      <c r="F7" s="112" t="s">
        <v>210</v>
      </c>
      <c r="G7" s="25">
        <f t="shared" ref="G7:P7" si="4">A59/100</f>
        <v>9.7892850993692715E-3</v>
      </c>
      <c r="H7" s="25">
        <f t="shared" si="4"/>
        <v>2.4869111500651186E-2</v>
      </c>
      <c r="I7" s="25">
        <f t="shared" si="4"/>
        <v>3.4339155857012749E-2</v>
      </c>
      <c r="J7" s="25">
        <f t="shared" si="4"/>
        <v>3.4509253377180027E-2</v>
      </c>
      <c r="K7" s="25">
        <f t="shared" si="4"/>
        <v>2.9050748677481142E-2</v>
      </c>
      <c r="L7" s="25">
        <f t="shared" si="4"/>
        <v>2.6305243335569939E-2</v>
      </c>
      <c r="M7" s="25">
        <f t="shared" si="4"/>
        <v>2.5422700192612835E-2</v>
      </c>
      <c r="N7" s="25">
        <f t="shared" si="4"/>
        <v>2.4293750598349151E-2</v>
      </c>
      <c r="O7" s="25">
        <f t="shared" si="4"/>
        <v>2.3761124363840924E-2</v>
      </c>
      <c r="P7" s="25">
        <f t="shared" si="4"/>
        <v>2.34025079975273E-2</v>
      </c>
      <c r="Q7" s="113"/>
    </row>
    <row r="8" spans="1:17" ht="15.75" customHeight="1" x14ac:dyDescent="0.6">
      <c r="A8" s="112" t="s">
        <v>215</v>
      </c>
      <c r="B8" s="112" t="s">
        <v>208</v>
      </c>
      <c r="C8" s="112" t="s">
        <v>91</v>
      </c>
      <c r="D8" s="112" t="s">
        <v>209</v>
      </c>
      <c r="E8" s="112" t="s">
        <v>118</v>
      </c>
      <c r="F8" s="112" t="s">
        <v>210</v>
      </c>
      <c r="G8" s="25">
        <f t="shared" ref="G8:P8" si="5">A60/100</f>
        <v>2.0166887337254469E-2</v>
      </c>
      <c r="H8" s="25">
        <f t="shared" si="5"/>
        <v>3.214114465158513E-2</v>
      </c>
      <c r="I8" s="25">
        <f t="shared" si="5"/>
        <v>3.8400804969437097E-2</v>
      </c>
      <c r="J8" s="25">
        <f t="shared" si="5"/>
        <v>3.3951712882958063E-2</v>
      </c>
      <c r="K8" s="25">
        <f t="shared" si="5"/>
        <v>2.6624359373363271E-2</v>
      </c>
      <c r="L8" s="25">
        <f t="shared" si="5"/>
        <v>2.0542739923631315E-2</v>
      </c>
      <c r="M8" s="25">
        <f t="shared" si="5"/>
        <v>1.8704629506038462E-2</v>
      </c>
      <c r="N8" s="25">
        <f t="shared" si="5"/>
        <v>1.6872215536575474E-2</v>
      </c>
      <c r="O8" s="25">
        <f t="shared" si="5"/>
        <v>1.6116568312387169E-2</v>
      </c>
      <c r="P8" s="25">
        <f t="shared" si="5"/>
        <v>1.5429754636162141E-2</v>
      </c>
      <c r="Q8" s="113"/>
    </row>
    <row r="9" spans="1:17" ht="15.75" customHeight="1" x14ac:dyDescent="0.6">
      <c r="A9" s="112" t="s">
        <v>215</v>
      </c>
      <c r="B9" s="112" t="s">
        <v>211</v>
      </c>
      <c r="C9" s="112" t="s">
        <v>92</v>
      </c>
      <c r="D9" s="112" t="s">
        <v>209</v>
      </c>
      <c r="E9" s="112" t="s">
        <v>118</v>
      </c>
      <c r="F9" s="112" t="s">
        <v>210</v>
      </c>
      <c r="G9" s="25">
        <f t="shared" ref="G9:P9" si="6">A61/100</f>
        <v>2.0166887337254469E-2</v>
      </c>
      <c r="H9" s="25">
        <f t="shared" si="6"/>
        <v>3.0689860300521898E-2</v>
      </c>
      <c r="I9" s="25">
        <f t="shared" si="6"/>
        <v>2.9226287622041713E-2</v>
      </c>
      <c r="J9" s="25">
        <f t="shared" si="6"/>
        <v>2.1859466763369806E-2</v>
      </c>
      <c r="K9" s="25">
        <f t="shared" si="6"/>
        <v>1.8904484874719074E-2</v>
      </c>
      <c r="L9" s="25">
        <f t="shared" si="6"/>
        <v>1.6625162361885826E-2</v>
      </c>
      <c r="M9" s="25">
        <f t="shared" si="6"/>
        <v>1.7273151399047171E-2</v>
      </c>
      <c r="N9" s="25">
        <f t="shared" si="6"/>
        <v>1.7214397987189045E-2</v>
      </c>
      <c r="O9" s="25">
        <f t="shared" si="6"/>
        <v>1.726181350653988E-2</v>
      </c>
      <c r="P9" s="25">
        <f t="shared" si="6"/>
        <v>1.7143398874430282E-2</v>
      </c>
      <c r="Q9" s="113"/>
    </row>
    <row r="10" spans="1:17" ht="15.75" customHeight="1" x14ac:dyDescent="0.6">
      <c r="A10" s="112" t="s">
        <v>215</v>
      </c>
      <c r="B10" s="112" t="s">
        <v>212</v>
      </c>
      <c r="C10" s="112" t="s">
        <v>93</v>
      </c>
      <c r="D10" s="112" t="s">
        <v>209</v>
      </c>
      <c r="E10" s="112" t="s">
        <v>118</v>
      </c>
      <c r="F10" s="112" t="s">
        <v>210</v>
      </c>
      <c r="G10" s="25">
        <f t="shared" ref="G10:P10" si="7">A62/100</f>
        <v>2.0166887337254469E-2</v>
      </c>
      <c r="H10" s="25">
        <f t="shared" si="7"/>
        <v>2.893801875875246E-2</v>
      </c>
      <c r="I10" s="25">
        <f t="shared" si="7"/>
        <v>2.1468866975737466E-2</v>
      </c>
      <c r="J10" s="25">
        <f t="shared" si="7"/>
        <v>1.0184957394667737E-2</v>
      </c>
      <c r="K10" s="25">
        <f t="shared" si="7"/>
        <v>5.5241871586553248E-3</v>
      </c>
      <c r="L10" s="25">
        <f t="shared" si="7"/>
        <v>2.6842417975312394E-3</v>
      </c>
      <c r="M10" s="25">
        <f t="shared" si="7"/>
        <v>3.7220651041294239E-3</v>
      </c>
      <c r="N10" s="25">
        <f t="shared" si="7"/>
        <v>3.9872649657297643E-3</v>
      </c>
      <c r="O10" s="25">
        <f t="shared" si="7"/>
        <v>4.3064692402685623E-3</v>
      </c>
      <c r="P10" s="25">
        <f t="shared" si="7"/>
        <v>5.0135747888861992E-3</v>
      </c>
      <c r="Q10" s="113"/>
    </row>
    <row r="11" spans="1:17" ht="15.75" customHeight="1" x14ac:dyDescent="0.6">
      <c r="A11" s="112" t="s">
        <v>215</v>
      </c>
      <c r="B11" s="112" t="s">
        <v>213</v>
      </c>
      <c r="C11" s="112" t="s">
        <v>94</v>
      </c>
      <c r="D11" s="112" t="s">
        <v>209</v>
      </c>
      <c r="E11" s="112" t="s">
        <v>118</v>
      </c>
      <c r="F11" s="112" t="s">
        <v>210</v>
      </c>
      <c r="G11" s="25">
        <f t="shared" ref="G11:P11" si="8">A63/100</f>
        <v>2.0166887337254469E-2</v>
      </c>
      <c r="H11" s="25">
        <f t="shared" si="8"/>
        <v>3.2887274696028257E-2</v>
      </c>
      <c r="I11" s="25">
        <f t="shared" si="8"/>
        <v>2.9526569426914451E-2</v>
      </c>
      <c r="J11" s="25">
        <f t="shared" si="8"/>
        <v>2.1326140512913039E-2</v>
      </c>
      <c r="K11" s="25">
        <f t="shared" si="8"/>
        <v>1.5415853335304597E-2</v>
      </c>
      <c r="L11" s="25">
        <f t="shared" si="8"/>
        <v>1.0699403285789666E-2</v>
      </c>
      <c r="M11" s="25">
        <f t="shared" si="8"/>
        <v>9.6421353648663555E-3</v>
      </c>
      <c r="N11" s="25">
        <f t="shared" si="8"/>
        <v>8.0595554484990117E-3</v>
      </c>
      <c r="O11" s="25">
        <f t="shared" si="8"/>
        <v>7.3808090130407233E-3</v>
      </c>
      <c r="P11" s="25">
        <f t="shared" si="8"/>
        <v>7.0493002865130716E-3</v>
      </c>
      <c r="Q11" s="113"/>
    </row>
    <row r="12" spans="1:17" ht="15.75" customHeight="1" x14ac:dyDescent="0.6">
      <c r="A12" s="112" t="s">
        <v>215</v>
      </c>
      <c r="B12" s="112" t="s">
        <v>214</v>
      </c>
      <c r="C12" s="112" t="s">
        <v>95</v>
      </c>
      <c r="D12" s="112" t="s">
        <v>209</v>
      </c>
      <c r="E12" s="112" t="s">
        <v>118</v>
      </c>
      <c r="F12" s="112" t="s">
        <v>210</v>
      </c>
      <c r="G12" s="25">
        <f t="shared" ref="G12:P12" si="9">A64/100</f>
        <v>2.0166887337254469E-2</v>
      </c>
      <c r="H12" s="25">
        <f t="shared" si="9"/>
        <v>3.5837618468824717E-2</v>
      </c>
      <c r="I12" s="25">
        <f t="shared" si="9"/>
        <v>4.6062955469037936E-2</v>
      </c>
      <c r="J12" s="25">
        <f t="shared" si="9"/>
        <v>4.2402565362381406E-2</v>
      </c>
      <c r="K12" s="25">
        <f t="shared" si="9"/>
        <v>3.2809656947728083E-2</v>
      </c>
      <c r="L12" s="25">
        <f t="shared" si="9"/>
        <v>2.6208859258922246E-2</v>
      </c>
      <c r="M12" s="25">
        <f t="shared" si="9"/>
        <v>2.4446468703340329E-2</v>
      </c>
      <c r="N12" s="25">
        <f t="shared" si="9"/>
        <v>2.2781331427636387E-2</v>
      </c>
      <c r="O12" s="25">
        <f t="shared" si="9"/>
        <v>2.2061044858675327E-2</v>
      </c>
      <c r="P12" s="25">
        <f t="shared" si="9"/>
        <v>2.1432038218855309E-2</v>
      </c>
      <c r="Q12" s="113"/>
    </row>
    <row r="13" spans="1:17" ht="15.75" customHeight="1" x14ac:dyDescent="0.6">
      <c r="A13" s="112" t="s">
        <v>216</v>
      </c>
      <c r="B13" s="112" t="s">
        <v>208</v>
      </c>
      <c r="C13" s="112" t="s">
        <v>96</v>
      </c>
      <c r="D13" s="112" t="s">
        <v>209</v>
      </c>
      <c r="E13" s="112" t="s">
        <v>118</v>
      </c>
      <c r="F13" s="112" t="s">
        <v>210</v>
      </c>
      <c r="G13" s="25">
        <f t="shared" ref="G13:P13" si="10">A65/100</f>
        <v>3.0519236879196887E-2</v>
      </c>
      <c r="H13" s="25">
        <f t="shared" si="10"/>
        <v>2.6098146448259918E-2</v>
      </c>
      <c r="I13" s="25">
        <f t="shared" si="10"/>
        <v>4.9442042775059258E-2</v>
      </c>
      <c r="J13" s="25">
        <f t="shared" si="10"/>
        <v>4.3459796467572698E-2</v>
      </c>
      <c r="K13" s="25">
        <f t="shared" si="10"/>
        <v>3.6225422130458318E-2</v>
      </c>
      <c r="L13" s="25">
        <f t="shared" si="10"/>
        <v>2.8741871928116947E-2</v>
      </c>
      <c r="M13" s="25">
        <f t="shared" si="10"/>
        <v>2.5983917500437048E-2</v>
      </c>
      <c r="N13" s="25">
        <f t="shared" si="10"/>
        <v>2.2716663721267683E-2</v>
      </c>
      <c r="O13" s="25">
        <f t="shared" si="10"/>
        <v>2.1355617750032696E-2</v>
      </c>
      <c r="P13" s="25">
        <f t="shared" si="10"/>
        <v>1.9150667647883202E-2</v>
      </c>
      <c r="Q13" s="113"/>
    </row>
    <row r="14" spans="1:17" ht="15.75" customHeight="1" x14ac:dyDescent="0.6">
      <c r="A14" s="112" t="s">
        <v>216</v>
      </c>
      <c r="B14" s="112" t="s">
        <v>211</v>
      </c>
      <c r="C14" s="112" t="s">
        <v>97</v>
      </c>
      <c r="D14" s="112" t="s">
        <v>209</v>
      </c>
      <c r="E14" s="112" t="s">
        <v>118</v>
      </c>
      <c r="F14" s="112" t="s">
        <v>210</v>
      </c>
      <c r="G14" s="25">
        <f t="shared" ref="G14:P14" si="11">A66/100</f>
        <v>3.0743168345347405E-2</v>
      </c>
      <c r="H14" s="25">
        <f t="shared" si="11"/>
        <v>2.5192504739459221E-2</v>
      </c>
      <c r="I14" s="25">
        <f t="shared" si="11"/>
        <v>4.0769205085461779E-2</v>
      </c>
      <c r="J14" s="25">
        <f t="shared" si="11"/>
        <v>2.8092366960255521E-2</v>
      </c>
      <c r="K14" s="25">
        <f t="shared" si="11"/>
        <v>2.3945767155486353E-2</v>
      </c>
      <c r="L14" s="25">
        <f t="shared" si="11"/>
        <v>2.2326156734336244E-2</v>
      </c>
      <c r="M14" s="25">
        <f t="shared" si="11"/>
        <v>2.2932968033011703E-2</v>
      </c>
      <c r="N14" s="25">
        <f t="shared" si="11"/>
        <v>2.2462033700977324E-2</v>
      </c>
      <c r="O14" s="25">
        <f t="shared" si="11"/>
        <v>2.3046043495520419E-2</v>
      </c>
      <c r="P14" s="25">
        <f t="shared" si="11"/>
        <v>2.0115097412432892E-2</v>
      </c>
      <c r="Q14" s="113"/>
    </row>
    <row r="15" spans="1:17" ht="15.75" customHeight="1" x14ac:dyDescent="0.6">
      <c r="A15" s="112" t="s">
        <v>216</v>
      </c>
      <c r="B15" s="112" t="s">
        <v>212</v>
      </c>
      <c r="C15" s="112" t="s">
        <v>98</v>
      </c>
      <c r="D15" s="112" t="s">
        <v>209</v>
      </c>
      <c r="E15" s="112" t="s">
        <v>118</v>
      </c>
      <c r="F15" s="112" t="s">
        <v>210</v>
      </c>
      <c r="G15" s="25">
        <f t="shared" ref="G15:P15" si="12">A67/100</f>
        <v>3.1126949729028963E-2</v>
      </c>
      <c r="H15" s="25">
        <f t="shared" si="12"/>
        <v>2.3988330203963848E-2</v>
      </c>
      <c r="I15" s="25">
        <f t="shared" si="12"/>
        <v>3.3357505557022549E-2</v>
      </c>
      <c r="J15" s="25">
        <f t="shared" si="12"/>
        <v>1.4991081571059883E-2</v>
      </c>
      <c r="K15" s="25">
        <f t="shared" si="12"/>
        <v>7.4698076515629097E-3</v>
      </c>
      <c r="L15" s="25">
        <f t="shared" si="12"/>
        <v>4.2525807672979532E-3</v>
      </c>
      <c r="M15" s="25">
        <f t="shared" si="12"/>
        <v>4.5120425177798129E-3</v>
      </c>
      <c r="N15" s="25">
        <f t="shared" si="12"/>
        <v>4.5628981932459567E-3</v>
      </c>
      <c r="O15" s="25">
        <f t="shared" si="12"/>
        <v>4.9606082271358432E-3</v>
      </c>
      <c r="P15" s="25">
        <f t="shared" si="12"/>
        <v>4.4565697761218548E-3</v>
      </c>
      <c r="Q15" s="113"/>
    </row>
    <row r="16" spans="1:17" ht="15.75" customHeight="1" x14ac:dyDescent="0.6">
      <c r="A16" s="112" t="s">
        <v>217</v>
      </c>
      <c r="B16" s="112" t="s">
        <v>208</v>
      </c>
      <c r="C16" s="112" t="s">
        <v>99</v>
      </c>
      <c r="D16" s="112" t="s">
        <v>209</v>
      </c>
      <c r="E16" s="112" t="s">
        <v>118</v>
      </c>
      <c r="F16" s="112" t="s">
        <v>210</v>
      </c>
      <c r="G16" s="25">
        <f t="shared" ref="G16:P16" si="13">A68/100</f>
        <v>1.1032424272369168E-2</v>
      </c>
      <c r="H16" s="25">
        <f t="shared" si="13"/>
        <v>2.6886062296422875E-2</v>
      </c>
      <c r="I16" s="25">
        <f t="shared" si="13"/>
        <v>2.9661647445951012E-2</v>
      </c>
      <c r="J16" s="25">
        <f t="shared" si="13"/>
        <v>3.0915254839323669E-2</v>
      </c>
      <c r="K16" s="25">
        <f t="shared" si="13"/>
        <v>2.6891058234271181E-2</v>
      </c>
      <c r="L16" s="25">
        <f t="shared" si="13"/>
        <v>2.1992507687979446E-2</v>
      </c>
      <c r="M16" s="25">
        <f t="shared" si="13"/>
        <v>1.5556852189414272E-2</v>
      </c>
      <c r="N16" s="25">
        <f t="shared" si="13"/>
        <v>2.0154980570910253E-2</v>
      </c>
      <c r="O16" s="25">
        <f t="shared" si="13"/>
        <v>1.6219019477493157E-2</v>
      </c>
      <c r="P16" s="25">
        <f t="shared" si="13"/>
        <v>1.5579710977868366E-2</v>
      </c>
      <c r="Q16" s="113"/>
    </row>
    <row r="17" spans="1:17" ht="15.75" customHeight="1" x14ac:dyDescent="0.6">
      <c r="A17" s="112" t="s">
        <v>217</v>
      </c>
      <c r="B17" s="112" t="s">
        <v>211</v>
      </c>
      <c r="C17" s="112" t="s">
        <v>100</v>
      </c>
      <c r="D17" s="112" t="s">
        <v>209</v>
      </c>
      <c r="E17" s="112" t="s">
        <v>118</v>
      </c>
      <c r="F17" s="112" t="s">
        <v>210</v>
      </c>
      <c r="G17" s="25">
        <f t="shared" ref="G17:P17" si="14">A69/100</f>
        <v>1.1524068386886688E-2</v>
      </c>
      <c r="H17" s="25">
        <f t="shared" si="14"/>
        <v>2.5531048670514256E-2</v>
      </c>
      <c r="I17" s="25">
        <f t="shared" si="14"/>
        <v>2.3040437105080303E-2</v>
      </c>
      <c r="J17" s="25">
        <f t="shared" si="14"/>
        <v>2.0481178009574608E-2</v>
      </c>
      <c r="K17" s="25">
        <f t="shared" si="14"/>
        <v>1.8155633594347131E-2</v>
      </c>
      <c r="L17" s="25">
        <f t="shared" si="14"/>
        <v>1.7073142570547706E-2</v>
      </c>
      <c r="M17" s="25">
        <f t="shared" si="14"/>
        <v>1.3393329207118665E-2</v>
      </c>
      <c r="N17" s="25">
        <f t="shared" si="14"/>
        <v>1.9119227249917214E-2</v>
      </c>
      <c r="O17" s="25">
        <f t="shared" si="14"/>
        <v>1.6144369983260631E-2</v>
      </c>
      <c r="P17" s="25">
        <f t="shared" si="14"/>
        <v>1.5074840115385957E-2</v>
      </c>
      <c r="Q17" s="113"/>
    </row>
    <row r="18" spans="1:17" ht="15.75" customHeight="1" x14ac:dyDescent="0.6">
      <c r="A18" s="112" t="s">
        <v>217</v>
      </c>
      <c r="B18" s="112" t="s">
        <v>214</v>
      </c>
      <c r="C18" s="112" t="s">
        <v>101</v>
      </c>
      <c r="D18" s="112" t="s">
        <v>209</v>
      </c>
      <c r="E18" s="112" t="s">
        <v>118</v>
      </c>
      <c r="F18" s="112" t="s">
        <v>210</v>
      </c>
      <c r="G18" s="25">
        <f t="shared" ref="G18:P18" si="15">A70/100</f>
        <v>9.330759937050459E-3</v>
      </c>
      <c r="H18" s="25">
        <f t="shared" si="15"/>
        <v>2.6969341412364622E-2</v>
      </c>
      <c r="I18" s="25">
        <f t="shared" si="15"/>
        <v>3.4626064387211608E-2</v>
      </c>
      <c r="J18" s="25">
        <f t="shared" si="15"/>
        <v>3.8720795463089042E-2</v>
      </c>
      <c r="K18" s="25">
        <f t="shared" si="15"/>
        <v>3.3790209161510987E-2</v>
      </c>
      <c r="L18" s="25">
        <f t="shared" si="15"/>
        <v>2.9317571913908935E-2</v>
      </c>
      <c r="M18" s="25">
        <f t="shared" si="15"/>
        <v>2.1018451369685609E-2</v>
      </c>
      <c r="N18" s="25">
        <f t="shared" si="15"/>
        <v>2.7333044519292526E-2</v>
      </c>
      <c r="O18" s="25">
        <f t="shared" si="15"/>
        <v>2.2671393021231001E-2</v>
      </c>
      <c r="P18" s="25">
        <f t="shared" si="15"/>
        <v>2.1688023240182375E-2</v>
      </c>
      <c r="Q18" s="113"/>
    </row>
    <row r="19" spans="1:17" ht="13" x14ac:dyDescent="0.6">
      <c r="A19" s="112" t="s">
        <v>218</v>
      </c>
      <c r="B19" s="112" t="s">
        <v>208</v>
      </c>
      <c r="C19" s="112" t="s">
        <v>102</v>
      </c>
      <c r="D19" s="112" t="s">
        <v>209</v>
      </c>
      <c r="E19" s="112" t="s">
        <v>118</v>
      </c>
      <c r="F19" s="112" t="s">
        <v>210</v>
      </c>
      <c r="G19" s="25">
        <f t="shared" ref="G19:P19" si="16">A71/100</f>
        <v>1.920950775437924E-2</v>
      </c>
      <c r="H19" s="25">
        <f t="shared" si="16"/>
        <v>2.4871808863502487E-2</v>
      </c>
      <c r="I19" s="25">
        <f t="shared" si="16"/>
        <v>2.8829880926762863E-2</v>
      </c>
      <c r="J19" s="25">
        <f t="shared" si="16"/>
        <v>2.6937399178057708E-2</v>
      </c>
      <c r="K19" s="25">
        <f t="shared" si="16"/>
        <v>2.2654724199954401E-2</v>
      </c>
      <c r="L19" s="25">
        <f t="shared" si="16"/>
        <v>1.9798419485093754E-2</v>
      </c>
      <c r="M19" s="25">
        <f t="shared" si="16"/>
        <v>1.8403066370730858E-2</v>
      </c>
      <c r="N19" s="25">
        <f t="shared" si="16"/>
        <v>1.7160137494055983E-2</v>
      </c>
      <c r="O19" s="25">
        <f t="shared" si="16"/>
        <v>1.6264137530115796E-2</v>
      </c>
      <c r="P19" s="25">
        <f t="shared" si="16"/>
        <v>1.5014297290196099E-2</v>
      </c>
      <c r="Q19" s="113"/>
    </row>
    <row r="20" spans="1:17" ht="13" x14ac:dyDescent="0.6">
      <c r="A20" s="112" t="s">
        <v>218</v>
      </c>
      <c r="B20" s="112" t="s">
        <v>211</v>
      </c>
      <c r="C20" s="112" t="s">
        <v>103</v>
      </c>
      <c r="D20" s="112" t="s">
        <v>209</v>
      </c>
      <c r="E20" s="112" t="s">
        <v>118</v>
      </c>
      <c r="F20" s="112" t="s">
        <v>210</v>
      </c>
      <c r="G20" s="25">
        <f t="shared" ref="G20:P20" si="17">A72/100</f>
        <v>1.6816217739765271E-2</v>
      </c>
      <c r="H20" s="25">
        <f t="shared" si="17"/>
        <v>2.2142586944936538E-2</v>
      </c>
      <c r="I20" s="25">
        <f t="shared" si="17"/>
        <v>2.1229634434092981E-2</v>
      </c>
      <c r="J20" s="25">
        <f t="shared" si="17"/>
        <v>1.7247733724906622E-2</v>
      </c>
      <c r="K20" s="25">
        <f t="shared" si="17"/>
        <v>1.5442200013030538E-2</v>
      </c>
      <c r="L20" s="25">
        <f t="shared" si="17"/>
        <v>1.525243138048582E-2</v>
      </c>
      <c r="M20" s="25">
        <f t="shared" si="17"/>
        <v>1.5799187857526542E-2</v>
      </c>
      <c r="N20" s="25">
        <f t="shared" si="17"/>
        <v>1.5960095749440129E-2</v>
      </c>
      <c r="O20" s="25">
        <f t="shared" si="17"/>
        <v>1.5982896802354318E-2</v>
      </c>
      <c r="P20" s="25">
        <f t="shared" si="17"/>
        <v>1.537760568707669E-2</v>
      </c>
      <c r="Q20" s="113"/>
    </row>
    <row r="21" spans="1:17" ht="13" x14ac:dyDescent="0.6">
      <c r="A21" s="112" t="s">
        <v>218</v>
      </c>
      <c r="B21" s="112" t="s">
        <v>212</v>
      </c>
      <c r="C21" s="112" t="s">
        <v>104</v>
      </c>
      <c r="D21" s="112" t="s">
        <v>209</v>
      </c>
      <c r="E21" s="112" t="s">
        <v>118</v>
      </c>
      <c r="F21" s="112" t="s">
        <v>210</v>
      </c>
      <c r="G21" s="25">
        <f t="shared" ref="G21:P21" si="18">A73/100</f>
        <v>1.4858713257841272E-2</v>
      </c>
      <c r="H21" s="25">
        <f t="shared" si="18"/>
        <v>1.9472333403281361E-2</v>
      </c>
      <c r="I21" s="25">
        <f t="shared" si="18"/>
        <v>1.3586700100645333E-2</v>
      </c>
      <c r="J21" s="25">
        <f t="shared" si="18"/>
        <v>6.4293574514082685E-3</v>
      </c>
      <c r="K21" s="25">
        <f t="shared" si="18"/>
        <v>2.5955462493523207E-3</v>
      </c>
      <c r="L21" s="25">
        <f t="shared" si="18"/>
        <v>1.0752386000469905E-3</v>
      </c>
      <c r="M21" s="25">
        <f t="shared" si="18"/>
        <v>1.2566104914273346E-3</v>
      </c>
      <c r="N21" s="25">
        <f t="shared" si="18"/>
        <v>1.2515952704681421E-3</v>
      </c>
      <c r="O21" s="25">
        <f t="shared" si="18"/>
        <v>1.4884561372585647E-3</v>
      </c>
      <c r="P21" s="25">
        <f t="shared" si="18"/>
        <v>1.9237160402405529E-3</v>
      </c>
      <c r="Q21" s="113"/>
    </row>
    <row r="22" spans="1:17" ht="13" x14ac:dyDescent="0.6">
      <c r="A22" s="112" t="s">
        <v>218</v>
      </c>
      <c r="B22" s="112" t="s">
        <v>213</v>
      </c>
      <c r="C22" s="112" t="s">
        <v>105</v>
      </c>
      <c r="D22" s="112" t="s">
        <v>209</v>
      </c>
      <c r="E22" s="112" t="s">
        <v>118</v>
      </c>
      <c r="F22" s="112" t="s">
        <v>210</v>
      </c>
      <c r="G22" s="25">
        <f t="shared" ref="G22:P22" si="19">A74/100</f>
        <v>1.7927795423865911E-2</v>
      </c>
      <c r="H22" s="25">
        <f t="shared" si="19"/>
        <v>2.2256275597573261E-2</v>
      </c>
      <c r="I22" s="25">
        <f t="shared" si="19"/>
        <v>2.2056622222408784E-2</v>
      </c>
      <c r="J22" s="25">
        <f t="shared" si="19"/>
        <v>1.7724250398765351E-2</v>
      </c>
      <c r="K22" s="25">
        <f t="shared" si="19"/>
        <v>1.3442410786344672E-2</v>
      </c>
      <c r="L22" s="25">
        <f t="shared" si="19"/>
        <v>1.1114960291004561E-2</v>
      </c>
      <c r="M22" s="25">
        <f t="shared" si="19"/>
        <v>1.0084257922953199E-2</v>
      </c>
      <c r="N22" s="25">
        <f t="shared" si="19"/>
        <v>8.7341514120526931E-3</v>
      </c>
      <c r="O22" s="25">
        <f t="shared" si="19"/>
        <v>7.7669418587804628E-3</v>
      </c>
      <c r="P22" s="25">
        <f t="shared" si="19"/>
        <v>6.4193643835503966E-3</v>
      </c>
      <c r="Q22" s="113"/>
    </row>
    <row r="23" spans="1:17" ht="13" x14ac:dyDescent="0.6">
      <c r="A23" s="112" t="s">
        <v>218</v>
      </c>
      <c r="B23" s="112" t="s">
        <v>214</v>
      </c>
      <c r="C23" s="112" t="s">
        <v>219</v>
      </c>
      <c r="D23" s="112" t="s">
        <v>209</v>
      </c>
      <c r="E23" s="112" t="s">
        <v>118</v>
      </c>
      <c r="F23" s="112" t="s">
        <v>210</v>
      </c>
      <c r="G23" s="25">
        <f t="shared" ref="G23:P23" si="20">A75/100</f>
        <v>1.6178182482790016E-2</v>
      </c>
      <c r="H23" s="25">
        <f t="shared" si="20"/>
        <v>2.6416285953588803E-2</v>
      </c>
      <c r="I23" s="25">
        <f t="shared" si="20"/>
        <v>3.5452977621079906E-2</v>
      </c>
      <c r="J23" s="25">
        <f t="shared" si="20"/>
        <v>3.5386802256774041E-2</v>
      </c>
      <c r="K23" s="25">
        <f t="shared" si="20"/>
        <v>2.9972185602828771E-2</v>
      </c>
      <c r="L23" s="25">
        <f t="shared" si="20"/>
        <v>2.6861927820082565E-2</v>
      </c>
      <c r="M23" s="25">
        <f t="shared" si="20"/>
        <v>2.5507739763700688E-2</v>
      </c>
      <c r="N23" s="25">
        <f t="shared" si="20"/>
        <v>2.4386516360974664E-2</v>
      </c>
      <c r="O23" s="25">
        <f t="shared" si="20"/>
        <v>2.3456300692749066E-2</v>
      </c>
      <c r="P23" s="25">
        <f t="shared" si="20"/>
        <v>2.2284385820787067E-2</v>
      </c>
      <c r="Q23" s="114"/>
    </row>
    <row r="24" spans="1:17" ht="13" x14ac:dyDescent="0.6">
      <c r="A24" s="153"/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</row>
    <row r="25" spans="1:17" ht="13" x14ac:dyDescent="0.6">
      <c r="A25" s="1" t="s">
        <v>220</v>
      </c>
      <c r="B25" s="104"/>
      <c r="C25" s="104"/>
      <c r="D25" s="10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3" x14ac:dyDescent="0.6">
      <c r="A26" s="115" t="s">
        <v>9</v>
      </c>
      <c r="B26" s="115" t="s">
        <v>202</v>
      </c>
      <c r="C26" s="111" t="s">
        <v>203</v>
      </c>
      <c r="D26" s="111" t="s">
        <v>204</v>
      </c>
      <c r="E26" s="115" t="s">
        <v>205</v>
      </c>
      <c r="F26" s="115" t="s">
        <v>206</v>
      </c>
      <c r="G26" s="115">
        <v>2005</v>
      </c>
      <c r="H26" s="115">
        <v>2010</v>
      </c>
      <c r="I26" s="115">
        <v>2020</v>
      </c>
      <c r="J26" s="115">
        <v>2030</v>
      </c>
      <c r="K26" s="115">
        <v>2040</v>
      </c>
      <c r="L26" s="115">
        <v>2050</v>
      </c>
      <c r="M26" s="115">
        <v>2060</v>
      </c>
      <c r="N26" s="115">
        <v>2070</v>
      </c>
      <c r="O26" s="115">
        <v>2080</v>
      </c>
      <c r="P26" s="115">
        <v>2090</v>
      </c>
      <c r="Q26" s="115">
        <v>2100</v>
      </c>
    </row>
    <row r="27" spans="1:17" ht="13" x14ac:dyDescent="0.6">
      <c r="A27" s="116" t="s">
        <v>207</v>
      </c>
      <c r="B27" s="116" t="s">
        <v>208</v>
      </c>
      <c r="C27" s="112" t="s">
        <v>33</v>
      </c>
      <c r="D27" s="112" t="s">
        <v>209</v>
      </c>
      <c r="E27" s="116" t="s">
        <v>221</v>
      </c>
      <c r="F27" s="116" t="s">
        <v>222</v>
      </c>
      <c r="G27" s="53">
        <v>0.91300000000000003</v>
      </c>
      <c r="H27" s="53">
        <v>0.98899999999999999</v>
      </c>
      <c r="I27" s="53">
        <v>1.252</v>
      </c>
      <c r="J27" s="53">
        <v>1.569</v>
      </c>
      <c r="K27" s="53">
        <v>1.9</v>
      </c>
      <c r="L27" s="53">
        <v>2.2240000000000002</v>
      </c>
      <c r="M27" s="53">
        <v>2.5059999999999998</v>
      </c>
      <c r="N27" s="53">
        <v>2.7679999999999998</v>
      </c>
      <c r="O27" s="53">
        <v>3.012</v>
      </c>
      <c r="P27" s="53">
        <v>3.2320000000000002</v>
      </c>
      <c r="Q27" s="53">
        <v>3.4220000000000002</v>
      </c>
    </row>
    <row r="28" spans="1:17" ht="13" x14ac:dyDescent="0.6">
      <c r="A28" s="116" t="s">
        <v>207</v>
      </c>
      <c r="B28" s="116" t="s">
        <v>211</v>
      </c>
      <c r="C28" s="112" t="s">
        <v>82</v>
      </c>
      <c r="D28" s="112" t="s">
        <v>209</v>
      </c>
      <c r="E28" s="116" t="s">
        <v>221</v>
      </c>
      <c r="F28" s="116" t="s">
        <v>222</v>
      </c>
      <c r="G28" s="53">
        <v>0.91300000000000003</v>
      </c>
      <c r="H28" s="53">
        <v>0.98899999999999999</v>
      </c>
      <c r="I28" s="53">
        <v>1.252</v>
      </c>
      <c r="J28" s="53">
        <v>1.5529999999999999</v>
      </c>
      <c r="K28" s="53">
        <v>1.907</v>
      </c>
      <c r="L28" s="53">
        <v>2.286</v>
      </c>
      <c r="M28" s="53">
        <v>2.6509999999999998</v>
      </c>
      <c r="N28" s="53">
        <v>3.016</v>
      </c>
      <c r="O28" s="53">
        <v>3.3849999999999998</v>
      </c>
      <c r="P28" s="53">
        <v>3.7570000000000001</v>
      </c>
      <c r="Q28" s="53">
        <v>4.125</v>
      </c>
    </row>
    <row r="29" spans="1:17" ht="13" x14ac:dyDescent="0.6">
      <c r="A29" s="116" t="s">
        <v>207</v>
      </c>
      <c r="B29" s="116" t="s">
        <v>212</v>
      </c>
      <c r="C29" s="112" t="s">
        <v>83</v>
      </c>
      <c r="D29" s="112" t="s">
        <v>209</v>
      </c>
      <c r="E29" s="116" t="s">
        <v>221</v>
      </c>
      <c r="F29" s="116" t="s">
        <v>222</v>
      </c>
      <c r="G29" s="53">
        <v>0.91300000000000003</v>
      </c>
      <c r="H29" s="53">
        <v>0.98799999999999999</v>
      </c>
      <c r="I29" s="53">
        <v>1.226</v>
      </c>
      <c r="J29" s="53">
        <v>1.524</v>
      </c>
      <c r="K29" s="53">
        <v>1.8640000000000001</v>
      </c>
      <c r="L29" s="53">
        <v>2.2029999999999998</v>
      </c>
      <c r="M29" s="53">
        <v>2.5510000000000002</v>
      </c>
      <c r="N29" s="53">
        <v>2.9119999999999999</v>
      </c>
      <c r="O29" s="53">
        <v>3.2839999999999998</v>
      </c>
      <c r="P29" s="53">
        <v>3.6720000000000002</v>
      </c>
      <c r="Q29" s="53">
        <v>4.0709999999999997</v>
      </c>
    </row>
    <row r="30" spans="1:17" ht="13" x14ac:dyDescent="0.6">
      <c r="A30" s="116" t="s">
        <v>207</v>
      </c>
      <c r="B30" s="116" t="s">
        <v>213</v>
      </c>
      <c r="C30" s="112" t="s">
        <v>84</v>
      </c>
      <c r="D30" s="112" t="s">
        <v>209</v>
      </c>
      <c r="E30" s="116" t="s">
        <v>221</v>
      </c>
      <c r="F30" s="116" t="s">
        <v>222</v>
      </c>
      <c r="G30" s="53">
        <v>0.91300000000000003</v>
      </c>
      <c r="H30" s="53">
        <v>0.98799999999999999</v>
      </c>
      <c r="I30" s="53">
        <v>1.22</v>
      </c>
      <c r="J30" s="53">
        <v>1.5089999999999999</v>
      </c>
      <c r="K30" s="53">
        <v>1.8340000000000001</v>
      </c>
      <c r="L30" s="53">
        <v>2.1459999999999999</v>
      </c>
      <c r="M30" s="53">
        <v>2.4409999999999998</v>
      </c>
      <c r="N30" s="53">
        <v>2.72</v>
      </c>
      <c r="O30" s="53">
        <v>2.9820000000000002</v>
      </c>
      <c r="P30" s="53">
        <v>3.2280000000000002</v>
      </c>
      <c r="Q30" s="53">
        <v>3.4550000000000001</v>
      </c>
    </row>
    <row r="31" spans="1:17" ht="13" x14ac:dyDescent="0.6">
      <c r="A31" s="116" t="s">
        <v>207</v>
      </c>
      <c r="B31" s="116" t="s">
        <v>214</v>
      </c>
      <c r="C31" s="112" t="s">
        <v>85</v>
      </c>
      <c r="D31" s="112" t="s">
        <v>209</v>
      </c>
      <c r="E31" s="116" t="s">
        <v>221</v>
      </c>
      <c r="F31" s="116" t="s">
        <v>222</v>
      </c>
      <c r="G31" s="53">
        <v>0.91300000000000003</v>
      </c>
      <c r="H31" s="53">
        <v>0.98899999999999999</v>
      </c>
      <c r="I31" s="53">
        <v>1.2470000000000001</v>
      </c>
      <c r="J31" s="53">
        <v>1.5780000000000001</v>
      </c>
      <c r="K31" s="53">
        <v>1.964</v>
      </c>
      <c r="L31" s="53">
        <v>2.4039999999999999</v>
      </c>
      <c r="M31" s="53">
        <v>2.8490000000000002</v>
      </c>
      <c r="N31" s="53">
        <v>3.3109999999999999</v>
      </c>
      <c r="O31" s="53">
        <v>3.7869999999999999</v>
      </c>
      <c r="P31" s="53">
        <v>4.2679999999999998</v>
      </c>
      <c r="Q31" s="53">
        <v>4.7439999999999998</v>
      </c>
    </row>
    <row r="32" spans="1:17" ht="13" x14ac:dyDescent="0.6">
      <c r="A32" s="116" t="s">
        <v>223</v>
      </c>
      <c r="B32" s="116" t="s">
        <v>208</v>
      </c>
      <c r="C32" s="116" t="s">
        <v>86</v>
      </c>
      <c r="D32" s="112" t="s">
        <v>209</v>
      </c>
      <c r="E32" s="116" t="s">
        <v>221</v>
      </c>
      <c r="F32" s="116" t="s">
        <v>222</v>
      </c>
      <c r="G32" s="117"/>
      <c r="H32" s="53">
        <v>0.98899999999999999</v>
      </c>
      <c r="I32" s="53">
        <v>1.228</v>
      </c>
      <c r="J32" s="53">
        <v>1.472</v>
      </c>
      <c r="K32" s="53">
        <v>1.7330000000000001</v>
      </c>
      <c r="L32" s="53">
        <v>2</v>
      </c>
      <c r="M32" s="53">
        <v>2.246</v>
      </c>
      <c r="N32" s="53">
        <v>2.4870000000000001</v>
      </c>
      <c r="O32" s="53">
        <v>2.7170000000000001</v>
      </c>
      <c r="P32" s="53">
        <v>2.919</v>
      </c>
      <c r="Q32" s="53">
        <v>3.0859999999999999</v>
      </c>
    </row>
    <row r="33" spans="1:17" ht="13" x14ac:dyDescent="0.6">
      <c r="A33" s="116" t="s">
        <v>223</v>
      </c>
      <c r="B33" s="116" t="s">
        <v>211</v>
      </c>
      <c r="C33" s="116" t="s">
        <v>87</v>
      </c>
      <c r="D33" s="112" t="s">
        <v>209</v>
      </c>
      <c r="E33" s="116" t="s">
        <v>221</v>
      </c>
      <c r="F33" s="116" t="s">
        <v>222</v>
      </c>
      <c r="G33" s="117"/>
      <c r="H33" s="53">
        <v>0.98899999999999999</v>
      </c>
      <c r="I33" s="53">
        <v>1.228</v>
      </c>
      <c r="J33" s="53">
        <v>1.498</v>
      </c>
      <c r="K33" s="53">
        <v>1.8140000000000001</v>
      </c>
      <c r="L33" s="53">
        <v>2.1549999999999998</v>
      </c>
      <c r="M33" s="53">
        <v>2.4910000000000001</v>
      </c>
      <c r="N33" s="53">
        <v>2.843</v>
      </c>
      <c r="O33" s="53">
        <v>3.2130000000000001</v>
      </c>
      <c r="P33" s="53">
        <v>3.577</v>
      </c>
      <c r="Q33" s="53">
        <v>3.9239999999999999</v>
      </c>
    </row>
    <row r="34" spans="1:17" ht="13" x14ac:dyDescent="0.6">
      <c r="A34" s="116" t="s">
        <v>223</v>
      </c>
      <c r="B34" s="116" t="s">
        <v>212</v>
      </c>
      <c r="C34" s="116" t="s">
        <v>88</v>
      </c>
      <c r="D34" s="112" t="s">
        <v>209</v>
      </c>
      <c r="E34" s="116" t="s">
        <v>221</v>
      </c>
      <c r="F34" s="116" t="s">
        <v>222</v>
      </c>
      <c r="G34" s="117"/>
      <c r="H34" s="53">
        <v>0.98799999999999999</v>
      </c>
      <c r="I34" s="53">
        <v>1.228</v>
      </c>
      <c r="J34" s="53">
        <v>1.51</v>
      </c>
      <c r="K34" s="53">
        <v>1.839</v>
      </c>
      <c r="L34" s="53">
        <v>2.1779999999999999</v>
      </c>
      <c r="M34" s="53">
        <v>2.5219999999999998</v>
      </c>
      <c r="N34" s="53">
        <v>2.8849999999999998</v>
      </c>
      <c r="O34" s="53">
        <v>3.278</v>
      </c>
      <c r="P34" s="53">
        <v>3.681</v>
      </c>
      <c r="Q34" s="53">
        <v>4.0839999999999996</v>
      </c>
    </row>
    <row r="35" spans="1:17" ht="13" x14ac:dyDescent="0.6">
      <c r="A35" s="116" t="s">
        <v>223</v>
      </c>
      <c r="B35" s="116" t="s">
        <v>213</v>
      </c>
      <c r="C35" s="116" t="s">
        <v>89</v>
      </c>
      <c r="D35" s="112" t="s">
        <v>209</v>
      </c>
      <c r="E35" s="116" t="s">
        <v>221</v>
      </c>
      <c r="F35" s="116" t="s">
        <v>222</v>
      </c>
      <c r="G35" s="53">
        <v>0.91300000000000003</v>
      </c>
      <c r="H35" s="53">
        <v>0.98899999999999999</v>
      </c>
      <c r="I35" s="53">
        <v>1.2370000000000001</v>
      </c>
      <c r="J35" s="53">
        <v>1.5329999999999999</v>
      </c>
      <c r="K35" s="53">
        <v>1.8740000000000001</v>
      </c>
      <c r="L35" s="53">
        <v>2.2160000000000002</v>
      </c>
      <c r="M35" s="53">
        <v>2.5459999999999998</v>
      </c>
      <c r="N35" s="53">
        <v>2.875</v>
      </c>
      <c r="O35" s="53">
        <v>3.2010000000000001</v>
      </c>
      <c r="P35" s="53">
        <v>3.4940000000000002</v>
      </c>
      <c r="Q35" s="53">
        <v>3.758</v>
      </c>
    </row>
    <row r="36" spans="1:17" ht="13" x14ac:dyDescent="0.6">
      <c r="A36" s="116" t="s">
        <v>223</v>
      </c>
      <c r="B36" s="116" t="s">
        <v>214</v>
      </c>
      <c r="C36" s="116" t="s">
        <v>90</v>
      </c>
      <c r="D36" s="112" t="s">
        <v>209</v>
      </c>
      <c r="E36" s="116" t="s">
        <v>221</v>
      </c>
      <c r="F36" s="116" t="s">
        <v>222</v>
      </c>
      <c r="G36" s="117"/>
      <c r="H36" s="53">
        <v>0.98899999999999999</v>
      </c>
      <c r="I36" s="53">
        <v>1.228</v>
      </c>
      <c r="J36" s="53">
        <v>1.5029999999999999</v>
      </c>
      <c r="K36" s="53">
        <v>1.85</v>
      </c>
      <c r="L36" s="53">
        <v>2.2669999999999999</v>
      </c>
      <c r="M36" s="53">
        <v>2.7010000000000001</v>
      </c>
      <c r="N36" s="53">
        <v>3.1579999999999999</v>
      </c>
      <c r="O36" s="53">
        <v>3.625</v>
      </c>
      <c r="P36" s="53">
        <v>4.08</v>
      </c>
      <c r="Q36" s="53">
        <v>4.51</v>
      </c>
    </row>
    <row r="37" spans="1:17" ht="13" x14ac:dyDescent="0.6">
      <c r="A37" s="116" t="s">
        <v>215</v>
      </c>
      <c r="B37" s="116" t="s">
        <v>208</v>
      </c>
      <c r="C37" s="112" t="s">
        <v>91</v>
      </c>
      <c r="D37" s="112" t="s">
        <v>209</v>
      </c>
      <c r="E37" s="116" t="s">
        <v>221</v>
      </c>
      <c r="F37" s="116" t="s">
        <v>222</v>
      </c>
      <c r="G37" s="53">
        <v>0.91300000000000003</v>
      </c>
      <c r="H37" s="53">
        <v>0.98799999999999999</v>
      </c>
      <c r="I37" s="53">
        <v>1.2230000000000001</v>
      </c>
      <c r="J37" s="53">
        <v>1.506</v>
      </c>
      <c r="K37" s="53">
        <v>1.7709999999999999</v>
      </c>
      <c r="L37" s="53">
        <v>2.0219999999999998</v>
      </c>
      <c r="M37" s="53">
        <v>2.246</v>
      </c>
      <c r="N37" s="53">
        <v>2.46</v>
      </c>
      <c r="O37" s="53">
        <v>2.669</v>
      </c>
      <c r="P37" s="53">
        <v>2.8559999999999999</v>
      </c>
      <c r="Q37" s="53">
        <v>3.0179999999999998</v>
      </c>
    </row>
    <row r="38" spans="1:17" ht="13" x14ac:dyDescent="0.6">
      <c r="A38" s="116" t="s">
        <v>215</v>
      </c>
      <c r="B38" s="116" t="s">
        <v>211</v>
      </c>
      <c r="C38" s="112" t="s">
        <v>92</v>
      </c>
      <c r="D38" s="112" t="s">
        <v>209</v>
      </c>
      <c r="E38" s="116" t="s">
        <v>221</v>
      </c>
      <c r="F38" s="116" t="s">
        <v>222</v>
      </c>
      <c r="G38" s="53">
        <v>0.91300000000000003</v>
      </c>
      <c r="H38" s="53">
        <v>0.98899999999999999</v>
      </c>
      <c r="I38" s="53">
        <v>1.248</v>
      </c>
      <c r="J38" s="53">
        <v>1.5649999999999999</v>
      </c>
      <c r="K38" s="53">
        <v>1.873</v>
      </c>
      <c r="L38" s="53">
        <v>2.169</v>
      </c>
      <c r="M38" s="53">
        <v>2.468</v>
      </c>
      <c r="N38" s="53">
        <v>2.7639999999999998</v>
      </c>
      <c r="O38" s="53">
        <v>3.0760000000000001</v>
      </c>
      <c r="P38" s="53">
        <v>3.419</v>
      </c>
      <c r="Q38" s="53">
        <v>3.79</v>
      </c>
    </row>
    <row r="39" spans="1:17" ht="13" x14ac:dyDescent="0.6">
      <c r="A39" s="116" t="s">
        <v>215</v>
      </c>
      <c r="B39" s="116" t="s">
        <v>212</v>
      </c>
      <c r="C39" s="112" t="s">
        <v>93</v>
      </c>
      <c r="D39" s="112" t="s">
        <v>209</v>
      </c>
      <c r="E39" s="116" t="s">
        <v>221</v>
      </c>
      <c r="F39" s="116" t="s">
        <v>222</v>
      </c>
      <c r="G39" s="53">
        <v>0.91300000000000003</v>
      </c>
      <c r="H39" s="53">
        <v>0.98799999999999999</v>
      </c>
      <c r="I39" s="53">
        <v>1.25</v>
      </c>
      <c r="J39" s="53">
        <v>1.587</v>
      </c>
      <c r="K39" s="53">
        <v>1.927</v>
      </c>
      <c r="L39" s="53">
        <v>2.2509999999999999</v>
      </c>
      <c r="M39" s="53">
        <v>2.5830000000000002</v>
      </c>
      <c r="N39" s="53">
        <v>2.9089999999999998</v>
      </c>
      <c r="O39" s="53">
        <v>3.2469999999999999</v>
      </c>
      <c r="P39" s="53">
        <v>3.6030000000000002</v>
      </c>
      <c r="Q39" s="53">
        <v>3.9740000000000002</v>
      </c>
    </row>
    <row r="40" spans="1:17" ht="13" x14ac:dyDescent="0.6">
      <c r="A40" s="116" t="s">
        <v>215</v>
      </c>
      <c r="B40" s="116" t="s">
        <v>213</v>
      </c>
      <c r="C40" s="112" t="s">
        <v>94</v>
      </c>
      <c r="D40" s="112" t="s">
        <v>209</v>
      </c>
      <c r="E40" s="116" t="s">
        <v>221</v>
      </c>
      <c r="F40" s="116" t="s">
        <v>222</v>
      </c>
      <c r="G40" s="53">
        <v>0.91300000000000003</v>
      </c>
      <c r="H40" s="53">
        <v>0.98899999999999999</v>
      </c>
      <c r="I40" s="53">
        <v>1.2569999999999999</v>
      </c>
      <c r="J40" s="53">
        <v>1.569</v>
      </c>
      <c r="K40" s="53">
        <v>1.8779999999999999</v>
      </c>
      <c r="L40" s="53">
        <v>2.1720000000000002</v>
      </c>
      <c r="M40" s="53">
        <v>2.4449999999999998</v>
      </c>
      <c r="N40" s="53">
        <v>2.6890000000000001</v>
      </c>
      <c r="O40" s="53">
        <v>2.923</v>
      </c>
      <c r="P40" s="53">
        <v>3.1669999999999998</v>
      </c>
      <c r="Q40" s="53">
        <v>3.3879999999999999</v>
      </c>
    </row>
    <row r="41" spans="1:17" ht="13" x14ac:dyDescent="0.6">
      <c r="A41" s="116" t="s">
        <v>215</v>
      </c>
      <c r="B41" s="116" t="s">
        <v>214</v>
      </c>
      <c r="C41" s="112" t="s">
        <v>95</v>
      </c>
      <c r="D41" s="112" t="s">
        <v>209</v>
      </c>
      <c r="E41" s="116" t="s">
        <v>221</v>
      </c>
      <c r="F41" s="116" t="s">
        <v>222</v>
      </c>
      <c r="G41" s="53">
        <v>0.91300000000000003</v>
      </c>
      <c r="H41" s="53">
        <v>0.98899999999999999</v>
      </c>
      <c r="I41" s="53">
        <v>1.25</v>
      </c>
      <c r="J41" s="53">
        <v>1.5880000000000001</v>
      </c>
      <c r="K41" s="53">
        <v>1.958</v>
      </c>
      <c r="L41" s="53">
        <v>2.379</v>
      </c>
      <c r="M41" s="53">
        <v>2.8919999999999999</v>
      </c>
      <c r="N41" s="53">
        <v>3.3759999999999999</v>
      </c>
      <c r="O41" s="53">
        <v>3.8730000000000002</v>
      </c>
      <c r="P41" s="53">
        <v>4.3730000000000002</v>
      </c>
      <c r="Q41" s="53">
        <v>4.8630000000000004</v>
      </c>
    </row>
    <row r="42" spans="1:17" ht="13" x14ac:dyDescent="0.6">
      <c r="A42" s="116" t="s">
        <v>216</v>
      </c>
      <c r="B42" s="116" t="s">
        <v>208</v>
      </c>
      <c r="C42" s="112" t="s">
        <v>96</v>
      </c>
      <c r="D42" s="112" t="s">
        <v>209</v>
      </c>
      <c r="E42" s="116" t="s">
        <v>221</v>
      </c>
      <c r="F42" s="116" t="s">
        <v>222</v>
      </c>
      <c r="G42" s="53">
        <v>0.91300000000000003</v>
      </c>
      <c r="H42" s="53">
        <v>0.99</v>
      </c>
      <c r="I42" s="53">
        <v>1.28</v>
      </c>
      <c r="J42" s="53">
        <v>1.5209999999999999</v>
      </c>
      <c r="K42" s="53">
        <v>1.774</v>
      </c>
      <c r="L42" s="53">
        <v>2.028</v>
      </c>
      <c r="M42" s="53">
        <v>2.2759999999999998</v>
      </c>
      <c r="N42" s="53">
        <v>2.536</v>
      </c>
      <c r="O42" s="53">
        <v>2.7970000000000002</v>
      </c>
      <c r="P42" s="53">
        <v>3.0489999999999999</v>
      </c>
      <c r="Q42" s="53">
        <v>3.294</v>
      </c>
    </row>
    <row r="43" spans="1:17" ht="13" x14ac:dyDescent="0.6">
      <c r="A43" s="116" t="s">
        <v>216</v>
      </c>
      <c r="B43" s="116" t="s">
        <v>211</v>
      </c>
      <c r="C43" s="112" t="s">
        <v>97</v>
      </c>
      <c r="D43" s="112" t="s">
        <v>209</v>
      </c>
      <c r="E43" s="116" t="s">
        <v>221</v>
      </c>
      <c r="F43" s="116" t="s">
        <v>222</v>
      </c>
      <c r="G43" s="53">
        <v>0.91300000000000003</v>
      </c>
      <c r="H43" s="53">
        <v>0.98899999999999999</v>
      </c>
      <c r="I43" s="53">
        <v>1.2410000000000001</v>
      </c>
      <c r="J43" s="53">
        <v>1.4830000000000001</v>
      </c>
      <c r="K43" s="53">
        <v>1.762</v>
      </c>
      <c r="L43" s="53">
        <v>2.0529999999999999</v>
      </c>
      <c r="M43" s="53">
        <v>2.3559999999999999</v>
      </c>
      <c r="N43" s="53">
        <v>2.681</v>
      </c>
      <c r="O43" s="53">
        <v>3.0230000000000001</v>
      </c>
      <c r="P43" s="53">
        <v>3.3879999999999999</v>
      </c>
      <c r="Q43" s="53">
        <v>3.7629999999999999</v>
      </c>
    </row>
    <row r="44" spans="1:17" ht="13" x14ac:dyDescent="0.6">
      <c r="A44" s="116" t="s">
        <v>216</v>
      </c>
      <c r="B44" s="116" t="s">
        <v>212</v>
      </c>
      <c r="C44" s="112" t="s">
        <v>98</v>
      </c>
      <c r="D44" s="112" t="s">
        <v>209</v>
      </c>
      <c r="E44" s="116" t="s">
        <v>221</v>
      </c>
      <c r="F44" s="116" t="s">
        <v>222</v>
      </c>
      <c r="G44" s="53">
        <v>0.91300000000000003</v>
      </c>
      <c r="H44" s="53">
        <v>0.98799999999999999</v>
      </c>
      <c r="I44" s="53">
        <v>1.226</v>
      </c>
      <c r="J44" s="53">
        <v>1.51</v>
      </c>
      <c r="K44" s="53">
        <v>1.8660000000000001</v>
      </c>
      <c r="L44" s="53">
        <v>2.2469999999999999</v>
      </c>
      <c r="M44" s="53">
        <v>2.6539999999999999</v>
      </c>
      <c r="N44" s="53">
        <v>3.089</v>
      </c>
      <c r="O44" s="53">
        <v>3.5529999999999999</v>
      </c>
      <c r="P44" s="53">
        <v>4.0449999999999999</v>
      </c>
      <c r="Q44" s="53">
        <v>4.5709999999999997</v>
      </c>
    </row>
    <row r="45" spans="1:17" ht="13" x14ac:dyDescent="0.6">
      <c r="A45" s="116" t="s">
        <v>217</v>
      </c>
      <c r="B45" s="116" t="s">
        <v>208</v>
      </c>
      <c r="C45" s="112" t="s">
        <v>99</v>
      </c>
      <c r="D45" s="112" t="s">
        <v>209</v>
      </c>
      <c r="E45" s="116" t="s">
        <v>221</v>
      </c>
      <c r="F45" s="116" t="s">
        <v>222</v>
      </c>
      <c r="G45" s="53">
        <v>0.91300000000000003</v>
      </c>
      <c r="H45" s="53">
        <v>0.98899999999999999</v>
      </c>
      <c r="I45" s="53">
        <v>1.2549999999999999</v>
      </c>
      <c r="J45" s="53">
        <v>1.528</v>
      </c>
      <c r="K45" s="53">
        <v>1.825</v>
      </c>
      <c r="L45" s="53">
        <v>2.1389999999999998</v>
      </c>
      <c r="M45" s="53">
        <v>2.4209999999999998</v>
      </c>
      <c r="N45" s="53">
        <v>2.6680000000000001</v>
      </c>
      <c r="O45" s="53">
        <v>2.8740000000000001</v>
      </c>
      <c r="P45" s="53">
        <v>3.0329999999999999</v>
      </c>
      <c r="Q45" s="53">
        <v>3.1440000000000001</v>
      </c>
    </row>
    <row r="46" spans="1:17" ht="13" x14ac:dyDescent="0.6">
      <c r="A46" s="116" t="s">
        <v>217</v>
      </c>
      <c r="B46" s="116" t="s">
        <v>211</v>
      </c>
      <c r="C46" s="112" t="s">
        <v>100</v>
      </c>
      <c r="D46" s="112" t="s">
        <v>209</v>
      </c>
      <c r="E46" s="116" t="s">
        <v>221</v>
      </c>
      <c r="F46" s="116" t="s">
        <v>222</v>
      </c>
      <c r="G46" s="53">
        <v>0.91300000000000003</v>
      </c>
      <c r="H46" s="53">
        <v>0.98899999999999999</v>
      </c>
      <c r="I46" s="53">
        <v>1.2370000000000001</v>
      </c>
      <c r="J46" s="53">
        <v>1.5189999999999999</v>
      </c>
      <c r="K46" s="53">
        <v>1.859</v>
      </c>
      <c r="L46" s="53">
        <v>2.2389999999999999</v>
      </c>
      <c r="M46" s="53">
        <v>2.6219999999999999</v>
      </c>
      <c r="N46" s="53">
        <v>3.0169999999999999</v>
      </c>
      <c r="O46" s="53">
        <v>3.4009999999999998</v>
      </c>
      <c r="P46" s="53">
        <v>3.762</v>
      </c>
      <c r="Q46" s="53">
        <v>4.0759999999999996</v>
      </c>
    </row>
    <row r="47" spans="1:17" ht="13" x14ac:dyDescent="0.6">
      <c r="A47" s="116" t="s">
        <v>217</v>
      </c>
      <c r="B47" s="116" t="s">
        <v>214</v>
      </c>
      <c r="C47" s="112" t="s">
        <v>101</v>
      </c>
      <c r="D47" s="112" t="s">
        <v>209</v>
      </c>
      <c r="E47" s="116" t="s">
        <v>221</v>
      </c>
      <c r="F47" s="116" t="s">
        <v>222</v>
      </c>
      <c r="G47" s="53">
        <v>0.91300000000000003</v>
      </c>
      <c r="H47" s="53">
        <v>0.98899999999999999</v>
      </c>
      <c r="I47" s="53">
        <v>1.266</v>
      </c>
      <c r="J47" s="53">
        <v>1.603</v>
      </c>
      <c r="K47" s="53">
        <v>2.0129999999999999</v>
      </c>
      <c r="L47" s="53">
        <v>2.48</v>
      </c>
      <c r="M47" s="53">
        <v>2.976</v>
      </c>
      <c r="N47" s="53">
        <v>3.504</v>
      </c>
      <c r="O47" s="53">
        <v>4.05</v>
      </c>
      <c r="P47" s="53">
        <v>4.5759999999999996</v>
      </c>
      <c r="Q47" s="53">
        <v>5.0519999999999996</v>
      </c>
    </row>
    <row r="48" spans="1:17" ht="13" x14ac:dyDescent="0.6">
      <c r="A48" s="116" t="s">
        <v>218</v>
      </c>
      <c r="B48" s="116" t="s">
        <v>208</v>
      </c>
      <c r="C48" s="112" t="s">
        <v>102</v>
      </c>
      <c r="D48" s="116" t="s">
        <v>209</v>
      </c>
      <c r="E48" s="116" t="s">
        <v>221</v>
      </c>
      <c r="F48" s="116" t="s">
        <v>222</v>
      </c>
      <c r="G48" s="53">
        <v>0.91300000000000003</v>
      </c>
      <c r="H48" s="53">
        <v>0.98899999999999999</v>
      </c>
      <c r="I48" s="53">
        <v>1.262</v>
      </c>
      <c r="J48" s="53">
        <v>1.583</v>
      </c>
      <c r="K48" s="53">
        <v>1.925</v>
      </c>
      <c r="L48" s="53">
        <v>2.2549999999999999</v>
      </c>
      <c r="M48" s="53">
        <v>2.5470000000000002</v>
      </c>
      <c r="N48" s="53">
        <v>2.8180000000000001</v>
      </c>
      <c r="O48" s="53">
        <v>3.0739999999999998</v>
      </c>
      <c r="P48" s="53">
        <v>3.3010000000000002</v>
      </c>
      <c r="Q48" s="53">
        <v>3.49</v>
      </c>
    </row>
    <row r="49" spans="1:17" ht="13" x14ac:dyDescent="0.6">
      <c r="A49" s="116" t="s">
        <v>218</v>
      </c>
      <c r="B49" s="116" t="s">
        <v>211</v>
      </c>
      <c r="C49" s="112" t="s">
        <v>103</v>
      </c>
      <c r="D49" s="116" t="s">
        <v>209</v>
      </c>
      <c r="E49" s="116" t="s">
        <v>221</v>
      </c>
      <c r="F49" s="116" t="s">
        <v>222</v>
      </c>
      <c r="G49" s="53">
        <v>0.91300000000000003</v>
      </c>
      <c r="H49" s="53">
        <v>0.98899999999999999</v>
      </c>
      <c r="I49" s="53">
        <v>1.252</v>
      </c>
      <c r="J49" s="53">
        <v>1.5649999999999999</v>
      </c>
      <c r="K49" s="53">
        <v>1.9359999999999999</v>
      </c>
      <c r="L49" s="53">
        <v>2.33</v>
      </c>
      <c r="M49" s="53">
        <v>2.7109999999999999</v>
      </c>
      <c r="N49" s="53">
        <v>3.0870000000000002</v>
      </c>
      <c r="O49" s="53">
        <v>3.4649999999999999</v>
      </c>
      <c r="P49" s="53">
        <v>3.8450000000000002</v>
      </c>
      <c r="Q49" s="53">
        <v>4.2160000000000002</v>
      </c>
    </row>
    <row r="50" spans="1:17" ht="13" x14ac:dyDescent="0.6">
      <c r="A50" s="116" t="s">
        <v>218</v>
      </c>
      <c r="B50" s="116" t="s">
        <v>212</v>
      </c>
      <c r="C50" s="112" t="s">
        <v>104</v>
      </c>
      <c r="D50" s="116" t="s">
        <v>209</v>
      </c>
      <c r="E50" s="116" t="s">
        <v>221</v>
      </c>
      <c r="F50" s="116" t="s">
        <v>222</v>
      </c>
      <c r="G50" s="53">
        <v>0.91300000000000003</v>
      </c>
      <c r="H50" s="53">
        <v>0.98799999999999999</v>
      </c>
      <c r="I50" s="53">
        <v>1.24</v>
      </c>
      <c r="J50" s="53">
        <v>1.5580000000000001</v>
      </c>
      <c r="K50" s="53">
        <v>1.93</v>
      </c>
      <c r="L50" s="53">
        <v>2.2989999999999999</v>
      </c>
      <c r="M50" s="53">
        <v>2.6709999999999998</v>
      </c>
      <c r="N50" s="53">
        <v>3.0270000000000001</v>
      </c>
      <c r="O50" s="53">
        <v>3.4009999999999998</v>
      </c>
      <c r="P50" s="53">
        <v>3.802</v>
      </c>
      <c r="Q50" s="53">
        <v>4.2270000000000003</v>
      </c>
    </row>
    <row r="51" spans="1:17" ht="13" x14ac:dyDescent="0.6">
      <c r="A51" s="116" t="s">
        <v>218</v>
      </c>
      <c r="B51" s="116" t="s">
        <v>213</v>
      </c>
      <c r="C51" s="112" t="s">
        <v>105</v>
      </c>
      <c r="D51" s="116" t="s">
        <v>209</v>
      </c>
      <c r="E51" s="116" t="s">
        <v>221</v>
      </c>
      <c r="F51" s="116" t="s">
        <v>222</v>
      </c>
      <c r="G51" s="53">
        <v>0.91300000000000003</v>
      </c>
      <c r="H51" s="53">
        <v>0.98899999999999999</v>
      </c>
      <c r="I51" s="53">
        <v>1.2410000000000001</v>
      </c>
      <c r="J51" s="53">
        <v>1.5309999999999999</v>
      </c>
      <c r="K51" s="53">
        <v>1.843</v>
      </c>
      <c r="L51" s="53">
        <v>2.157</v>
      </c>
      <c r="M51" s="53">
        <v>2.4590000000000001</v>
      </c>
      <c r="N51" s="53">
        <v>2.7370000000000001</v>
      </c>
      <c r="O51" s="53">
        <v>3.008</v>
      </c>
      <c r="P51" s="53">
        <v>3.2629999999999999</v>
      </c>
      <c r="Q51" s="53">
        <v>3.4860000000000002</v>
      </c>
    </row>
    <row r="52" spans="1:17" ht="13" x14ac:dyDescent="0.6">
      <c r="A52" s="116" t="s">
        <v>218</v>
      </c>
      <c r="B52" s="116" t="s">
        <v>214</v>
      </c>
      <c r="C52" s="112" t="s">
        <v>219</v>
      </c>
      <c r="D52" s="116" t="s">
        <v>209</v>
      </c>
      <c r="E52" s="116" t="s">
        <v>221</v>
      </c>
      <c r="F52" s="116" t="s">
        <v>222</v>
      </c>
      <c r="G52" s="53">
        <v>0.91300000000000003</v>
      </c>
      <c r="H52" s="53">
        <v>0.98899999999999999</v>
      </c>
      <c r="I52" s="53">
        <v>1.2669999999999999</v>
      </c>
      <c r="J52" s="53">
        <v>1.615</v>
      </c>
      <c r="K52" s="53">
        <v>2.0419999999999998</v>
      </c>
      <c r="L52" s="53">
        <v>2.5270000000000001</v>
      </c>
      <c r="M52" s="53">
        <v>3.0209999999999999</v>
      </c>
      <c r="N52" s="53">
        <v>3.5249999999999999</v>
      </c>
      <c r="O52" s="53">
        <v>4.0540000000000003</v>
      </c>
      <c r="P52" s="53">
        <v>4.5949999999999998</v>
      </c>
      <c r="Q52" s="53">
        <v>5.12</v>
      </c>
    </row>
    <row r="55" spans="1:17" ht="13" x14ac:dyDescent="0.6">
      <c r="A55" s="118">
        <v>0.98069509156049062</v>
      </c>
      <c r="B55" s="118">
        <v>2.3602398963446625</v>
      </c>
      <c r="C55" s="118">
        <v>2.7277624531365285</v>
      </c>
      <c r="D55" s="118">
        <v>2.6010649019379217</v>
      </c>
      <c r="E55" s="118">
        <v>2.1763787229798659</v>
      </c>
      <c r="F55" s="118">
        <v>1.9243901905229288</v>
      </c>
      <c r="G55" s="118">
        <v>1.8242152031997749</v>
      </c>
      <c r="H55" s="118">
        <v>1.6830120939502313</v>
      </c>
      <c r="I55" s="118">
        <v>1.6262646572796191</v>
      </c>
      <c r="J55" s="118">
        <v>1.5807933411390751</v>
      </c>
      <c r="K55" s="119"/>
      <c r="L55" s="119"/>
      <c r="M55" s="119"/>
      <c r="N55" s="119"/>
      <c r="O55" s="119"/>
      <c r="P55" s="119"/>
      <c r="Q55" s="119"/>
    </row>
    <row r="56" spans="1:17" ht="13" x14ac:dyDescent="0.6">
      <c r="A56" s="118">
        <v>0.97959178430744309</v>
      </c>
      <c r="B56" s="118">
        <v>2.1947206725930313</v>
      </c>
      <c r="C56" s="118">
        <v>1.9758813257819918</v>
      </c>
      <c r="D56" s="118">
        <v>1.5955135729341263</v>
      </c>
      <c r="E56" s="118">
        <v>1.4689333842959229</v>
      </c>
      <c r="F56" s="118">
        <v>1.4933166610646031</v>
      </c>
      <c r="G56" s="118">
        <v>1.58818251770938</v>
      </c>
      <c r="H56" s="118">
        <v>1.5903168244728372</v>
      </c>
      <c r="I56" s="118">
        <v>1.5981283691096859</v>
      </c>
      <c r="J56" s="118">
        <v>1.5905077775809406</v>
      </c>
      <c r="K56" s="120"/>
      <c r="L56" s="120"/>
      <c r="M56" s="120"/>
      <c r="N56" s="120"/>
      <c r="O56" s="120"/>
      <c r="P56" s="120"/>
      <c r="Q56" s="120"/>
    </row>
    <row r="57" spans="1:17" ht="13" x14ac:dyDescent="0.6">
      <c r="A57" s="118">
        <v>0.97792180908828907</v>
      </c>
      <c r="B57" s="118">
        <v>1.9657773333058071</v>
      </c>
      <c r="C57" s="118">
        <v>1.2140592040278175</v>
      </c>
      <c r="D57" s="118">
        <v>0.51193492450698486</v>
      </c>
      <c r="E57" s="118">
        <v>0.17819469079503047</v>
      </c>
      <c r="F57" s="118">
        <v>8.0752553703300478E-2</v>
      </c>
      <c r="G57" s="118">
        <v>0.15503133046455009</v>
      </c>
      <c r="H57" s="118">
        <v>0.14019554702382475</v>
      </c>
      <c r="I57" s="118">
        <v>0.16204373708597064</v>
      </c>
      <c r="J57" s="118">
        <v>0.23021012760968684</v>
      </c>
      <c r="K57" s="2"/>
      <c r="L57" s="2"/>
      <c r="M57" s="2"/>
      <c r="N57" s="2"/>
      <c r="O57" s="2"/>
      <c r="P57" s="2"/>
      <c r="Q57" s="2"/>
    </row>
    <row r="58" spans="1:17" ht="13" x14ac:dyDescent="0.6">
      <c r="A58" s="118">
        <v>0.98030571345175677</v>
      </c>
      <c r="B58" s="118">
        <v>2.1678517781265283</v>
      </c>
      <c r="C58" s="118">
        <v>2.0991255323229208</v>
      </c>
      <c r="D58" s="118">
        <v>1.6805014611623426</v>
      </c>
      <c r="E58" s="118">
        <v>1.2477678279930071</v>
      </c>
      <c r="F58" s="118">
        <v>1.065965057507845</v>
      </c>
      <c r="G58" s="118">
        <v>1.0100540976214711</v>
      </c>
      <c r="H58" s="118">
        <v>0.86907616329305881</v>
      </c>
      <c r="I58" s="118">
        <v>0.79966360370375966</v>
      </c>
      <c r="J58" s="118">
        <v>0.75125817043739662</v>
      </c>
      <c r="K58" s="121"/>
      <c r="L58" s="121"/>
      <c r="M58" s="121"/>
      <c r="N58" s="121"/>
      <c r="O58" s="121"/>
      <c r="P58" s="121"/>
      <c r="Q58" s="121"/>
    </row>
    <row r="59" spans="1:17" ht="13" x14ac:dyDescent="0.6">
      <c r="A59" s="118">
        <v>0.97892850993692715</v>
      </c>
      <c r="B59" s="118">
        <v>2.4869111500651186</v>
      </c>
      <c r="C59" s="118">
        <v>3.4339155857012749</v>
      </c>
      <c r="D59" s="118">
        <v>3.4509253377180027</v>
      </c>
      <c r="E59" s="118">
        <v>2.9050748677481142</v>
      </c>
      <c r="F59" s="118">
        <v>2.6305243335569939</v>
      </c>
      <c r="G59" s="118">
        <v>2.5422700192612835</v>
      </c>
      <c r="H59" s="118">
        <v>2.4293750598349151</v>
      </c>
      <c r="I59" s="118">
        <v>2.3761124363840924</v>
      </c>
      <c r="J59" s="118">
        <v>2.34025079975273</v>
      </c>
      <c r="K59" s="53"/>
      <c r="L59" s="53"/>
      <c r="M59" s="53"/>
      <c r="N59" s="53"/>
      <c r="O59" s="53"/>
      <c r="P59" s="53"/>
      <c r="Q59" s="53"/>
    </row>
    <row r="60" spans="1:17" ht="13" x14ac:dyDescent="0.6">
      <c r="A60" s="118">
        <v>2.0166887337254469</v>
      </c>
      <c r="B60" s="118">
        <v>3.214114465158513</v>
      </c>
      <c r="C60" s="118">
        <v>3.8400804969437097</v>
      </c>
      <c r="D60" s="118">
        <v>3.3951712882958063</v>
      </c>
      <c r="E60" s="118">
        <v>2.6624359373363271</v>
      </c>
      <c r="F60" s="118">
        <v>2.0542739923631315</v>
      </c>
      <c r="G60" s="118">
        <v>1.8704629506038462</v>
      </c>
      <c r="H60" s="118">
        <v>1.6872215536575474</v>
      </c>
      <c r="I60" s="118">
        <v>1.6116568312387169</v>
      </c>
      <c r="J60" s="118">
        <v>1.5429754636162141</v>
      </c>
      <c r="K60" s="53"/>
      <c r="L60" s="53"/>
      <c r="M60" s="53"/>
      <c r="N60" s="53"/>
      <c r="O60" s="53"/>
      <c r="P60" s="53"/>
      <c r="Q60" s="53"/>
    </row>
    <row r="61" spans="1:17" ht="13" x14ac:dyDescent="0.6">
      <c r="A61" s="118">
        <v>2.0166887337254469</v>
      </c>
      <c r="B61" s="118">
        <v>3.0689860300521898</v>
      </c>
      <c r="C61" s="118">
        <v>2.9226287622041713</v>
      </c>
      <c r="D61" s="118">
        <v>2.1859466763369806</v>
      </c>
      <c r="E61" s="118">
        <v>1.8904484874719074</v>
      </c>
      <c r="F61" s="118">
        <v>1.6625162361885826</v>
      </c>
      <c r="G61" s="118">
        <v>1.7273151399047171</v>
      </c>
      <c r="H61" s="118">
        <v>1.7214397987189045</v>
      </c>
      <c r="I61" s="118">
        <v>1.726181350653988</v>
      </c>
      <c r="J61" s="118">
        <v>1.7143398874430282</v>
      </c>
      <c r="K61" s="53"/>
      <c r="L61" s="53"/>
      <c r="M61" s="53"/>
      <c r="N61" s="53"/>
      <c r="O61" s="53"/>
      <c r="P61" s="53"/>
      <c r="Q61" s="53"/>
    </row>
    <row r="62" spans="1:17" ht="13" x14ac:dyDescent="0.6">
      <c r="A62" s="118">
        <v>2.0166887337254469</v>
      </c>
      <c r="B62" s="118">
        <v>2.893801875875246</v>
      </c>
      <c r="C62" s="118">
        <v>2.1468866975737466</v>
      </c>
      <c r="D62" s="118">
        <v>1.0184957394667737</v>
      </c>
      <c r="E62" s="118">
        <v>0.55241871586553248</v>
      </c>
      <c r="F62" s="118">
        <v>0.26842417975312394</v>
      </c>
      <c r="G62" s="118">
        <v>0.37220651041294239</v>
      </c>
      <c r="H62" s="118">
        <v>0.39872649657297643</v>
      </c>
      <c r="I62" s="118">
        <v>0.43064692402685623</v>
      </c>
      <c r="J62" s="118">
        <v>0.50135747888861992</v>
      </c>
      <c r="K62" s="53"/>
      <c r="L62" s="53"/>
      <c r="M62" s="53"/>
      <c r="N62" s="53"/>
      <c r="O62" s="53"/>
      <c r="P62" s="53"/>
      <c r="Q62" s="53"/>
    </row>
    <row r="63" spans="1:17" ht="13" x14ac:dyDescent="0.6">
      <c r="A63" s="118">
        <v>2.0166887337254469</v>
      </c>
      <c r="B63" s="118">
        <v>3.2887274696028257</v>
      </c>
      <c r="C63" s="118">
        <v>2.9526569426914451</v>
      </c>
      <c r="D63" s="118">
        <v>2.1326140512913039</v>
      </c>
      <c r="E63" s="118">
        <v>1.5415853335304597</v>
      </c>
      <c r="F63" s="118">
        <v>1.0699403285789666</v>
      </c>
      <c r="G63" s="118">
        <v>0.96421353648663555</v>
      </c>
      <c r="H63" s="118">
        <v>0.80595554484990117</v>
      </c>
      <c r="I63" s="118">
        <v>0.73808090130407233</v>
      </c>
      <c r="J63" s="118">
        <v>0.70493002865130716</v>
      </c>
      <c r="K63" s="53"/>
      <c r="L63" s="53"/>
      <c r="M63" s="53"/>
      <c r="N63" s="53"/>
      <c r="O63" s="53"/>
      <c r="P63" s="53"/>
      <c r="Q63" s="53"/>
    </row>
    <row r="64" spans="1:17" ht="13" x14ac:dyDescent="0.6">
      <c r="A64" s="118">
        <v>2.0166887337254469</v>
      </c>
      <c r="B64" s="118">
        <v>3.5837618468824717</v>
      </c>
      <c r="C64" s="118">
        <v>4.6062955469037936</v>
      </c>
      <c r="D64" s="118">
        <v>4.2402565362381406</v>
      </c>
      <c r="E64" s="118">
        <v>3.2809656947728083</v>
      </c>
      <c r="F64" s="118">
        <v>2.6208859258922246</v>
      </c>
      <c r="G64" s="118">
        <v>2.4446468703340329</v>
      </c>
      <c r="H64" s="118">
        <v>2.2781331427636387</v>
      </c>
      <c r="I64" s="118">
        <v>2.2061044858675327</v>
      </c>
      <c r="J64" s="118">
        <v>2.1432038218855309</v>
      </c>
      <c r="K64" s="53"/>
      <c r="L64" s="53"/>
      <c r="M64" s="53"/>
      <c r="N64" s="53"/>
      <c r="O64" s="53"/>
      <c r="P64" s="53"/>
      <c r="Q64" s="53"/>
    </row>
    <row r="65" spans="1:17" ht="13" x14ac:dyDescent="0.6">
      <c r="A65" s="118">
        <v>3.0519236879196887</v>
      </c>
      <c r="B65" s="118">
        <v>2.6098146448259918</v>
      </c>
      <c r="C65" s="118">
        <v>4.9442042775059258</v>
      </c>
      <c r="D65" s="118">
        <v>4.3459796467572698</v>
      </c>
      <c r="E65" s="118">
        <v>3.6225422130458318</v>
      </c>
      <c r="F65" s="118">
        <v>2.8741871928116947</v>
      </c>
      <c r="G65" s="118">
        <v>2.5983917500437048</v>
      </c>
      <c r="H65" s="118">
        <v>2.2716663721267683</v>
      </c>
      <c r="I65" s="118">
        <v>2.1355617750032696</v>
      </c>
      <c r="J65" s="118">
        <v>1.9150667647883202</v>
      </c>
      <c r="K65" s="53"/>
      <c r="L65" s="53"/>
      <c r="M65" s="53"/>
      <c r="N65" s="53"/>
      <c r="O65" s="53"/>
      <c r="P65" s="53"/>
      <c r="Q65" s="53"/>
    </row>
    <row r="66" spans="1:17" ht="13" x14ac:dyDescent="0.6">
      <c r="A66" s="118">
        <v>3.0743168345347405</v>
      </c>
      <c r="B66" s="118">
        <v>2.5192504739459221</v>
      </c>
      <c r="C66" s="118">
        <v>4.0769205085461779</v>
      </c>
      <c r="D66" s="118">
        <v>2.8092366960255521</v>
      </c>
      <c r="E66" s="118">
        <v>2.3945767155486353</v>
      </c>
      <c r="F66" s="118">
        <v>2.2326156734336244</v>
      </c>
      <c r="G66" s="118">
        <v>2.2932968033011703</v>
      </c>
      <c r="H66" s="118">
        <v>2.2462033700977324</v>
      </c>
      <c r="I66" s="118">
        <v>2.3046043495520419</v>
      </c>
      <c r="J66" s="118">
        <v>2.0115097412432892</v>
      </c>
      <c r="K66" s="53"/>
      <c r="L66" s="53"/>
      <c r="M66" s="53"/>
      <c r="N66" s="53"/>
      <c r="O66" s="53"/>
      <c r="P66" s="53"/>
      <c r="Q66" s="53"/>
    </row>
    <row r="67" spans="1:17" ht="13" x14ac:dyDescent="0.6">
      <c r="A67" s="118">
        <v>3.1126949729028963</v>
      </c>
      <c r="B67" s="118">
        <v>2.3988330203963848</v>
      </c>
      <c r="C67" s="118">
        <v>3.3357505557022549</v>
      </c>
      <c r="D67" s="118">
        <v>1.4991081571059883</v>
      </c>
      <c r="E67" s="118">
        <v>0.74698076515629097</v>
      </c>
      <c r="F67" s="118">
        <v>0.42525807672979532</v>
      </c>
      <c r="G67" s="118">
        <v>0.45120425177798129</v>
      </c>
      <c r="H67" s="118">
        <v>0.45628981932459567</v>
      </c>
      <c r="I67" s="118">
        <v>0.49606082271358432</v>
      </c>
      <c r="J67" s="118">
        <v>0.44565697761218548</v>
      </c>
      <c r="K67" s="53"/>
      <c r="L67" s="53"/>
      <c r="M67" s="53"/>
      <c r="N67" s="53"/>
      <c r="O67" s="53"/>
      <c r="P67" s="53"/>
      <c r="Q67" s="53"/>
    </row>
    <row r="68" spans="1:17" ht="13" x14ac:dyDescent="0.6">
      <c r="A68" s="118">
        <v>1.1032424272369168</v>
      </c>
      <c r="B68" s="118">
        <v>2.6886062296422875</v>
      </c>
      <c r="C68" s="118">
        <v>2.9661647445951012</v>
      </c>
      <c r="D68" s="118">
        <v>3.0915254839323669</v>
      </c>
      <c r="E68" s="118">
        <v>2.6891058234271181</v>
      </c>
      <c r="F68" s="118">
        <v>2.1992507687979446</v>
      </c>
      <c r="G68" s="118">
        <v>1.5556852189414272</v>
      </c>
      <c r="H68" s="118">
        <v>2.0154980570910253</v>
      </c>
      <c r="I68" s="118">
        <v>1.6219019477493157</v>
      </c>
      <c r="J68" s="118">
        <v>1.5579710977868366</v>
      </c>
      <c r="K68" s="53"/>
      <c r="L68" s="53"/>
      <c r="M68" s="53"/>
      <c r="N68" s="53"/>
      <c r="O68" s="53"/>
      <c r="P68" s="53"/>
      <c r="Q68" s="53"/>
    </row>
    <row r="69" spans="1:17" ht="13" x14ac:dyDescent="0.6">
      <c r="A69" s="118">
        <v>1.1524068386886688</v>
      </c>
      <c r="B69" s="118">
        <v>2.5531048670514256</v>
      </c>
      <c r="C69" s="118">
        <v>2.3040437105080303</v>
      </c>
      <c r="D69" s="118">
        <v>2.0481178009574608</v>
      </c>
      <c r="E69" s="118">
        <v>1.8155633594347131</v>
      </c>
      <c r="F69" s="118">
        <v>1.7073142570547706</v>
      </c>
      <c r="G69" s="118">
        <v>1.3393329207118665</v>
      </c>
      <c r="H69" s="118">
        <v>1.9119227249917214</v>
      </c>
      <c r="I69" s="118">
        <v>1.6144369983260631</v>
      </c>
      <c r="J69" s="118">
        <v>1.5074840115385957</v>
      </c>
      <c r="K69" s="53"/>
      <c r="L69" s="53"/>
      <c r="M69" s="53"/>
      <c r="N69" s="53"/>
      <c r="O69" s="53"/>
      <c r="P69" s="53"/>
      <c r="Q69" s="53"/>
    </row>
    <row r="70" spans="1:17" ht="13" x14ac:dyDescent="0.6">
      <c r="A70" s="118">
        <v>0.9330759937050459</v>
      </c>
      <c r="B70" s="118">
        <v>2.6969341412364622</v>
      </c>
      <c r="C70" s="118">
        <v>3.4626064387211608</v>
      </c>
      <c r="D70" s="118">
        <v>3.8720795463089042</v>
      </c>
      <c r="E70" s="118">
        <v>3.3790209161510987</v>
      </c>
      <c r="F70" s="118">
        <v>2.9317571913908935</v>
      </c>
      <c r="G70" s="118">
        <v>2.1018451369685609</v>
      </c>
      <c r="H70" s="118">
        <v>2.7333044519292526</v>
      </c>
      <c r="I70" s="118">
        <v>2.2671393021231001</v>
      </c>
      <c r="J70" s="118">
        <v>2.1688023240182375</v>
      </c>
      <c r="K70" s="53"/>
      <c r="L70" s="53"/>
      <c r="M70" s="53"/>
      <c r="N70" s="53"/>
      <c r="O70" s="53"/>
      <c r="P70" s="53"/>
      <c r="Q70" s="53"/>
    </row>
    <row r="71" spans="1:17" ht="13" x14ac:dyDescent="0.6">
      <c r="A71" s="118">
        <v>1.920950775437924</v>
      </c>
      <c r="B71" s="118">
        <v>2.4871808863502487</v>
      </c>
      <c r="C71" s="118">
        <v>2.8829880926762863</v>
      </c>
      <c r="D71" s="118">
        <v>2.6937399178057708</v>
      </c>
      <c r="E71" s="118">
        <v>2.2654724199954401</v>
      </c>
      <c r="F71" s="118">
        <v>1.9798419485093754</v>
      </c>
      <c r="G71" s="118">
        <v>1.8403066370730858</v>
      </c>
      <c r="H71" s="118">
        <v>1.7160137494055983</v>
      </c>
      <c r="I71" s="118">
        <v>1.6264137530115796</v>
      </c>
      <c r="J71" s="118">
        <v>1.5014297290196099</v>
      </c>
      <c r="K71" s="53"/>
      <c r="L71" s="53"/>
      <c r="M71" s="53"/>
      <c r="N71" s="53"/>
      <c r="O71" s="53"/>
      <c r="P71" s="53"/>
      <c r="Q71" s="53"/>
    </row>
    <row r="72" spans="1:17" ht="13" x14ac:dyDescent="0.6">
      <c r="A72" s="118">
        <v>1.6816217739765271</v>
      </c>
      <c r="B72" s="118">
        <v>2.2142586944936538</v>
      </c>
      <c r="C72" s="118">
        <v>2.1229634434092981</v>
      </c>
      <c r="D72" s="118">
        <v>1.7247733724906622</v>
      </c>
      <c r="E72" s="118">
        <v>1.5442200013030538</v>
      </c>
      <c r="F72" s="118">
        <v>1.525243138048582</v>
      </c>
      <c r="G72" s="118">
        <v>1.5799187857526542</v>
      </c>
      <c r="H72" s="118">
        <v>1.5960095749440129</v>
      </c>
      <c r="I72" s="118">
        <v>1.5982896802354318</v>
      </c>
      <c r="J72" s="118">
        <v>1.537760568707669</v>
      </c>
      <c r="K72" s="53"/>
      <c r="L72" s="53"/>
      <c r="M72" s="53"/>
      <c r="N72" s="53"/>
      <c r="O72" s="53"/>
      <c r="P72" s="53"/>
      <c r="Q72" s="53"/>
    </row>
    <row r="73" spans="1:17" ht="13" x14ac:dyDescent="0.6">
      <c r="A73" s="118">
        <v>1.4858713257841272</v>
      </c>
      <c r="B73" s="118">
        <v>1.9472333403281361</v>
      </c>
      <c r="C73" s="118">
        <v>1.3586700100645333</v>
      </c>
      <c r="D73" s="118">
        <v>0.64293574514082685</v>
      </c>
      <c r="E73" s="118">
        <v>0.25955462493523207</v>
      </c>
      <c r="F73" s="118">
        <v>0.10752386000469905</v>
      </c>
      <c r="G73" s="118">
        <v>0.12566104914273346</v>
      </c>
      <c r="H73" s="118">
        <v>0.12515952704681421</v>
      </c>
      <c r="I73" s="118">
        <v>0.14884561372585647</v>
      </c>
      <c r="J73" s="118">
        <v>0.19237160402405529</v>
      </c>
      <c r="K73" s="53"/>
      <c r="L73" s="53"/>
      <c r="M73" s="53"/>
      <c r="N73" s="53"/>
      <c r="O73" s="53"/>
      <c r="P73" s="53"/>
      <c r="Q73" s="53"/>
    </row>
    <row r="74" spans="1:17" ht="13" x14ac:dyDescent="0.6">
      <c r="A74" s="118">
        <v>1.7927795423865911</v>
      </c>
      <c r="B74" s="118">
        <v>2.2256275597573261</v>
      </c>
      <c r="C74" s="118">
        <v>2.2056622222408784</v>
      </c>
      <c r="D74" s="118">
        <v>1.7724250398765351</v>
      </c>
      <c r="E74" s="118">
        <v>1.3442410786344672</v>
      </c>
      <c r="F74" s="118">
        <v>1.1114960291004561</v>
      </c>
      <c r="G74" s="118">
        <v>1.0084257922953199</v>
      </c>
      <c r="H74" s="118">
        <v>0.87341514120526931</v>
      </c>
      <c r="I74" s="118">
        <v>0.77669418587804628</v>
      </c>
      <c r="J74" s="118">
        <v>0.64193643835503966</v>
      </c>
      <c r="K74" s="53"/>
      <c r="L74" s="53"/>
      <c r="M74" s="53"/>
      <c r="N74" s="53"/>
      <c r="O74" s="53"/>
      <c r="P74" s="53"/>
      <c r="Q74" s="53"/>
    </row>
    <row r="75" spans="1:17" ht="13" x14ac:dyDescent="0.6">
      <c r="A75" s="122">
        <v>1.6178182482790016</v>
      </c>
      <c r="B75" s="122">
        <v>2.6416285953588803</v>
      </c>
      <c r="C75" s="122">
        <v>3.5452977621079906</v>
      </c>
      <c r="D75" s="122">
        <v>3.5386802256774041</v>
      </c>
      <c r="E75" s="122">
        <v>2.9972185602828771</v>
      </c>
      <c r="F75" s="122">
        <v>2.6861927820082565</v>
      </c>
      <c r="G75" s="122">
        <v>2.5507739763700688</v>
      </c>
      <c r="H75" s="122">
        <v>2.4386516360974664</v>
      </c>
      <c r="I75" s="122">
        <v>2.3456300692749066</v>
      </c>
      <c r="J75" s="122">
        <v>2.2284385820787067</v>
      </c>
      <c r="K75" s="53"/>
      <c r="L75" s="53"/>
      <c r="M75" s="53"/>
      <c r="N75" s="53"/>
      <c r="O75" s="53"/>
      <c r="P75" s="53"/>
      <c r="Q75" s="53"/>
    </row>
    <row r="76" spans="1:17" ht="13" x14ac:dyDescent="0.6">
      <c r="A76" s="2"/>
      <c r="B76" s="2"/>
      <c r="C76" s="123"/>
      <c r="D76" s="123"/>
      <c r="E76" s="123"/>
      <c r="F76" s="123"/>
      <c r="G76" s="123"/>
      <c r="H76" s="53"/>
      <c r="I76" s="53"/>
      <c r="J76" s="53"/>
      <c r="K76" s="53"/>
      <c r="L76" s="53"/>
      <c r="M76" s="53"/>
      <c r="N76" s="53"/>
      <c r="O76" s="53"/>
      <c r="P76" s="53"/>
      <c r="Q76" s="53"/>
    </row>
    <row r="77" spans="1:17" ht="13" x14ac:dyDescent="0.6">
      <c r="K77" s="53"/>
      <c r="L77" s="53"/>
      <c r="M77" s="53"/>
      <c r="N77" s="53"/>
      <c r="O77" s="53"/>
      <c r="P77" s="53"/>
      <c r="Q77" s="53"/>
    </row>
    <row r="78" spans="1:17" ht="13" x14ac:dyDescent="0.6">
      <c r="K78" s="53"/>
      <c r="L78" s="53"/>
      <c r="M78" s="53"/>
      <c r="N78" s="53"/>
      <c r="O78" s="53"/>
      <c r="P78" s="53"/>
      <c r="Q78" s="53"/>
    </row>
    <row r="79" spans="1:17" ht="13" x14ac:dyDescent="0.6">
      <c r="K79" s="53"/>
      <c r="L79" s="53"/>
      <c r="M79" s="53"/>
      <c r="N79" s="53"/>
      <c r="O79" s="53"/>
      <c r="P79" s="53"/>
      <c r="Q79" s="53"/>
    </row>
    <row r="80" spans="1:17" ht="13" x14ac:dyDescent="0.6">
      <c r="K80" s="53"/>
      <c r="L80" s="53"/>
      <c r="M80" s="53"/>
      <c r="N80" s="53"/>
      <c r="O80" s="53"/>
      <c r="P80" s="53"/>
      <c r="Q80" s="53"/>
    </row>
    <row r="81" spans="11:17" ht="13" x14ac:dyDescent="0.6">
      <c r="K81" s="53"/>
      <c r="L81" s="53"/>
      <c r="M81" s="53"/>
      <c r="N81" s="53"/>
      <c r="O81" s="53"/>
      <c r="P81" s="53"/>
      <c r="Q81" s="53"/>
    </row>
    <row r="82" spans="11:17" ht="13" x14ac:dyDescent="0.6">
      <c r="K82" s="53"/>
      <c r="L82" s="53"/>
      <c r="M82" s="53"/>
      <c r="N82" s="53"/>
      <c r="O82" s="53"/>
      <c r="P82" s="53"/>
      <c r="Q82" s="53"/>
    </row>
    <row r="83" spans="11:17" ht="13" x14ac:dyDescent="0.6">
      <c r="K83" s="53"/>
      <c r="L83" s="53"/>
      <c r="M83" s="53"/>
      <c r="N83" s="53"/>
      <c r="O83" s="53"/>
      <c r="P83" s="53"/>
      <c r="Q83" s="53"/>
    </row>
    <row r="84" spans="11:17" ht="13" x14ac:dyDescent="0.6">
      <c r="K84" s="53"/>
      <c r="L84" s="53"/>
      <c r="M84" s="53"/>
      <c r="N84" s="53"/>
      <c r="O84" s="53"/>
      <c r="P84" s="53"/>
      <c r="Q84" s="53"/>
    </row>
    <row r="85" spans="11:17" ht="13" x14ac:dyDescent="0.6">
      <c r="K85" s="119"/>
      <c r="L85" s="119"/>
      <c r="M85" s="119"/>
      <c r="N85" s="119"/>
      <c r="O85" s="119"/>
      <c r="P85" s="119"/>
      <c r="Q85" s="119"/>
    </row>
    <row r="86" spans="11:17" ht="13" x14ac:dyDescent="0.6">
      <c r="K86" s="120"/>
      <c r="L86" s="120"/>
      <c r="M86" s="120"/>
      <c r="N86" s="120"/>
      <c r="O86" s="120"/>
      <c r="P86" s="120"/>
      <c r="Q86" s="120"/>
    </row>
    <row r="87" spans="11:17" ht="13" x14ac:dyDescent="0.6">
      <c r="K87" s="2"/>
      <c r="L87" s="2"/>
      <c r="M87" s="2"/>
      <c r="N87" s="2"/>
      <c r="O87" s="2"/>
      <c r="P87" s="2"/>
      <c r="Q87" s="2"/>
    </row>
    <row r="88" spans="11:17" ht="13" x14ac:dyDescent="0.6">
      <c r="K88" s="2"/>
      <c r="L88" s="2"/>
      <c r="M88" s="2"/>
      <c r="N88" s="2"/>
      <c r="O88" s="2"/>
      <c r="P88" s="2"/>
      <c r="Q88" s="2"/>
    </row>
    <row r="89" spans="11:17" ht="13" x14ac:dyDescent="0.6">
      <c r="K89" s="2"/>
      <c r="L89" s="2"/>
      <c r="M89" s="2"/>
      <c r="N89" s="2"/>
      <c r="O89" s="2"/>
      <c r="P89" s="2"/>
      <c r="Q89" s="2"/>
    </row>
    <row r="90" spans="11:17" ht="13" x14ac:dyDescent="0.6">
      <c r="K90" s="2"/>
      <c r="L90" s="2"/>
      <c r="M90" s="2"/>
      <c r="N90" s="2"/>
      <c r="O90" s="2"/>
      <c r="P90" s="2"/>
      <c r="Q90" s="2"/>
    </row>
    <row r="91" spans="11:17" ht="13" x14ac:dyDescent="0.6">
      <c r="K91" s="2"/>
      <c r="L91" s="2"/>
      <c r="M91" s="2"/>
      <c r="N91" s="2"/>
      <c r="O91" s="2"/>
      <c r="P91" s="2"/>
      <c r="Q91" s="2"/>
    </row>
    <row r="92" spans="11:17" ht="13" x14ac:dyDescent="0.6">
      <c r="K92" s="2"/>
      <c r="L92" s="2"/>
      <c r="M92" s="2"/>
      <c r="N92" s="2"/>
      <c r="O92" s="2"/>
      <c r="P92" s="2"/>
      <c r="Q92" s="2"/>
    </row>
    <row r="93" spans="11:17" ht="13" x14ac:dyDescent="0.6">
      <c r="K93" s="2"/>
      <c r="L93" s="2"/>
      <c r="M93" s="2"/>
      <c r="N93" s="2"/>
      <c r="O93" s="2"/>
      <c r="P93" s="2"/>
      <c r="Q93" s="2"/>
    </row>
    <row r="94" spans="11:17" ht="13" x14ac:dyDescent="0.6">
      <c r="K94" s="2"/>
      <c r="L94" s="2"/>
      <c r="M94" s="2"/>
      <c r="N94" s="2"/>
      <c r="O94" s="2"/>
      <c r="P94" s="2"/>
      <c r="Q94" s="2"/>
    </row>
    <row r="95" spans="11:17" ht="13" x14ac:dyDescent="0.6">
      <c r="K95" s="2"/>
      <c r="L95" s="2"/>
      <c r="M95" s="2"/>
      <c r="N95" s="2"/>
      <c r="O95" s="2"/>
      <c r="P95" s="2"/>
      <c r="Q95" s="2"/>
    </row>
    <row r="96" spans="11:17" ht="13" x14ac:dyDescent="0.6">
      <c r="K96" s="2"/>
      <c r="L96" s="2"/>
      <c r="M96" s="2"/>
      <c r="N96" s="2"/>
      <c r="O96" s="2"/>
      <c r="P96" s="2"/>
      <c r="Q96" s="2"/>
    </row>
    <row r="97" spans="1:17" ht="13" x14ac:dyDescent="0.6">
      <c r="K97" s="2"/>
      <c r="L97" s="2"/>
      <c r="M97" s="2"/>
      <c r="N97" s="2"/>
      <c r="O97" s="2"/>
      <c r="P97" s="2"/>
      <c r="Q97" s="2"/>
    </row>
    <row r="98" spans="1:17" ht="13" x14ac:dyDescent="0.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3" x14ac:dyDescent="0.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3" x14ac:dyDescent="0.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3" x14ac:dyDescent="0.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3" x14ac:dyDescent="0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3" x14ac:dyDescent="0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3" x14ac:dyDescent="0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3" x14ac:dyDescent="0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3" x14ac:dyDescent="0.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3" x14ac:dyDescent="0.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3" x14ac:dyDescent="0.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" x14ac:dyDescent="0.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3" x14ac:dyDescent="0.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3" x14ac:dyDescent="0.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3" x14ac:dyDescent="0.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3" x14ac:dyDescent="0.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3" x14ac:dyDescent="0.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3" x14ac:dyDescent="0.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3" x14ac:dyDescent="0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3" x14ac:dyDescent="0.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3" x14ac:dyDescent="0.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3" x14ac:dyDescent="0.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3" x14ac:dyDescent="0.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3" x14ac:dyDescent="0.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3" x14ac:dyDescent="0.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3" x14ac:dyDescent="0.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3" x14ac:dyDescent="0.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3" x14ac:dyDescent="0.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3" x14ac:dyDescent="0.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3" x14ac:dyDescent="0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3" x14ac:dyDescent="0.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3" x14ac:dyDescent="0.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3" x14ac:dyDescent="0.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3" x14ac:dyDescent="0.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3" x14ac:dyDescent="0.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" x14ac:dyDescent="0.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" x14ac:dyDescent="0.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" x14ac:dyDescent="0.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" x14ac:dyDescent="0.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" x14ac:dyDescent="0.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" x14ac:dyDescent="0.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" x14ac:dyDescent="0.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" x14ac:dyDescent="0.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" x14ac:dyDescent="0.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" x14ac:dyDescent="0.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" x14ac:dyDescent="0.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" x14ac:dyDescent="0.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" x14ac:dyDescent="0.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" x14ac:dyDescent="0.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" x14ac:dyDescent="0.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" x14ac:dyDescent="0.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" x14ac:dyDescent="0.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" x14ac:dyDescent="0.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" x14ac:dyDescent="0.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" x14ac:dyDescent="0.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3" x14ac:dyDescent="0.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3" x14ac:dyDescent="0.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3" x14ac:dyDescent="0.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3" x14ac:dyDescent="0.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3" x14ac:dyDescent="0.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3" x14ac:dyDescent="0.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3" x14ac:dyDescent="0.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3" x14ac:dyDescent="0.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3" x14ac:dyDescent="0.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3" x14ac:dyDescent="0.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3" x14ac:dyDescent="0.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3" x14ac:dyDescent="0.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3" x14ac:dyDescent="0.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3" x14ac:dyDescent="0.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3" x14ac:dyDescent="0.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3" x14ac:dyDescent="0.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3" x14ac:dyDescent="0.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3" x14ac:dyDescent="0.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3" x14ac:dyDescent="0.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3" x14ac:dyDescent="0.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3" x14ac:dyDescent="0.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3" x14ac:dyDescent="0.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3" x14ac:dyDescent="0.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3" x14ac:dyDescent="0.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3" x14ac:dyDescent="0.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3" x14ac:dyDescent="0.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3" x14ac:dyDescent="0.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3" x14ac:dyDescent="0.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3" x14ac:dyDescent="0.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3" x14ac:dyDescent="0.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3" x14ac:dyDescent="0.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3" x14ac:dyDescent="0.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3" x14ac:dyDescent="0.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3" x14ac:dyDescent="0.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3" x14ac:dyDescent="0.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3" x14ac:dyDescent="0.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3" x14ac:dyDescent="0.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3" x14ac:dyDescent="0.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3" x14ac:dyDescent="0.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3" x14ac:dyDescent="0.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3" x14ac:dyDescent="0.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3" x14ac:dyDescent="0.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3" x14ac:dyDescent="0.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3" x14ac:dyDescent="0.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3" x14ac:dyDescent="0.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3" x14ac:dyDescent="0.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3" x14ac:dyDescent="0.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3" x14ac:dyDescent="0.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3" x14ac:dyDescent="0.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3" x14ac:dyDescent="0.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3" x14ac:dyDescent="0.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3" x14ac:dyDescent="0.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3" x14ac:dyDescent="0.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3" x14ac:dyDescent="0.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3" x14ac:dyDescent="0.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3" x14ac:dyDescent="0.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3" x14ac:dyDescent="0.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3" x14ac:dyDescent="0.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3" x14ac:dyDescent="0.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3" x14ac:dyDescent="0.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3" x14ac:dyDescent="0.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3" x14ac:dyDescent="0.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3" x14ac:dyDescent="0.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3" x14ac:dyDescent="0.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3" x14ac:dyDescent="0.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3" x14ac:dyDescent="0.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3" x14ac:dyDescent="0.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3" x14ac:dyDescent="0.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3" x14ac:dyDescent="0.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3" x14ac:dyDescent="0.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3" x14ac:dyDescent="0.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3" x14ac:dyDescent="0.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3" x14ac:dyDescent="0.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3" x14ac:dyDescent="0.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3" x14ac:dyDescent="0.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3" x14ac:dyDescent="0.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3" x14ac:dyDescent="0.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3" x14ac:dyDescent="0.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3" x14ac:dyDescent="0.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3" x14ac:dyDescent="0.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3" x14ac:dyDescent="0.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3" x14ac:dyDescent="0.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3" x14ac:dyDescent="0.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3" x14ac:dyDescent="0.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3" x14ac:dyDescent="0.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3" x14ac:dyDescent="0.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3" x14ac:dyDescent="0.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3" x14ac:dyDescent="0.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3" x14ac:dyDescent="0.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3" x14ac:dyDescent="0.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3" x14ac:dyDescent="0.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3" x14ac:dyDescent="0.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3" x14ac:dyDescent="0.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3" x14ac:dyDescent="0.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3" x14ac:dyDescent="0.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3" x14ac:dyDescent="0.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3" x14ac:dyDescent="0.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3" x14ac:dyDescent="0.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3" x14ac:dyDescent="0.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3" x14ac:dyDescent="0.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3" x14ac:dyDescent="0.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3" x14ac:dyDescent="0.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3" x14ac:dyDescent="0.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3" x14ac:dyDescent="0.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3" x14ac:dyDescent="0.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3" x14ac:dyDescent="0.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3" x14ac:dyDescent="0.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3" x14ac:dyDescent="0.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3" x14ac:dyDescent="0.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3" x14ac:dyDescent="0.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3" x14ac:dyDescent="0.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3" x14ac:dyDescent="0.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3" x14ac:dyDescent="0.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3" x14ac:dyDescent="0.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3" x14ac:dyDescent="0.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3" x14ac:dyDescent="0.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3" x14ac:dyDescent="0.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3" x14ac:dyDescent="0.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3" x14ac:dyDescent="0.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3" x14ac:dyDescent="0.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3" x14ac:dyDescent="0.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3" x14ac:dyDescent="0.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3" x14ac:dyDescent="0.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3" x14ac:dyDescent="0.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3" x14ac:dyDescent="0.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3" x14ac:dyDescent="0.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3" x14ac:dyDescent="0.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3" x14ac:dyDescent="0.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3" x14ac:dyDescent="0.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3" x14ac:dyDescent="0.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3" x14ac:dyDescent="0.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3" x14ac:dyDescent="0.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3" x14ac:dyDescent="0.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3" x14ac:dyDescent="0.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3" x14ac:dyDescent="0.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3" x14ac:dyDescent="0.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3" x14ac:dyDescent="0.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3" x14ac:dyDescent="0.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3" x14ac:dyDescent="0.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3" x14ac:dyDescent="0.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3" x14ac:dyDescent="0.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3" x14ac:dyDescent="0.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3" x14ac:dyDescent="0.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3" x14ac:dyDescent="0.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3" x14ac:dyDescent="0.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3" x14ac:dyDescent="0.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3" x14ac:dyDescent="0.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3" x14ac:dyDescent="0.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3" x14ac:dyDescent="0.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3" x14ac:dyDescent="0.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3" x14ac:dyDescent="0.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3" x14ac:dyDescent="0.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3" x14ac:dyDescent="0.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3" x14ac:dyDescent="0.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3" x14ac:dyDescent="0.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3" x14ac:dyDescent="0.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3" x14ac:dyDescent="0.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3" x14ac:dyDescent="0.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3" x14ac:dyDescent="0.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3" x14ac:dyDescent="0.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3" x14ac:dyDescent="0.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3" x14ac:dyDescent="0.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3" x14ac:dyDescent="0.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3" x14ac:dyDescent="0.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3" x14ac:dyDescent="0.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3" x14ac:dyDescent="0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3" x14ac:dyDescent="0.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3" x14ac:dyDescent="0.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3" x14ac:dyDescent="0.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3" x14ac:dyDescent="0.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3" x14ac:dyDescent="0.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3" x14ac:dyDescent="0.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3" x14ac:dyDescent="0.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3" x14ac:dyDescent="0.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3" x14ac:dyDescent="0.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3" x14ac:dyDescent="0.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3" x14ac:dyDescent="0.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3" x14ac:dyDescent="0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3" x14ac:dyDescent="0.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3" x14ac:dyDescent="0.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3" x14ac:dyDescent="0.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3" x14ac:dyDescent="0.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3" x14ac:dyDescent="0.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3" x14ac:dyDescent="0.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3" x14ac:dyDescent="0.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3" x14ac:dyDescent="0.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3" x14ac:dyDescent="0.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3" x14ac:dyDescent="0.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3" x14ac:dyDescent="0.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3" x14ac:dyDescent="0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3" x14ac:dyDescent="0.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3" x14ac:dyDescent="0.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3" x14ac:dyDescent="0.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3" x14ac:dyDescent="0.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3" x14ac:dyDescent="0.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3" x14ac:dyDescent="0.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3" x14ac:dyDescent="0.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3" x14ac:dyDescent="0.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3" x14ac:dyDescent="0.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3" x14ac:dyDescent="0.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3" x14ac:dyDescent="0.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3" x14ac:dyDescent="0.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3" x14ac:dyDescent="0.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3" x14ac:dyDescent="0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3" x14ac:dyDescent="0.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3" x14ac:dyDescent="0.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3" x14ac:dyDescent="0.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3" x14ac:dyDescent="0.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3" x14ac:dyDescent="0.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3" x14ac:dyDescent="0.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3" x14ac:dyDescent="0.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3" x14ac:dyDescent="0.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3" x14ac:dyDescent="0.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3" x14ac:dyDescent="0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3" x14ac:dyDescent="0.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3" x14ac:dyDescent="0.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3" x14ac:dyDescent="0.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3" x14ac:dyDescent="0.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3" x14ac:dyDescent="0.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3" x14ac:dyDescent="0.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3" x14ac:dyDescent="0.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3" x14ac:dyDescent="0.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3" x14ac:dyDescent="0.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3" x14ac:dyDescent="0.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3" x14ac:dyDescent="0.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3" x14ac:dyDescent="0.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3" x14ac:dyDescent="0.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3" x14ac:dyDescent="0.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3" x14ac:dyDescent="0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3" x14ac:dyDescent="0.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3" x14ac:dyDescent="0.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3" x14ac:dyDescent="0.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3" x14ac:dyDescent="0.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3" x14ac:dyDescent="0.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3" x14ac:dyDescent="0.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3" x14ac:dyDescent="0.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3" x14ac:dyDescent="0.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3" x14ac:dyDescent="0.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3" x14ac:dyDescent="0.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3" x14ac:dyDescent="0.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3" x14ac:dyDescent="0.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3" x14ac:dyDescent="0.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3" x14ac:dyDescent="0.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3" x14ac:dyDescent="0.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3" x14ac:dyDescent="0.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3" x14ac:dyDescent="0.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3" x14ac:dyDescent="0.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3" x14ac:dyDescent="0.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3" x14ac:dyDescent="0.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3" x14ac:dyDescent="0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3" x14ac:dyDescent="0.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3" x14ac:dyDescent="0.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3" x14ac:dyDescent="0.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3" x14ac:dyDescent="0.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3" x14ac:dyDescent="0.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3" x14ac:dyDescent="0.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3" x14ac:dyDescent="0.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3" x14ac:dyDescent="0.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3" x14ac:dyDescent="0.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3" x14ac:dyDescent="0.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3" x14ac:dyDescent="0.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3" x14ac:dyDescent="0.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3" x14ac:dyDescent="0.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3" x14ac:dyDescent="0.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3" x14ac:dyDescent="0.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3" x14ac:dyDescent="0.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3" x14ac:dyDescent="0.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3" x14ac:dyDescent="0.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3" x14ac:dyDescent="0.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3" x14ac:dyDescent="0.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3" x14ac:dyDescent="0.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3" x14ac:dyDescent="0.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3" x14ac:dyDescent="0.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3" x14ac:dyDescent="0.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3" x14ac:dyDescent="0.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3" x14ac:dyDescent="0.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3" x14ac:dyDescent="0.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3" x14ac:dyDescent="0.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3" x14ac:dyDescent="0.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3" x14ac:dyDescent="0.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3" x14ac:dyDescent="0.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3" x14ac:dyDescent="0.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3" x14ac:dyDescent="0.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3" x14ac:dyDescent="0.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3" x14ac:dyDescent="0.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3" x14ac:dyDescent="0.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3" x14ac:dyDescent="0.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3" x14ac:dyDescent="0.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3" x14ac:dyDescent="0.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3" x14ac:dyDescent="0.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3" x14ac:dyDescent="0.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3" x14ac:dyDescent="0.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3" x14ac:dyDescent="0.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3" x14ac:dyDescent="0.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3" x14ac:dyDescent="0.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3" x14ac:dyDescent="0.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3" x14ac:dyDescent="0.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3" x14ac:dyDescent="0.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3" x14ac:dyDescent="0.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3" x14ac:dyDescent="0.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3" x14ac:dyDescent="0.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3" x14ac:dyDescent="0.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3" x14ac:dyDescent="0.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3" x14ac:dyDescent="0.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3" x14ac:dyDescent="0.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3" x14ac:dyDescent="0.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3" x14ac:dyDescent="0.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3" x14ac:dyDescent="0.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3" x14ac:dyDescent="0.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3" x14ac:dyDescent="0.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3" x14ac:dyDescent="0.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3" x14ac:dyDescent="0.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3" x14ac:dyDescent="0.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3" x14ac:dyDescent="0.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3" x14ac:dyDescent="0.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3" x14ac:dyDescent="0.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3" x14ac:dyDescent="0.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3" x14ac:dyDescent="0.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3" x14ac:dyDescent="0.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3" x14ac:dyDescent="0.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3" x14ac:dyDescent="0.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3" x14ac:dyDescent="0.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3" x14ac:dyDescent="0.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3" x14ac:dyDescent="0.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3" x14ac:dyDescent="0.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3" x14ac:dyDescent="0.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3" x14ac:dyDescent="0.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3" x14ac:dyDescent="0.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3" x14ac:dyDescent="0.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3" x14ac:dyDescent="0.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3" x14ac:dyDescent="0.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3" x14ac:dyDescent="0.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3" x14ac:dyDescent="0.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3" x14ac:dyDescent="0.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3" x14ac:dyDescent="0.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3" x14ac:dyDescent="0.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3" x14ac:dyDescent="0.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3" x14ac:dyDescent="0.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3" x14ac:dyDescent="0.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3" x14ac:dyDescent="0.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3" x14ac:dyDescent="0.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3" x14ac:dyDescent="0.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3" x14ac:dyDescent="0.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3" x14ac:dyDescent="0.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3" x14ac:dyDescent="0.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3" x14ac:dyDescent="0.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3" x14ac:dyDescent="0.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3" x14ac:dyDescent="0.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3" x14ac:dyDescent="0.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3" x14ac:dyDescent="0.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3" x14ac:dyDescent="0.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3" x14ac:dyDescent="0.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3" x14ac:dyDescent="0.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3" x14ac:dyDescent="0.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3" x14ac:dyDescent="0.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3" x14ac:dyDescent="0.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3" x14ac:dyDescent="0.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3" x14ac:dyDescent="0.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3" x14ac:dyDescent="0.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3" x14ac:dyDescent="0.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3" x14ac:dyDescent="0.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3" x14ac:dyDescent="0.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3" x14ac:dyDescent="0.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3" x14ac:dyDescent="0.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3" x14ac:dyDescent="0.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3" x14ac:dyDescent="0.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3" x14ac:dyDescent="0.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3" x14ac:dyDescent="0.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3" x14ac:dyDescent="0.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3" x14ac:dyDescent="0.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3" x14ac:dyDescent="0.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3" x14ac:dyDescent="0.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3" x14ac:dyDescent="0.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3" x14ac:dyDescent="0.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3" x14ac:dyDescent="0.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3" x14ac:dyDescent="0.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3" x14ac:dyDescent="0.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3" x14ac:dyDescent="0.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3" x14ac:dyDescent="0.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3" x14ac:dyDescent="0.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3" x14ac:dyDescent="0.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3" x14ac:dyDescent="0.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3" x14ac:dyDescent="0.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3" x14ac:dyDescent="0.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3" x14ac:dyDescent="0.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3" x14ac:dyDescent="0.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3" x14ac:dyDescent="0.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3" x14ac:dyDescent="0.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3" x14ac:dyDescent="0.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3" x14ac:dyDescent="0.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3" x14ac:dyDescent="0.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3" x14ac:dyDescent="0.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3" x14ac:dyDescent="0.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3" x14ac:dyDescent="0.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3" x14ac:dyDescent="0.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3" x14ac:dyDescent="0.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3" x14ac:dyDescent="0.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3" x14ac:dyDescent="0.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3" x14ac:dyDescent="0.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3" x14ac:dyDescent="0.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3" x14ac:dyDescent="0.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3" x14ac:dyDescent="0.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3" x14ac:dyDescent="0.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3" x14ac:dyDescent="0.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3" x14ac:dyDescent="0.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3" x14ac:dyDescent="0.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3" x14ac:dyDescent="0.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3" x14ac:dyDescent="0.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3" x14ac:dyDescent="0.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3" x14ac:dyDescent="0.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3" x14ac:dyDescent="0.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3" x14ac:dyDescent="0.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3" x14ac:dyDescent="0.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3" x14ac:dyDescent="0.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3" x14ac:dyDescent="0.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3" x14ac:dyDescent="0.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3" x14ac:dyDescent="0.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3" x14ac:dyDescent="0.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3" x14ac:dyDescent="0.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3" x14ac:dyDescent="0.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3" x14ac:dyDescent="0.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3" x14ac:dyDescent="0.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3" x14ac:dyDescent="0.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3" x14ac:dyDescent="0.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3" x14ac:dyDescent="0.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3" x14ac:dyDescent="0.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3" x14ac:dyDescent="0.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3" x14ac:dyDescent="0.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3" x14ac:dyDescent="0.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3" x14ac:dyDescent="0.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3" x14ac:dyDescent="0.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3" x14ac:dyDescent="0.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3" x14ac:dyDescent="0.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3" x14ac:dyDescent="0.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3" x14ac:dyDescent="0.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3" x14ac:dyDescent="0.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3" x14ac:dyDescent="0.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3" x14ac:dyDescent="0.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3" x14ac:dyDescent="0.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3" x14ac:dyDescent="0.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3" x14ac:dyDescent="0.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3" x14ac:dyDescent="0.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3" x14ac:dyDescent="0.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3" x14ac:dyDescent="0.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3" x14ac:dyDescent="0.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3" x14ac:dyDescent="0.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3" x14ac:dyDescent="0.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3" x14ac:dyDescent="0.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3" x14ac:dyDescent="0.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3" x14ac:dyDescent="0.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3" x14ac:dyDescent="0.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3" x14ac:dyDescent="0.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3" x14ac:dyDescent="0.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3" x14ac:dyDescent="0.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3" x14ac:dyDescent="0.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3" x14ac:dyDescent="0.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3" x14ac:dyDescent="0.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3" x14ac:dyDescent="0.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3" x14ac:dyDescent="0.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3" x14ac:dyDescent="0.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3" x14ac:dyDescent="0.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3" x14ac:dyDescent="0.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3" x14ac:dyDescent="0.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3" x14ac:dyDescent="0.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3" x14ac:dyDescent="0.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3" x14ac:dyDescent="0.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3" x14ac:dyDescent="0.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3" x14ac:dyDescent="0.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3" x14ac:dyDescent="0.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3" x14ac:dyDescent="0.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3" x14ac:dyDescent="0.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3" x14ac:dyDescent="0.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3" x14ac:dyDescent="0.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3" x14ac:dyDescent="0.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3" x14ac:dyDescent="0.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3" x14ac:dyDescent="0.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3" x14ac:dyDescent="0.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3" x14ac:dyDescent="0.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3" x14ac:dyDescent="0.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3" x14ac:dyDescent="0.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3" x14ac:dyDescent="0.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3" x14ac:dyDescent="0.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3" x14ac:dyDescent="0.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3" x14ac:dyDescent="0.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3" x14ac:dyDescent="0.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3" x14ac:dyDescent="0.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3" x14ac:dyDescent="0.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3" x14ac:dyDescent="0.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3" x14ac:dyDescent="0.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3" x14ac:dyDescent="0.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3" x14ac:dyDescent="0.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3" x14ac:dyDescent="0.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3" x14ac:dyDescent="0.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3" x14ac:dyDescent="0.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3" x14ac:dyDescent="0.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3" x14ac:dyDescent="0.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3" x14ac:dyDescent="0.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3" x14ac:dyDescent="0.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3" x14ac:dyDescent="0.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3" x14ac:dyDescent="0.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3" x14ac:dyDescent="0.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3" x14ac:dyDescent="0.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3" x14ac:dyDescent="0.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3" x14ac:dyDescent="0.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3" x14ac:dyDescent="0.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3" x14ac:dyDescent="0.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3" x14ac:dyDescent="0.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3" x14ac:dyDescent="0.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3" x14ac:dyDescent="0.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3" x14ac:dyDescent="0.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3" x14ac:dyDescent="0.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3" x14ac:dyDescent="0.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3" x14ac:dyDescent="0.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3" x14ac:dyDescent="0.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3" x14ac:dyDescent="0.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3" x14ac:dyDescent="0.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3" x14ac:dyDescent="0.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3" x14ac:dyDescent="0.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3" x14ac:dyDescent="0.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3" x14ac:dyDescent="0.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3" x14ac:dyDescent="0.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3" x14ac:dyDescent="0.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3" x14ac:dyDescent="0.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3" x14ac:dyDescent="0.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3" x14ac:dyDescent="0.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3" x14ac:dyDescent="0.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3" x14ac:dyDescent="0.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3" x14ac:dyDescent="0.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3" x14ac:dyDescent="0.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3" x14ac:dyDescent="0.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3" x14ac:dyDescent="0.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3" x14ac:dyDescent="0.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3" x14ac:dyDescent="0.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3" x14ac:dyDescent="0.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3" x14ac:dyDescent="0.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3" x14ac:dyDescent="0.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3" x14ac:dyDescent="0.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3" x14ac:dyDescent="0.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3" x14ac:dyDescent="0.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3" x14ac:dyDescent="0.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3" x14ac:dyDescent="0.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3" x14ac:dyDescent="0.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3" x14ac:dyDescent="0.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3" x14ac:dyDescent="0.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3" x14ac:dyDescent="0.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3" x14ac:dyDescent="0.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3" x14ac:dyDescent="0.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3" x14ac:dyDescent="0.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3" x14ac:dyDescent="0.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3" x14ac:dyDescent="0.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3" x14ac:dyDescent="0.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3" x14ac:dyDescent="0.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3" x14ac:dyDescent="0.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3" x14ac:dyDescent="0.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3" x14ac:dyDescent="0.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3" x14ac:dyDescent="0.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3" x14ac:dyDescent="0.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3" x14ac:dyDescent="0.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3" x14ac:dyDescent="0.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3" x14ac:dyDescent="0.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3" x14ac:dyDescent="0.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3" x14ac:dyDescent="0.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3" x14ac:dyDescent="0.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3" x14ac:dyDescent="0.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3" x14ac:dyDescent="0.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3" x14ac:dyDescent="0.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3" x14ac:dyDescent="0.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3" x14ac:dyDescent="0.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3" x14ac:dyDescent="0.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3" x14ac:dyDescent="0.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3" x14ac:dyDescent="0.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3" x14ac:dyDescent="0.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3" x14ac:dyDescent="0.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3" x14ac:dyDescent="0.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3" x14ac:dyDescent="0.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3" x14ac:dyDescent="0.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3" x14ac:dyDescent="0.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3" x14ac:dyDescent="0.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3" x14ac:dyDescent="0.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3" x14ac:dyDescent="0.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3" x14ac:dyDescent="0.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3" x14ac:dyDescent="0.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3" x14ac:dyDescent="0.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3" x14ac:dyDescent="0.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3" x14ac:dyDescent="0.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3" x14ac:dyDescent="0.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3" x14ac:dyDescent="0.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3" x14ac:dyDescent="0.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3" x14ac:dyDescent="0.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3" x14ac:dyDescent="0.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3" x14ac:dyDescent="0.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3" x14ac:dyDescent="0.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3" x14ac:dyDescent="0.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3" x14ac:dyDescent="0.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3" x14ac:dyDescent="0.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3" x14ac:dyDescent="0.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3" x14ac:dyDescent="0.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3" x14ac:dyDescent="0.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3" x14ac:dyDescent="0.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3" x14ac:dyDescent="0.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3" x14ac:dyDescent="0.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3" x14ac:dyDescent="0.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3" x14ac:dyDescent="0.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3" x14ac:dyDescent="0.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3" x14ac:dyDescent="0.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3" x14ac:dyDescent="0.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3" x14ac:dyDescent="0.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3" x14ac:dyDescent="0.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3" x14ac:dyDescent="0.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3" x14ac:dyDescent="0.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3" x14ac:dyDescent="0.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3" x14ac:dyDescent="0.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3" x14ac:dyDescent="0.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3" x14ac:dyDescent="0.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3" x14ac:dyDescent="0.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3" x14ac:dyDescent="0.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3" x14ac:dyDescent="0.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3" x14ac:dyDescent="0.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3" x14ac:dyDescent="0.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3" x14ac:dyDescent="0.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3" x14ac:dyDescent="0.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3" x14ac:dyDescent="0.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3" x14ac:dyDescent="0.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3" x14ac:dyDescent="0.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3" x14ac:dyDescent="0.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3" x14ac:dyDescent="0.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3" x14ac:dyDescent="0.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3" x14ac:dyDescent="0.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3" x14ac:dyDescent="0.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3" x14ac:dyDescent="0.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3" x14ac:dyDescent="0.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3" x14ac:dyDescent="0.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3" x14ac:dyDescent="0.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3" x14ac:dyDescent="0.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3" x14ac:dyDescent="0.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3" x14ac:dyDescent="0.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3" x14ac:dyDescent="0.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3" x14ac:dyDescent="0.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3" x14ac:dyDescent="0.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3" x14ac:dyDescent="0.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3" x14ac:dyDescent="0.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3" x14ac:dyDescent="0.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3" x14ac:dyDescent="0.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3" x14ac:dyDescent="0.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3" x14ac:dyDescent="0.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3" x14ac:dyDescent="0.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3" x14ac:dyDescent="0.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3" x14ac:dyDescent="0.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3" x14ac:dyDescent="0.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3" x14ac:dyDescent="0.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3" x14ac:dyDescent="0.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3" x14ac:dyDescent="0.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3" x14ac:dyDescent="0.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3" x14ac:dyDescent="0.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3" x14ac:dyDescent="0.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3" x14ac:dyDescent="0.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3" x14ac:dyDescent="0.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3" x14ac:dyDescent="0.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3" x14ac:dyDescent="0.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3" x14ac:dyDescent="0.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3" x14ac:dyDescent="0.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3" x14ac:dyDescent="0.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3" x14ac:dyDescent="0.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3" x14ac:dyDescent="0.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3" x14ac:dyDescent="0.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3" x14ac:dyDescent="0.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3" x14ac:dyDescent="0.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3" x14ac:dyDescent="0.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3" x14ac:dyDescent="0.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3" x14ac:dyDescent="0.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3" x14ac:dyDescent="0.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3" x14ac:dyDescent="0.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3" x14ac:dyDescent="0.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3" x14ac:dyDescent="0.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3" x14ac:dyDescent="0.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3" x14ac:dyDescent="0.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3" x14ac:dyDescent="0.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3" x14ac:dyDescent="0.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3" x14ac:dyDescent="0.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3" x14ac:dyDescent="0.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3" x14ac:dyDescent="0.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3" x14ac:dyDescent="0.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3" x14ac:dyDescent="0.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3" x14ac:dyDescent="0.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3" x14ac:dyDescent="0.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3" x14ac:dyDescent="0.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3" x14ac:dyDescent="0.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3" x14ac:dyDescent="0.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3" x14ac:dyDescent="0.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3" x14ac:dyDescent="0.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3" x14ac:dyDescent="0.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3" x14ac:dyDescent="0.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3" x14ac:dyDescent="0.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3" x14ac:dyDescent="0.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3" x14ac:dyDescent="0.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3" x14ac:dyDescent="0.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3" x14ac:dyDescent="0.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3" x14ac:dyDescent="0.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3" x14ac:dyDescent="0.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3" x14ac:dyDescent="0.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3" x14ac:dyDescent="0.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3" x14ac:dyDescent="0.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3" x14ac:dyDescent="0.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3" x14ac:dyDescent="0.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3" x14ac:dyDescent="0.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3" x14ac:dyDescent="0.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3" x14ac:dyDescent="0.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3" x14ac:dyDescent="0.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3" x14ac:dyDescent="0.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3" x14ac:dyDescent="0.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3" x14ac:dyDescent="0.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3" x14ac:dyDescent="0.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3" x14ac:dyDescent="0.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3" x14ac:dyDescent="0.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3" x14ac:dyDescent="0.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3" x14ac:dyDescent="0.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3" x14ac:dyDescent="0.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3" x14ac:dyDescent="0.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3" x14ac:dyDescent="0.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3" x14ac:dyDescent="0.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3" x14ac:dyDescent="0.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3" x14ac:dyDescent="0.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3" x14ac:dyDescent="0.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3" x14ac:dyDescent="0.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3" x14ac:dyDescent="0.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3" x14ac:dyDescent="0.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3" x14ac:dyDescent="0.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3" x14ac:dyDescent="0.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3" x14ac:dyDescent="0.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3" x14ac:dyDescent="0.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3" x14ac:dyDescent="0.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3" x14ac:dyDescent="0.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3" x14ac:dyDescent="0.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3" x14ac:dyDescent="0.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3" x14ac:dyDescent="0.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3" x14ac:dyDescent="0.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3" x14ac:dyDescent="0.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3" x14ac:dyDescent="0.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3" x14ac:dyDescent="0.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3" x14ac:dyDescent="0.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3" x14ac:dyDescent="0.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3" x14ac:dyDescent="0.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3" x14ac:dyDescent="0.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3" x14ac:dyDescent="0.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3" x14ac:dyDescent="0.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3" x14ac:dyDescent="0.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3" x14ac:dyDescent="0.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3" x14ac:dyDescent="0.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3" x14ac:dyDescent="0.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3" x14ac:dyDescent="0.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3" x14ac:dyDescent="0.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3" x14ac:dyDescent="0.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3" x14ac:dyDescent="0.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3" x14ac:dyDescent="0.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3" x14ac:dyDescent="0.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3" x14ac:dyDescent="0.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3" x14ac:dyDescent="0.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3" x14ac:dyDescent="0.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3" x14ac:dyDescent="0.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3" x14ac:dyDescent="0.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3" x14ac:dyDescent="0.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3" x14ac:dyDescent="0.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3" x14ac:dyDescent="0.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3" x14ac:dyDescent="0.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3" x14ac:dyDescent="0.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3" x14ac:dyDescent="0.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3" x14ac:dyDescent="0.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3" x14ac:dyDescent="0.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3" x14ac:dyDescent="0.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3" x14ac:dyDescent="0.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3" x14ac:dyDescent="0.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3" x14ac:dyDescent="0.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3" x14ac:dyDescent="0.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3" x14ac:dyDescent="0.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3" x14ac:dyDescent="0.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3" x14ac:dyDescent="0.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3" x14ac:dyDescent="0.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3" x14ac:dyDescent="0.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3" x14ac:dyDescent="0.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3" x14ac:dyDescent="0.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3" x14ac:dyDescent="0.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3" x14ac:dyDescent="0.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3" x14ac:dyDescent="0.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3" x14ac:dyDescent="0.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3" x14ac:dyDescent="0.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3" x14ac:dyDescent="0.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3" x14ac:dyDescent="0.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3" x14ac:dyDescent="0.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3" x14ac:dyDescent="0.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3" x14ac:dyDescent="0.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3" x14ac:dyDescent="0.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3" x14ac:dyDescent="0.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3" x14ac:dyDescent="0.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3" x14ac:dyDescent="0.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3" x14ac:dyDescent="0.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3" x14ac:dyDescent="0.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3" x14ac:dyDescent="0.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3" x14ac:dyDescent="0.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3" x14ac:dyDescent="0.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3" x14ac:dyDescent="0.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3" x14ac:dyDescent="0.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3" x14ac:dyDescent="0.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3" x14ac:dyDescent="0.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3" x14ac:dyDescent="0.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3" x14ac:dyDescent="0.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3" x14ac:dyDescent="0.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3" x14ac:dyDescent="0.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3" x14ac:dyDescent="0.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3" x14ac:dyDescent="0.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3" x14ac:dyDescent="0.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3" x14ac:dyDescent="0.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3" x14ac:dyDescent="0.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3" x14ac:dyDescent="0.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3" x14ac:dyDescent="0.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3" x14ac:dyDescent="0.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3" x14ac:dyDescent="0.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3" x14ac:dyDescent="0.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3" x14ac:dyDescent="0.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3" x14ac:dyDescent="0.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3" x14ac:dyDescent="0.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3" x14ac:dyDescent="0.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3" x14ac:dyDescent="0.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3" x14ac:dyDescent="0.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3" x14ac:dyDescent="0.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3" x14ac:dyDescent="0.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3" x14ac:dyDescent="0.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3" x14ac:dyDescent="0.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3" x14ac:dyDescent="0.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3" x14ac:dyDescent="0.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3" x14ac:dyDescent="0.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3" x14ac:dyDescent="0.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3" x14ac:dyDescent="0.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3" x14ac:dyDescent="0.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3" x14ac:dyDescent="0.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3" x14ac:dyDescent="0.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3" x14ac:dyDescent="0.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3" x14ac:dyDescent="0.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3" x14ac:dyDescent="0.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3" x14ac:dyDescent="0.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3" x14ac:dyDescent="0.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3" x14ac:dyDescent="0.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3" x14ac:dyDescent="0.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3" x14ac:dyDescent="0.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3" x14ac:dyDescent="0.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3" x14ac:dyDescent="0.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3" x14ac:dyDescent="0.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3" x14ac:dyDescent="0.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3" x14ac:dyDescent="0.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3" x14ac:dyDescent="0.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</sheetData>
  <mergeCells count="1">
    <mergeCell ref="A24:Q2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4.40625" defaultRowHeight="15.75" customHeight="1" x14ac:dyDescent="0.6"/>
  <cols>
    <col min="2" max="2" width="1.1328125" customWidth="1"/>
    <col min="3" max="3" width="12.54296875" customWidth="1"/>
    <col min="4" max="4" width="5.6796875" customWidth="1"/>
    <col min="5" max="5" width="5.86328125" customWidth="1"/>
    <col min="6" max="6" width="8.86328125" customWidth="1"/>
    <col min="7" max="7" width="8.40625" customWidth="1"/>
    <col min="8" max="8" width="8.26953125" customWidth="1"/>
    <col min="9" max="9" width="8.86328125" customWidth="1"/>
    <col min="10" max="10" width="7.54296875" customWidth="1"/>
    <col min="11" max="11" width="6.6796875" customWidth="1"/>
    <col min="12" max="12" width="8" customWidth="1"/>
    <col min="13" max="13" width="8.26953125" customWidth="1"/>
    <col min="14" max="14" width="7.86328125" customWidth="1"/>
    <col min="15" max="15" width="6.6796875" customWidth="1"/>
  </cols>
  <sheetData>
    <row r="1" spans="1:26" ht="15.75" customHeight="1" x14ac:dyDescent="0.6">
      <c r="A1" s="124" t="s">
        <v>224</v>
      </c>
      <c r="B1" s="125"/>
      <c r="C1" s="125"/>
      <c r="D1" s="126">
        <v>1990</v>
      </c>
      <c r="E1" s="126">
        <v>2000</v>
      </c>
      <c r="F1" s="126">
        <v>2010</v>
      </c>
      <c r="G1" s="126">
        <v>2020</v>
      </c>
      <c r="H1" s="126">
        <v>2030</v>
      </c>
      <c r="I1" s="126">
        <v>2040</v>
      </c>
      <c r="J1" s="126">
        <v>2050</v>
      </c>
      <c r="K1" s="126">
        <v>2060</v>
      </c>
      <c r="L1" s="126">
        <v>2070</v>
      </c>
      <c r="M1" s="126">
        <v>2080</v>
      </c>
      <c r="N1" s="126">
        <v>2090</v>
      </c>
      <c r="O1" s="126">
        <v>2100</v>
      </c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ht="15.75" customHeight="1" x14ac:dyDescent="0.6">
      <c r="A2" s="128"/>
      <c r="B2" s="129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</row>
    <row r="3" spans="1:26" ht="15.75" customHeight="1" x14ac:dyDescent="0.6">
      <c r="A3" s="131" t="s">
        <v>225</v>
      </c>
      <c r="B3" s="129"/>
      <c r="C3" s="132" t="s">
        <v>226</v>
      </c>
      <c r="D3" s="133">
        <v>5262</v>
      </c>
      <c r="E3" s="133">
        <v>6117</v>
      </c>
      <c r="F3" s="133">
        <v>6805</v>
      </c>
      <c r="G3" s="133">
        <v>7493</v>
      </c>
      <c r="H3" s="133">
        <v>8182</v>
      </c>
      <c r="I3" s="133">
        <v>8439</v>
      </c>
      <c r="J3" s="133">
        <v>8704</v>
      </c>
      <c r="K3" s="133">
        <v>8538</v>
      </c>
      <c r="L3" s="133">
        <v>8375</v>
      </c>
      <c r="M3" s="133">
        <v>8030</v>
      </c>
      <c r="N3" s="133">
        <v>7528</v>
      </c>
      <c r="O3" s="133">
        <v>7056</v>
      </c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</row>
    <row r="4" spans="1:26" ht="15.75" customHeight="1" x14ac:dyDescent="0.6">
      <c r="A4" s="128"/>
      <c r="B4" s="129"/>
      <c r="C4" s="129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</row>
    <row r="5" spans="1:26" ht="15.75" customHeight="1" x14ac:dyDescent="0.6">
      <c r="A5" s="131" t="s">
        <v>227</v>
      </c>
      <c r="B5" s="129"/>
      <c r="C5" s="132" t="s">
        <v>228</v>
      </c>
      <c r="D5" s="133">
        <v>20.9</v>
      </c>
      <c r="E5" s="133">
        <v>26.7</v>
      </c>
      <c r="F5" s="133">
        <v>37.9</v>
      </c>
      <c r="G5" s="133">
        <v>56.5</v>
      </c>
      <c r="H5" s="133">
        <v>89.1</v>
      </c>
      <c r="I5" s="133">
        <v>127.1</v>
      </c>
      <c r="J5" s="133">
        <v>181.3</v>
      </c>
      <c r="K5" s="133">
        <v>235.1</v>
      </c>
      <c r="L5" s="133">
        <v>304.7</v>
      </c>
      <c r="M5" s="133">
        <v>377.4</v>
      </c>
      <c r="N5" s="133">
        <v>446.6</v>
      </c>
      <c r="O5" s="133">
        <v>528.5</v>
      </c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</row>
    <row r="6" spans="1:26" ht="15.75" customHeight="1" x14ac:dyDescent="0.6">
      <c r="A6" s="134" t="s">
        <v>229</v>
      </c>
      <c r="B6" s="127"/>
      <c r="C6" s="127"/>
      <c r="D6" s="127"/>
      <c r="E6" s="127"/>
      <c r="F6" s="127">
        <f t="shared" ref="F6:O6" si="0">F5/F3</f>
        <v>5.569434239529757E-3</v>
      </c>
      <c r="G6" s="127">
        <f t="shared" si="0"/>
        <v>7.5403710129454161E-3</v>
      </c>
      <c r="H6" s="127">
        <f t="shared" si="0"/>
        <v>1.0889758005377658E-2</v>
      </c>
      <c r="I6" s="127">
        <f t="shared" si="0"/>
        <v>1.5061026187936959E-2</v>
      </c>
      <c r="J6" s="127">
        <f t="shared" si="0"/>
        <v>2.0829503676470591E-2</v>
      </c>
      <c r="K6" s="127">
        <f t="shared" si="0"/>
        <v>2.7535722651674865E-2</v>
      </c>
      <c r="L6" s="127">
        <f t="shared" si="0"/>
        <v>3.6382089552238803E-2</v>
      </c>
      <c r="M6" s="127">
        <f t="shared" si="0"/>
        <v>4.6998754669987541E-2</v>
      </c>
      <c r="N6" s="127">
        <f t="shared" si="0"/>
        <v>5.9325185972369819E-2</v>
      </c>
      <c r="O6" s="127">
        <f t="shared" si="0"/>
        <v>7.4900793650793648E-2</v>
      </c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7" spans="1:26" ht="15.75" customHeight="1" x14ac:dyDescent="0.6">
      <c r="A7" s="134" t="s">
        <v>230</v>
      </c>
      <c r="B7" s="127"/>
      <c r="C7" s="127"/>
      <c r="D7" s="127"/>
      <c r="E7" s="127"/>
      <c r="F7" s="135">
        <f t="shared" ref="F7:N7" si="1">EXP(LN(G6/F6)/(G1-F1))-1</f>
        <v>3.076143981520163E-2</v>
      </c>
      <c r="G7" s="135">
        <f t="shared" si="1"/>
        <v>3.7438954981834138E-2</v>
      </c>
      <c r="H7" s="135">
        <f t="shared" si="1"/>
        <v>3.296030708424591E-2</v>
      </c>
      <c r="I7" s="135">
        <f t="shared" si="1"/>
        <v>3.2957458449904387E-2</v>
      </c>
      <c r="J7" s="135">
        <f t="shared" si="1"/>
        <v>2.8304545819246796E-2</v>
      </c>
      <c r="K7" s="135">
        <f t="shared" si="1"/>
        <v>2.8250941855459288E-2</v>
      </c>
      <c r="L7" s="135">
        <f t="shared" si="1"/>
        <v>2.5935059252192971E-2</v>
      </c>
      <c r="M7" s="135">
        <f t="shared" si="1"/>
        <v>2.3564643328578327E-2</v>
      </c>
      <c r="N7" s="135">
        <f t="shared" si="1"/>
        <v>2.3586928347867575E-2</v>
      </c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</row>
    <row r="8" spans="1:26" ht="15.75" customHeight="1" x14ac:dyDescent="0.6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 spans="1:26" ht="15.75" customHeight="1" x14ac:dyDescent="0.6">
      <c r="A9" s="124" t="s">
        <v>231</v>
      </c>
      <c r="B9" s="125"/>
      <c r="C9" s="125"/>
      <c r="D9" s="126">
        <v>1990</v>
      </c>
      <c r="E9" s="126">
        <v>2000</v>
      </c>
      <c r="F9" s="126">
        <v>2010</v>
      </c>
      <c r="G9" s="126">
        <v>2020</v>
      </c>
      <c r="H9" s="126">
        <v>2030</v>
      </c>
      <c r="I9" s="126">
        <v>2040</v>
      </c>
      <c r="J9" s="126">
        <v>2050</v>
      </c>
      <c r="K9" s="126">
        <v>2060</v>
      </c>
      <c r="L9" s="126">
        <v>2070</v>
      </c>
      <c r="M9" s="126">
        <v>2080</v>
      </c>
      <c r="N9" s="126">
        <v>2090</v>
      </c>
      <c r="O9" s="126">
        <v>2100</v>
      </c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 spans="1:26" ht="15.75" customHeight="1" x14ac:dyDescent="0.6">
      <c r="A10" s="128"/>
      <c r="B10" s="129"/>
      <c r="C10" s="129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 spans="1:26" ht="15.75" customHeight="1" x14ac:dyDescent="0.6">
      <c r="A11" s="131" t="s">
        <v>225</v>
      </c>
      <c r="B11" s="129"/>
      <c r="C11" s="132" t="s">
        <v>226</v>
      </c>
      <c r="D11" s="133">
        <v>5264</v>
      </c>
      <c r="E11" s="133">
        <v>6117</v>
      </c>
      <c r="F11" s="133">
        <v>6827</v>
      </c>
      <c r="G11" s="133">
        <v>7537</v>
      </c>
      <c r="H11" s="133">
        <v>8039</v>
      </c>
      <c r="I11" s="133">
        <v>8526</v>
      </c>
      <c r="J11" s="133">
        <v>8704</v>
      </c>
      <c r="K11" s="133">
        <v>8527</v>
      </c>
      <c r="L11" s="133">
        <v>8444</v>
      </c>
      <c r="M11" s="133">
        <v>8022</v>
      </c>
      <c r="N11" s="133">
        <v>7282</v>
      </c>
      <c r="O11" s="133">
        <v>7056</v>
      </c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</row>
    <row r="12" spans="1:26" ht="15.75" customHeight="1" x14ac:dyDescent="0.6">
      <c r="A12" s="128"/>
      <c r="B12" s="129"/>
      <c r="C12" s="129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</row>
    <row r="13" spans="1:26" ht="15.75" customHeight="1" x14ac:dyDescent="0.6">
      <c r="A13" s="131" t="s">
        <v>227</v>
      </c>
      <c r="B13" s="129"/>
      <c r="C13" s="132" t="s">
        <v>228</v>
      </c>
      <c r="D13" s="133">
        <v>20.9</v>
      </c>
      <c r="E13" s="133">
        <v>28.9</v>
      </c>
      <c r="F13" s="133">
        <v>41.3</v>
      </c>
      <c r="G13" s="133">
        <v>60.7</v>
      </c>
      <c r="H13" s="133">
        <v>87.9</v>
      </c>
      <c r="I13" s="133">
        <v>146</v>
      </c>
      <c r="J13" s="133">
        <v>174.3</v>
      </c>
      <c r="K13" s="133">
        <v>225.7</v>
      </c>
      <c r="L13" s="133">
        <v>257.3</v>
      </c>
      <c r="M13" s="133">
        <v>367.8</v>
      </c>
      <c r="N13" s="133">
        <v>484.9</v>
      </c>
      <c r="O13" s="133">
        <v>531.9</v>
      </c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</row>
    <row r="14" spans="1:26" ht="15.75" customHeight="1" x14ac:dyDescent="0.6">
      <c r="A14" s="134" t="s">
        <v>229</v>
      </c>
      <c r="B14" s="127"/>
      <c r="C14" s="127"/>
      <c r="D14" s="127"/>
      <c r="E14" s="127"/>
      <c r="F14" s="127">
        <f t="shared" ref="F14:O14" si="2">F13/F11</f>
        <v>6.0495093013036468E-3</v>
      </c>
      <c r="G14" s="127">
        <f t="shared" si="2"/>
        <v>8.0536022290035834E-3</v>
      </c>
      <c r="H14" s="127">
        <f t="shared" si="2"/>
        <v>1.0934195795496954E-2</v>
      </c>
      <c r="I14" s="127">
        <f t="shared" si="2"/>
        <v>1.712409101571663E-2</v>
      </c>
      <c r="J14" s="127">
        <f t="shared" si="2"/>
        <v>2.0025275735294119E-2</v>
      </c>
      <c r="K14" s="127">
        <f t="shared" si="2"/>
        <v>2.646886360971033E-2</v>
      </c>
      <c r="L14" s="127">
        <f t="shared" si="2"/>
        <v>3.0471340596873522E-2</v>
      </c>
      <c r="M14" s="127">
        <f t="shared" si="2"/>
        <v>4.5848915482423334E-2</v>
      </c>
      <c r="N14" s="127">
        <f t="shared" si="2"/>
        <v>6.6588849217248003E-2</v>
      </c>
      <c r="O14" s="127">
        <f t="shared" si="2"/>
        <v>7.5382653061224492E-2</v>
      </c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</row>
    <row r="15" spans="1:26" ht="15.75" customHeight="1" x14ac:dyDescent="0.6">
      <c r="A15" s="134" t="s">
        <v>230</v>
      </c>
      <c r="B15" s="127"/>
      <c r="C15" s="127"/>
      <c r="D15" s="127"/>
      <c r="E15" s="127"/>
      <c r="F15" s="135">
        <f t="shared" ref="F15:N15" si="3">EXP(LN(G14/F14)/(G9-F9))-1</f>
        <v>2.9027551139391816E-2</v>
      </c>
      <c r="G15" s="135">
        <f t="shared" si="3"/>
        <v>3.1049858694587096E-2</v>
      </c>
      <c r="H15" s="135">
        <f t="shared" si="3"/>
        <v>4.5880505467414956E-2</v>
      </c>
      <c r="I15" s="135">
        <f t="shared" si="3"/>
        <v>1.5774012633135825E-2</v>
      </c>
      <c r="J15" s="135">
        <f t="shared" si="3"/>
        <v>2.8290158097422635E-2</v>
      </c>
      <c r="K15" s="135">
        <f t="shared" si="3"/>
        <v>1.4181365407477609E-2</v>
      </c>
      <c r="L15" s="135">
        <f t="shared" si="3"/>
        <v>4.1702605861443587E-2</v>
      </c>
      <c r="M15" s="135">
        <f t="shared" si="3"/>
        <v>3.8023639899037898E-2</v>
      </c>
      <c r="N15" s="135">
        <f t="shared" si="3"/>
        <v>1.2481253604436304E-2</v>
      </c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</row>
    <row r="16" spans="1:26" ht="15.75" customHeight="1" x14ac:dyDescent="0.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</row>
    <row r="17" spans="1:26" ht="15.75" customHeight="1" x14ac:dyDescent="0.6">
      <c r="A17" s="124" t="s">
        <v>232</v>
      </c>
      <c r="B17" s="125"/>
      <c r="C17" s="125"/>
      <c r="D17" s="126">
        <v>1990</v>
      </c>
      <c r="E17" s="126">
        <v>2000</v>
      </c>
      <c r="F17" s="126">
        <v>2010</v>
      </c>
      <c r="G17" s="126">
        <v>2020</v>
      </c>
      <c r="H17" s="126">
        <v>2030</v>
      </c>
      <c r="I17" s="126">
        <v>2040</v>
      </c>
      <c r="J17" s="126">
        <v>2050</v>
      </c>
      <c r="K17" s="126">
        <v>2060</v>
      </c>
      <c r="L17" s="126">
        <v>2070</v>
      </c>
      <c r="M17" s="126">
        <v>2080</v>
      </c>
      <c r="N17" s="126">
        <v>2090</v>
      </c>
      <c r="O17" s="126">
        <v>2100</v>
      </c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spans="1:26" ht="15.75" customHeight="1" x14ac:dyDescent="0.6">
      <c r="A18" s="128"/>
      <c r="B18" s="129"/>
      <c r="C18" s="129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spans="1:26" ht="13" x14ac:dyDescent="0.6">
      <c r="A19" s="131" t="s">
        <v>225</v>
      </c>
      <c r="B19" s="129"/>
      <c r="C19" s="132" t="s">
        <v>226</v>
      </c>
      <c r="D19" s="133">
        <v>5280</v>
      </c>
      <c r="E19" s="133">
        <v>6122</v>
      </c>
      <c r="F19" s="133">
        <v>6892</v>
      </c>
      <c r="G19" s="133">
        <v>7618</v>
      </c>
      <c r="H19" s="133">
        <v>8196</v>
      </c>
      <c r="I19" s="133">
        <v>8547</v>
      </c>
      <c r="J19" s="133">
        <v>8708</v>
      </c>
      <c r="K19" s="133">
        <v>8671</v>
      </c>
      <c r="L19" s="133">
        <v>8484</v>
      </c>
      <c r="M19" s="133">
        <v>8142</v>
      </c>
      <c r="N19" s="133">
        <v>7663</v>
      </c>
      <c r="O19" s="133">
        <v>7047</v>
      </c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spans="1:26" ht="13" x14ac:dyDescent="0.6">
      <c r="A20" s="128"/>
      <c r="B20" s="129"/>
      <c r="C20" s="129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 spans="1:26" ht="13" x14ac:dyDescent="0.6">
      <c r="A21" s="131" t="s">
        <v>227</v>
      </c>
      <c r="B21" s="129"/>
      <c r="C21" s="132" t="s">
        <v>228</v>
      </c>
      <c r="D21" s="133">
        <v>21</v>
      </c>
      <c r="E21" s="133">
        <v>26.7</v>
      </c>
      <c r="F21" s="133">
        <v>37.9</v>
      </c>
      <c r="G21" s="133">
        <v>55.9</v>
      </c>
      <c r="H21" s="133">
        <v>81.2</v>
      </c>
      <c r="I21" s="133">
        <v>116.2</v>
      </c>
      <c r="J21" s="133">
        <v>163.5</v>
      </c>
      <c r="K21" s="133">
        <v>219.4</v>
      </c>
      <c r="L21" s="133">
        <v>283.2</v>
      </c>
      <c r="M21" s="133">
        <v>365.2</v>
      </c>
      <c r="N21" s="133">
        <v>446.4</v>
      </c>
      <c r="O21" s="133">
        <v>518.79999999999995</v>
      </c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 spans="1:26" ht="13" x14ac:dyDescent="0.6">
      <c r="A22" s="134" t="s">
        <v>229</v>
      </c>
      <c r="B22" s="127"/>
      <c r="C22" s="127"/>
      <c r="D22" s="127"/>
      <c r="E22" s="127"/>
      <c r="F22" s="127">
        <f t="shared" ref="F22:O22" si="4">F21/F19</f>
        <v>5.4991294254207778E-3</v>
      </c>
      <c r="G22" s="127">
        <f t="shared" si="4"/>
        <v>7.3378839590443681E-3</v>
      </c>
      <c r="H22" s="127">
        <f t="shared" si="4"/>
        <v>9.9072718399219138E-3</v>
      </c>
      <c r="I22" s="127">
        <f t="shared" si="4"/>
        <v>1.3595413595413596E-2</v>
      </c>
      <c r="J22" s="127">
        <f t="shared" si="4"/>
        <v>1.8775838309600369E-2</v>
      </c>
      <c r="K22" s="127">
        <f t="shared" si="4"/>
        <v>2.5302733248760235E-2</v>
      </c>
      <c r="L22" s="127">
        <f t="shared" si="4"/>
        <v>3.3380480905233378E-2</v>
      </c>
      <c r="M22" s="127">
        <f t="shared" si="4"/>
        <v>4.4853844264308523E-2</v>
      </c>
      <c r="N22" s="127">
        <f t="shared" si="4"/>
        <v>5.8253947540127887E-2</v>
      </c>
      <c r="O22" s="127">
        <f t="shared" si="4"/>
        <v>7.3619980133390092E-2</v>
      </c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spans="1:26" ht="13" x14ac:dyDescent="0.6">
      <c r="A23" s="134" t="s">
        <v>230</v>
      </c>
      <c r="B23" s="127"/>
      <c r="C23" s="127"/>
      <c r="D23" s="127"/>
      <c r="E23" s="127"/>
      <c r="F23" s="135">
        <f t="shared" ref="F23:N23" si="5">EXP(LN(G22/F22)/(G17-F17))-1</f>
        <v>2.9266149265368968E-2</v>
      </c>
      <c r="G23" s="135">
        <f t="shared" si="5"/>
        <v>3.0477050113983051E-2</v>
      </c>
      <c r="H23" s="135">
        <f t="shared" si="5"/>
        <v>3.215241834043292E-2</v>
      </c>
      <c r="I23" s="135">
        <f t="shared" si="5"/>
        <v>3.2810611168550441E-2</v>
      </c>
      <c r="J23" s="135">
        <f t="shared" si="5"/>
        <v>3.0283655119955677E-2</v>
      </c>
      <c r="K23" s="135">
        <f t="shared" si="5"/>
        <v>2.8093267612585571E-2</v>
      </c>
      <c r="L23" s="135">
        <f t="shared" si="5"/>
        <v>2.9984545080017799E-2</v>
      </c>
      <c r="M23" s="135">
        <f t="shared" si="5"/>
        <v>2.648490908998502E-2</v>
      </c>
      <c r="N23" s="135">
        <f t="shared" si="5"/>
        <v>2.368663564101614E-2</v>
      </c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spans="1:26" ht="13" x14ac:dyDescent="0.6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 spans="1:26" ht="13" x14ac:dyDescent="0.6">
      <c r="A25" s="124" t="s">
        <v>233</v>
      </c>
      <c r="B25" s="125"/>
      <c r="C25" s="125"/>
      <c r="D25" s="126">
        <v>1990</v>
      </c>
      <c r="E25" s="126">
        <v>2000</v>
      </c>
      <c r="F25" s="126">
        <v>2010</v>
      </c>
      <c r="G25" s="126">
        <v>2020</v>
      </c>
      <c r="H25" s="126">
        <v>2030</v>
      </c>
      <c r="I25" s="126">
        <v>2040</v>
      </c>
      <c r="J25" s="126">
        <v>2050</v>
      </c>
      <c r="K25" s="126">
        <v>2060</v>
      </c>
      <c r="L25" s="126">
        <v>2070</v>
      </c>
      <c r="M25" s="126">
        <v>2080</v>
      </c>
      <c r="N25" s="126">
        <v>2090</v>
      </c>
      <c r="O25" s="126">
        <v>2100</v>
      </c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 spans="1:26" ht="13" x14ac:dyDescent="0.6">
      <c r="A26" s="128"/>
      <c r="B26" s="129"/>
      <c r="C26" s="129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 spans="1:26" ht="13" x14ac:dyDescent="0.6">
      <c r="A27" s="131" t="s">
        <v>225</v>
      </c>
      <c r="B27" s="129"/>
      <c r="C27" s="132" t="s">
        <v>226</v>
      </c>
      <c r="D27" s="133">
        <v>5262</v>
      </c>
      <c r="E27" s="133">
        <v>6117</v>
      </c>
      <c r="F27" s="133">
        <v>6888</v>
      </c>
      <c r="G27" s="133">
        <v>7617</v>
      </c>
      <c r="H27" s="133">
        <v>8182</v>
      </c>
      <c r="I27" s="133">
        <v>8531</v>
      </c>
      <c r="J27" s="133">
        <v>8704</v>
      </c>
      <c r="K27" s="133">
        <v>8667</v>
      </c>
      <c r="L27" s="133">
        <v>8463</v>
      </c>
      <c r="M27" s="133">
        <v>8125</v>
      </c>
      <c r="N27" s="133">
        <v>7658</v>
      </c>
      <c r="O27" s="133">
        <v>7056</v>
      </c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 spans="1:26" ht="13" x14ac:dyDescent="0.6">
      <c r="A28" s="128"/>
      <c r="B28" s="129"/>
      <c r="C28" s="129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spans="1:26" ht="13" x14ac:dyDescent="0.6">
      <c r="A29" s="131" t="s">
        <v>227</v>
      </c>
      <c r="B29" s="129"/>
      <c r="C29" s="132" t="s">
        <v>228</v>
      </c>
      <c r="D29" s="133">
        <v>20.9</v>
      </c>
      <c r="E29" s="133">
        <v>26.7</v>
      </c>
      <c r="F29" s="133">
        <v>37.9</v>
      </c>
      <c r="G29" s="133">
        <v>56.5</v>
      </c>
      <c r="H29" s="133">
        <v>89.1</v>
      </c>
      <c r="I29" s="133">
        <v>135.19999999999999</v>
      </c>
      <c r="J29" s="133">
        <v>181.3</v>
      </c>
      <c r="K29" s="133">
        <v>247.6</v>
      </c>
      <c r="L29" s="133">
        <v>313.8</v>
      </c>
      <c r="M29" s="133">
        <v>383.3</v>
      </c>
      <c r="N29" s="133">
        <v>455.9</v>
      </c>
      <c r="O29" s="133">
        <v>528.5</v>
      </c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spans="1:26" ht="13" x14ac:dyDescent="0.6">
      <c r="A30" s="134" t="s">
        <v>229</v>
      </c>
      <c r="B30" s="127"/>
      <c r="C30" s="127"/>
      <c r="D30" s="127"/>
      <c r="E30" s="127"/>
      <c r="F30" s="127">
        <f t="shared" ref="F30:O30" si="6">F29/F27</f>
        <v>5.5023228803716606E-3</v>
      </c>
      <c r="G30" s="127">
        <f t="shared" si="6"/>
        <v>7.4176184849678349E-3</v>
      </c>
      <c r="H30" s="127">
        <f t="shared" si="6"/>
        <v>1.0889758005377658E-2</v>
      </c>
      <c r="I30" s="127">
        <f t="shared" si="6"/>
        <v>1.5848083460321179E-2</v>
      </c>
      <c r="J30" s="127">
        <f t="shared" si="6"/>
        <v>2.0829503676470591E-2</v>
      </c>
      <c r="K30" s="127">
        <f t="shared" si="6"/>
        <v>2.8568131994923272E-2</v>
      </c>
      <c r="L30" s="127">
        <f t="shared" si="6"/>
        <v>3.7079049982275791E-2</v>
      </c>
      <c r="M30" s="127">
        <f t="shared" si="6"/>
        <v>4.7175384615384619E-2</v>
      </c>
      <c r="N30" s="127">
        <f t="shared" si="6"/>
        <v>5.9532515016975707E-2</v>
      </c>
      <c r="O30" s="127">
        <f t="shared" si="6"/>
        <v>7.4900793650793648E-2</v>
      </c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spans="1:26" ht="13" x14ac:dyDescent="0.6">
      <c r="A31" s="134" t="s">
        <v>230</v>
      </c>
      <c r="B31" s="127"/>
      <c r="C31" s="127"/>
      <c r="D31" s="127"/>
      <c r="E31" s="127"/>
      <c r="F31" s="135">
        <f t="shared" ref="F31:N31" si="7">EXP(LN(G30/F30)/(G25-F25))-1</f>
        <v>3.0319316462861234E-2</v>
      </c>
      <c r="G31" s="135">
        <f t="shared" si="7"/>
        <v>3.9143136995805738E-2</v>
      </c>
      <c r="H31" s="135">
        <f t="shared" si="7"/>
        <v>3.8235446476803547E-2</v>
      </c>
      <c r="I31" s="135">
        <f t="shared" si="7"/>
        <v>2.7709135828676068E-2</v>
      </c>
      <c r="J31" s="135">
        <f t="shared" si="7"/>
        <v>3.2096468894025731E-2</v>
      </c>
      <c r="K31" s="135">
        <f t="shared" si="7"/>
        <v>2.6418983008330121E-2</v>
      </c>
      <c r="L31" s="135">
        <f t="shared" si="7"/>
        <v>2.4374325900027083E-2</v>
      </c>
      <c r="M31" s="135">
        <f t="shared" si="7"/>
        <v>2.353778103013382E-2</v>
      </c>
      <c r="N31" s="135">
        <f t="shared" si="7"/>
        <v>2.3229892162197618E-2</v>
      </c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 spans="1:26" ht="13" x14ac:dyDescent="0.6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 spans="1:26" ht="13" x14ac:dyDescent="0.6">
      <c r="A33" s="124" t="s">
        <v>234</v>
      </c>
      <c r="B33" s="125"/>
      <c r="C33" s="125"/>
      <c r="D33" s="126">
        <v>1990</v>
      </c>
      <c r="E33" s="126">
        <v>2000</v>
      </c>
      <c r="F33" s="126">
        <v>2010</v>
      </c>
      <c r="G33" s="126">
        <v>2020</v>
      </c>
      <c r="H33" s="126">
        <v>2030</v>
      </c>
      <c r="I33" s="126">
        <v>2040</v>
      </c>
      <c r="J33" s="126">
        <v>2050</v>
      </c>
      <c r="K33" s="126">
        <v>2060</v>
      </c>
      <c r="L33" s="126">
        <v>2070</v>
      </c>
      <c r="M33" s="126">
        <v>2080</v>
      </c>
      <c r="N33" s="126">
        <v>2090</v>
      </c>
      <c r="O33" s="126">
        <v>2100</v>
      </c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 spans="1:26" ht="13" x14ac:dyDescent="0.6">
      <c r="A34" s="128"/>
      <c r="B34" s="129"/>
      <c r="C34" s="129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spans="1:26" ht="13" x14ac:dyDescent="0.6">
      <c r="A35" s="131" t="s">
        <v>225</v>
      </c>
      <c r="B35" s="129"/>
      <c r="C35" s="132" t="s">
        <v>226</v>
      </c>
      <c r="D35" s="133">
        <v>5293</v>
      </c>
      <c r="E35" s="133">
        <v>6100</v>
      </c>
      <c r="F35" s="133">
        <v>6874</v>
      </c>
      <c r="G35" s="133">
        <v>7618</v>
      </c>
      <c r="H35" s="133">
        <v>8122</v>
      </c>
      <c r="I35" s="133">
        <v>8484</v>
      </c>
      <c r="J35" s="133">
        <v>8703</v>
      </c>
      <c r="K35" s="133">
        <v>8623</v>
      </c>
      <c r="L35" s="133">
        <v>8430</v>
      </c>
      <c r="M35" s="133">
        <v>8126</v>
      </c>
      <c r="N35" s="133">
        <v>7621</v>
      </c>
      <c r="O35" s="133">
        <v>7137</v>
      </c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spans="1:26" ht="13" x14ac:dyDescent="0.6">
      <c r="A36" s="128"/>
      <c r="B36" s="129"/>
      <c r="C36" s="129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spans="1:26" ht="13" x14ac:dyDescent="0.6">
      <c r="A37" s="131" t="s">
        <v>227</v>
      </c>
      <c r="B37" s="129"/>
      <c r="C37" s="132" t="s">
        <v>228</v>
      </c>
      <c r="D37" s="133">
        <v>20.7</v>
      </c>
      <c r="E37" s="133">
        <v>27.4</v>
      </c>
      <c r="F37" s="133">
        <v>38.1</v>
      </c>
      <c r="G37" s="133">
        <v>52.8</v>
      </c>
      <c r="H37" s="133">
        <v>80.2</v>
      </c>
      <c r="I37" s="133">
        <v>117.3</v>
      </c>
      <c r="J37" s="133">
        <v>164.4</v>
      </c>
      <c r="K37" s="133">
        <v>226.8</v>
      </c>
      <c r="L37" s="133">
        <v>294.5</v>
      </c>
      <c r="M37" s="133">
        <v>367.3</v>
      </c>
      <c r="N37" s="133">
        <v>445.1</v>
      </c>
      <c r="O37" s="133">
        <v>530.70000000000005</v>
      </c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spans="1:26" ht="13" x14ac:dyDescent="0.6">
      <c r="A38" s="134" t="s">
        <v>229</v>
      </c>
      <c r="B38" s="127"/>
      <c r="C38" s="127"/>
      <c r="D38" s="127"/>
      <c r="E38" s="127"/>
      <c r="F38" s="127">
        <f t="shared" ref="F38:O38" si="8">F37/F35</f>
        <v>5.5426243817282518E-3</v>
      </c>
      <c r="G38" s="127">
        <f t="shared" si="8"/>
        <v>6.9309530060383297E-3</v>
      </c>
      <c r="H38" s="127">
        <f t="shared" si="8"/>
        <v>9.8744151686776666E-3</v>
      </c>
      <c r="I38" s="127">
        <f t="shared" si="8"/>
        <v>1.3826025459688826E-2</v>
      </c>
      <c r="J38" s="127">
        <f t="shared" si="8"/>
        <v>1.8890037917959325E-2</v>
      </c>
      <c r="K38" s="127">
        <f t="shared" si="8"/>
        <v>2.6301751130696976E-2</v>
      </c>
      <c r="L38" s="127">
        <f t="shared" si="8"/>
        <v>3.4934756820877814E-2</v>
      </c>
      <c r="M38" s="127">
        <f t="shared" si="8"/>
        <v>4.5200590696529659E-2</v>
      </c>
      <c r="N38" s="127">
        <f t="shared" si="8"/>
        <v>5.8404408870227006E-2</v>
      </c>
      <c r="O38" s="127">
        <f t="shared" si="8"/>
        <v>7.4358974358974358E-2</v>
      </c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spans="1:26" ht="13" x14ac:dyDescent="0.6">
      <c r="A39" s="134" t="s">
        <v>230</v>
      </c>
      <c r="B39" s="127"/>
      <c r="C39" s="127"/>
      <c r="D39" s="127"/>
      <c r="E39" s="127"/>
      <c r="F39" s="135">
        <f t="shared" ref="F39:N39" si="9">EXP(LN(G38/F38)/(G33-F33))-1</f>
        <v>2.2604620353782856E-2</v>
      </c>
      <c r="G39" s="135">
        <f t="shared" si="9"/>
        <v>3.6028834827721568E-2</v>
      </c>
      <c r="H39" s="135">
        <f t="shared" si="9"/>
        <v>3.4233490373661635E-2</v>
      </c>
      <c r="I39" s="135">
        <f t="shared" si="9"/>
        <v>3.1700278416227246E-2</v>
      </c>
      <c r="J39" s="135">
        <f t="shared" si="9"/>
        <v>3.365398536689912E-2</v>
      </c>
      <c r="K39" s="135">
        <f t="shared" si="9"/>
        <v>2.8791354637158983E-2</v>
      </c>
      <c r="L39" s="135">
        <f t="shared" si="9"/>
        <v>2.6097521491478259E-2</v>
      </c>
      <c r="M39" s="135">
        <f t="shared" si="9"/>
        <v>2.5959346436972064E-2</v>
      </c>
      <c r="N39" s="135">
        <f t="shared" si="9"/>
        <v>2.4445303562792287E-2</v>
      </c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spans="1:26" ht="13" x14ac:dyDescent="0.6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spans="1:26" ht="13" x14ac:dyDescent="0.6">
      <c r="A41" s="124" t="s">
        <v>235</v>
      </c>
      <c r="B41" s="125"/>
      <c r="C41" s="125"/>
      <c r="D41" s="126">
        <v>1990</v>
      </c>
      <c r="E41" s="126">
        <v>2000</v>
      </c>
      <c r="F41" s="126">
        <v>2010</v>
      </c>
      <c r="G41" s="126">
        <v>2020</v>
      </c>
      <c r="H41" s="126">
        <v>2030</v>
      </c>
      <c r="I41" s="126">
        <v>2040</v>
      </c>
      <c r="J41" s="126">
        <v>2050</v>
      </c>
      <c r="K41" s="126">
        <v>2060</v>
      </c>
      <c r="L41" s="126">
        <v>2070</v>
      </c>
      <c r="M41" s="126">
        <v>2080</v>
      </c>
      <c r="N41" s="126">
        <v>2090</v>
      </c>
      <c r="O41" s="126">
        <v>2100</v>
      </c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spans="1:26" ht="13" x14ac:dyDescent="0.6">
      <c r="A42" s="128"/>
      <c r="B42" s="129"/>
      <c r="C42" s="129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spans="1:26" ht="13" x14ac:dyDescent="0.6">
      <c r="A43" s="131" t="s">
        <v>225</v>
      </c>
      <c r="B43" s="129"/>
      <c r="C43" s="132" t="s">
        <v>226</v>
      </c>
      <c r="D43" s="133">
        <v>5262</v>
      </c>
      <c r="E43" s="133">
        <v>6117</v>
      </c>
      <c r="F43" s="133">
        <v>6888</v>
      </c>
      <c r="G43" s="133">
        <v>7617</v>
      </c>
      <c r="H43" s="133">
        <v>8048</v>
      </c>
      <c r="I43" s="133">
        <v>8207</v>
      </c>
      <c r="J43" s="133">
        <v>8704</v>
      </c>
      <c r="K43" s="133">
        <v>8536</v>
      </c>
      <c r="L43" s="133">
        <v>8372</v>
      </c>
      <c r="M43" s="133">
        <v>8028</v>
      </c>
      <c r="N43" s="133">
        <v>7527</v>
      </c>
      <c r="O43" s="133">
        <v>7056</v>
      </c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spans="1:26" ht="13" x14ac:dyDescent="0.6">
      <c r="A44" s="128"/>
      <c r="B44" s="129"/>
      <c r="C44" s="129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spans="1:26" ht="13" x14ac:dyDescent="0.6">
      <c r="A45" s="131" t="s">
        <v>227</v>
      </c>
      <c r="B45" s="129"/>
      <c r="C45" s="132" t="s">
        <v>228</v>
      </c>
      <c r="D45" s="133">
        <v>19.399999999999999</v>
      </c>
      <c r="E45" s="133">
        <v>25.8</v>
      </c>
      <c r="F45" s="133">
        <v>35.700000000000003</v>
      </c>
      <c r="G45" s="133">
        <v>51.9</v>
      </c>
      <c r="H45" s="133">
        <v>75.400000000000006</v>
      </c>
      <c r="I45" s="133">
        <v>114.4</v>
      </c>
      <c r="J45" s="133">
        <v>179.7</v>
      </c>
      <c r="K45" s="133">
        <v>230.1</v>
      </c>
      <c r="L45" s="133">
        <v>287.89999999999998</v>
      </c>
      <c r="M45" s="133">
        <v>355.9</v>
      </c>
      <c r="N45" s="133">
        <v>430.8</v>
      </c>
      <c r="O45" s="133">
        <v>535.6</v>
      </c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spans="1:26" ht="13" x14ac:dyDescent="0.6">
      <c r="A46" s="134" t="s">
        <v>229</v>
      </c>
      <c r="B46" s="127"/>
      <c r="C46" s="127"/>
      <c r="D46" s="127"/>
      <c r="E46" s="127"/>
      <c r="F46" s="127">
        <f t="shared" ref="F46:O46" si="10">F45/F43</f>
        <v>5.1829268292682929E-3</v>
      </c>
      <c r="G46" s="127">
        <f t="shared" si="10"/>
        <v>6.8137061835368256E-3</v>
      </c>
      <c r="H46" s="127">
        <f t="shared" si="10"/>
        <v>9.3687872763419493E-3</v>
      </c>
      <c r="I46" s="127">
        <f t="shared" si="10"/>
        <v>1.3939320092603876E-2</v>
      </c>
      <c r="J46" s="127">
        <f t="shared" si="10"/>
        <v>2.0645680147058823E-2</v>
      </c>
      <c r="K46" s="127">
        <f t="shared" si="10"/>
        <v>2.6956419868791003E-2</v>
      </c>
      <c r="L46" s="127">
        <f t="shared" si="10"/>
        <v>3.4388437649307213E-2</v>
      </c>
      <c r="M46" s="127">
        <f t="shared" si="10"/>
        <v>4.4332336821126056E-2</v>
      </c>
      <c r="N46" s="127">
        <f t="shared" si="10"/>
        <v>5.7233957752092467E-2</v>
      </c>
      <c r="O46" s="127">
        <f t="shared" si="10"/>
        <v>7.5907029478458052E-2</v>
      </c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spans="1:26" ht="13" x14ac:dyDescent="0.6">
      <c r="A47" s="134" t="s">
        <v>230</v>
      </c>
      <c r="B47" s="127"/>
      <c r="C47" s="127"/>
      <c r="D47" s="127"/>
      <c r="E47" s="127"/>
      <c r="F47" s="135">
        <f t="shared" ref="F47:N47" si="11">EXP(LN(G46/F46)/(G41-F41))-1</f>
        <v>2.7734255932270635E-2</v>
      </c>
      <c r="G47" s="135">
        <f t="shared" si="11"/>
        <v>3.2357215572343279E-2</v>
      </c>
      <c r="H47" s="135">
        <f t="shared" si="11"/>
        <v>4.0532911548611716E-2</v>
      </c>
      <c r="I47" s="135">
        <f t="shared" si="11"/>
        <v>4.0060877333564227E-2</v>
      </c>
      <c r="J47" s="135">
        <f t="shared" si="11"/>
        <v>2.7030406829032794E-2</v>
      </c>
      <c r="K47" s="135">
        <f t="shared" si="11"/>
        <v>2.4648770559495548E-2</v>
      </c>
      <c r="L47" s="135">
        <f t="shared" si="11"/>
        <v>2.5724709947631208E-2</v>
      </c>
      <c r="M47" s="135">
        <f t="shared" si="11"/>
        <v>2.5872328416766788E-2</v>
      </c>
      <c r="N47" s="135">
        <f t="shared" si="11"/>
        <v>2.8638610490397953E-2</v>
      </c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spans="1:26" ht="13" x14ac:dyDescent="0.6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 spans="1:26" ht="13" x14ac:dyDescent="0.6">
      <c r="A49" s="124" t="s">
        <v>236</v>
      </c>
      <c r="B49" s="125"/>
      <c r="C49" s="125"/>
      <c r="D49" s="126">
        <v>1990</v>
      </c>
      <c r="E49" s="126">
        <v>2000</v>
      </c>
      <c r="F49" s="126">
        <v>2010</v>
      </c>
      <c r="G49" s="126">
        <v>2020</v>
      </c>
      <c r="H49" s="126">
        <v>2030</v>
      </c>
      <c r="I49" s="126">
        <v>2040</v>
      </c>
      <c r="J49" s="126">
        <v>2050</v>
      </c>
      <c r="K49" s="126">
        <v>2060</v>
      </c>
      <c r="L49" s="126">
        <v>2070</v>
      </c>
      <c r="M49" s="126">
        <v>2080</v>
      </c>
      <c r="N49" s="126">
        <v>2090</v>
      </c>
      <c r="O49" s="126">
        <v>2100</v>
      </c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 spans="1:26" ht="13" x14ac:dyDescent="0.6">
      <c r="A50" s="128"/>
      <c r="B50" s="129"/>
      <c r="C50" s="129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 spans="1:26" ht="13" x14ac:dyDescent="0.6">
      <c r="A51" s="131" t="s">
        <v>225</v>
      </c>
      <c r="B51" s="129"/>
      <c r="C51" s="132" t="s">
        <v>226</v>
      </c>
      <c r="D51" s="133">
        <v>5262</v>
      </c>
      <c r="E51" s="133">
        <v>6117</v>
      </c>
      <c r="F51" s="133">
        <v>6805</v>
      </c>
      <c r="G51" s="133">
        <v>7493</v>
      </c>
      <c r="H51" s="133">
        <v>8182</v>
      </c>
      <c r="I51" s="133">
        <v>8439</v>
      </c>
      <c r="J51" s="133">
        <v>8704</v>
      </c>
      <c r="K51" s="133">
        <v>8538</v>
      </c>
      <c r="L51" s="133">
        <v>8375</v>
      </c>
      <c r="M51" s="133">
        <v>8030</v>
      </c>
      <c r="N51" s="133">
        <v>7528</v>
      </c>
      <c r="O51" s="133">
        <v>7056</v>
      </c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spans="1:26" ht="13" x14ac:dyDescent="0.6">
      <c r="A52" s="128"/>
      <c r="B52" s="129"/>
      <c r="C52" s="129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spans="1:26" ht="13" x14ac:dyDescent="0.6">
      <c r="A53" s="131" t="s">
        <v>227</v>
      </c>
      <c r="B53" s="129"/>
      <c r="C53" s="132" t="s">
        <v>228</v>
      </c>
      <c r="D53" s="133">
        <v>20.9</v>
      </c>
      <c r="E53" s="133">
        <v>26.7</v>
      </c>
      <c r="F53" s="133">
        <v>37.9</v>
      </c>
      <c r="G53" s="133">
        <v>56.4</v>
      </c>
      <c r="H53" s="133">
        <v>89.1</v>
      </c>
      <c r="I53" s="133">
        <v>127.2</v>
      </c>
      <c r="J53" s="133">
        <v>181.5</v>
      </c>
      <c r="K53" s="133">
        <v>235.2</v>
      </c>
      <c r="L53" s="133">
        <v>304.7</v>
      </c>
      <c r="M53" s="133">
        <v>377.7</v>
      </c>
      <c r="N53" s="133">
        <v>447.8</v>
      </c>
      <c r="O53" s="133">
        <v>531</v>
      </c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spans="1:26" ht="13" x14ac:dyDescent="0.6">
      <c r="A54" s="134" t="s">
        <v>229</v>
      </c>
      <c r="B54" s="127"/>
      <c r="C54" s="127"/>
      <c r="D54" s="127"/>
      <c r="E54" s="127"/>
      <c r="F54" s="127">
        <f t="shared" ref="F54:O54" si="12">F53/F51</f>
        <v>5.569434239529757E-3</v>
      </c>
      <c r="G54" s="127">
        <f t="shared" si="12"/>
        <v>7.5270252235419719E-3</v>
      </c>
      <c r="H54" s="127">
        <f t="shared" si="12"/>
        <v>1.0889758005377658E-2</v>
      </c>
      <c r="I54" s="127">
        <f t="shared" si="12"/>
        <v>1.5072875933167437E-2</v>
      </c>
      <c r="J54" s="127">
        <f t="shared" si="12"/>
        <v>2.0852481617647058E-2</v>
      </c>
      <c r="K54" s="127">
        <f t="shared" si="12"/>
        <v>2.7547434996486295E-2</v>
      </c>
      <c r="L54" s="127">
        <f t="shared" si="12"/>
        <v>3.6382089552238803E-2</v>
      </c>
      <c r="M54" s="127">
        <f t="shared" si="12"/>
        <v>4.7036114570361144E-2</v>
      </c>
      <c r="N54" s="127">
        <f t="shared" si="12"/>
        <v>5.9484590860786397E-2</v>
      </c>
      <c r="O54" s="127">
        <f t="shared" si="12"/>
        <v>7.5255102040816327E-2</v>
      </c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spans="1:26" ht="13" x14ac:dyDescent="0.6">
      <c r="A55" s="134" t="s">
        <v>230</v>
      </c>
      <c r="B55" s="127"/>
      <c r="C55" s="127"/>
      <c r="D55" s="127"/>
      <c r="E55" s="127"/>
      <c r="F55" s="135">
        <f t="shared" ref="F55:N55" si="13">EXP(LN(G54/F54)/(G49-F49))-1</f>
        <v>3.0578858696318933E-2</v>
      </c>
      <c r="G55" s="135">
        <f t="shared" si="13"/>
        <v>3.762275146045857E-2</v>
      </c>
      <c r="H55" s="135">
        <f t="shared" si="13"/>
        <v>3.3041549788229263E-2</v>
      </c>
      <c r="I55" s="135">
        <f t="shared" si="13"/>
        <v>3.2990106953288523E-2</v>
      </c>
      <c r="J55" s="135">
        <f t="shared" si="13"/>
        <v>2.8234903633610253E-2</v>
      </c>
      <c r="K55" s="135">
        <f t="shared" si="13"/>
        <v>2.8207215336474079E-2</v>
      </c>
      <c r="L55" s="135">
        <f t="shared" si="13"/>
        <v>2.601658296093734E-2</v>
      </c>
      <c r="M55" s="135">
        <f t="shared" si="13"/>
        <v>2.3757989199106655E-2</v>
      </c>
      <c r="N55" s="135">
        <f t="shared" si="13"/>
        <v>2.3795336626439179E-2</v>
      </c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spans="1:26" ht="13" x14ac:dyDescent="0.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spans="1:26" ht="13" x14ac:dyDescent="0.6">
      <c r="A57" s="124" t="s">
        <v>237</v>
      </c>
      <c r="B57" s="125"/>
      <c r="C57" s="125"/>
      <c r="D57" s="126">
        <v>1990</v>
      </c>
      <c r="E57" s="126">
        <v>2000</v>
      </c>
      <c r="F57" s="126">
        <v>2010</v>
      </c>
      <c r="G57" s="126">
        <v>2020</v>
      </c>
      <c r="H57" s="126">
        <v>2030</v>
      </c>
      <c r="I57" s="126">
        <v>2040</v>
      </c>
      <c r="J57" s="126">
        <v>2050</v>
      </c>
      <c r="K57" s="126">
        <v>2060</v>
      </c>
      <c r="L57" s="126">
        <v>2070</v>
      </c>
      <c r="M57" s="126">
        <v>2080</v>
      </c>
      <c r="N57" s="126">
        <v>2090</v>
      </c>
      <c r="O57" s="126">
        <v>2100</v>
      </c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spans="1:26" ht="13" x14ac:dyDescent="0.6">
      <c r="A58" s="128"/>
      <c r="B58" s="129"/>
      <c r="C58" s="129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 spans="1:26" ht="13" x14ac:dyDescent="0.6">
      <c r="A59" s="131" t="s">
        <v>225</v>
      </c>
      <c r="B59" s="129"/>
      <c r="C59" s="132" t="s">
        <v>226</v>
      </c>
      <c r="D59" s="133">
        <v>5262</v>
      </c>
      <c r="E59" s="133">
        <v>6117</v>
      </c>
      <c r="F59" s="133">
        <v>6888</v>
      </c>
      <c r="G59" s="133">
        <v>7617</v>
      </c>
      <c r="H59" s="133">
        <v>8182</v>
      </c>
      <c r="I59" s="133">
        <v>8531</v>
      </c>
      <c r="J59" s="133">
        <v>8704</v>
      </c>
      <c r="K59" s="133">
        <v>8667</v>
      </c>
      <c r="L59" s="133">
        <v>8463</v>
      </c>
      <c r="M59" s="133">
        <v>8125</v>
      </c>
      <c r="N59" s="133">
        <v>7658</v>
      </c>
      <c r="O59" s="133">
        <v>7056</v>
      </c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 spans="1:26" ht="13" x14ac:dyDescent="0.6">
      <c r="A60" s="128"/>
      <c r="B60" s="129"/>
      <c r="C60" s="129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 spans="1:26" ht="13" x14ac:dyDescent="0.6">
      <c r="A61" s="131" t="s">
        <v>227</v>
      </c>
      <c r="B61" s="129"/>
      <c r="C61" s="132" t="s">
        <v>228</v>
      </c>
      <c r="D61" s="133">
        <v>20.9</v>
      </c>
      <c r="E61" s="133">
        <v>26.8</v>
      </c>
      <c r="F61" s="133">
        <v>36.799999999999997</v>
      </c>
      <c r="G61" s="133">
        <v>57</v>
      </c>
      <c r="H61" s="133">
        <v>91.3</v>
      </c>
      <c r="I61" s="133">
        <v>135.4</v>
      </c>
      <c r="J61" s="133">
        <v>187.1</v>
      </c>
      <c r="K61" s="133">
        <v>254.1</v>
      </c>
      <c r="L61" s="133">
        <v>322.89999999999998</v>
      </c>
      <c r="M61" s="133">
        <v>393.2</v>
      </c>
      <c r="N61" s="133">
        <v>469.6</v>
      </c>
      <c r="O61" s="133">
        <v>550</v>
      </c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 spans="1:26" ht="13" x14ac:dyDescent="0.6">
      <c r="A62" s="134" t="s">
        <v>229</v>
      </c>
      <c r="B62" s="127"/>
      <c r="C62" s="127"/>
      <c r="D62" s="127"/>
      <c r="E62" s="127"/>
      <c r="F62" s="127">
        <f t="shared" ref="F62:O62" si="14">F61/F59</f>
        <v>5.3426248548199768E-3</v>
      </c>
      <c r="G62" s="127">
        <f t="shared" si="14"/>
        <v>7.4832611264277274E-3</v>
      </c>
      <c r="H62" s="127">
        <f t="shared" si="14"/>
        <v>1.1158640919090686E-2</v>
      </c>
      <c r="I62" s="127">
        <f t="shared" si="14"/>
        <v>1.5871527370765446E-2</v>
      </c>
      <c r="J62" s="127">
        <f t="shared" si="14"/>
        <v>2.1495863970588235E-2</v>
      </c>
      <c r="K62" s="127">
        <f t="shared" si="14"/>
        <v>2.9318103149878851E-2</v>
      </c>
      <c r="L62" s="127">
        <f t="shared" si="14"/>
        <v>3.8154318799480086E-2</v>
      </c>
      <c r="M62" s="127">
        <f t="shared" si="14"/>
        <v>4.8393846153846155E-2</v>
      </c>
      <c r="N62" s="127">
        <f t="shared" si="14"/>
        <v>6.1321493862627321E-2</v>
      </c>
      <c r="O62" s="127">
        <f t="shared" si="14"/>
        <v>7.7947845804988661E-2</v>
      </c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 spans="1:26" ht="13" x14ac:dyDescent="0.6">
      <c r="A63" s="134" t="s">
        <v>230</v>
      </c>
      <c r="B63" s="127"/>
      <c r="C63" s="127"/>
      <c r="D63" s="127"/>
      <c r="E63" s="127"/>
      <c r="F63" s="135">
        <f t="shared" ref="F63:N63" si="15">EXP(LN(G62/F62)/(G57-F57))-1</f>
        <v>3.4269271856302908E-2</v>
      </c>
      <c r="G63" s="135">
        <f t="shared" si="15"/>
        <v>4.0763469548630971E-2</v>
      </c>
      <c r="H63" s="135">
        <f t="shared" si="15"/>
        <v>3.5859234370476889E-2</v>
      </c>
      <c r="I63" s="135">
        <f t="shared" si="15"/>
        <v>3.0798121126897948E-2</v>
      </c>
      <c r="J63" s="135">
        <f t="shared" si="15"/>
        <v>3.1521053306830638E-2</v>
      </c>
      <c r="K63" s="135">
        <f t="shared" si="15"/>
        <v>2.6693431571675141E-2</v>
      </c>
      <c r="L63" s="135">
        <f t="shared" si="15"/>
        <v>2.4058209583525558E-2</v>
      </c>
      <c r="M63" s="135">
        <f t="shared" si="15"/>
        <v>2.3958271747230864E-2</v>
      </c>
      <c r="N63" s="135">
        <f t="shared" si="15"/>
        <v>2.4281052618504884E-2</v>
      </c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 spans="1:26" ht="13" x14ac:dyDescent="0.6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 spans="1:26" ht="13" x14ac:dyDescent="0.6">
      <c r="A65" s="124" t="s">
        <v>238</v>
      </c>
      <c r="B65" s="125"/>
      <c r="C65" s="125"/>
      <c r="D65" s="126">
        <v>1990</v>
      </c>
      <c r="E65" s="126">
        <v>2000</v>
      </c>
      <c r="F65" s="126">
        <v>2010</v>
      </c>
      <c r="G65" s="126">
        <v>2020</v>
      </c>
      <c r="H65" s="126">
        <v>2030</v>
      </c>
      <c r="I65" s="126">
        <v>2040</v>
      </c>
      <c r="J65" s="126">
        <v>2050</v>
      </c>
      <c r="K65" s="126">
        <v>2060</v>
      </c>
      <c r="L65" s="126">
        <v>2070</v>
      </c>
      <c r="M65" s="126">
        <v>2080</v>
      </c>
      <c r="N65" s="126">
        <v>2090</v>
      </c>
      <c r="O65" s="126">
        <v>2100</v>
      </c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 spans="1:26" ht="13" x14ac:dyDescent="0.6">
      <c r="A66" s="128"/>
      <c r="B66" s="129"/>
      <c r="C66" s="129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 spans="1:26" ht="13" x14ac:dyDescent="0.6">
      <c r="A67" s="131" t="s">
        <v>225</v>
      </c>
      <c r="B67" s="129"/>
      <c r="C67" s="132" t="s">
        <v>226</v>
      </c>
      <c r="D67" s="133">
        <v>5293</v>
      </c>
      <c r="E67" s="133">
        <v>6100</v>
      </c>
      <c r="F67" s="133">
        <v>6874</v>
      </c>
      <c r="G67" s="133">
        <v>7618</v>
      </c>
      <c r="H67" s="133">
        <v>8122</v>
      </c>
      <c r="I67" s="133">
        <v>8484</v>
      </c>
      <c r="J67" s="133">
        <v>8703</v>
      </c>
      <c r="K67" s="133">
        <v>8623</v>
      </c>
      <c r="L67" s="133">
        <v>8430</v>
      </c>
      <c r="M67" s="133">
        <v>8126</v>
      </c>
      <c r="N67" s="133">
        <v>7621</v>
      </c>
      <c r="O67" s="133">
        <v>7137</v>
      </c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 spans="1:26" ht="13" x14ac:dyDescent="0.6">
      <c r="A68" s="128"/>
      <c r="B68" s="129"/>
      <c r="C68" s="129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 spans="1:26" ht="13" x14ac:dyDescent="0.6">
      <c r="A69" s="131" t="s">
        <v>227</v>
      </c>
      <c r="B69" s="129"/>
      <c r="C69" s="132" t="s">
        <v>228</v>
      </c>
      <c r="D69" s="133">
        <v>20.7</v>
      </c>
      <c r="E69" s="133">
        <v>27.4</v>
      </c>
      <c r="F69" s="133">
        <v>38.1</v>
      </c>
      <c r="G69" s="133">
        <v>52.7</v>
      </c>
      <c r="H69" s="133">
        <v>79.7</v>
      </c>
      <c r="I69" s="133">
        <v>116.4</v>
      </c>
      <c r="J69" s="133">
        <v>162.80000000000001</v>
      </c>
      <c r="K69" s="133">
        <v>224</v>
      </c>
      <c r="L69" s="133">
        <v>290.2</v>
      </c>
      <c r="M69" s="133">
        <v>361.5</v>
      </c>
      <c r="N69" s="133">
        <v>437.8</v>
      </c>
      <c r="O69" s="133">
        <v>521.79999999999995</v>
      </c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 spans="1:26" ht="13" x14ac:dyDescent="0.6">
      <c r="A70" s="134" t="s">
        <v>229</v>
      </c>
      <c r="B70" s="127"/>
      <c r="C70" s="127"/>
      <c r="D70" s="127"/>
      <c r="E70" s="127"/>
      <c r="F70" s="127">
        <f t="shared" ref="F70:O70" si="16">F69/F67</f>
        <v>5.5426243817282518E-3</v>
      </c>
      <c r="G70" s="127">
        <f t="shared" si="16"/>
        <v>6.9178262011026521E-3</v>
      </c>
      <c r="H70" s="127">
        <f t="shared" si="16"/>
        <v>9.8128539768529924E-3</v>
      </c>
      <c r="I70" s="127">
        <f t="shared" si="16"/>
        <v>1.3719943422913721E-2</v>
      </c>
      <c r="J70" s="127">
        <f t="shared" si="16"/>
        <v>1.8706193266689649E-2</v>
      </c>
      <c r="K70" s="127">
        <f t="shared" si="16"/>
        <v>2.5977038153774789E-2</v>
      </c>
      <c r="L70" s="127">
        <f t="shared" si="16"/>
        <v>3.4424673784104388E-2</v>
      </c>
      <c r="M70" s="127">
        <f t="shared" si="16"/>
        <v>4.4486832389859711E-2</v>
      </c>
      <c r="N70" s="127">
        <f t="shared" si="16"/>
        <v>5.7446529326859994E-2</v>
      </c>
      <c r="O70" s="127">
        <f t="shared" si="16"/>
        <v>7.3111951800476388E-2</v>
      </c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 spans="1:26" ht="13" x14ac:dyDescent="0.6">
      <c r="A71" s="134" t="s">
        <v>230</v>
      </c>
      <c r="B71" s="127"/>
      <c r="C71" s="127"/>
      <c r="D71" s="127"/>
      <c r="E71" s="127"/>
      <c r="F71" s="135">
        <f t="shared" ref="F71:N71" si="17">EXP(LN(G70/F70)/(G65-F65))-1</f>
        <v>2.2410779974005424E-2</v>
      </c>
      <c r="G71" s="135">
        <f t="shared" si="17"/>
        <v>3.5577411748334509E-2</v>
      </c>
      <c r="H71" s="135">
        <f t="shared" si="17"/>
        <v>3.4083714084749861E-2</v>
      </c>
      <c r="I71" s="135">
        <f t="shared" si="17"/>
        <v>3.1485933104869579E-2</v>
      </c>
      <c r="J71" s="135">
        <f t="shared" si="17"/>
        <v>3.338087932284961E-2</v>
      </c>
      <c r="K71" s="135">
        <f t="shared" si="17"/>
        <v>2.8556185141075829E-2</v>
      </c>
      <c r="L71" s="135">
        <f t="shared" si="17"/>
        <v>2.597355089312714E-2</v>
      </c>
      <c r="M71" s="135">
        <f t="shared" si="17"/>
        <v>2.589575127023136E-2</v>
      </c>
      <c r="N71" s="135">
        <f t="shared" si="17"/>
        <v>2.440681319197413E-2</v>
      </c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 spans="1:26" ht="13" x14ac:dyDescent="0.6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 spans="1:26" ht="13" x14ac:dyDescent="0.6">
      <c r="A73" s="124" t="s">
        <v>239</v>
      </c>
      <c r="B73" s="125"/>
      <c r="C73" s="125"/>
      <c r="D73" s="126">
        <v>1990</v>
      </c>
      <c r="E73" s="126">
        <v>2000</v>
      </c>
      <c r="F73" s="126">
        <v>2010</v>
      </c>
      <c r="G73" s="126">
        <v>2020</v>
      </c>
      <c r="H73" s="126">
        <v>2030</v>
      </c>
      <c r="I73" s="126">
        <v>2040</v>
      </c>
      <c r="J73" s="126">
        <v>2050</v>
      </c>
      <c r="K73" s="126">
        <v>2060</v>
      </c>
      <c r="L73" s="126">
        <v>2070</v>
      </c>
      <c r="M73" s="126">
        <v>2080</v>
      </c>
      <c r="N73" s="126">
        <v>2090</v>
      </c>
      <c r="O73" s="126">
        <v>2100</v>
      </c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spans="1:26" ht="13" x14ac:dyDescent="0.6">
      <c r="A74" s="128"/>
      <c r="B74" s="129"/>
      <c r="C74" s="129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 spans="1:26" ht="13" x14ac:dyDescent="0.6">
      <c r="A75" s="131" t="s">
        <v>225</v>
      </c>
      <c r="B75" s="129"/>
      <c r="C75" s="132" t="s">
        <v>226</v>
      </c>
      <c r="D75" s="133">
        <v>5262</v>
      </c>
      <c r="E75" s="133">
        <v>6117</v>
      </c>
      <c r="F75" s="133">
        <v>6805</v>
      </c>
      <c r="G75" s="133">
        <v>7493</v>
      </c>
      <c r="H75" s="133">
        <v>8182</v>
      </c>
      <c r="I75" s="133">
        <v>8439</v>
      </c>
      <c r="J75" s="133">
        <v>8704</v>
      </c>
      <c r="K75" s="133">
        <v>8538</v>
      </c>
      <c r="L75" s="133">
        <v>8375</v>
      </c>
      <c r="M75" s="133">
        <v>8030</v>
      </c>
      <c r="N75" s="133">
        <v>7528</v>
      </c>
      <c r="O75" s="133">
        <v>7056</v>
      </c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 spans="1:26" ht="13" x14ac:dyDescent="0.6">
      <c r="A76" s="128"/>
      <c r="B76" s="129"/>
      <c r="C76" s="129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 spans="1:26" ht="13" x14ac:dyDescent="0.6">
      <c r="A77" s="131" t="s">
        <v>227</v>
      </c>
      <c r="B77" s="129"/>
      <c r="C77" s="132" t="s">
        <v>228</v>
      </c>
      <c r="D77" s="133">
        <v>20.9</v>
      </c>
      <c r="E77" s="133">
        <v>26.6</v>
      </c>
      <c r="F77" s="133">
        <v>37.9</v>
      </c>
      <c r="G77" s="133">
        <v>56.6</v>
      </c>
      <c r="H77" s="133">
        <v>89.7</v>
      </c>
      <c r="I77" s="133">
        <v>128.19999999999999</v>
      </c>
      <c r="J77" s="133">
        <v>183.4</v>
      </c>
      <c r="K77" s="133">
        <v>237.8</v>
      </c>
      <c r="L77" s="133">
        <v>308.39999999999998</v>
      </c>
      <c r="M77" s="133">
        <v>382.3</v>
      </c>
      <c r="N77" s="133">
        <v>453.3</v>
      </c>
      <c r="O77" s="133">
        <v>537.29999999999995</v>
      </c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 spans="1:26" ht="13" x14ac:dyDescent="0.6">
      <c r="A78" s="134" t="s">
        <v>229</v>
      </c>
      <c r="B78" s="127"/>
      <c r="C78" s="127"/>
      <c r="D78" s="127"/>
      <c r="E78" s="127"/>
      <c r="F78" s="127">
        <f t="shared" ref="F78:O78" si="18">F77/F75</f>
        <v>5.569434239529757E-3</v>
      </c>
      <c r="G78" s="127">
        <f t="shared" si="18"/>
        <v>7.5537168023488595E-3</v>
      </c>
      <c r="H78" s="127">
        <f t="shared" si="18"/>
        <v>1.0963089709117576E-2</v>
      </c>
      <c r="I78" s="127">
        <f t="shared" si="18"/>
        <v>1.5191373385472211E-2</v>
      </c>
      <c r="J78" s="127">
        <f t="shared" si="18"/>
        <v>2.1070772058823531E-2</v>
      </c>
      <c r="K78" s="127">
        <f t="shared" si="18"/>
        <v>2.7851955961583512E-2</v>
      </c>
      <c r="L78" s="127">
        <f t="shared" si="18"/>
        <v>3.682388059701492E-2</v>
      </c>
      <c r="M78" s="127">
        <f t="shared" si="18"/>
        <v>4.7608966376089662E-2</v>
      </c>
      <c r="N78" s="127">
        <f t="shared" si="18"/>
        <v>6.0215196599362385E-2</v>
      </c>
      <c r="O78" s="127">
        <f t="shared" si="18"/>
        <v>7.6147959183673466E-2</v>
      </c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 spans="1:26" ht="13" x14ac:dyDescent="0.6">
      <c r="A79" s="134" t="s">
        <v>230</v>
      </c>
      <c r="B79" s="127"/>
      <c r="C79" s="127"/>
      <c r="D79" s="127"/>
      <c r="E79" s="127"/>
      <c r="F79" s="135">
        <f t="shared" ref="F79:N79" si="19">EXP(LN(G78/F78)/(G73-F73))-1</f>
        <v>3.0943730328201413E-2</v>
      </c>
      <c r="G79" s="135">
        <f t="shared" si="19"/>
        <v>3.7951896903510418E-2</v>
      </c>
      <c r="H79" s="135">
        <f t="shared" si="19"/>
        <v>3.3157201026709382E-2</v>
      </c>
      <c r="I79" s="135">
        <f t="shared" si="19"/>
        <v>3.3256964056243454E-2</v>
      </c>
      <c r="J79" s="135">
        <f t="shared" si="19"/>
        <v>2.8294528808880726E-2</v>
      </c>
      <c r="K79" s="135">
        <f t="shared" si="19"/>
        <v>2.8317875662617897E-2</v>
      </c>
      <c r="L79" s="135">
        <f t="shared" si="19"/>
        <v>2.6020220738570909E-2</v>
      </c>
      <c r="M79" s="135">
        <f t="shared" si="19"/>
        <v>2.3768435965396462E-2</v>
      </c>
      <c r="N79" s="135">
        <f t="shared" si="19"/>
        <v>2.3753067314707499E-2</v>
      </c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 spans="1:26" ht="13" x14ac:dyDescent="0.6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 spans="1:26" ht="13" x14ac:dyDescent="0.6">
      <c r="A81" s="124" t="s">
        <v>240</v>
      </c>
      <c r="B81" s="125"/>
      <c r="C81" s="125"/>
      <c r="D81" s="126">
        <v>1990</v>
      </c>
      <c r="E81" s="126">
        <v>2000</v>
      </c>
      <c r="F81" s="126">
        <v>2010</v>
      </c>
      <c r="G81" s="126">
        <v>2020</v>
      </c>
      <c r="H81" s="126">
        <v>2030</v>
      </c>
      <c r="I81" s="126">
        <v>2040</v>
      </c>
      <c r="J81" s="126">
        <v>2050</v>
      </c>
      <c r="K81" s="126">
        <v>2060</v>
      </c>
      <c r="L81" s="126">
        <v>2070</v>
      </c>
      <c r="M81" s="126">
        <v>2080</v>
      </c>
      <c r="N81" s="126">
        <v>2090</v>
      </c>
      <c r="O81" s="126">
        <v>2100</v>
      </c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 spans="1:26" ht="13" x14ac:dyDescent="0.6">
      <c r="A82" s="128"/>
      <c r="B82" s="129"/>
      <c r="C82" s="129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 spans="1:26" ht="13" x14ac:dyDescent="0.6">
      <c r="A83" s="131" t="s">
        <v>225</v>
      </c>
      <c r="B83" s="129"/>
      <c r="C83" s="132" t="s">
        <v>226</v>
      </c>
      <c r="D83" s="133">
        <v>5262</v>
      </c>
      <c r="E83" s="133">
        <v>6117</v>
      </c>
      <c r="F83" s="133">
        <v>6888</v>
      </c>
      <c r="G83" s="133">
        <v>7617</v>
      </c>
      <c r="H83" s="133">
        <v>8182</v>
      </c>
      <c r="I83" s="133">
        <v>8531</v>
      </c>
      <c r="J83" s="133">
        <v>8704</v>
      </c>
      <c r="K83" s="133">
        <v>8667</v>
      </c>
      <c r="L83" s="133">
        <v>8463</v>
      </c>
      <c r="M83" s="133">
        <v>8125</v>
      </c>
      <c r="N83" s="133">
        <v>7658</v>
      </c>
      <c r="O83" s="133">
        <v>7056</v>
      </c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 spans="1:26" ht="13" x14ac:dyDescent="0.6">
      <c r="A84" s="128"/>
      <c r="B84" s="129"/>
      <c r="C84" s="129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 spans="1:26" ht="13" x14ac:dyDescent="0.6">
      <c r="A85" s="131" t="s">
        <v>227</v>
      </c>
      <c r="B85" s="129"/>
      <c r="C85" s="132" t="s">
        <v>228</v>
      </c>
      <c r="D85" s="133">
        <v>20.9</v>
      </c>
      <c r="E85" s="133">
        <v>26.8</v>
      </c>
      <c r="F85" s="133">
        <v>36.799999999999997</v>
      </c>
      <c r="G85" s="133">
        <v>57</v>
      </c>
      <c r="H85" s="133">
        <v>91.3</v>
      </c>
      <c r="I85" s="133">
        <v>135.4</v>
      </c>
      <c r="J85" s="133">
        <v>187.1</v>
      </c>
      <c r="K85" s="133">
        <v>254.1</v>
      </c>
      <c r="L85" s="133">
        <v>322.89999999999998</v>
      </c>
      <c r="M85" s="133">
        <v>393.2</v>
      </c>
      <c r="N85" s="133">
        <v>469.6</v>
      </c>
      <c r="O85" s="133">
        <v>550</v>
      </c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 spans="1:26" ht="13" x14ac:dyDescent="0.6">
      <c r="A86" s="134" t="s">
        <v>229</v>
      </c>
      <c r="B86" s="127"/>
      <c r="C86" s="127"/>
      <c r="D86" s="127"/>
      <c r="E86" s="127"/>
      <c r="F86" s="127">
        <f t="shared" ref="F86:O86" si="20">F85/F83</f>
        <v>5.3426248548199768E-3</v>
      </c>
      <c r="G86" s="127">
        <f t="shared" si="20"/>
        <v>7.4832611264277274E-3</v>
      </c>
      <c r="H86" s="127">
        <f t="shared" si="20"/>
        <v>1.1158640919090686E-2</v>
      </c>
      <c r="I86" s="127">
        <f t="shared" si="20"/>
        <v>1.5871527370765446E-2</v>
      </c>
      <c r="J86" s="127">
        <f t="shared" si="20"/>
        <v>2.1495863970588235E-2</v>
      </c>
      <c r="K86" s="127">
        <f t="shared" si="20"/>
        <v>2.9318103149878851E-2</v>
      </c>
      <c r="L86" s="127">
        <f t="shared" si="20"/>
        <v>3.8154318799480086E-2</v>
      </c>
      <c r="M86" s="127">
        <f t="shared" si="20"/>
        <v>4.8393846153846155E-2</v>
      </c>
      <c r="N86" s="127">
        <f t="shared" si="20"/>
        <v>6.1321493862627321E-2</v>
      </c>
      <c r="O86" s="127">
        <f t="shared" si="20"/>
        <v>7.7947845804988661E-2</v>
      </c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spans="1:26" ht="13" x14ac:dyDescent="0.6">
      <c r="A87" s="134" t="s">
        <v>230</v>
      </c>
      <c r="B87" s="127"/>
      <c r="C87" s="127"/>
      <c r="D87" s="127"/>
      <c r="E87" s="127"/>
      <c r="F87" s="135">
        <f t="shared" ref="F87:N87" si="21">EXP(LN(G86/F86)/(G81-F81))-1</f>
        <v>3.4269271856302908E-2</v>
      </c>
      <c r="G87" s="135">
        <f t="shared" si="21"/>
        <v>4.0763469548630971E-2</v>
      </c>
      <c r="H87" s="135">
        <f t="shared" si="21"/>
        <v>3.5859234370476889E-2</v>
      </c>
      <c r="I87" s="135">
        <f t="shared" si="21"/>
        <v>3.0798121126897948E-2</v>
      </c>
      <c r="J87" s="135">
        <f t="shared" si="21"/>
        <v>3.1521053306830638E-2</v>
      </c>
      <c r="K87" s="135">
        <f t="shared" si="21"/>
        <v>2.6693431571675141E-2</v>
      </c>
      <c r="L87" s="135">
        <f t="shared" si="21"/>
        <v>2.4058209583525558E-2</v>
      </c>
      <c r="M87" s="135">
        <f t="shared" si="21"/>
        <v>2.3958271747230864E-2</v>
      </c>
      <c r="N87" s="135">
        <f t="shared" si="21"/>
        <v>2.4281052618504884E-2</v>
      </c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spans="1:26" ht="13" x14ac:dyDescent="0.6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spans="1:26" ht="13" x14ac:dyDescent="0.6">
      <c r="A89" s="124" t="s">
        <v>241</v>
      </c>
      <c r="B89" s="125"/>
      <c r="C89" s="125"/>
      <c r="D89" s="126">
        <v>1990</v>
      </c>
      <c r="E89" s="126">
        <v>2000</v>
      </c>
      <c r="F89" s="126">
        <v>2010</v>
      </c>
      <c r="G89" s="126">
        <v>2020</v>
      </c>
      <c r="H89" s="126">
        <v>2030</v>
      </c>
      <c r="I89" s="126">
        <v>2040</v>
      </c>
      <c r="J89" s="126">
        <v>2050</v>
      </c>
      <c r="K89" s="126">
        <v>2060</v>
      </c>
      <c r="L89" s="126">
        <v>2070</v>
      </c>
      <c r="M89" s="126">
        <v>2080</v>
      </c>
      <c r="N89" s="126">
        <v>2090</v>
      </c>
      <c r="O89" s="126">
        <v>2100</v>
      </c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spans="1:26" ht="13" x14ac:dyDescent="0.6">
      <c r="A90" s="128"/>
      <c r="B90" s="129"/>
      <c r="C90" s="129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spans="1:26" ht="13" x14ac:dyDescent="0.6">
      <c r="A91" s="131" t="s">
        <v>225</v>
      </c>
      <c r="B91" s="129"/>
      <c r="C91" s="132" t="s">
        <v>226</v>
      </c>
      <c r="D91" s="133">
        <v>5293</v>
      </c>
      <c r="E91" s="133">
        <v>6100</v>
      </c>
      <c r="F91" s="133">
        <v>6874</v>
      </c>
      <c r="G91" s="133">
        <v>7618</v>
      </c>
      <c r="H91" s="133">
        <v>8122</v>
      </c>
      <c r="I91" s="133">
        <v>8484</v>
      </c>
      <c r="J91" s="133">
        <v>8703</v>
      </c>
      <c r="K91" s="133">
        <v>8623</v>
      </c>
      <c r="L91" s="133">
        <v>8430</v>
      </c>
      <c r="M91" s="133">
        <v>8126</v>
      </c>
      <c r="N91" s="133">
        <v>7621</v>
      </c>
      <c r="O91" s="133">
        <v>7137</v>
      </c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spans="1:26" ht="13" x14ac:dyDescent="0.6">
      <c r="A92" s="128"/>
      <c r="B92" s="129"/>
      <c r="C92" s="129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spans="1:26" ht="13" x14ac:dyDescent="0.6">
      <c r="A93" s="131" t="s">
        <v>227</v>
      </c>
      <c r="B93" s="129"/>
      <c r="C93" s="132" t="s">
        <v>228</v>
      </c>
      <c r="D93" s="133">
        <v>20.7</v>
      </c>
      <c r="E93" s="133">
        <v>27.4</v>
      </c>
      <c r="F93" s="133">
        <v>38.1</v>
      </c>
      <c r="G93" s="133">
        <v>52.8</v>
      </c>
      <c r="H93" s="133">
        <v>80</v>
      </c>
      <c r="I93" s="133">
        <v>117.1</v>
      </c>
      <c r="J93" s="133">
        <v>164</v>
      </c>
      <c r="K93" s="133">
        <v>226.1</v>
      </c>
      <c r="L93" s="133">
        <v>293.3</v>
      </c>
      <c r="M93" s="133">
        <v>365.7</v>
      </c>
      <c r="N93" s="133">
        <v>441.6</v>
      </c>
      <c r="O93" s="133">
        <v>525</v>
      </c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spans="1:26" ht="13" x14ac:dyDescent="0.6">
      <c r="A94" s="134" t="s">
        <v>229</v>
      </c>
      <c r="B94" s="127"/>
      <c r="C94" s="127"/>
      <c r="D94" s="127"/>
      <c r="E94" s="127"/>
      <c r="F94" s="127">
        <f t="shared" ref="F94:O94" si="22">F93/F91</f>
        <v>5.5426243817282518E-3</v>
      </c>
      <c r="G94" s="127">
        <f t="shared" si="22"/>
        <v>6.9309530060383297E-3</v>
      </c>
      <c r="H94" s="127">
        <f t="shared" si="22"/>
        <v>9.8497906919477966E-3</v>
      </c>
      <c r="I94" s="127">
        <f t="shared" si="22"/>
        <v>1.3802451673738801E-2</v>
      </c>
      <c r="J94" s="127">
        <f t="shared" si="22"/>
        <v>1.8844076755141905E-2</v>
      </c>
      <c r="K94" s="127">
        <f t="shared" si="22"/>
        <v>2.6220572886466426E-2</v>
      </c>
      <c r="L94" s="127">
        <f t="shared" si="22"/>
        <v>3.4792408066429421E-2</v>
      </c>
      <c r="M94" s="127">
        <f t="shared" si="22"/>
        <v>4.5003691853310358E-2</v>
      </c>
      <c r="N94" s="127">
        <f t="shared" si="22"/>
        <v>5.7945151554914059E-2</v>
      </c>
      <c r="O94" s="127">
        <f t="shared" si="22"/>
        <v>7.3560319461958804E-2</v>
      </c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spans="1:26" ht="13" x14ac:dyDescent="0.6">
      <c r="A95" s="134" t="s">
        <v>230</v>
      </c>
      <c r="B95" s="127"/>
      <c r="C95" s="127"/>
      <c r="D95" s="127"/>
      <c r="E95" s="127"/>
      <c r="F95" s="135">
        <f t="shared" ref="F95:N95" si="23">EXP(LN(G94/F94)/(G89-F89))-1</f>
        <v>2.2604620353782856E-2</v>
      </c>
      <c r="G95" s="135">
        <f t="shared" si="23"/>
        <v>3.5770183131895505E-2</v>
      </c>
      <c r="H95" s="135">
        <f t="shared" si="23"/>
        <v>3.4315238917035806E-2</v>
      </c>
      <c r="I95" s="135">
        <f t="shared" si="23"/>
        <v>3.1625011431279271E-2</v>
      </c>
      <c r="J95" s="135">
        <f t="shared" si="23"/>
        <v>3.3586269008222924E-2</v>
      </c>
      <c r="K95" s="135">
        <f t="shared" si="23"/>
        <v>2.8689320617435454E-2</v>
      </c>
      <c r="L95" s="135">
        <f t="shared" si="23"/>
        <v>2.6068524327581555E-2</v>
      </c>
      <c r="M95" s="135">
        <f t="shared" si="23"/>
        <v>2.559736429819548E-2</v>
      </c>
      <c r="N95" s="135">
        <f t="shared" si="23"/>
        <v>2.4147832867967622E-2</v>
      </c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spans="1:26" ht="13" x14ac:dyDescent="0.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spans="1:26" ht="13" x14ac:dyDescent="0.6">
      <c r="A97" s="124" t="s">
        <v>242</v>
      </c>
      <c r="B97" s="125"/>
      <c r="C97" s="125"/>
      <c r="D97" s="126">
        <v>1990</v>
      </c>
      <c r="E97" s="126">
        <v>2000</v>
      </c>
      <c r="F97" s="126">
        <v>2010</v>
      </c>
      <c r="G97" s="126">
        <v>2020</v>
      </c>
      <c r="H97" s="126">
        <v>2030</v>
      </c>
      <c r="I97" s="126">
        <v>2040</v>
      </c>
      <c r="J97" s="126">
        <v>2050</v>
      </c>
      <c r="K97" s="126">
        <v>2060</v>
      </c>
      <c r="L97" s="126">
        <v>2070</v>
      </c>
      <c r="M97" s="126">
        <v>2080</v>
      </c>
      <c r="N97" s="126">
        <v>2090</v>
      </c>
      <c r="O97" s="126">
        <v>2100</v>
      </c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spans="1:26" ht="13" x14ac:dyDescent="0.6">
      <c r="A98" s="128"/>
      <c r="B98" s="129"/>
      <c r="C98" s="129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spans="1:26" ht="13" x14ac:dyDescent="0.6">
      <c r="A99" s="131" t="s">
        <v>225</v>
      </c>
      <c r="B99" s="129"/>
      <c r="C99" s="132" t="s">
        <v>226</v>
      </c>
      <c r="D99" s="133">
        <v>5293</v>
      </c>
      <c r="E99" s="133">
        <v>6100</v>
      </c>
      <c r="F99" s="133">
        <v>6874</v>
      </c>
      <c r="G99" s="133">
        <v>7618</v>
      </c>
      <c r="H99" s="133">
        <v>8122</v>
      </c>
      <c r="I99" s="133">
        <v>8484</v>
      </c>
      <c r="J99" s="133">
        <v>8703</v>
      </c>
      <c r="K99" s="133">
        <v>8623</v>
      </c>
      <c r="L99" s="133">
        <v>8430</v>
      </c>
      <c r="M99" s="133">
        <v>8126</v>
      </c>
      <c r="N99" s="133">
        <v>7621</v>
      </c>
      <c r="O99" s="133">
        <v>7137</v>
      </c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spans="1:26" ht="13" x14ac:dyDescent="0.6">
      <c r="A100" s="128"/>
      <c r="B100" s="129"/>
      <c r="C100" s="129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spans="1:26" ht="13" x14ac:dyDescent="0.6">
      <c r="A101" s="131" t="s">
        <v>227</v>
      </c>
      <c r="B101" s="129"/>
      <c r="C101" s="132" t="s">
        <v>228</v>
      </c>
      <c r="D101" s="133">
        <v>20.7</v>
      </c>
      <c r="E101" s="133">
        <v>27.4</v>
      </c>
      <c r="F101" s="133">
        <v>38.1</v>
      </c>
      <c r="G101" s="133">
        <v>52.8</v>
      </c>
      <c r="H101" s="133">
        <v>80.2</v>
      </c>
      <c r="I101" s="133">
        <v>117.3</v>
      </c>
      <c r="J101" s="133">
        <v>164.2</v>
      </c>
      <c r="K101" s="133">
        <v>226.6</v>
      </c>
      <c r="L101" s="133">
        <v>294.10000000000002</v>
      </c>
      <c r="M101" s="133">
        <v>366.9</v>
      </c>
      <c r="N101" s="133">
        <v>445.1</v>
      </c>
      <c r="O101" s="133">
        <v>531.20000000000005</v>
      </c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spans="1:26" ht="13" x14ac:dyDescent="0.6">
      <c r="A102" s="134" t="s">
        <v>229</v>
      </c>
      <c r="B102" s="127"/>
      <c r="C102" s="127"/>
      <c r="D102" s="127"/>
      <c r="E102" s="127"/>
      <c r="F102" s="127">
        <f t="shared" ref="F102:O102" si="24">F101/F99</f>
        <v>5.5426243817282518E-3</v>
      </c>
      <c r="G102" s="127">
        <f t="shared" si="24"/>
        <v>6.9309530060383297E-3</v>
      </c>
      <c r="H102" s="127">
        <f t="shared" si="24"/>
        <v>9.8744151686776666E-3</v>
      </c>
      <c r="I102" s="127">
        <f t="shared" si="24"/>
        <v>1.3826025459688826E-2</v>
      </c>
      <c r="J102" s="127">
        <f t="shared" si="24"/>
        <v>1.8867057336550613E-2</v>
      </c>
      <c r="K102" s="127">
        <f t="shared" si="24"/>
        <v>2.6278557346631103E-2</v>
      </c>
      <c r="L102" s="127">
        <f t="shared" si="24"/>
        <v>3.488730723606169E-2</v>
      </c>
      <c r="M102" s="127">
        <f t="shared" si="24"/>
        <v>4.5151365985724834E-2</v>
      </c>
      <c r="N102" s="127">
        <f t="shared" si="24"/>
        <v>5.8404408870227006E-2</v>
      </c>
      <c r="O102" s="127">
        <f t="shared" si="24"/>
        <v>7.4429031806080986E-2</v>
      </c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spans="1:26" ht="13" x14ac:dyDescent="0.6">
      <c r="A103" s="134" t="s">
        <v>230</v>
      </c>
      <c r="B103" s="127"/>
      <c r="C103" s="127"/>
      <c r="D103" s="127"/>
      <c r="E103" s="127"/>
      <c r="F103" s="135">
        <f t="shared" ref="F103:N103" si="25">EXP(LN(G102/F102)/(G97-F97))-1</f>
        <v>2.2604620353782856E-2</v>
      </c>
      <c r="G103" s="135">
        <f t="shared" si="25"/>
        <v>3.6028834827721568E-2</v>
      </c>
      <c r="H103" s="135">
        <f t="shared" si="25"/>
        <v>3.4233490373661635E-2</v>
      </c>
      <c r="I103" s="135">
        <f t="shared" si="25"/>
        <v>3.1574698670072898E-2</v>
      </c>
      <c r="J103" s="135">
        <f t="shared" si="25"/>
        <v>3.3688619799858932E-2</v>
      </c>
      <c r="K103" s="135">
        <f t="shared" si="25"/>
        <v>2.8742289221640904E-2</v>
      </c>
      <c r="L103" s="135">
        <f t="shared" si="25"/>
        <v>2.6125178893271483E-2</v>
      </c>
      <c r="M103" s="135">
        <f t="shared" si="25"/>
        <v>2.6071143260218754E-2</v>
      </c>
      <c r="N103" s="135">
        <f t="shared" si="25"/>
        <v>2.4541780972832994E-2</v>
      </c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spans="1:26" ht="13" x14ac:dyDescent="0.6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spans="1:26" ht="13" x14ac:dyDescent="0.6">
      <c r="A105" s="124" t="s">
        <v>243</v>
      </c>
      <c r="B105" s="125"/>
      <c r="C105" s="125"/>
      <c r="D105" s="126">
        <v>1990</v>
      </c>
      <c r="E105" s="126">
        <v>2000</v>
      </c>
      <c r="F105" s="126">
        <v>2010</v>
      </c>
      <c r="G105" s="126">
        <v>2020</v>
      </c>
      <c r="H105" s="126">
        <v>2030</v>
      </c>
      <c r="I105" s="126">
        <v>2040</v>
      </c>
      <c r="J105" s="126">
        <v>2050</v>
      </c>
      <c r="K105" s="126">
        <v>2060</v>
      </c>
      <c r="L105" s="126">
        <v>2070</v>
      </c>
      <c r="M105" s="126">
        <v>2080</v>
      </c>
      <c r="N105" s="126">
        <v>2090</v>
      </c>
      <c r="O105" s="126">
        <v>2100</v>
      </c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spans="1:26" ht="13" x14ac:dyDescent="0.6">
      <c r="A106" s="128"/>
      <c r="B106" s="129"/>
      <c r="C106" s="129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spans="1:26" ht="13" x14ac:dyDescent="0.6">
      <c r="A107" s="131" t="s">
        <v>225</v>
      </c>
      <c r="B107" s="129"/>
      <c r="C107" s="132" t="s">
        <v>226</v>
      </c>
      <c r="D107" s="133">
        <v>5293</v>
      </c>
      <c r="E107" s="133">
        <v>5953</v>
      </c>
      <c r="F107" s="133">
        <v>6597</v>
      </c>
      <c r="G107" s="133">
        <v>7228</v>
      </c>
      <c r="H107" s="133">
        <v>7725</v>
      </c>
      <c r="I107" s="133">
        <v>8113</v>
      </c>
      <c r="J107" s="133">
        <v>8393</v>
      </c>
      <c r="K107" s="133">
        <v>8413</v>
      </c>
      <c r="L107" s="133">
        <v>8359</v>
      </c>
      <c r="M107" s="133">
        <v>8229</v>
      </c>
      <c r="N107" s="133">
        <v>8001</v>
      </c>
      <c r="O107" s="133">
        <v>7780</v>
      </c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spans="1:26" ht="13" x14ac:dyDescent="0.6">
      <c r="A108" s="128"/>
      <c r="B108" s="129"/>
      <c r="C108" s="129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spans="1:26" ht="13" x14ac:dyDescent="0.6">
      <c r="A109" s="131" t="s">
        <v>227</v>
      </c>
      <c r="B109" s="129"/>
      <c r="C109" s="132" t="s">
        <v>228</v>
      </c>
      <c r="D109" s="133">
        <v>20.7</v>
      </c>
      <c r="E109" s="133">
        <v>27.4</v>
      </c>
      <c r="F109" s="133">
        <v>36.700000000000003</v>
      </c>
      <c r="G109" s="133">
        <v>48.4</v>
      </c>
      <c r="H109" s="133">
        <v>67.599999999999994</v>
      </c>
      <c r="I109" s="133">
        <v>91.5</v>
      </c>
      <c r="J109" s="133">
        <v>120.2</v>
      </c>
      <c r="K109" s="133">
        <v>157.1</v>
      </c>
      <c r="L109" s="133">
        <v>197.2</v>
      </c>
      <c r="M109" s="133">
        <v>240.8</v>
      </c>
      <c r="N109" s="133">
        <v>287.8</v>
      </c>
      <c r="O109" s="133">
        <v>339.7</v>
      </c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spans="1:26" ht="13" x14ac:dyDescent="0.6">
      <c r="A110" s="134" t="s">
        <v>229</v>
      </c>
      <c r="B110" s="127"/>
      <c r="C110" s="127"/>
      <c r="D110" s="127"/>
      <c r="E110" s="127"/>
      <c r="F110" s="127">
        <f t="shared" ref="F110:O110" si="26">F109/F107</f>
        <v>5.5631347582234354E-3</v>
      </c>
      <c r="G110" s="127">
        <f t="shared" si="26"/>
        <v>6.6961815163254007E-3</v>
      </c>
      <c r="H110" s="127">
        <f t="shared" si="26"/>
        <v>8.7508090614886718E-3</v>
      </c>
      <c r="I110" s="127">
        <f t="shared" si="26"/>
        <v>1.1278195488721804E-2</v>
      </c>
      <c r="J110" s="127">
        <f t="shared" si="26"/>
        <v>1.4321458358155606E-2</v>
      </c>
      <c r="K110" s="127">
        <f t="shared" si="26"/>
        <v>1.8673481516700344E-2</v>
      </c>
      <c r="L110" s="127">
        <f t="shared" si="26"/>
        <v>2.3591338676875222E-2</v>
      </c>
      <c r="M110" s="127">
        <f t="shared" si="26"/>
        <v>2.9262364807388506E-2</v>
      </c>
      <c r="N110" s="127">
        <f t="shared" si="26"/>
        <v>3.5970503687039121E-2</v>
      </c>
      <c r="O110" s="127">
        <f t="shared" si="26"/>
        <v>4.3663239074550129E-2</v>
      </c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spans="1:26" ht="13" x14ac:dyDescent="0.6">
      <c r="A111" s="134" t="s">
        <v>230</v>
      </c>
      <c r="B111" s="127"/>
      <c r="C111" s="127"/>
      <c r="D111" s="127"/>
      <c r="E111" s="127"/>
      <c r="F111" s="135">
        <f t="shared" ref="F111:N111" si="27">EXP(LN(G110/F110)/(G105-F105))-1</f>
        <v>1.8710455993921293E-2</v>
      </c>
      <c r="G111" s="135">
        <f t="shared" si="27"/>
        <v>2.7122159652062106E-2</v>
      </c>
      <c r="H111" s="135">
        <f t="shared" si="27"/>
        <v>2.5697131663824591E-2</v>
      </c>
      <c r="I111" s="135">
        <f t="shared" si="27"/>
        <v>2.4176396320021443E-2</v>
      </c>
      <c r="J111" s="135">
        <f t="shared" si="27"/>
        <v>2.6889717442114991E-2</v>
      </c>
      <c r="K111" s="135">
        <f t="shared" si="27"/>
        <v>2.3652918388761268E-2</v>
      </c>
      <c r="L111" s="135">
        <f t="shared" si="27"/>
        <v>2.1775966955420056E-2</v>
      </c>
      <c r="M111" s="135">
        <f t="shared" si="27"/>
        <v>2.0854176486938547E-2</v>
      </c>
      <c r="N111" s="135">
        <f t="shared" si="27"/>
        <v>1.9569753116662536E-2</v>
      </c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spans="1:26" ht="13" x14ac:dyDescent="0.6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spans="1:26" ht="13" x14ac:dyDescent="0.6">
      <c r="A113" s="124" t="s">
        <v>244</v>
      </c>
      <c r="B113" s="125"/>
      <c r="C113" s="125"/>
      <c r="D113" s="126">
        <v>1990</v>
      </c>
      <c r="E113" s="126">
        <v>2000</v>
      </c>
      <c r="F113" s="126">
        <v>2010</v>
      </c>
      <c r="G113" s="126">
        <v>2020</v>
      </c>
      <c r="H113" s="126">
        <v>2030</v>
      </c>
      <c r="I113" s="126">
        <v>2040</v>
      </c>
      <c r="J113" s="126">
        <v>2050</v>
      </c>
      <c r="K113" s="126">
        <v>2060</v>
      </c>
      <c r="L113" s="126">
        <v>2070</v>
      </c>
      <c r="M113" s="126">
        <v>2080</v>
      </c>
      <c r="N113" s="126">
        <v>2090</v>
      </c>
      <c r="O113" s="126">
        <v>2100</v>
      </c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spans="1:26" ht="13" x14ac:dyDescent="0.6">
      <c r="A114" s="128"/>
      <c r="B114" s="129"/>
      <c r="C114" s="129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spans="1:26" ht="13" x14ac:dyDescent="0.6">
      <c r="A115" s="131" t="s">
        <v>225</v>
      </c>
      <c r="B115" s="129"/>
      <c r="C115" s="132" t="s">
        <v>226</v>
      </c>
      <c r="D115" s="133">
        <v>5262</v>
      </c>
      <c r="E115" s="133">
        <v>6117</v>
      </c>
      <c r="F115" s="133">
        <v>6805</v>
      </c>
      <c r="G115" s="133">
        <v>7493</v>
      </c>
      <c r="H115" s="133">
        <v>8182</v>
      </c>
      <c r="I115" s="133">
        <v>8439</v>
      </c>
      <c r="J115" s="133">
        <v>8704</v>
      </c>
      <c r="K115" s="133">
        <v>8538</v>
      </c>
      <c r="L115" s="133">
        <v>8375</v>
      </c>
      <c r="M115" s="133">
        <v>8030</v>
      </c>
      <c r="N115" s="133">
        <v>7528</v>
      </c>
      <c r="O115" s="133">
        <v>7056</v>
      </c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spans="1:26" ht="13" x14ac:dyDescent="0.6">
      <c r="A116" s="128"/>
      <c r="B116" s="129"/>
      <c r="C116" s="129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spans="1:26" ht="13" x14ac:dyDescent="0.6">
      <c r="A117" s="131" t="s">
        <v>227</v>
      </c>
      <c r="B117" s="129"/>
      <c r="C117" s="132" t="s">
        <v>228</v>
      </c>
      <c r="D117" s="133">
        <v>20.9</v>
      </c>
      <c r="E117" s="133">
        <v>26.6</v>
      </c>
      <c r="F117" s="133">
        <v>37.700000000000003</v>
      </c>
      <c r="G117" s="133">
        <v>56.3</v>
      </c>
      <c r="H117" s="133">
        <v>89.2</v>
      </c>
      <c r="I117" s="133">
        <v>127.4</v>
      </c>
      <c r="J117" s="133">
        <v>182</v>
      </c>
      <c r="K117" s="133">
        <v>235.8</v>
      </c>
      <c r="L117" s="133">
        <v>305.5</v>
      </c>
      <c r="M117" s="133">
        <v>378.2</v>
      </c>
      <c r="N117" s="133">
        <v>447.3</v>
      </c>
      <c r="O117" s="133">
        <v>529</v>
      </c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spans="1:26" ht="13" x14ac:dyDescent="0.6">
      <c r="A118" s="134" t="s">
        <v>229</v>
      </c>
      <c r="B118" s="127"/>
      <c r="C118" s="127"/>
      <c r="D118" s="127"/>
      <c r="E118" s="127"/>
      <c r="F118" s="127">
        <f t="shared" ref="F118:O118" si="28">F117/F115</f>
        <v>5.5400440852314478E-3</v>
      </c>
      <c r="G118" s="127">
        <f t="shared" si="28"/>
        <v>7.5136794341385286E-3</v>
      </c>
      <c r="H118" s="127">
        <f t="shared" si="28"/>
        <v>1.0901979956000979E-2</v>
      </c>
      <c r="I118" s="127">
        <f t="shared" si="28"/>
        <v>1.5096575423628392E-2</v>
      </c>
      <c r="J118" s="127">
        <f t="shared" si="28"/>
        <v>2.0909926470588234E-2</v>
      </c>
      <c r="K118" s="127">
        <f t="shared" si="28"/>
        <v>2.7617709065354885E-2</v>
      </c>
      <c r="L118" s="127">
        <f t="shared" si="28"/>
        <v>3.6477611940298506E-2</v>
      </c>
      <c r="M118" s="127">
        <f t="shared" si="28"/>
        <v>4.7098381070983811E-2</v>
      </c>
      <c r="N118" s="127">
        <f t="shared" si="28"/>
        <v>5.9418172157279493E-2</v>
      </c>
      <c r="O118" s="127">
        <f t="shared" si="28"/>
        <v>7.4971655328798181E-2</v>
      </c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spans="1:26" ht="13" x14ac:dyDescent="0.6">
      <c r="A119" s="134" t="s">
        <v>230</v>
      </c>
      <c r="B119" s="127"/>
      <c r="C119" s="127"/>
      <c r="D119" s="127"/>
      <c r="E119" s="127"/>
      <c r="F119" s="135">
        <f t="shared" ref="F119:N119" si="29">EXP(LN(G118/F118)/(G113-F113))-1</f>
        <v>3.0941314579447265E-2</v>
      </c>
      <c r="G119" s="135">
        <f t="shared" si="29"/>
        <v>3.7923324617652021E-2</v>
      </c>
      <c r="H119" s="135">
        <f t="shared" si="29"/>
        <v>3.3087974388335883E-2</v>
      </c>
      <c r="I119" s="135">
        <f t="shared" si="29"/>
        <v>3.3112000896956095E-2</v>
      </c>
      <c r="J119" s="135">
        <f t="shared" si="29"/>
        <v>2.8214003810405952E-2</v>
      </c>
      <c r="K119" s="135">
        <f t="shared" si="29"/>
        <v>2.8214857056540588E-2</v>
      </c>
      <c r="L119" s="135">
        <f t="shared" si="29"/>
        <v>2.5883295021580821E-2</v>
      </c>
      <c r="M119" s="135">
        <f t="shared" si="29"/>
        <v>2.3508210416668174E-2</v>
      </c>
      <c r="N119" s="135">
        <f t="shared" si="29"/>
        <v>2.3523412196314153E-2</v>
      </c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spans="1:26" ht="13" x14ac:dyDescent="0.6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spans="1:26" ht="13" x14ac:dyDescent="0.6">
      <c r="A121" s="124" t="s">
        <v>245</v>
      </c>
      <c r="B121" s="125"/>
      <c r="C121" s="125"/>
      <c r="D121" s="126">
        <v>1990</v>
      </c>
      <c r="E121" s="126">
        <v>2000</v>
      </c>
      <c r="F121" s="126">
        <v>2010</v>
      </c>
      <c r="G121" s="126">
        <v>2020</v>
      </c>
      <c r="H121" s="126">
        <v>2030</v>
      </c>
      <c r="I121" s="126">
        <v>2040</v>
      </c>
      <c r="J121" s="126">
        <v>2050</v>
      </c>
      <c r="K121" s="126">
        <v>2060</v>
      </c>
      <c r="L121" s="126">
        <v>2070</v>
      </c>
      <c r="M121" s="126">
        <v>2080</v>
      </c>
      <c r="N121" s="126">
        <v>2090</v>
      </c>
      <c r="O121" s="126">
        <v>2100</v>
      </c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spans="1:26" ht="13" x14ac:dyDescent="0.6">
      <c r="A122" s="128"/>
      <c r="B122" s="129"/>
      <c r="C122" s="129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spans="1:26" ht="13" x14ac:dyDescent="0.6">
      <c r="A123" s="131" t="s">
        <v>225</v>
      </c>
      <c r="B123" s="129"/>
      <c r="C123" s="132" t="s">
        <v>226</v>
      </c>
      <c r="D123" s="133">
        <v>5262</v>
      </c>
      <c r="E123" s="133">
        <v>6117</v>
      </c>
      <c r="F123" s="133">
        <v>6888</v>
      </c>
      <c r="G123" s="133">
        <v>7617</v>
      </c>
      <c r="H123" s="133">
        <v>8182</v>
      </c>
      <c r="I123" s="133">
        <v>8531</v>
      </c>
      <c r="J123" s="133">
        <v>8704</v>
      </c>
      <c r="K123" s="133">
        <v>8667</v>
      </c>
      <c r="L123" s="133">
        <v>8463</v>
      </c>
      <c r="M123" s="133">
        <v>8125</v>
      </c>
      <c r="N123" s="133">
        <v>7658</v>
      </c>
      <c r="O123" s="133">
        <v>7056</v>
      </c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spans="1:26" ht="13" x14ac:dyDescent="0.6">
      <c r="A124" s="128"/>
      <c r="B124" s="129"/>
      <c r="C124" s="129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spans="1:26" ht="13" x14ac:dyDescent="0.6">
      <c r="A125" s="131" t="s">
        <v>227</v>
      </c>
      <c r="B125" s="129"/>
      <c r="C125" s="132" t="s">
        <v>228</v>
      </c>
      <c r="D125" s="133">
        <v>20.9</v>
      </c>
      <c r="E125" s="133">
        <v>26.8</v>
      </c>
      <c r="F125" s="133">
        <v>36.799999999999997</v>
      </c>
      <c r="G125" s="133">
        <v>57</v>
      </c>
      <c r="H125" s="133">
        <v>91.3</v>
      </c>
      <c r="I125" s="133">
        <v>135.4</v>
      </c>
      <c r="J125" s="133">
        <v>187.1</v>
      </c>
      <c r="K125" s="133">
        <v>254.1</v>
      </c>
      <c r="L125" s="133">
        <v>322.89999999999998</v>
      </c>
      <c r="M125" s="133">
        <v>393.2</v>
      </c>
      <c r="N125" s="133">
        <v>469.6</v>
      </c>
      <c r="O125" s="133">
        <v>550</v>
      </c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spans="1:26" ht="13" x14ac:dyDescent="0.6">
      <c r="A126" s="134" t="s">
        <v>229</v>
      </c>
      <c r="B126" s="127"/>
      <c r="C126" s="127"/>
      <c r="D126" s="127"/>
      <c r="E126" s="127"/>
      <c r="F126" s="127">
        <f t="shared" ref="F126:O126" si="30">F125/F123</f>
        <v>5.3426248548199768E-3</v>
      </c>
      <c r="G126" s="127">
        <f t="shared" si="30"/>
        <v>7.4832611264277274E-3</v>
      </c>
      <c r="H126" s="127">
        <f t="shared" si="30"/>
        <v>1.1158640919090686E-2</v>
      </c>
      <c r="I126" s="127">
        <f t="shared" si="30"/>
        <v>1.5871527370765446E-2</v>
      </c>
      <c r="J126" s="127">
        <f t="shared" si="30"/>
        <v>2.1495863970588235E-2</v>
      </c>
      <c r="K126" s="127">
        <f t="shared" si="30"/>
        <v>2.9318103149878851E-2</v>
      </c>
      <c r="L126" s="127">
        <f t="shared" si="30"/>
        <v>3.8154318799480086E-2</v>
      </c>
      <c r="M126" s="127">
        <f t="shared" si="30"/>
        <v>4.8393846153846155E-2</v>
      </c>
      <c r="N126" s="127">
        <f t="shared" si="30"/>
        <v>6.1321493862627321E-2</v>
      </c>
      <c r="O126" s="127">
        <f t="shared" si="30"/>
        <v>7.7947845804988661E-2</v>
      </c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spans="1:26" ht="13" x14ac:dyDescent="0.6">
      <c r="A127" s="134" t="s">
        <v>230</v>
      </c>
      <c r="B127" s="127"/>
      <c r="C127" s="127"/>
      <c r="D127" s="127"/>
      <c r="E127" s="127"/>
      <c r="F127" s="135">
        <f t="shared" ref="F127:N127" si="31">EXP(LN(G126/F126)/(G121-F121))-1</f>
        <v>3.4269271856302908E-2</v>
      </c>
      <c r="G127" s="135">
        <f t="shared" si="31"/>
        <v>4.0763469548630971E-2</v>
      </c>
      <c r="H127" s="135">
        <f t="shared" si="31"/>
        <v>3.5859234370476889E-2</v>
      </c>
      <c r="I127" s="135">
        <f t="shared" si="31"/>
        <v>3.0798121126897948E-2</v>
      </c>
      <c r="J127" s="135">
        <f t="shared" si="31"/>
        <v>3.1521053306830638E-2</v>
      </c>
      <c r="K127" s="135">
        <f t="shared" si="31"/>
        <v>2.6693431571675141E-2</v>
      </c>
      <c r="L127" s="135">
        <f t="shared" si="31"/>
        <v>2.4058209583525558E-2</v>
      </c>
      <c r="M127" s="135">
        <f t="shared" si="31"/>
        <v>2.3958271747230864E-2</v>
      </c>
      <c r="N127" s="135">
        <f t="shared" si="31"/>
        <v>2.4281052618504884E-2</v>
      </c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spans="1:26" ht="13" x14ac:dyDescent="0.6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spans="1:26" ht="13" x14ac:dyDescent="0.6">
      <c r="A129" s="124" t="s">
        <v>246</v>
      </c>
      <c r="B129" s="125"/>
      <c r="C129" s="125"/>
      <c r="D129" s="126">
        <v>1990</v>
      </c>
      <c r="E129" s="126">
        <v>2000</v>
      </c>
      <c r="F129" s="126">
        <v>2010</v>
      </c>
      <c r="G129" s="126">
        <v>2020</v>
      </c>
      <c r="H129" s="126">
        <v>2030</v>
      </c>
      <c r="I129" s="126">
        <v>2040</v>
      </c>
      <c r="J129" s="126">
        <v>2050</v>
      </c>
      <c r="K129" s="126">
        <v>2060</v>
      </c>
      <c r="L129" s="126">
        <v>2070</v>
      </c>
      <c r="M129" s="126">
        <v>2080</v>
      </c>
      <c r="N129" s="126">
        <v>2090</v>
      </c>
      <c r="O129" s="126">
        <v>2100</v>
      </c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spans="1:26" ht="13" x14ac:dyDescent="0.6">
      <c r="A130" s="128"/>
      <c r="B130" s="129"/>
      <c r="C130" s="129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spans="1:26" ht="13" x14ac:dyDescent="0.6">
      <c r="A131" s="131" t="s">
        <v>225</v>
      </c>
      <c r="B131" s="129"/>
      <c r="C131" s="132" t="s">
        <v>226</v>
      </c>
      <c r="D131" s="133">
        <v>5262</v>
      </c>
      <c r="E131" s="133">
        <v>6117</v>
      </c>
      <c r="F131" s="133">
        <v>6888</v>
      </c>
      <c r="G131" s="133">
        <v>7617</v>
      </c>
      <c r="H131" s="133">
        <v>8048</v>
      </c>
      <c r="I131" s="133">
        <v>8207</v>
      </c>
      <c r="J131" s="133">
        <v>8704</v>
      </c>
      <c r="K131" s="133">
        <v>8536</v>
      </c>
      <c r="L131" s="133">
        <v>8372</v>
      </c>
      <c r="M131" s="133">
        <v>8028</v>
      </c>
      <c r="N131" s="133">
        <v>7527</v>
      </c>
      <c r="O131" s="133">
        <v>7056</v>
      </c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spans="1:26" ht="13" x14ac:dyDescent="0.6">
      <c r="A132" s="128"/>
      <c r="B132" s="129"/>
      <c r="C132" s="129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spans="1:26" ht="13" x14ac:dyDescent="0.6">
      <c r="A133" s="131" t="s">
        <v>227</v>
      </c>
      <c r="B133" s="129"/>
      <c r="C133" s="132" t="s">
        <v>228</v>
      </c>
      <c r="D133" s="133">
        <v>19.399999999999999</v>
      </c>
      <c r="E133" s="133">
        <v>25.9</v>
      </c>
      <c r="F133" s="133">
        <v>35.9</v>
      </c>
      <c r="G133" s="133">
        <v>52</v>
      </c>
      <c r="H133" s="133">
        <v>75.099999999999994</v>
      </c>
      <c r="I133" s="133">
        <v>113.5</v>
      </c>
      <c r="J133" s="133">
        <v>177.4</v>
      </c>
      <c r="K133" s="133">
        <v>226.2</v>
      </c>
      <c r="L133" s="133">
        <v>282.10000000000002</v>
      </c>
      <c r="M133" s="133">
        <v>347.5</v>
      </c>
      <c r="N133" s="133">
        <v>418</v>
      </c>
      <c r="O133" s="133">
        <v>518.5</v>
      </c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spans="1:26" ht="13" x14ac:dyDescent="0.6">
      <c r="A134" s="134" t="s">
        <v>229</v>
      </c>
      <c r="B134" s="127"/>
      <c r="C134" s="127"/>
      <c r="D134" s="127"/>
      <c r="E134" s="127"/>
      <c r="F134" s="127">
        <f t="shared" ref="F134:O134" si="32">F133/F131</f>
        <v>5.2119628339140529E-3</v>
      </c>
      <c r="G134" s="127">
        <f t="shared" si="32"/>
        <v>6.8268347118288037E-3</v>
      </c>
      <c r="H134" s="127">
        <f t="shared" si="32"/>
        <v>9.3315109343936383E-3</v>
      </c>
      <c r="I134" s="127">
        <f t="shared" si="32"/>
        <v>1.3829657609357865E-2</v>
      </c>
      <c r="J134" s="127">
        <f t="shared" si="32"/>
        <v>2.0381433823529412E-2</v>
      </c>
      <c r="K134" s="127">
        <f t="shared" si="32"/>
        <v>2.6499531396438611E-2</v>
      </c>
      <c r="L134" s="127">
        <f t="shared" si="32"/>
        <v>3.3695652173913043E-2</v>
      </c>
      <c r="M134" s="127">
        <f t="shared" si="32"/>
        <v>4.3285999003487792E-2</v>
      </c>
      <c r="N134" s="127">
        <f t="shared" si="32"/>
        <v>5.5533413046366414E-2</v>
      </c>
      <c r="O134" s="127">
        <f t="shared" si="32"/>
        <v>7.3483560090702948E-2</v>
      </c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spans="1:26" ht="13" x14ac:dyDescent="0.6">
      <c r="A135" s="134" t="s">
        <v>230</v>
      </c>
      <c r="B135" s="127"/>
      <c r="C135" s="127"/>
      <c r="D135" s="127"/>
      <c r="E135" s="127"/>
      <c r="F135" s="135">
        <f t="shared" ref="F135:N135" si="33">EXP(LN(G134/F134)/(G129-F129))-1</f>
        <v>2.7358001600376491E-2</v>
      </c>
      <c r="G135" s="135">
        <f t="shared" si="33"/>
        <v>3.1747103027155443E-2</v>
      </c>
      <c r="H135" s="135">
        <f t="shared" si="33"/>
        <v>4.0125984008288595E-2</v>
      </c>
      <c r="I135" s="135">
        <f t="shared" si="33"/>
        <v>3.9542694007502099E-2</v>
      </c>
      <c r="J135" s="135">
        <f t="shared" si="33"/>
        <v>2.659783987983122E-2</v>
      </c>
      <c r="K135" s="135">
        <f t="shared" si="33"/>
        <v>2.4315081815948103E-2</v>
      </c>
      <c r="L135" s="135">
        <f t="shared" si="33"/>
        <v>2.5362329236285452E-2</v>
      </c>
      <c r="M135" s="135">
        <f t="shared" si="33"/>
        <v>2.5228550917989256E-2</v>
      </c>
      <c r="N135" s="135">
        <f t="shared" si="33"/>
        <v>2.8403585872174064E-2</v>
      </c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spans="1:26" ht="13" x14ac:dyDescent="0.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spans="1:26" ht="13" x14ac:dyDescent="0.6">
      <c r="A137" s="124" t="s">
        <v>247</v>
      </c>
      <c r="B137" s="125"/>
      <c r="C137" s="125"/>
      <c r="D137" s="126">
        <v>1990</v>
      </c>
      <c r="E137" s="126">
        <v>2000</v>
      </c>
      <c r="F137" s="126">
        <v>2010</v>
      </c>
      <c r="G137" s="126">
        <v>2020</v>
      </c>
      <c r="H137" s="126">
        <v>2030</v>
      </c>
      <c r="I137" s="126">
        <v>2040</v>
      </c>
      <c r="J137" s="126">
        <v>2050</v>
      </c>
      <c r="K137" s="126">
        <v>2060</v>
      </c>
      <c r="L137" s="126">
        <v>2070</v>
      </c>
      <c r="M137" s="126">
        <v>2080</v>
      </c>
      <c r="N137" s="126">
        <v>2090</v>
      </c>
      <c r="O137" s="126">
        <v>2100</v>
      </c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spans="1:26" ht="13" x14ac:dyDescent="0.6">
      <c r="A138" s="128"/>
      <c r="B138" s="129"/>
      <c r="C138" s="129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spans="1:26" ht="13" x14ac:dyDescent="0.6">
      <c r="A139" s="131" t="s">
        <v>225</v>
      </c>
      <c r="B139" s="129"/>
      <c r="C139" s="132" t="s">
        <v>226</v>
      </c>
      <c r="D139" s="133">
        <v>5282</v>
      </c>
      <c r="E139" s="133">
        <v>6170</v>
      </c>
      <c r="F139" s="133">
        <v>7188</v>
      </c>
      <c r="G139" s="133">
        <v>8206</v>
      </c>
      <c r="H139" s="133">
        <v>9170</v>
      </c>
      <c r="I139" s="133">
        <v>10715</v>
      </c>
      <c r="J139" s="133">
        <v>11296</v>
      </c>
      <c r="K139" s="133">
        <v>12139</v>
      </c>
      <c r="L139" s="133">
        <v>12587</v>
      </c>
      <c r="M139" s="133">
        <v>13828</v>
      </c>
      <c r="N139" s="133">
        <v>14743</v>
      </c>
      <c r="O139" s="133">
        <v>15068</v>
      </c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spans="1:26" ht="13" x14ac:dyDescent="0.6">
      <c r="A140" s="128"/>
      <c r="B140" s="129"/>
      <c r="C140" s="129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spans="1:26" ht="13" x14ac:dyDescent="0.6">
      <c r="A141" s="131" t="s">
        <v>227</v>
      </c>
      <c r="B141" s="129"/>
      <c r="C141" s="132" t="s">
        <v>228</v>
      </c>
      <c r="D141" s="133">
        <v>20.100000000000001</v>
      </c>
      <c r="E141" s="133">
        <v>25.2</v>
      </c>
      <c r="F141" s="133">
        <v>31.9</v>
      </c>
      <c r="G141" s="133">
        <v>40.5</v>
      </c>
      <c r="H141" s="133">
        <v>51.2</v>
      </c>
      <c r="I141" s="133">
        <v>72.3</v>
      </c>
      <c r="J141" s="133">
        <v>81.599999999999994</v>
      </c>
      <c r="K141" s="133">
        <v>101.9</v>
      </c>
      <c r="L141" s="133">
        <v>114.1</v>
      </c>
      <c r="M141" s="133">
        <v>159.30000000000001</v>
      </c>
      <c r="N141" s="133">
        <v>218.4</v>
      </c>
      <c r="O141" s="133">
        <v>242.8</v>
      </c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spans="1:26" ht="13" x14ac:dyDescent="0.6">
      <c r="A142" s="134" t="s">
        <v>229</v>
      </c>
      <c r="B142" s="127"/>
      <c r="C142" s="127"/>
      <c r="D142" s="127"/>
      <c r="E142" s="127"/>
      <c r="F142" s="127">
        <f t="shared" ref="F142:O142" si="34">F141/F139</f>
        <v>4.4379521424596545E-3</v>
      </c>
      <c r="G142" s="127">
        <f t="shared" si="34"/>
        <v>4.9354131123568118E-3</v>
      </c>
      <c r="H142" s="127">
        <f t="shared" si="34"/>
        <v>5.5834242093784079E-3</v>
      </c>
      <c r="I142" s="127">
        <f t="shared" si="34"/>
        <v>6.7475501633224447E-3</v>
      </c>
      <c r="J142" s="127">
        <f t="shared" si="34"/>
        <v>7.2237960339943336E-3</v>
      </c>
      <c r="K142" s="127">
        <f t="shared" si="34"/>
        <v>8.3944311722547165E-3</v>
      </c>
      <c r="L142" s="127">
        <f t="shared" si="34"/>
        <v>9.0649082386589329E-3</v>
      </c>
      <c r="M142" s="127">
        <f t="shared" si="34"/>
        <v>1.1520104136534568E-2</v>
      </c>
      <c r="N142" s="127">
        <f t="shared" si="34"/>
        <v>1.4813809943702096E-2</v>
      </c>
      <c r="O142" s="127">
        <f t="shared" si="34"/>
        <v>1.6113618263870456E-2</v>
      </c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spans="1:26" ht="13" x14ac:dyDescent="0.6">
      <c r="A143" s="134" t="s">
        <v>230</v>
      </c>
      <c r="B143" s="127"/>
      <c r="C143" s="127"/>
      <c r="D143" s="127"/>
      <c r="E143" s="127"/>
      <c r="F143" s="135">
        <f t="shared" ref="F143:N143" si="35">EXP(LN(G142/F142)/(G137-F137))-1</f>
        <v>1.0680972562843838E-2</v>
      </c>
      <c r="G143" s="135">
        <f t="shared" si="35"/>
        <v>1.2412996140349186E-2</v>
      </c>
      <c r="H143" s="135">
        <f t="shared" si="35"/>
        <v>1.9118181511221799E-2</v>
      </c>
      <c r="I143" s="135">
        <f t="shared" si="35"/>
        <v>6.8434179971130771E-3</v>
      </c>
      <c r="J143" s="135">
        <f t="shared" si="35"/>
        <v>1.5132143753077587E-2</v>
      </c>
      <c r="K143" s="135">
        <f t="shared" si="35"/>
        <v>7.713818503807035E-3</v>
      </c>
      <c r="L143" s="135">
        <f t="shared" si="35"/>
        <v>2.4257845667211342E-2</v>
      </c>
      <c r="M143" s="135">
        <f t="shared" si="35"/>
        <v>2.5465458649178485E-2</v>
      </c>
      <c r="N143" s="135">
        <f t="shared" si="35"/>
        <v>8.4459594859984666E-3</v>
      </c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spans="1:26" ht="13" x14ac:dyDescent="0.6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spans="1:26" ht="13" x14ac:dyDescent="0.6">
      <c r="A145" s="124" t="s">
        <v>248</v>
      </c>
      <c r="B145" s="125"/>
      <c r="C145" s="125"/>
      <c r="D145" s="126">
        <v>1990</v>
      </c>
      <c r="E145" s="126">
        <v>2000</v>
      </c>
      <c r="F145" s="126">
        <v>2010</v>
      </c>
      <c r="G145" s="126">
        <v>2020</v>
      </c>
      <c r="H145" s="126">
        <v>2030</v>
      </c>
      <c r="I145" s="126">
        <v>2040</v>
      </c>
      <c r="J145" s="126">
        <v>2050</v>
      </c>
      <c r="K145" s="126">
        <v>2060</v>
      </c>
      <c r="L145" s="126">
        <v>2070</v>
      </c>
      <c r="M145" s="126">
        <v>2080</v>
      </c>
      <c r="N145" s="126">
        <v>2090</v>
      </c>
      <c r="O145" s="126">
        <v>2100</v>
      </c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spans="1:26" ht="13" x14ac:dyDescent="0.6">
      <c r="A146" s="128"/>
      <c r="B146" s="129"/>
      <c r="C146" s="129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spans="1:26" ht="13" x14ac:dyDescent="0.6">
      <c r="A147" s="131" t="s">
        <v>225</v>
      </c>
      <c r="B147" s="129"/>
      <c r="C147" s="132" t="s">
        <v>226</v>
      </c>
      <c r="D147" s="133">
        <v>5262</v>
      </c>
      <c r="E147" s="133">
        <v>6132</v>
      </c>
      <c r="F147" s="133">
        <v>7165</v>
      </c>
      <c r="G147" s="133">
        <v>8198</v>
      </c>
      <c r="H147" s="133">
        <v>9231</v>
      </c>
      <c r="I147" s="133">
        <v>10208</v>
      </c>
      <c r="J147" s="133">
        <v>11287</v>
      </c>
      <c r="K147" s="133">
        <v>12008</v>
      </c>
      <c r="L147" s="133">
        <v>12776</v>
      </c>
      <c r="M147" s="133">
        <v>13536</v>
      </c>
      <c r="N147" s="133">
        <v>14281</v>
      </c>
      <c r="O147" s="133">
        <v>15068</v>
      </c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spans="1:26" ht="13" x14ac:dyDescent="0.6">
      <c r="A148" s="128"/>
      <c r="B148" s="129"/>
      <c r="C148" s="129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spans="1:26" ht="13" x14ac:dyDescent="0.6">
      <c r="A149" s="131" t="s">
        <v>227</v>
      </c>
      <c r="B149" s="129"/>
      <c r="C149" s="132" t="s">
        <v>228</v>
      </c>
      <c r="D149" s="133">
        <v>20.100000000000001</v>
      </c>
      <c r="E149" s="133">
        <v>25.1</v>
      </c>
      <c r="F149" s="133">
        <v>31.8</v>
      </c>
      <c r="G149" s="133">
        <v>40.200000000000003</v>
      </c>
      <c r="H149" s="133">
        <v>50.7</v>
      </c>
      <c r="I149" s="133">
        <v>63.9</v>
      </c>
      <c r="J149" s="133">
        <v>80.7</v>
      </c>
      <c r="K149" s="133">
        <v>101.2</v>
      </c>
      <c r="L149" s="133">
        <v>126.9</v>
      </c>
      <c r="M149" s="133">
        <v>157.69999999999999</v>
      </c>
      <c r="N149" s="133">
        <v>194.3</v>
      </c>
      <c r="O149" s="133">
        <v>239.4</v>
      </c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spans="1:26" ht="13" x14ac:dyDescent="0.6">
      <c r="A150" s="134" t="s">
        <v>229</v>
      </c>
      <c r="B150" s="127"/>
      <c r="C150" s="127"/>
      <c r="D150" s="127"/>
      <c r="E150" s="127"/>
      <c r="F150" s="127">
        <f t="shared" ref="F150:O150" si="36">F149/F147</f>
        <v>4.4382414515003491E-3</v>
      </c>
      <c r="G150" s="127">
        <f t="shared" si="36"/>
        <v>4.9036350329348622E-3</v>
      </c>
      <c r="H150" s="127">
        <f t="shared" si="36"/>
        <v>5.4923626909327266E-3</v>
      </c>
      <c r="I150" s="127">
        <f t="shared" si="36"/>
        <v>6.2597962382445142E-3</v>
      </c>
      <c r="J150" s="127">
        <f t="shared" si="36"/>
        <v>7.1498183751218221E-3</v>
      </c>
      <c r="K150" s="127">
        <f t="shared" si="36"/>
        <v>8.4277148567621588E-3</v>
      </c>
      <c r="L150" s="127">
        <f t="shared" si="36"/>
        <v>9.9326862867877268E-3</v>
      </c>
      <c r="M150" s="127">
        <f t="shared" si="36"/>
        <v>1.1650413711583924E-2</v>
      </c>
      <c r="N150" s="127">
        <f t="shared" si="36"/>
        <v>1.3605489811637842E-2</v>
      </c>
      <c r="O150" s="127">
        <f t="shared" si="36"/>
        <v>1.5887974515529601E-2</v>
      </c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spans="1:26" ht="13" x14ac:dyDescent="0.6">
      <c r="A151" s="134" t="s">
        <v>230</v>
      </c>
      <c r="B151" s="127"/>
      <c r="C151" s="127"/>
      <c r="D151" s="127"/>
      <c r="E151" s="127"/>
      <c r="F151" s="135">
        <f t="shared" ref="F151:N151" si="37">EXP(LN(G150/F150)/(G145-F145))-1</f>
        <v>1.0021739120972262E-2</v>
      </c>
      <c r="G151" s="135">
        <f t="shared" si="37"/>
        <v>1.1402695931642892E-2</v>
      </c>
      <c r="H151" s="135">
        <f t="shared" si="37"/>
        <v>1.3164813972202039E-2</v>
      </c>
      <c r="I151" s="135">
        <f t="shared" si="37"/>
        <v>1.3382689140075898E-2</v>
      </c>
      <c r="J151" s="135">
        <f t="shared" si="37"/>
        <v>1.6579815395235231E-2</v>
      </c>
      <c r="K151" s="135">
        <f t="shared" si="37"/>
        <v>1.6566253606026482E-2</v>
      </c>
      <c r="L151" s="135">
        <f t="shared" si="37"/>
        <v>1.6078970219518762E-2</v>
      </c>
      <c r="M151" s="135">
        <f t="shared" si="37"/>
        <v>1.5634122125510519E-2</v>
      </c>
      <c r="N151" s="135">
        <f t="shared" si="37"/>
        <v>1.5629800263560867E-2</v>
      </c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spans="1:26" ht="13" x14ac:dyDescent="0.6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spans="1:26" ht="13" x14ac:dyDescent="0.6">
      <c r="A153" s="124" t="s">
        <v>249</v>
      </c>
      <c r="B153" s="125"/>
      <c r="C153" s="125"/>
      <c r="D153" s="126">
        <v>1990</v>
      </c>
      <c r="E153" s="126">
        <v>2000</v>
      </c>
      <c r="F153" s="126">
        <v>2010</v>
      </c>
      <c r="G153" s="126">
        <v>2020</v>
      </c>
      <c r="H153" s="126">
        <v>2030</v>
      </c>
      <c r="I153" s="126">
        <v>2040</v>
      </c>
      <c r="J153" s="126">
        <v>2050</v>
      </c>
      <c r="K153" s="126">
        <v>2060</v>
      </c>
      <c r="L153" s="126">
        <v>2070</v>
      </c>
      <c r="M153" s="126">
        <v>2080</v>
      </c>
      <c r="N153" s="126">
        <v>2090</v>
      </c>
      <c r="O153" s="126">
        <v>2100</v>
      </c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spans="1:26" ht="13" x14ac:dyDescent="0.6">
      <c r="A154" s="128"/>
      <c r="B154" s="129"/>
      <c r="C154" s="129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spans="1:26" ht="13" x14ac:dyDescent="0.6">
      <c r="A155" s="131" t="s">
        <v>225</v>
      </c>
      <c r="B155" s="129"/>
      <c r="C155" s="132" t="s">
        <v>226</v>
      </c>
      <c r="D155" s="133">
        <v>5297</v>
      </c>
      <c r="E155" s="130"/>
      <c r="F155" s="130"/>
      <c r="G155" s="133">
        <v>8225</v>
      </c>
      <c r="H155" s="130"/>
      <c r="I155" s="130"/>
      <c r="J155" s="133">
        <v>11298</v>
      </c>
      <c r="K155" s="130"/>
      <c r="L155" s="130"/>
      <c r="M155" s="130"/>
      <c r="N155" s="130"/>
      <c r="O155" s="133">
        <v>14719</v>
      </c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spans="1:26" ht="13" x14ac:dyDescent="0.6">
      <c r="A156" s="128"/>
      <c r="B156" s="129"/>
      <c r="C156" s="129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spans="1:26" ht="13" x14ac:dyDescent="0.6">
      <c r="A157" s="131" t="s">
        <v>227</v>
      </c>
      <c r="B157" s="129"/>
      <c r="C157" s="132" t="s">
        <v>228</v>
      </c>
      <c r="D157" s="133">
        <v>21</v>
      </c>
      <c r="E157" s="130"/>
      <c r="F157" s="130"/>
      <c r="G157" s="133">
        <v>45.3</v>
      </c>
      <c r="H157" s="130"/>
      <c r="I157" s="130"/>
      <c r="J157" s="133">
        <v>111.3</v>
      </c>
      <c r="K157" s="130"/>
      <c r="L157" s="130"/>
      <c r="M157" s="130"/>
      <c r="N157" s="130"/>
      <c r="O157" s="133">
        <v>248.5</v>
      </c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spans="1:26" ht="13" x14ac:dyDescent="0.6">
      <c r="A158" s="134" t="s">
        <v>229</v>
      </c>
      <c r="B158" s="127"/>
      <c r="C158" s="127"/>
      <c r="D158" s="127"/>
      <c r="E158" s="127"/>
      <c r="F158" s="127"/>
      <c r="G158" s="127">
        <f>G157/G155</f>
        <v>5.5075987841945286E-3</v>
      </c>
      <c r="H158" s="127"/>
      <c r="I158" s="127"/>
      <c r="J158" s="127">
        <f>J157/J155</f>
        <v>9.8513011152416355E-3</v>
      </c>
      <c r="K158" s="127"/>
      <c r="L158" s="127"/>
      <c r="M158" s="127"/>
      <c r="N158" s="127"/>
      <c r="O158" s="127">
        <f>O157/O155</f>
        <v>1.6882940417147906E-2</v>
      </c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spans="1:26" ht="13" x14ac:dyDescent="0.6">
      <c r="A159" s="134" t="s">
        <v>230</v>
      </c>
      <c r="B159" s="127"/>
      <c r="C159" s="127"/>
      <c r="D159" s="127"/>
      <c r="E159" s="127"/>
      <c r="F159" s="135"/>
      <c r="G159" s="135">
        <f>EXP(LN(J158/G158)/(J153-G153))-1</f>
        <v>1.9571553487029103E-2</v>
      </c>
      <c r="H159" s="135"/>
      <c r="I159" s="135"/>
      <c r="J159" s="135">
        <f>EXP(LN(O158/J158)/(O153-J153))-1</f>
        <v>1.083225116707931E-2</v>
      </c>
      <c r="K159" s="135"/>
      <c r="L159" s="135"/>
      <c r="M159" s="135"/>
      <c r="N159" s="135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 spans="1:26" ht="13" x14ac:dyDescent="0.6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 spans="1:26" ht="13" x14ac:dyDescent="0.6">
      <c r="A161" s="124" t="s">
        <v>250</v>
      </c>
      <c r="B161" s="125"/>
      <c r="C161" s="125"/>
      <c r="D161" s="126">
        <v>1990</v>
      </c>
      <c r="E161" s="126">
        <v>2000</v>
      </c>
      <c r="F161" s="126">
        <v>2010</v>
      </c>
      <c r="G161" s="126">
        <v>2020</v>
      </c>
      <c r="H161" s="126">
        <v>2030</v>
      </c>
      <c r="I161" s="126">
        <v>2040</v>
      </c>
      <c r="J161" s="126">
        <v>2050</v>
      </c>
      <c r="K161" s="126">
        <v>2060</v>
      </c>
      <c r="L161" s="126">
        <v>2070</v>
      </c>
      <c r="M161" s="126">
        <v>2080</v>
      </c>
      <c r="N161" s="126">
        <v>2090</v>
      </c>
      <c r="O161" s="126">
        <v>2100</v>
      </c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 spans="1:26" ht="13" x14ac:dyDescent="0.6">
      <c r="A162" s="128"/>
      <c r="B162" s="129"/>
      <c r="C162" s="129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 spans="1:26" ht="13" x14ac:dyDescent="0.6">
      <c r="A163" s="131" t="s">
        <v>225</v>
      </c>
      <c r="B163" s="129"/>
      <c r="C163" s="132" t="s">
        <v>226</v>
      </c>
      <c r="D163" s="133">
        <v>5262</v>
      </c>
      <c r="E163" s="133">
        <v>6170</v>
      </c>
      <c r="F163" s="133">
        <v>7188</v>
      </c>
      <c r="G163" s="133">
        <v>8206</v>
      </c>
      <c r="H163" s="133">
        <v>9170</v>
      </c>
      <c r="I163" s="133">
        <v>10715</v>
      </c>
      <c r="J163" s="133">
        <v>11296</v>
      </c>
      <c r="K163" s="133">
        <v>12139</v>
      </c>
      <c r="L163" s="133">
        <v>12587</v>
      </c>
      <c r="M163" s="133">
        <v>13828</v>
      </c>
      <c r="N163" s="133">
        <v>14743</v>
      </c>
      <c r="O163" s="133">
        <v>15068</v>
      </c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 spans="1:26" ht="13" x14ac:dyDescent="0.6">
      <c r="A164" s="128"/>
      <c r="B164" s="129"/>
      <c r="C164" s="129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 spans="1:26" ht="13" x14ac:dyDescent="0.6">
      <c r="A165" s="131" t="s">
        <v>227</v>
      </c>
      <c r="B165" s="129"/>
      <c r="C165" s="132" t="s">
        <v>228</v>
      </c>
      <c r="D165" s="133">
        <v>20.9</v>
      </c>
      <c r="E165" s="133">
        <v>25.2</v>
      </c>
      <c r="F165" s="133">
        <v>31.9</v>
      </c>
      <c r="G165" s="133">
        <v>40.5</v>
      </c>
      <c r="H165" s="133">
        <v>51.2</v>
      </c>
      <c r="I165" s="133">
        <v>72.3</v>
      </c>
      <c r="J165" s="133">
        <v>81.599999999999994</v>
      </c>
      <c r="K165" s="133">
        <v>101.9</v>
      </c>
      <c r="L165" s="133">
        <v>114.1</v>
      </c>
      <c r="M165" s="133">
        <v>159.30000000000001</v>
      </c>
      <c r="N165" s="133">
        <v>218.4</v>
      </c>
      <c r="O165" s="133">
        <v>242.8</v>
      </c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 spans="1:26" ht="13" x14ac:dyDescent="0.6">
      <c r="A166" s="134" t="s">
        <v>229</v>
      </c>
      <c r="B166" s="127"/>
      <c r="C166" s="127"/>
      <c r="D166" s="127"/>
      <c r="E166" s="127"/>
      <c r="F166" s="127">
        <f t="shared" ref="F166:O166" si="38">F165/F163</f>
        <v>4.4379521424596545E-3</v>
      </c>
      <c r="G166" s="127">
        <f t="shared" si="38"/>
        <v>4.9354131123568118E-3</v>
      </c>
      <c r="H166" s="127">
        <f t="shared" si="38"/>
        <v>5.5834242093784079E-3</v>
      </c>
      <c r="I166" s="127">
        <f t="shared" si="38"/>
        <v>6.7475501633224447E-3</v>
      </c>
      <c r="J166" s="127">
        <f t="shared" si="38"/>
        <v>7.2237960339943336E-3</v>
      </c>
      <c r="K166" s="127">
        <f t="shared" si="38"/>
        <v>8.3944311722547165E-3</v>
      </c>
      <c r="L166" s="127">
        <f t="shared" si="38"/>
        <v>9.0649082386589329E-3</v>
      </c>
      <c r="M166" s="127">
        <f t="shared" si="38"/>
        <v>1.1520104136534568E-2</v>
      </c>
      <c r="N166" s="127">
        <f t="shared" si="38"/>
        <v>1.4813809943702096E-2</v>
      </c>
      <c r="O166" s="127">
        <f t="shared" si="38"/>
        <v>1.6113618263870456E-2</v>
      </c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 spans="1:26" ht="13" x14ac:dyDescent="0.6">
      <c r="A167" s="134" t="s">
        <v>230</v>
      </c>
      <c r="B167" s="127"/>
      <c r="C167" s="127"/>
      <c r="D167" s="127"/>
      <c r="E167" s="127"/>
      <c r="F167" s="135">
        <f t="shared" ref="F167:N167" si="39">EXP(LN(G166/F166)/(G161-F161))-1</f>
        <v>1.0680972562843838E-2</v>
      </c>
      <c r="G167" s="135">
        <f t="shared" si="39"/>
        <v>1.2412996140349186E-2</v>
      </c>
      <c r="H167" s="135">
        <f t="shared" si="39"/>
        <v>1.9118181511221799E-2</v>
      </c>
      <c r="I167" s="135">
        <f t="shared" si="39"/>
        <v>6.8434179971130771E-3</v>
      </c>
      <c r="J167" s="135">
        <f t="shared" si="39"/>
        <v>1.5132143753077587E-2</v>
      </c>
      <c r="K167" s="135">
        <f t="shared" si="39"/>
        <v>7.713818503807035E-3</v>
      </c>
      <c r="L167" s="135">
        <f t="shared" si="39"/>
        <v>2.4257845667211342E-2</v>
      </c>
      <c r="M167" s="135">
        <f t="shared" si="39"/>
        <v>2.5465458649178485E-2</v>
      </c>
      <c r="N167" s="135">
        <f t="shared" si="39"/>
        <v>8.4459594859984666E-3</v>
      </c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 spans="1:26" ht="13" x14ac:dyDescent="0.6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 spans="1:26" ht="13" x14ac:dyDescent="0.6">
      <c r="A169" s="124" t="s">
        <v>251</v>
      </c>
      <c r="B169" s="125"/>
      <c r="C169" s="125"/>
      <c r="D169" s="126">
        <v>1990</v>
      </c>
      <c r="E169" s="126">
        <v>2000</v>
      </c>
      <c r="F169" s="126">
        <v>2010</v>
      </c>
      <c r="G169" s="126">
        <v>2020</v>
      </c>
      <c r="H169" s="126">
        <v>2030</v>
      </c>
      <c r="I169" s="126">
        <v>2040</v>
      </c>
      <c r="J169" s="126">
        <v>2050</v>
      </c>
      <c r="K169" s="126">
        <v>2060</v>
      </c>
      <c r="L169" s="126">
        <v>2070</v>
      </c>
      <c r="M169" s="126">
        <v>2080</v>
      </c>
      <c r="N169" s="126">
        <v>2090</v>
      </c>
      <c r="O169" s="126">
        <v>2100</v>
      </c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 spans="1:26" ht="13" x14ac:dyDescent="0.6">
      <c r="A170" s="128"/>
      <c r="B170" s="129"/>
      <c r="C170" s="129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 spans="1:26" ht="13" x14ac:dyDescent="0.6">
      <c r="A171" s="131" t="s">
        <v>225</v>
      </c>
      <c r="B171" s="129"/>
      <c r="C171" s="132" t="s">
        <v>226</v>
      </c>
      <c r="D171" s="133">
        <v>5293</v>
      </c>
      <c r="E171" s="133">
        <v>6208</v>
      </c>
      <c r="F171" s="133">
        <v>7174</v>
      </c>
      <c r="G171" s="133">
        <v>8192</v>
      </c>
      <c r="H171" s="133">
        <v>9250</v>
      </c>
      <c r="I171" s="133">
        <v>10284</v>
      </c>
      <c r="J171" s="133">
        <v>11296</v>
      </c>
      <c r="K171" s="133">
        <v>12238</v>
      </c>
      <c r="L171" s="133">
        <v>13108</v>
      </c>
      <c r="M171" s="133">
        <v>13905</v>
      </c>
      <c r="N171" s="133">
        <v>14508</v>
      </c>
      <c r="O171" s="133">
        <v>15124</v>
      </c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 spans="1:26" ht="13" x14ac:dyDescent="0.6">
      <c r="A172" s="128"/>
      <c r="B172" s="129"/>
      <c r="C172" s="129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 spans="1:26" ht="13" x14ac:dyDescent="0.6">
      <c r="A173" s="131" t="s">
        <v>227</v>
      </c>
      <c r="B173" s="129"/>
      <c r="C173" s="132" t="s">
        <v>228</v>
      </c>
      <c r="D173" s="133">
        <v>20.7</v>
      </c>
      <c r="E173" s="133">
        <v>27.4</v>
      </c>
      <c r="F173" s="133">
        <v>35.4</v>
      </c>
      <c r="G173" s="133">
        <v>44.7</v>
      </c>
      <c r="H173" s="133">
        <v>55.6</v>
      </c>
      <c r="I173" s="133">
        <v>69.5</v>
      </c>
      <c r="J173" s="133">
        <v>86.4</v>
      </c>
      <c r="K173" s="133">
        <v>108.7</v>
      </c>
      <c r="L173" s="133">
        <v>135.19999999999999</v>
      </c>
      <c r="M173" s="133">
        <v>165.9</v>
      </c>
      <c r="N173" s="133">
        <v>204.1</v>
      </c>
      <c r="O173" s="133">
        <v>246.6</v>
      </c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 spans="1:26" ht="13" x14ac:dyDescent="0.6">
      <c r="A174" s="134" t="s">
        <v>229</v>
      </c>
      <c r="B174" s="127"/>
      <c r="C174" s="127"/>
      <c r="D174" s="127"/>
      <c r="E174" s="127"/>
      <c r="F174" s="127">
        <f t="shared" ref="F174:O174" si="40">F173/F171</f>
        <v>4.9344856425982712E-3</v>
      </c>
      <c r="G174" s="127">
        <f t="shared" si="40"/>
        <v>5.4565429687500003E-3</v>
      </c>
      <c r="H174" s="127">
        <f t="shared" si="40"/>
        <v>6.010810810810811E-3</v>
      </c>
      <c r="I174" s="127">
        <f t="shared" si="40"/>
        <v>6.7580707895760405E-3</v>
      </c>
      <c r="J174" s="127">
        <f t="shared" si="40"/>
        <v>7.6487252124645896E-3</v>
      </c>
      <c r="K174" s="127">
        <f t="shared" si="40"/>
        <v>8.8821702892629521E-3</v>
      </c>
      <c r="L174" s="127">
        <f t="shared" si="40"/>
        <v>1.0314311870613366E-2</v>
      </c>
      <c r="M174" s="127">
        <f t="shared" si="40"/>
        <v>1.1930960086299892E-2</v>
      </c>
      <c r="N174" s="127">
        <f t="shared" si="40"/>
        <v>1.4068100358422939E-2</v>
      </c>
      <c r="O174" s="127">
        <f t="shared" si="40"/>
        <v>1.6305210261835491E-2</v>
      </c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 spans="1:26" ht="13" x14ac:dyDescent="0.6">
      <c r="A175" s="134" t="s">
        <v>230</v>
      </c>
      <c r="B175" s="127"/>
      <c r="C175" s="127"/>
      <c r="D175" s="127"/>
      <c r="E175" s="127"/>
      <c r="F175" s="135">
        <f t="shared" ref="F175:N175" si="41">EXP(LN(G174/F174)/(G169-F169))-1</f>
        <v>1.0107437773755779E-2</v>
      </c>
      <c r="G175" s="135">
        <f t="shared" si="41"/>
        <v>9.7213701357339311E-3</v>
      </c>
      <c r="H175" s="135">
        <f t="shared" si="41"/>
        <v>1.1786703485079819E-2</v>
      </c>
      <c r="I175" s="135">
        <f t="shared" si="41"/>
        <v>1.2457104514206785E-2</v>
      </c>
      <c r="J175" s="135">
        <f t="shared" si="41"/>
        <v>1.5063014078619208E-2</v>
      </c>
      <c r="K175" s="135">
        <f t="shared" si="41"/>
        <v>1.5060940272263235E-2</v>
      </c>
      <c r="L175" s="135">
        <f t="shared" si="41"/>
        <v>1.4666947062216273E-2</v>
      </c>
      <c r="M175" s="135">
        <f t="shared" si="41"/>
        <v>1.6613813510089503E-2</v>
      </c>
      <c r="N175" s="135">
        <f t="shared" si="41"/>
        <v>1.486691495964676E-2</v>
      </c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 spans="1:26" ht="13" x14ac:dyDescent="0.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 spans="1:26" ht="13" x14ac:dyDescent="0.6">
      <c r="A177" s="124" t="s">
        <v>252</v>
      </c>
      <c r="B177" s="125"/>
      <c r="C177" s="125"/>
      <c r="D177" s="126">
        <v>1990</v>
      </c>
      <c r="E177" s="126">
        <v>2000</v>
      </c>
      <c r="F177" s="126">
        <v>2010</v>
      </c>
      <c r="G177" s="126">
        <v>2020</v>
      </c>
      <c r="H177" s="126">
        <v>2030</v>
      </c>
      <c r="I177" s="126">
        <v>2040</v>
      </c>
      <c r="J177" s="126">
        <v>2050</v>
      </c>
      <c r="K177" s="126">
        <v>2060</v>
      </c>
      <c r="L177" s="126">
        <v>2070</v>
      </c>
      <c r="M177" s="126">
        <v>2080</v>
      </c>
      <c r="N177" s="126">
        <v>2090</v>
      </c>
      <c r="O177" s="126">
        <v>2100</v>
      </c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 spans="1:26" ht="13" x14ac:dyDescent="0.6">
      <c r="A178" s="128"/>
      <c r="B178" s="129"/>
      <c r="C178" s="129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 spans="1:26" ht="13" x14ac:dyDescent="0.6">
      <c r="A179" s="131" t="s">
        <v>225</v>
      </c>
      <c r="B179" s="129"/>
      <c r="C179" s="132" t="s">
        <v>226</v>
      </c>
      <c r="D179" s="133">
        <v>5293</v>
      </c>
      <c r="E179" s="133">
        <v>6007</v>
      </c>
      <c r="F179" s="133">
        <v>6762</v>
      </c>
      <c r="G179" s="133">
        <v>7558</v>
      </c>
      <c r="H179" s="133">
        <v>8332</v>
      </c>
      <c r="I179" s="133">
        <v>9054</v>
      </c>
      <c r="J179" s="133">
        <v>9723</v>
      </c>
      <c r="K179" s="133">
        <v>10217</v>
      </c>
      <c r="L179" s="133">
        <v>10696</v>
      </c>
      <c r="M179" s="133">
        <v>11161</v>
      </c>
      <c r="N179" s="133">
        <v>11620</v>
      </c>
      <c r="O179" s="133">
        <v>12090</v>
      </c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 spans="1:26" ht="13" x14ac:dyDescent="0.6">
      <c r="A180" s="128"/>
      <c r="B180" s="129"/>
      <c r="C180" s="129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 spans="1:26" ht="13" x14ac:dyDescent="0.6">
      <c r="A181" s="131" t="s">
        <v>227</v>
      </c>
      <c r="B181" s="129"/>
      <c r="C181" s="132" t="s">
        <v>228</v>
      </c>
      <c r="D181" s="133">
        <v>20.7</v>
      </c>
      <c r="E181" s="133">
        <v>27.4</v>
      </c>
      <c r="F181" s="133">
        <v>33</v>
      </c>
      <c r="G181" s="133">
        <v>37.6</v>
      </c>
      <c r="H181" s="133">
        <v>41.8</v>
      </c>
      <c r="I181" s="133">
        <v>48.8</v>
      </c>
      <c r="J181" s="133">
        <v>58.6</v>
      </c>
      <c r="K181" s="133">
        <v>76.400000000000006</v>
      </c>
      <c r="L181" s="133">
        <v>98.2</v>
      </c>
      <c r="M181" s="133">
        <v>123.8</v>
      </c>
      <c r="N181" s="133">
        <v>158.1</v>
      </c>
      <c r="O181" s="133">
        <v>197.3</v>
      </c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 spans="1:26" ht="13" x14ac:dyDescent="0.6">
      <c r="A182" s="134" t="s">
        <v>229</v>
      </c>
      <c r="B182" s="127"/>
      <c r="C182" s="127"/>
      <c r="D182" s="127"/>
      <c r="E182" s="127"/>
      <c r="F182" s="127">
        <f t="shared" ref="F182:O182" si="42">F181/F179</f>
        <v>4.8802129547471165E-3</v>
      </c>
      <c r="G182" s="127">
        <f t="shared" si="42"/>
        <v>4.9748610743582961E-3</v>
      </c>
      <c r="H182" s="127">
        <f t="shared" si="42"/>
        <v>5.0168026884301487E-3</v>
      </c>
      <c r="I182" s="127">
        <f t="shared" si="42"/>
        <v>5.389882924674177E-3</v>
      </c>
      <c r="J182" s="127">
        <f t="shared" si="42"/>
        <v>6.0269464157153146E-3</v>
      </c>
      <c r="K182" s="127">
        <f t="shared" si="42"/>
        <v>7.4777331897817366E-3</v>
      </c>
      <c r="L182" s="127">
        <f t="shared" si="42"/>
        <v>9.1810022438294694E-3</v>
      </c>
      <c r="M182" s="127">
        <f t="shared" si="42"/>
        <v>1.1092196039781382E-2</v>
      </c>
      <c r="N182" s="127">
        <f t="shared" si="42"/>
        <v>1.3605851979345955E-2</v>
      </c>
      <c r="O182" s="127">
        <f t="shared" si="42"/>
        <v>1.631927212572374E-2</v>
      </c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 spans="1:26" ht="13" x14ac:dyDescent="0.6">
      <c r="A183" s="134" t="s">
        <v>230</v>
      </c>
      <c r="B183" s="127"/>
      <c r="C183" s="127"/>
      <c r="D183" s="127"/>
      <c r="E183" s="127"/>
      <c r="F183" s="135">
        <f t="shared" ref="F183:N183" si="43">EXP(LN(G182/F182)/(G177-F177))-1</f>
        <v>1.922704859895763E-3</v>
      </c>
      <c r="G183" s="135">
        <f t="shared" si="43"/>
        <v>8.3988957622760374E-4</v>
      </c>
      <c r="H183" s="135">
        <f t="shared" si="43"/>
        <v>7.1988729673331253E-3</v>
      </c>
      <c r="I183" s="135">
        <f t="shared" si="43"/>
        <v>1.123431826379373E-2</v>
      </c>
      <c r="J183" s="135">
        <f t="shared" si="43"/>
        <v>2.1803211896645136E-2</v>
      </c>
      <c r="K183" s="135">
        <f t="shared" si="43"/>
        <v>2.0732664425574976E-2</v>
      </c>
      <c r="L183" s="135">
        <f t="shared" si="43"/>
        <v>1.9090479356583145E-2</v>
      </c>
      <c r="M183" s="135">
        <f t="shared" si="43"/>
        <v>2.0635853770657686E-2</v>
      </c>
      <c r="N183" s="135">
        <f t="shared" si="43"/>
        <v>1.8351023571994141E-2</v>
      </c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 spans="1:26" ht="13" x14ac:dyDescent="0.6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 spans="1:26" ht="13" x14ac:dyDescent="0.6">
      <c r="A185" s="124" t="s">
        <v>253</v>
      </c>
      <c r="B185" s="125"/>
      <c r="C185" s="125"/>
      <c r="D185" s="126">
        <v>1990</v>
      </c>
      <c r="E185" s="126">
        <v>2000</v>
      </c>
      <c r="F185" s="126">
        <v>2010</v>
      </c>
      <c r="G185" s="126">
        <v>2020</v>
      </c>
      <c r="H185" s="126">
        <v>2030</v>
      </c>
      <c r="I185" s="126">
        <v>2040</v>
      </c>
      <c r="J185" s="126">
        <v>2050</v>
      </c>
      <c r="K185" s="126">
        <v>2060</v>
      </c>
      <c r="L185" s="126">
        <v>2070</v>
      </c>
      <c r="M185" s="126">
        <v>2080</v>
      </c>
      <c r="N185" s="126">
        <v>2090</v>
      </c>
      <c r="O185" s="126">
        <v>2100</v>
      </c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 spans="1:26" ht="13" x14ac:dyDescent="0.6">
      <c r="A186" s="128"/>
      <c r="B186" s="129"/>
      <c r="C186" s="129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 spans="1:26" ht="13" x14ac:dyDescent="0.6">
      <c r="A187" s="131" t="s">
        <v>225</v>
      </c>
      <c r="B187" s="129"/>
      <c r="C187" s="132" t="s">
        <v>226</v>
      </c>
      <c r="D187" s="133">
        <v>5280</v>
      </c>
      <c r="E187" s="133">
        <v>6122</v>
      </c>
      <c r="F187" s="133">
        <v>6892</v>
      </c>
      <c r="G187" s="133">
        <v>7618</v>
      </c>
      <c r="H187" s="133">
        <v>8196</v>
      </c>
      <c r="I187" s="133">
        <v>8547</v>
      </c>
      <c r="J187" s="133">
        <v>8708</v>
      </c>
      <c r="K187" s="133">
        <v>8671</v>
      </c>
      <c r="L187" s="133">
        <v>8484</v>
      </c>
      <c r="M187" s="133">
        <v>8142</v>
      </c>
      <c r="N187" s="133">
        <v>7663</v>
      </c>
      <c r="O187" s="133">
        <v>7047</v>
      </c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 spans="1:26" ht="13" x14ac:dyDescent="0.6">
      <c r="A188" s="128"/>
      <c r="B188" s="129"/>
      <c r="C188" s="129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 spans="1:26" ht="13" x14ac:dyDescent="0.6">
      <c r="A189" s="131" t="s">
        <v>227</v>
      </c>
      <c r="B189" s="129"/>
      <c r="C189" s="132" t="s">
        <v>228</v>
      </c>
      <c r="D189" s="133">
        <v>21</v>
      </c>
      <c r="E189" s="133">
        <v>26.8</v>
      </c>
      <c r="F189" s="133">
        <v>37.299999999999997</v>
      </c>
      <c r="G189" s="133">
        <v>52.6</v>
      </c>
      <c r="H189" s="133">
        <v>73.099999999999994</v>
      </c>
      <c r="I189" s="133">
        <v>100.7</v>
      </c>
      <c r="J189" s="133">
        <v>135.6</v>
      </c>
      <c r="K189" s="133">
        <v>171.7</v>
      </c>
      <c r="L189" s="133">
        <v>208.5</v>
      </c>
      <c r="M189" s="133">
        <v>249.7</v>
      </c>
      <c r="N189" s="133">
        <v>290.10000000000002</v>
      </c>
      <c r="O189" s="133">
        <v>328.4</v>
      </c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 spans="1:26" ht="13" x14ac:dyDescent="0.6">
      <c r="A190" s="134" t="s">
        <v>229</v>
      </c>
      <c r="B190" s="127"/>
      <c r="C190" s="127"/>
      <c r="D190" s="127"/>
      <c r="E190" s="127"/>
      <c r="F190" s="127">
        <f t="shared" ref="F190:O190" si="44">F189/F187</f>
        <v>5.4120719674985484E-3</v>
      </c>
      <c r="G190" s="127">
        <f t="shared" si="44"/>
        <v>6.9046993961669727E-3</v>
      </c>
      <c r="H190" s="127">
        <f t="shared" si="44"/>
        <v>8.9189848706686184E-3</v>
      </c>
      <c r="I190" s="127">
        <f t="shared" si="44"/>
        <v>1.1781911781911783E-2</v>
      </c>
      <c r="J190" s="127">
        <f t="shared" si="44"/>
        <v>1.5571887919154799E-2</v>
      </c>
      <c r="K190" s="127">
        <f t="shared" si="44"/>
        <v>1.9801637642717102E-2</v>
      </c>
      <c r="L190" s="127">
        <f t="shared" si="44"/>
        <v>2.4575671852899574E-2</v>
      </c>
      <c r="M190" s="127">
        <f t="shared" si="44"/>
        <v>3.0668140506018175E-2</v>
      </c>
      <c r="N190" s="127">
        <f t="shared" si="44"/>
        <v>3.785723606942451E-2</v>
      </c>
      <c r="O190" s="127">
        <f t="shared" si="44"/>
        <v>4.6601390662693344E-2</v>
      </c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 spans="1:26" ht="13" x14ac:dyDescent="0.6">
      <c r="A191" s="134" t="s">
        <v>230</v>
      </c>
      <c r="B191" s="127"/>
      <c r="C191" s="127"/>
      <c r="D191" s="127"/>
      <c r="E191" s="127"/>
      <c r="F191" s="135">
        <f t="shared" ref="F191:N191" si="45">EXP(LN(G190/F190)/(G185-F185))-1</f>
        <v>2.4656079785457585E-2</v>
      </c>
      <c r="G191" s="135">
        <f t="shared" si="45"/>
        <v>2.5928430501652278E-2</v>
      </c>
      <c r="H191" s="135">
        <f t="shared" si="45"/>
        <v>2.8229439100334153E-2</v>
      </c>
      <c r="I191" s="135">
        <f t="shared" si="45"/>
        <v>2.8282749801718632E-2</v>
      </c>
      <c r="J191" s="135">
        <f t="shared" si="45"/>
        <v>2.4320781902760658E-2</v>
      </c>
      <c r="K191" s="135">
        <f t="shared" si="45"/>
        <v>2.1834188148678102E-2</v>
      </c>
      <c r="L191" s="135">
        <f t="shared" si="45"/>
        <v>2.2393793668172179E-2</v>
      </c>
      <c r="M191" s="135">
        <f t="shared" si="45"/>
        <v>2.1283101292804529E-2</v>
      </c>
      <c r="N191" s="135">
        <f t="shared" si="45"/>
        <v>2.0998249218167064E-2</v>
      </c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 spans="1:26" ht="13" x14ac:dyDescent="0.6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 spans="1:26" ht="13" x14ac:dyDescent="0.6">
      <c r="A193" s="124" t="s">
        <v>254</v>
      </c>
      <c r="B193" s="125"/>
      <c r="C193" s="125"/>
      <c r="D193" s="126">
        <v>1990</v>
      </c>
      <c r="E193" s="126">
        <v>2000</v>
      </c>
      <c r="F193" s="126">
        <v>2010</v>
      </c>
      <c r="G193" s="126">
        <v>2020</v>
      </c>
      <c r="H193" s="126">
        <v>2030</v>
      </c>
      <c r="I193" s="126">
        <v>2040</v>
      </c>
      <c r="J193" s="126">
        <v>2050</v>
      </c>
      <c r="K193" s="126">
        <v>2060</v>
      </c>
      <c r="L193" s="126">
        <v>2070</v>
      </c>
      <c r="M193" s="126">
        <v>2080</v>
      </c>
      <c r="N193" s="126">
        <v>2090</v>
      </c>
      <c r="O193" s="126">
        <v>2100</v>
      </c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 spans="1:26" ht="13" x14ac:dyDescent="0.6">
      <c r="A194" s="128"/>
      <c r="B194" s="129"/>
      <c r="C194" s="129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 spans="1:26" ht="13" x14ac:dyDescent="0.6">
      <c r="A195" s="131" t="s">
        <v>225</v>
      </c>
      <c r="B195" s="129"/>
      <c r="C195" s="132" t="s">
        <v>226</v>
      </c>
      <c r="D195" s="133">
        <v>5204</v>
      </c>
      <c r="E195" s="133">
        <v>6056</v>
      </c>
      <c r="F195" s="133">
        <v>6741</v>
      </c>
      <c r="G195" s="133">
        <v>7426</v>
      </c>
      <c r="H195" s="133">
        <v>8112</v>
      </c>
      <c r="I195" s="133">
        <v>8368</v>
      </c>
      <c r="J195" s="133">
        <v>8631</v>
      </c>
      <c r="K195" s="133">
        <v>8465</v>
      </c>
      <c r="L195" s="133">
        <v>8301</v>
      </c>
      <c r="M195" s="133">
        <v>7957</v>
      </c>
      <c r="N195" s="133">
        <v>7453</v>
      </c>
      <c r="O195" s="133">
        <v>6982</v>
      </c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 spans="1:26" ht="13" x14ac:dyDescent="0.6">
      <c r="A196" s="128"/>
      <c r="B196" s="129"/>
      <c r="C196" s="129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 spans="1:26" ht="13" x14ac:dyDescent="0.6">
      <c r="A197" s="131" t="s">
        <v>227</v>
      </c>
      <c r="B197" s="129"/>
      <c r="C197" s="132" t="s">
        <v>228</v>
      </c>
      <c r="D197" s="133">
        <v>20.9</v>
      </c>
      <c r="E197" s="133">
        <v>27.4</v>
      </c>
      <c r="F197" s="133">
        <v>37.299999999999997</v>
      </c>
      <c r="G197" s="133">
        <v>51.9</v>
      </c>
      <c r="H197" s="133">
        <v>73.900000000000006</v>
      </c>
      <c r="I197" s="133">
        <v>99.7</v>
      </c>
      <c r="J197" s="133">
        <v>134.5</v>
      </c>
      <c r="K197" s="133">
        <v>165.9</v>
      </c>
      <c r="L197" s="133">
        <v>204.8</v>
      </c>
      <c r="M197" s="133">
        <v>245.7</v>
      </c>
      <c r="N197" s="133">
        <v>286.60000000000002</v>
      </c>
      <c r="O197" s="133">
        <v>334.3</v>
      </c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 spans="1:26" ht="13" x14ac:dyDescent="0.6">
      <c r="A198" s="134" t="s">
        <v>229</v>
      </c>
      <c r="B198" s="127"/>
      <c r="C198" s="127"/>
      <c r="D198" s="127"/>
      <c r="E198" s="127"/>
      <c r="F198" s="127">
        <f t="shared" ref="F198:O198" si="46">F197/F195</f>
        <v>5.533303664144785E-3</v>
      </c>
      <c r="G198" s="127">
        <f t="shared" si="46"/>
        <v>6.9889577161325071E-3</v>
      </c>
      <c r="H198" s="127">
        <f t="shared" si="46"/>
        <v>9.1099605522682453E-3</v>
      </c>
      <c r="I198" s="127">
        <f t="shared" si="46"/>
        <v>1.1914435946462715E-2</v>
      </c>
      <c r="J198" s="127">
        <f t="shared" si="46"/>
        <v>1.5583362298690766E-2</v>
      </c>
      <c r="K198" s="127">
        <f t="shared" si="46"/>
        <v>1.9598346131128177E-2</v>
      </c>
      <c r="L198" s="127">
        <f t="shared" si="46"/>
        <v>2.4671726298036382E-2</v>
      </c>
      <c r="M198" s="127">
        <f t="shared" si="46"/>
        <v>3.0878471785848936E-2</v>
      </c>
      <c r="N198" s="127">
        <f t="shared" si="46"/>
        <v>3.8454313699181543E-2</v>
      </c>
      <c r="O198" s="127">
        <f t="shared" si="46"/>
        <v>4.7880263534803784E-2</v>
      </c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 spans="1:26" ht="13" x14ac:dyDescent="0.6">
      <c r="A199" s="134" t="s">
        <v>230</v>
      </c>
      <c r="B199" s="127"/>
      <c r="C199" s="127"/>
      <c r="D199" s="127"/>
      <c r="E199" s="127"/>
      <c r="F199" s="135">
        <f t="shared" ref="F199:N199" si="47">EXP(LN(G198/F198)/(G193-F193))-1</f>
        <v>2.3629494087650471E-2</v>
      </c>
      <c r="G199" s="135">
        <f t="shared" si="47"/>
        <v>2.6858041155078727E-2</v>
      </c>
      <c r="H199" s="135">
        <f t="shared" si="47"/>
        <v>2.7201628011011891E-2</v>
      </c>
      <c r="I199" s="135">
        <f t="shared" si="47"/>
        <v>2.7208887026014983E-2</v>
      </c>
      <c r="J199" s="135">
        <f t="shared" si="47"/>
        <v>2.3188912969982933E-2</v>
      </c>
      <c r="K199" s="135">
        <f t="shared" si="47"/>
        <v>2.3288306917523371E-2</v>
      </c>
      <c r="L199" s="135">
        <f t="shared" si="47"/>
        <v>2.2693806868779864E-2</v>
      </c>
      <c r="M199" s="135">
        <f t="shared" si="47"/>
        <v>2.2183641950394462E-2</v>
      </c>
      <c r="N199" s="135">
        <f t="shared" si="47"/>
        <v>2.2165330807201844E-2</v>
      </c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 spans="1:26" ht="13" x14ac:dyDescent="0.6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 spans="1:26" ht="13" x14ac:dyDescent="0.6">
      <c r="A201" s="124" t="s">
        <v>255</v>
      </c>
      <c r="B201" s="125"/>
      <c r="C201" s="125"/>
      <c r="D201" s="126">
        <v>1990</v>
      </c>
      <c r="E201" s="126">
        <v>2000</v>
      </c>
      <c r="F201" s="126">
        <v>2010</v>
      </c>
      <c r="G201" s="126">
        <v>2020</v>
      </c>
      <c r="H201" s="126">
        <v>2030</v>
      </c>
      <c r="I201" s="126">
        <v>2040</v>
      </c>
      <c r="J201" s="126">
        <v>2050</v>
      </c>
      <c r="K201" s="126">
        <v>2060</v>
      </c>
      <c r="L201" s="126">
        <v>2070</v>
      </c>
      <c r="M201" s="126">
        <v>2080</v>
      </c>
      <c r="N201" s="126">
        <v>2090</v>
      </c>
      <c r="O201" s="126">
        <v>2100</v>
      </c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 spans="1:26" ht="13" x14ac:dyDescent="0.6">
      <c r="A202" s="128"/>
      <c r="B202" s="129"/>
      <c r="C202" s="129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 spans="1:26" ht="13" x14ac:dyDescent="0.6">
      <c r="A203" s="131" t="s">
        <v>225</v>
      </c>
      <c r="B203" s="129"/>
      <c r="C203" s="132" t="s">
        <v>226</v>
      </c>
      <c r="D203" s="133">
        <v>5264</v>
      </c>
      <c r="E203" s="133">
        <v>6117</v>
      </c>
      <c r="F203" s="133">
        <v>6827</v>
      </c>
      <c r="G203" s="133">
        <v>7537</v>
      </c>
      <c r="H203" s="133">
        <v>8039</v>
      </c>
      <c r="I203" s="133">
        <v>8526</v>
      </c>
      <c r="J203" s="133">
        <v>8704</v>
      </c>
      <c r="K203" s="133">
        <v>8527</v>
      </c>
      <c r="L203" s="133">
        <v>8444</v>
      </c>
      <c r="M203" s="133">
        <v>8022</v>
      </c>
      <c r="N203" s="133">
        <v>7282</v>
      </c>
      <c r="O203" s="133">
        <v>7056</v>
      </c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 spans="1:26" ht="13" x14ac:dyDescent="0.6">
      <c r="A204" s="128"/>
      <c r="B204" s="129"/>
      <c r="C204" s="129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 spans="1:26" ht="13" x14ac:dyDescent="0.6">
      <c r="A205" s="131" t="s">
        <v>227</v>
      </c>
      <c r="B205" s="129"/>
      <c r="C205" s="132" t="s">
        <v>228</v>
      </c>
      <c r="D205" s="133">
        <v>20.6</v>
      </c>
      <c r="E205" s="133">
        <v>27.6</v>
      </c>
      <c r="F205" s="133">
        <v>38</v>
      </c>
      <c r="G205" s="133">
        <v>53.5</v>
      </c>
      <c r="H205" s="133">
        <v>73.8</v>
      </c>
      <c r="I205" s="133">
        <v>114.9</v>
      </c>
      <c r="J205" s="133">
        <v>134.30000000000001</v>
      </c>
      <c r="K205" s="133">
        <v>167.2</v>
      </c>
      <c r="L205" s="133">
        <v>186.9</v>
      </c>
      <c r="M205" s="133">
        <v>252.2</v>
      </c>
      <c r="N205" s="133">
        <v>314.89999999999998</v>
      </c>
      <c r="O205" s="133">
        <v>339.3</v>
      </c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 spans="1:26" ht="13" x14ac:dyDescent="0.6">
      <c r="A206" s="134" t="s">
        <v>229</v>
      </c>
      <c r="B206" s="127"/>
      <c r="C206" s="127"/>
      <c r="D206" s="127"/>
      <c r="E206" s="127"/>
      <c r="F206" s="127">
        <f t="shared" ref="F206:O206" si="48">F205/F203</f>
        <v>5.5661344660905233E-3</v>
      </c>
      <c r="G206" s="127">
        <f t="shared" si="48"/>
        <v>7.0983149794347881E-3</v>
      </c>
      <c r="H206" s="127">
        <f t="shared" si="48"/>
        <v>9.1802462992909561E-3</v>
      </c>
      <c r="I206" s="127">
        <f t="shared" si="48"/>
        <v>1.3476425052779734E-2</v>
      </c>
      <c r="J206" s="127">
        <f t="shared" si="48"/>
        <v>1.5429687500000001E-2</v>
      </c>
      <c r="K206" s="127">
        <f t="shared" si="48"/>
        <v>1.9608303037410575E-2</v>
      </c>
      <c r="L206" s="127">
        <f t="shared" si="48"/>
        <v>2.2134059687351968E-2</v>
      </c>
      <c r="M206" s="127">
        <f t="shared" si="48"/>
        <v>3.143854400398903E-2</v>
      </c>
      <c r="N206" s="127">
        <f t="shared" si="48"/>
        <v>4.3243614391650642E-2</v>
      </c>
      <c r="O206" s="127">
        <f t="shared" si="48"/>
        <v>4.8086734693877552E-2</v>
      </c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 spans="1:26" ht="13" x14ac:dyDescent="0.6">
      <c r="A207" s="134" t="s">
        <v>230</v>
      </c>
      <c r="B207" s="127"/>
      <c r="C207" s="127"/>
      <c r="D207" s="127"/>
      <c r="E207" s="127"/>
      <c r="F207" s="135">
        <f t="shared" ref="F207:N207" si="49">EXP(LN(G206/F206)/(G201-F201))-1</f>
        <v>2.4613697202628293E-2</v>
      </c>
      <c r="G207" s="135">
        <f t="shared" si="49"/>
        <v>2.6053264914108087E-2</v>
      </c>
      <c r="H207" s="135">
        <f t="shared" si="49"/>
        <v>3.9135152670769502E-2</v>
      </c>
      <c r="I207" s="135">
        <f t="shared" si="49"/>
        <v>1.3627169573185327E-2</v>
      </c>
      <c r="J207" s="135">
        <f t="shared" si="49"/>
        <v>2.4255460601310563E-2</v>
      </c>
      <c r="K207" s="135">
        <f t="shared" si="49"/>
        <v>1.2190149885002555E-2</v>
      </c>
      <c r="L207" s="135">
        <f t="shared" si="49"/>
        <v>3.571468690811197E-2</v>
      </c>
      <c r="M207" s="135">
        <f t="shared" si="49"/>
        <v>3.2395151194836824E-2</v>
      </c>
      <c r="N207" s="135">
        <f t="shared" si="49"/>
        <v>1.0672223692310023E-2</v>
      </c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 spans="1:26" ht="13" x14ac:dyDescent="0.6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 spans="1:26" ht="13" x14ac:dyDescent="0.6">
      <c r="A209" s="124" t="s">
        <v>256</v>
      </c>
      <c r="B209" s="125"/>
      <c r="C209" s="125"/>
      <c r="D209" s="126">
        <v>1990</v>
      </c>
      <c r="E209" s="126">
        <v>2000</v>
      </c>
      <c r="F209" s="126">
        <v>2010</v>
      </c>
      <c r="G209" s="126">
        <v>2020</v>
      </c>
      <c r="H209" s="126">
        <v>2030</v>
      </c>
      <c r="I209" s="126">
        <v>2040</v>
      </c>
      <c r="J209" s="126">
        <v>2050</v>
      </c>
      <c r="K209" s="126">
        <v>2060</v>
      </c>
      <c r="L209" s="126">
        <v>2070</v>
      </c>
      <c r="M209" s="126">
        <v>2080</v>
      </c>
      <c r="N209" s="126">
        <v>2090</v>
      </c>
      <c r="O209" s="126">
        <v>2100</v>
      </c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 spans="1:26" ht="13" x14ac:dyDescent="0.6">
      <c r="A210" s="128"/>
      <c r="B210" s="129"/>
      <c r="C210" s="129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 spans="1:26" ht="13" x14ac:dyDescent="0.6">
      <c r="A211" s="131" t="s">
        <v>225</v>
      </c>
      <c r="B211" s="129"/>
      <c r="C211" s="132" t="s">
        <v>226</v>
      </c>
      <c r="D211" s="133">
        <v>5262</v>
      </c>
      <c r="E211" s="133">
        <v>6117</v>
      </c>
      <c r="F211" s="133">
        <v>6888</v>
      </c>
      <c r="G211" s="133">
        <v>7617</v>
      </c>
      <c r="H211" s="133">
        <v>8182</v>
      </c>
      <c r="I211" s="133">
        <v>8531</v>
      </c>
      <c r="J211" s="133">
        <v>8704</v>
      </c>
      <c r="K211" s="133">
        <v>8667</v>
      </c>
      <c r="L211" s="133">
        <v>8463</v>
      </c>
      <c r="M211" s="133">
        <v>8125</v>
      </c>
      <c r="N211" s="133">
        <v>7658</v>
      </c>
      <c r="O211" s="133">
        <v>7056</v>
      </c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 spans="1:26" ht="13" x14ac:dyDescent="0.6">
      <c r="A212" s="128"/>
      <c r="B212" s="129"/>
      <c r="C212" s="129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 spans="1:26" ht="13" x14ac:dyDescent="0.6">
      <c r="A213" s="131" t="s">
        <v>227</v>
      </c>
      <c r="B213" s="129"/>
      <c r="C213" s="132" t="s">
        <v>228</v>
      </c>
      <c r="D213" s="133">
        <v>20.9</v>
      </c>
      <c r="E213" s="133">
        <v>26.8</v>
      </c>
      <c r="F213" s="133">
        <v>36.200000000000003</v>
      </c>
      <c r="G213" s="133">
        <v>52.1</v>
      </c>
      <c r="H213" s="133">
        <v>73.099999999999994</v>
      </c>
      <c r="I213" s="133">
        <v>100.7</v>
      </c>
      <c r="J213" s="133">
        <v>135.6</v>
      </c>
      <c r="K213" s="133">
        <v>171.6</v>
      </c>
      <c r="L213" s="133">
        <v>208.5</v>
      </c>
      <c r="M213" s="133">
        <v>249.8</v>
      </c>
      <c r="N213" s="133">
        <v>290</v>
      </c>
      <c r="O213" s="133">
        <v>328.4</v>
      </c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 spans="1:26" ht="13" x14ac:dyDescent="0.6">
      <c r="A214" s="134" t="s">
        <v>229</v>
      </c>
      <c r="B214" s="127"/>
      <c r="C214" s="127"/>
      <c r="D214" s="127"/>
      <c r="E214" s="127"/>
      <c r="F214" s="127">
        <f t="shared" ref="F214:O214" si="50">F213/F211</f>
        <v>5.2555168408826951E-3</v>
      </c>
      <c r="G214" s="127">
        <f t="shared" si="50"/>
        <v>6.8399632401207828E-3</v>
      </c>
      <c r="H214" s="127">
        <f t="shared" si="50"/>
        <v>8.9342459056465408E-3</v>
      </c>
      <c r="I214" s="127">
        <f t="shared" si="50"/>
        <v>1.180400890868597E-2</v>
      </c>
      <c r="J214" s="127">
        <f t="shared" si="50"/>
        <v>1.5579044117647059E-2</v>
      </c>
      <c r="K214" s="127">
        <f t="shared" si="50"/>
        <v>1.9799238490827275E-2</v>
      </c>
      <c r="L214" s="127">
        <f t="shared" si="50"/>
        <v>2.4636653668911733E-2</v>
      </c>
      <c r="M214" s="127">
        <f t="shared" si="50"/>
        <v>3.0744615384615388E-2</v>
      </c>
      <c r="N214" s="127">
        <f t="shared" si="50"/>
        <v>3.7868895272917209E-2</v>
      </c>
      <c r="O214" s="127">
        <f t="shared" si="50"/>
        <v>4.654195011337868E-2</v>
      </c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 spans="1:26" ht="13" x14ac:dyDescent="0.6">
      <c r="A215" s="134" t="s">
        <v>230</v>
      </c>
      <c r="B215" s="127"/>
      <c r="C215" s="127"/>
      <c r="D215" s="127"/>
      <c r="E215" s="127"/>
      <c r="F215" s="135">
        <f t="shared" ref="F215:N215" si="51">EXP(LN(G214/F214)/(G209-F209))-1</f>
        <v>2.6700641937656311E-2</v>
      </c>
      <c r="G215" s="135">
        <f t="shared" si="51"/>
        <v>2.707087370408634E-2</v>
      </c>
      <c r="H215" s="135">
        <f t="shared" si="51"/>
        <v>2.8246317150867339E-2</v>
      </c>
      <c r="I215" s="135">
        <f t="shared" si="51"/>
        <v>2.8137329747715656E-2</v>
      </c>
      <c r="J215" s="135">
        <f t="shared" si="51"/>
        <v>2.4261309529860942E-2</v>
      </c>
      <c r="K215" s="135">
        <f t="shared" si="51"/>
        <v>2.2099846697307246E-2</v>
      </c>
      <c r="L215" s="135">
        <f t="shared" si="51"/>
        <v>2.2395041628999079E-2</v>
      </c>
      <c r="M215" s="135">
        <f t="shared" si="51"/>
        <v>2.1060221236489651E-2</v>
      </c>
      <c r="N215" s="135">
        <f t="shared" si="51"/>
        <v>2.0836509857295127E-2</v>
      </c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 spans="1:26" ht="13" x14ac:dyDescent="0.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 spans="1:26" ht="13" x14ac:dyDescent="0.6">
      <c r="A217" s="124" t="s">
        <v>257</v>
      </c>
      <c r="B217" s="125"/>
      <c r="C217" s="125"/>
      <c r="D217" s="126">
        <v>1990</v>
      </c>
      <c r="E217" s="126">
        <v>2000</v>
      </c>
      <c r="F217" s="126">
        <v>2010</v>
      </c>
      <c r="G217" s="126">
        <v>2020</v>
      </c>
      <c r="H217" s="126">
        <v>2030</v>
      </c>
      <c r="I217" s="126">
        <v>2040</v>
      </c>
      <c r="J217" s="126">
        <v>2050</v>
      </c>
      <c r="K217" s="126">
        <v>2060</v>
      </c>
      <c r="L217" s="126">
        <v>2070</v>
      </c>
      <c r="M217" s="126">
        <v>2080</v>
      </c>
      <c r="N217" s="126">
        <v>2090</v>
      </c>
      <c r="O217" s="126">
        <v>2100</v>
      </c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 spans="1:26" ht="13" x14ac:dyDescent="0.6">
      <c r="A218" s="128"/>
      <c r="B218" s="129"/>
      <c r="C218" s="129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 spans="1:26" ht="13" x14ac:dyDescent="0.6">
      <c r="A219" s="131" t="s">
        <v>225</v>
      </c>
      <c r="B219" s="129"/>
      <c r="C219" s="132" t="s">
        <v>226</v>
      </c>
      <c r="D219" s="133">
        <v>5262</v>
      </c>
      <c r="E219" s="133">
        <v>6117</v>
      </c>
      <c r="F219" s="133">
        <v>6888</v>
      </c>
      <c r="G219" s="133">
        <v>7617</v>
      </c>
      <c r="H219" s="133">
        <v>8048</v>
      </c>
      <c r="I219" s="133">
        <v>8207</v>
      </c>
      <c r="J219" s="133">
        <v>8704</v>
      </c>
      <c r="K219" s="133">
        <v>8536</v>
      </c>
      <c r="L219" s="133">
        <v>8372</v>
      </c>
      <c r="M219" s="133">
        <v>8028</v>
      </c>
      <c r="N219" s="133">
        <v>7527</v>
      </c>
      <c r="O219" s="133">
        <v>7056</v>
      </c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 spans="1:26" ht="13" x14ac:dyDescent="0.6">
      <c r="A220" s="128"/>
      <c r="B220" s="129"/>
      <c r="C220" s="129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 spans="1:26" ht="13" x14ac:dyDescent="0.6">
      <c r="A221" s="131" t="s">
        <v>227</v>
      </c>
      <c r="B221" s="129"/>
      <c r="C221" s="132" t="s">
        <v>228</v>
      </c>
      <c r="D221" s="133">
        <v>19.399999999999999</v>
      </c>
      <c r="E221" s="133">
        <v>25.5</v>
      </c>
      <c r="F221" s="133">
        <v>34.200000000000003</v>
      </c>
      <c r="G221" s="133">
        <v>46</v>
      </c>
      <c r="H221" s="133">
        <v>60</v>
      </c>
      <c r="I221" s="133">
        <v>80.7</v>
      </c>
      <c r="J221" s="133">
        <v>110.2</v>
      </c>
      <c r="K221" s="133">
        <v>135.80000000000001</v>
      </c>
      <c r="L221" s="133">
        <v>169.8</v>
      </c>
      <c r="M221" s="133">
        <v>214.5</v>
      </c>
      <c r="N221" s="133">
        <v>275.5</v>
      </c>
      <c r="O221" s="133">
        <v>348.5</v>
      </c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 spans="1:26" ht="13" x14ac:dyDescent="0.6">
      <c r="A222" s="134" t="s">
        <v>229</v>
      </c>
      <c r="B222" s="127"/>
      <c r="C222" s="127"/>
      <c r="D222" s="127"/>
      <c r="E222" s="127"/>
      <c r="F222" s="127">
        <f t="shared" ref="F222:O222" si="52">F221/F219</f>
        <v>4.9651567944250874E-3</v>
      </c>
      <c r="G222" s="127">
        <f t="shared" si="52"/>
        <v>6.0391230143100961E-3</v>
      </c>
      <c r="H222" s="127">
        <f t="shared" si="52"/>
        <v>7.4552683896620276E-3</v>
      </c>
      <c r="I222" s="127">
        <f t="shared" si="52"/>
        <v>9.833069331058852E-3</v>
      </c>
      <c r="J222" s="127">
        <f t="shared" si="52"/>
        <v>1.2660845588235294E-2</v>
      </c>
      <c r="K222" s="127">
        <f t="shared" si="52"/>
        <v>1.5909090909090911E-2</v>
      </c>
      <c r="L222" s="127">
        <f t="shared" si="52"/>
        <v>2.0281892021022457E-2</v>
      </c>
      <c r="M222" s="127">
        <f t="shared" si="52"/>
        <v>2.6718983557548578E-2</v>
      </c>
      <c r="N222" s="127">
        <f t="shared" si="52"/>
        <v>3.6601567689650588E-2</v>
      </c>
      <c r="O222" s="127">
        <f t="shared" si="52"/>
        <v>4.9390589569160995E-2</v>
      </c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 spans="1:26" ht="13" x14ac:dyDescent="0.6">
      <c r="A223" s="134" t="s">
        <v>230</v>
      </c>
      <c r="B223" s="127"/>
      <c r="C223" s="127"/>
      <c r="D223" s="127"/>
      <c r="E223" s="127"/>
      <c r="F223" s="135">
        <f t="shared" ref="F223:N223" si="53">EXP(LN(G222/F222)/(G217-F217))-1</f>
        <v>1.9774365789692716E-2</v>
      </c>
      <c r="G223" s="135">
        <f t="shared" si="53"/>
        <v>2.1289673457819625E-2</v>
      </c>
      <c r="H223" s="135">
        <f t="shared" si="53"/>
        <v>2.8069752930570013E-2</v>
      </c>
      <c r="I223" s="135">
        <f t="shared" si="53"/>
        <v>2.559846243539754E-2</v>
      </c>
      <c r="J223" s="135">
        <f t="shared" si="53"/>
        <v>2.3100425148510073E-2</v>
      </c>
      <c r="K223" s="135">
        <f t="shared" si="53"/>
        <v>2.4581028983130748E-2</v>
      </c>
      <c r="L223" s="135">
        <f t="shared" si="53"/>
        <v>2.794800176607537E-2</v>
      </c>
      <c r="M223" s="135">
        <f t="shared" si="53"/>
        <v>3.1972146129626955E-2</v>
      </c>
      <c r="N223" s="135">
        <f t="shared" si="53"/>
        <v>3.0420409878572308E-2</v>
      </c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 spans="1:26" ht="13" x14ac:dyDescent="0.6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 spans="1:26" ht="13" x14ac:dyDescent="0.6">
      <c r="A225" s="124" t="s">
        <v>258</v>
      </c>
      <c r="B225" s="125"/>
      <c r="C225" s="125"/>
      <c r="D225" s="126">
        <v>1990</v>
      </c>
      <c r="E225" s="126">
        <v>2000</v>
      </c>
      <c r="F225" s="126">
        <v>2010</v>
      </c>
      <c r="G225" s="126">
        <v>2020</v>
      </c>
      <c r="H225" s="126">
        <v>2030</v>
      </c>
      <c r="I225" s="126">
        <v>2040</v>
      </c>
      <c r="J225" s="126">
        <v>2050</v>
      </c>
      <c r="K225" s="126">
        <v>2060</v>
      </c>
      <c r="L225" s="126">
        <v>2070</v>
      </c>
      <c r="M225" s="126">
        <v>2080</v>
      </c>
      <c r="N225" s="126">
        <v>2090</v>
      </c>
      <c r="O225" s="126">
        <v>2100</v>
      </c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 spans="1:26" ht="13" x14ac:dyDescent="0.6">
      <c r="A226" s="128"/>
      <c r="B226" s="129"/>
      <c r="C226" s="129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 spans="1:26" ht="13" x14ac:dyDescent="0.6">
      <c r="A227" s="131" t="s">
        <v>225</v>
      </c>
      <c r="B227" s="129"/>
      <c r="C227" s="132" t="s">
        <v>226</v>
      </c>
      <c r="D227" s="133">
        <v>5293</v>
      </c>
      <c r="E227" s="133">
        <v>6100</v>
      </c>
      <c r="F227" s="133">
        <v>6874</v>
      </c>
      <c r="G227" s="133">
        <v>7618</v>
      </c>
      <c r="H227" s="133">
        <v>8122</v>
      </c>
      <c r="I227" s="133">
        <v>8484</v>
      </c>
      <c r="J227" s="133">
        <v>8703</v>
      </c>
      <c r="K227" s="133">
        <v>8623</v>
      </c>
      <c r="L227" s="133">
        <v>8430</v>
      </c>
      <c r="M227" s="133">
        <v>8126</v>
      </c>
      <c r="N227" s="133">
        <v>7621</v>
      </c>
      <c r="O227" s="133">
        <v>7137</v>
      </c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 spans="1:26" ht="13" x14ac:dyDescent="0.6">
      <c r="A228" s="128"/>
      <c r="B228" s="129"/>
      <c r="C228" s="129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 spans="1:26" ht="13" x14ac:dyDescent="0.6">
      <c r="A229" s="131" t="s">
        <v>227</v>
      </c>
      <c r="B229" s="129"/>
      <c r="C229" s="132" t="s">
        <v>228</v>
      </c>
      <c r="D229" s="133">
        <v>20.7</v>
      </c>
      <c r="E229" s="133">
        <v>27.4</v>
      </c>
      <c r="F229" s="133">
        <v>37.5</v>
      </c>
      <c r="G229" s="133">
        <v>51</v>
      </c>
      <c r="H229" s="133">
        <v>73</v>
      </c>
      <c r="I229" s="133">
        <v>100.7</v>
      </c>
      <c r="J229" s="133">
        <v>134.1</v>
      </c>
      <c r="K229" s="133">
        <v>172.7</v>
      </c>
      <c r="L229" s="133">
        <v>211.9</v>
      </c>
      <c r="M229" s="133">
        <v>251.8</v>
      </c>
      <c r="N229" s="133">
        <v>289.89999999999998</v>
      </c>
      <c r="O229" s="133">
        <v>330.8</v>
      </c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 spans="1:26" ht="13" x14ac:dyDescent="0.6">
      <c r="A230" s="134" t="s">
        <v>229</v>
      </c>
      <c r="B230" s="127"/>
      <c r="C230" s="127"/>
      <c r="D230" s="127"/>
      <c r="E230" s="127"/>
      <c r="F230" s="127">
        <f t="shared" ref="F230:O230" si="54">F229/F227</f>
        <v>5.4553389583939481E-3</v>
      </c>
      <c r="G230" s="127">
        <f t="shared" si="54"/>
        <v>6.6946705171961147E-3</v>
      </c>
      <c r="H230" s="127">
        <f t="shared" si="54"/>
        <v>8.9879340064023643E-3</v>
      </c>
      <c r="I230" s="127">
        <f t="shared" si="54"/>
        <v>1.186940122583687E-2</v>
      </c>
      <c r="J230" s="127">
        <f t="shared" si="54"/>
        <v>1.5408479834539813E-2</v>
      </c>
      <c r="K230" s="127">
        <f t="shared" si="54"/>
        <v>2.0027832540879042E-2</v>
      </c>
      <c r="L230" s="127">
        <f t="shared" si="54"/>
        <v>2.5136417556346383E-2</v>
      </c>
      <c r="M230" s="127">
        <f t="shared" si="54"/>
        <v>3.0986955451636725E-2</v>
      </c>
      <c r="N230" s="127">
        <f t="shared" si="54"/>
        <v>3.8039627345492717E-2</v>
      </c>
      <c r="O230" s="127">
        <f t="shared" si="54"/>
        <v>4.6350007005744709E-2</v>
      </c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 spans="1:26" ht="13" x14ac:dyDescent="0.6">
      <c r="A231" s="134" t="s">
        <v>230</v>
      </c>
      <c r="B231" s="127"/>
      <c r="C231" s="127"/>
      <c r="D231" s="127"/>
      <c r="E231" s="127"/>
      <c r="F231" s="135">
        <f t="shared" ref="F231:N231" si="55">EXP(LN(G230/F230)/(G225-F225))-1</f>
        <v>2.0682683547395442E-2</v>
      </c>
      <c r="G231" s="135">
        <f t="shared" si="55"/>
        <v>2.989527747854881E-2</v>
      </c>
      <c r="H231" s="135">
        <f t="shared" si="55"/>
        <v>2.8198328636052095E-2</v>
      </c>
      <c r="I231" s="135">
        <f t="shared" si="55"/>
        <v>2.6438890033576357E-2</v>
      </c>
      <c r="J231" s="135">
        <f t="shared" si="55"/>
        <v>2.656727510694501E-2</v>
      </c>
      <c r="K231" s="135">
        <f t="shared" si="55"/>
        <v>2.2979528991019071E-2</v>
      </c>
      <c r="L231" s="135">
        <f t="shared" si="55"/>
        <v>2.1145323038932684E-2</v>
      </c>
      <c r="M231" s="135">
        <f t="shared" si="55"/>
        <v>2.0717908637237992E-2</v>
      </c>
      <c r="N231" s="135">
        <f t="shared" si="55"/>
        <v>1.9955807310805929E-2</v>
      </c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 spans="1:26" ht="13" x14ac:dyDescent="0.6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 spans="1:26" ht="13" x14ac:dyDescent="0.6">
      <c r="A233" s="124" t="s">
        <v>259</v>
      </c>
      <c r="B233" s="125"/>
      <c r="C233" s="125"/>
      <c r="D233" s="126">
        <v>1990</v>
      </c>
      <c r="E233" s="126">
        <v>2000</v>
      </c>
      <c r="F233" s="126">
        <v>2010</v>
      </c>
      <c r="G233" s="126">
        <v>2020</v>
      </c>
      <c r="H233" s="126">
        <v>2030</v>
      </c>
      <c r="I233" s="126">
        <v>2040</v>
      </c>
      <c r="J233" s="126">
        <v>2050</v>
      </c>
      <c r="K233" s="126">
        <v>2060</v>
      </c>
      <c r="L233" s="126">
        <v>2070</v>
      </c>
      <c r="M233" s="126">
        <v>2080</v>
      </c>
      <c r="N233" s="126">
        <v>2090</v>
      </c>
      <c r="O233" s="126">
        <v>2100</v>
      </c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 spans="1:26" ht="13" x14ac:dyDescent="0.6">
      <c r="A234" s="128"/>
      <c r="B234" s="129"/>
      <c r="C234" s="129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 spans="1:26" ht="13" x14ac:dyDescent="0.6">
      <c r="A235" s="131" t="s">
        <v>225</v>
      </c>
      <c r="B235" s="129"/>
      <c r="C235" s="132" t="s">
        <v>226</v>
      </c>
      <c r="D235" s="133">
        <v>5262</v>
      </c>
      <c r="E235" s="133">
        <v>6117</v>
      </c>
      <c r="F235" s="133">
        <v>6888</v>
      </c>
      <c r="G235" s="133">
        <v>7617</v>
      </c>
      <c r="H235" s="133">
        <v>8182</v>
      </c>
      <c r="I235" s="133">
        <v>8531</v>
      </c>
      <c r="J235" s="133">
        <v>8704</v>
      </c>
      <c r="K235" s="133">
        <v>8667</v>
      </c>
      <c r="L235" s="133">
        <v>8463</v>
      </c>
      <c r="M235" s="133">
        <v>8125</v>
      </c>
      <c r="N235" s="133">
        <v>7658</v>
      </c>
      <c r="O235" s="133">
        <v>7056</v>
      </c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 spans="1:26" ht="13" x14ac:dyDescent="0.6">
      <c r="A236" s="128"/>
      <c r="B236" s="129"/>
      <c r="C236" s="129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 spans="1:26" ht="13" x14ac:dyDescent="0.6">
      <c r="A237" s="131" t="s">
        <v>227</v>
      </c>
      <c r="B237" s="129"/>
      <c r="C237" s="132" t="s">
        <v>228</v>
      </c>
      <c r="D237" s="133">
        <v>20.9</v>
      </c>
      <c r="E237" s="133">
        <v>26.8</v>
      </c>
      <c r="F237" s="133">
        <v>36.200000000000003</v>
      </c>
      <c r="G237" s="133">
        <v>52.1</v>
      </c>
      <c r="H237" s="133">
        <v>73.099999999999994</v>
      </c>
      <c r="I237" s="133">
        <v>100.7</v>
      </c>
      <c r="J237" s="133">
        <v>135.6</v>
      </c>
      <c r="K237" s="133">
        <v>171.6</v>
      </c>
      <c r="L237" s="133">
        <v>208.5</v>
      </c>
      <c r="M237" s="133">
        <v>249.8</v>
      </c>
      <c r="N237" s="133">
        <v>290</v>
      </c>
      <c r="O237" s="133">
        <v>328.4</v>
      </c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 spans="1:26" ht="13" x14ac:dyDescent="0.6">
      <c r="A238" s="134" t="s">
        <v>229</v>
      </c>
      <c r="B238" s="127"/>
      <c r="C238" s="127"/>
      <c r="D238" s="127"/>
      <c r="E238" s="127"/>
      <c r="F238" s="127">
        <f t="shared" ref="F238:O238" si="56">F237/F235</f>
        <v>5.2555168408826951E-3</v>
      </c>
      <c r="G238" s="127">
        <f t="shared" si="56"/>
        <v>6.8399632401207828E-3</v>
      </c>
      <c r="H238" s="127">
        <f t="shared" si="56"/>
        <v>8.9342459056465408E-3</v>
      </c>
      <c r="I238" s="127">
        <f t="shared" si="56"/>
        <v>1.180400890868597E-2</v>
      </c>
      <c r="J238" s="127">
        <f t="shared" si="56"/>
        <v>1.5579044117647059E-2</v>
      </c>
      <c r="K238" s="127">
        <f t="shared" si="56"/>
        <v>1.9799238490827275E-2</v>
      </c>
      <c r="L238" s="127">
        <f t="shared" si="56"/>
        <v>2.4636653668911733E-2</v>
      </c>
      <c r="M238" s="127">
        <f t="shared" si="56"/>
        <v>3.0744615384615388E-2</v>
      </c>
      <c r="N238" s="127">
        <f t="shared" si="56"/>
        <v>3.7868895272917209E-2</v>
      </c>
      <c r="O238" s="127">
        <f t="shared" si="56"/>
        <v>4.654195011337868E-2</v>
      </c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 spans="1:26" ht="13" x14ac:dyDescent="0.6">
      <c r="A239" s="134" t="s">
        <v>230</v>
      </c>
      <c r="B239" s="127"/>
      <c r="C239" s="127"/>
      <c r="D239" s="127"/>
      <c r="E239" s="127"/>
      <c r="F239" s="135">
        <f t="shared" ref="F239:N239" si="57">EXP(LN(G238/F238)/(G233-F233))-1</f>
        <v>2.6700641937656311E-2</v>
      </c>
      <c r="G239" s="135">
        <f t="shared" si="57"/>
        <v>2.707087370408634E-2</v>
      </c>
      <c r="H239" s="135">
        <f t="shared" si="57"/>
        <v>2.8246317150867339E-2</v>
      </c>
      <c r="I239" s="135">
        <f t="shared" si="57"/>
        <v>2.8137329747715656E-2</v>
      </c>
      <c r="J239" s="135">
        <f t="shared" si="57"/>
        <v>2.4261309529860942E-2</v>
      </c>
      <c r="K239" s="135">
        <f t="shared" si="57"/>
        <v>2.2099846697307246E-2</v>
      </c>
      <c r="L239" s="135">
        <f t="shared" si="57"/>
        <v>2.2395041628999079E-2</v>
      </c>
      <c r="M239" s="135">
        <f t="shared" si="57"/>
        <v>2.1060221236489651E-2</v>
      </c>
      <c r="N239" s="135">
        <f t="shared" si="57"/>
        <v>2.0836509857295127E-2</v>
      </c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 spans="1:26" ht="13" x14ac:dyDescent="0.6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 spans="1:26" ht="13" x14ac:dyDescent="0.6">
      <c r="A241" s="124" t="s">
        <v>260</v>
      </c>
      <c r="B241" s="125"/>
      <c r="C241" s="125"/>
      <c r="D241" s="126">
        <v>1990</v>
      </c>
      <c r="E241" s="126">
        <v>2000</v>
      </c>
      <c r="F241" s="126">
        <v>2010</v>
      </c>
      <c r="G241" s="126">
        <v>2020</v>
      </c>
      <c r="H241" s="126">
        <v>2030</v>
      </c>
      <c r="I241" s="126">
        <v>2040</v>
      </c>
      <c r="J241" s="126">
        <v>2050</v>
      </c>
      <c r="K241" s="126">
        <v>2060</v>
      </c>
      <c r="L241" s="126">
        <v>2070</v>
      </c>
      <c r="M241" s="126">
        <v>2080</v>
      </c>
      <c r="N241" s="126">
        <v>2090</v>
      </c>
      <c r="O241" s="126">
        <v>2100</v>
      </c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 spans="1:26" ht="13" x14ac:dyDescent="0.6">
      <c r="A242" s="128"/>
      <c r="B242" s="129"/>
      <c r="C242" s="129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 spans="1:26" ht="13" x14ac:dyDescent="0.6">
      <c r="A243" s="131" t="s">
        <v>225</v>
      </c>
      <c r="B243" s="129"/>
      <c r="C243" s="132" t="s">
        <v>226</v>
      </c>
      <c r="D243" s="133">
        <v>5262</v>
      </c>
      <c r="E243" s="133">
        <v>6117</v>
      </c>
      <c r="F243" s="133">
        <v>6888</v>
      </c>
      <c r="G243" s="133">
        <v>7617</v>
      </c>
      <c r="H243" s="133">
        <v>8182</v>
      </c>
      <c r="I243" s="133">
        <v>8531</v>
      </c>
      <c r="J243" s="133">
        <v>8704</v>
      </c>
      <c r="K243" s="133">
        <v>8667</v>
      </c>
      <c r="L243" s="133">
        <v>8463</v>
      </c>
      <c r="M243" s="133">
        <v>8125</v>
      </c>
      <c r="N243" s="133">
        <v>7658</v>
      </c>
      <c r="O243" s="133">
        <v>7056</v>
      </c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 spans="1:26" ht="13" x14ac:dyDescent="0.6">
      <c r="A244" s="128"/>
      <c r="B244" s="129"/>
      <c r="C244" s="129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 spans="1:26" ht="13" x14ac:dyDescent="0.6">
      <c r="A245" s="131" t="s">
        <v>227</v>
      </c>
      <c r="B245" s="129"/>
      <c r="C245" s="132" t="s">
        <v>228</v>
      </c>
      <c r="D245" s="133">
        <v>20.9</v>
      </c>
      <c r="E245" s="133">
        <v>26.8</v>
      </c>
      <c r="F245" s="133">
        <v>36.700000000000003</v>
      </c>
      <c r="G245" s="133">
        <v>56.5</v>
      </c>
      <c r="H245" s="133">
        <v>88.5</v>
      </c>
      <c r="I245" s="133">
        <v>126</v>
      </c>
      <c r="J245" s="133">
        <v>166</v>
      </c>
      <c r="K245" s="133">
        <v>212.3</v>
      </c>
      <c r="L245" s="133">
        <v>253.8</v>
      </c>
      <c r="M245" s="133">
        <v>290.10000000000002</v>
      </c>
      <c r="N245" s="133">
        <v>322.7</v>
      </c>
      <c r="O245" s="133">
        <v>350.3</v>
      </c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 spans="1:26" ht="13" x14ac:dyDescent="0.6">
      <c r="A246" s="134" t="s">
        <v>229</v>
      </c>
      <c r="B246" s="127"/>
      <c r="C246" s="127"/>
      <c r="D246" s="127"/>
      <c r="E246" s="127"/>
      <c r="F246" s="127">
        <f t="shared" ref="F246:O246" si="58">F245/F243</f>
        <v>5.3281068524970972E-3</v>
      </c>
      <c r="G246" s="127">
        <f t="shared" si="58"/>
        <v>7.4176184849678349E-3</v>
      </c>
      <c r="H246" s="127">
        <f t="shared" si="58"/>
        <v>1.0816426301637741E-2</v>
      </c>
      <c r="I246" s="127">
        <f t="shared" si="58"/>
        <v>1.4769663579885125E-2</v>
      </c>
      <c r="J246" s="127">
        <f t="shared" si="58"/>
        <v>1.907169117647059E-2</v>
      </c>
      <c r="K246" s="127">
        <f t="shared" si="58"/>
        <v>2.4495211722626056E-2</v>
      </c>
      <c r="L246" s="127">
        <f t="shared" si="58"/>
        <v>2.9989365473236444E-2</v>
      </c>
      <c r="M246" s="127">
        <f t="shared" si="58"/>
        <v>3.570461538461539E-2</v>
      </c>
      <c r="N246" s="127">
        <f t="shared" si="58"/>
        <v>4.2138939670932359E-2</v>
      </c>
      <c r="O246" s="127">
        <f t="shared" si="58"/>
        <v>4.9645691609977324E-2</v>
      </c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 spans="1:26" ht="13" x14ac:dyDescent="0.6">
      <c r="A247" s="134" t="s">
        <v>230</v>
      </c>
      <c r="B247" s="127"/>
      <c r="C247" s="127"/>
      <c r="D247" s="127"/>
      <c r="E247" s="127"/>
      <c r="F247" s="135">
        <f t="shared" ref="F247:N247" si="59">EXP(LN(G246/F246)/(G241-F241))-1</f>
        <v>3.3639641218321747E-2</v>
      </c>
      <c r="G247" s="135">
        <f t="shared" si="59"/>
        <v>3.844124773571389E-2</v>
      </c>
      <c r="H247" s="135">
        <f t="shared" si="59"/>
        <v>3.1641206668344024E-2</v>
      </c>
      <c r="I247" s="135">
        <f t="shared" si="59"/>
        <v>2.5892512814481128E-2</v>
      </c>
      <c r="J247" s="135">
        <f t="shared" si="59"/>
        <v>2.5343066926405866E-2</v>
      </c>
      <c r="K247" s="135">
        <f t="shared" si="59"/>
        <v>2.0442664140394085E-2</v>
      </c>
      <c r="L247" s="135">
        <f t="shared" si="59"/>
        <v>1.7596742899832263E-2</v>
      </c>
      <c r="M247" s="135">
        <f t="shared" si="59"/>
        <v>1.6707259274232333E-2</v>
      </c>
      <c r="N247" s="135">
        <f t="shared" si="59"/>
        <v>1.6529054489217154E-2</v>
      </c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 spans="1:26" ht="13" x14ac:dyDescent="0.6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 spans="1:26" ht="13" x14ac:dyDescent="0.6">
      <c r="A249" s="124" t="s">
        <v>261</v>
      </c>
      <c r="B249" s="125"/>
      <c r="C249" s="125"/>
      <c r="D249" s="126">
        <v>1990</v>
      </c>
      <c r="E249" s="126">
        <v>2000</v>
      </c>
      <c r="F249" s="126">
        <v>2010</v>
      </c>
      <c r="G249" s="126">
        <v>2020</v>
      </c>
      <c r="H249" s="126">
        <v>2030</v>
      </c>
      <c r="I249" s="126">
        <v>2040</v>
      </c>
      <c r="J249" s="126">
        <v>2050</v>
      </c>
      <c r="K249" s="126">
        <v>2060</v>
      </c>
      <c r="L249" s="126">
        <v>2070</v>
      </c>
      <c r="M249" s="126">
        <v>2080</v>
      </c>
      <c r="N249" s="126">
        <v>2090</v>
      </c>
      <c r="O249" s="126">
        <v>2100</v>
      </c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 spans="1:26" ht="13" x14ac:dyDescent="0.6">
      <c r="A250" s="128"/>
      <c r="B250" s="129"/>
      <c r="C250" s="129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 spans="1:26" ht="13" x14ac:dyDescent="0.6">
      <c r="A251" s="131" t="s">
        <v>225</v>
      </c>
      <c r="B251" s="129"/>
      <c r="C251" s="132" t="s">
        <v>226</v>
      </c>
      <c r="D251" s="133">
        <v>5293</v>
      </c>
      <c r="E251" s="133">
        <v>6100</v>
      </c>
      <c r="F251" s="133">
        <v>6874</v>
      </c>
      <c r="G251" s="133">
        <v>7618</v>
      </c>
      <c r="H251" s="133">
        <v>8122</v>
      </c>
      <c r="I251" s="133">
        <v>8484</v>
      </c>
      <c r="J251" s="133">
        <v>8703</v>
      </c>
      <c r="K251" s="133">
        <v>8623</v>
      </c>
      <c r="L251" s="133">
        <v>8430</v>
      </c>
      <c r="M251" s="133">
        <v>8126</v>
      </c>
      <c r="N251" s="133">
        <v>7621</v>
      </c>
      <c r="O251" s="133">
        <v>7137</v>
      </c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 spans="1:26" ht="13" x14ac:dyDescent="0.6">
      <c r="A252" s="128"/>
      <c r="B252" s="129"/>
      <c r="C252" s="129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 spans="1:26" ht="13" x14ac:dyDescent="0.6">
      <c r="A253" s="131" t="s">
        <v>227</v>
      </c>
      <c r="B253" s="129"/>
      <c r="C253" s="132" t="s">
        <v>228</v>
      </c>
      <c r="D253" s="133">
        <v>20.7</v>
      </c>
      <c r="E253" s="133">
        <v>27.4</v>
      </c>
      <c r="F253" s="133">
        <v>37.5</v>
      </c>
      <c r="G253" s="133">
        <v>51</v>
      </c>
      <c r="H253" s="133">
        <v>73</v>
      </c>
      <c r="I253" s="133">
        <v>100.7</v>
      </c>
      <c r="J253" s="133">
        <v>134</v>
      </c>
      <c r="K253" s="133">
        <v>172.6</v>
      </c>
      <c r="L253" s="133">
        <v>211.9</v>
      </c>
      <c r="M253" s="133">
        <v>251.7</v>
      </c>
      <c r="N253" s="133">
        <v>289.7</v>
      </c>
      <c r="O253" s="133">
        <v>330.6</v>
      </c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 spans="1:26" ht="13" x14ac:dyDescent="0.6">
      <c r="A254" s="134" t="s">
        <v>229</v>
      </c>
      <c r="B254" s="127"/>
      <c r="C254" s="127"/>
      <c r="D254" s="127"/>
      <c r="E254" s="127"/>
      <c r="F254" s="127">
        <f t="shared" ref="F254:O254" si="60">F253/F251</f>
        <v>5.4553389583939481E-3</v>
      </c>
      <c r="G254" s="127">
        <f t="shared" si="60"/>
        <v>6.6946705171961147E-3</v>
      </c>
      <c r="H254" s="127">
        <f t="shared" si="60"/>
        <v>8.9879340064023643E-3</v>
      </c>
      <c r="I254" s="127">
        <f t="shared" si="60"/>
        <v>1.186940122583687E-2</v>
      </c>
      <c r="J254" s="127">
        <f t="shared" si="60"/>
        <v>1.5396989543835459E-2</v>
      </c>
      <c r="K254" s="127">
        <f t="shared" si="60"/>
        <v>2.0016235648846109E-2</v>
      </c>
      <c r="L254" s="127">
        <f t="shared" si="60"/>
        <v>2.5136417556346383E-2</v>
      </c>
      <c r="M254" s="127">
        <f t="shared" si="60"/>
        <v>3.0974649273935513E-2</v>
      </c>
      <c r="N254" s="127">
        <f t="shared" si="60"/>
        <v>3.8013384070331974E-2</v>
      </c>
      <c r="O254" s="127">
        <f t="shared" si="60"/>
        <v>4.6321984026902061E-2</v>
      </c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 spans="1:26" ht="13" x14ac:dyDescent="0.6">
      <c r="A255" s="134" t="s">
        <v>230</v>
      </c>
      <c r="B255" s="127"/>
      <c r="C255" s="127"/>
      <c r="D255" s="127"/>
      <c r="E255" s="127"/>
      <c r="F255" s="135">
        <f t="shared" ref="F255:N255" si="61">EXP(LN(G254/F254)/(G249-F249))-1</f>
        <v>2.0682683547395442E-2</v>
      </c>
      <c r="G255" s="135">
        <f t="shared" si="61"/>
        <v>2.989527747854881E-2</v>
      </c>
      <c r="H255" s="135">
        <f t="shared" si="61"/>
        <v>2.8198328636052095E-2</v>
      </c>
      <c r="I255" s="135">
        <f t="shared" si="61"/>
        <v>2.6362321540259748E-2</v>
      </c>
      <c r="J255" s="135">
        <f t="shared" si="61"/>
        <v>2.6584396732265425E-2</v>
      </c>
      <c r="K255" s="135">
        <f t="shared" si="61"/>
        <v>2.3038782346592956E-2</v>
      </c>
      <c r="L255" s="135">
        <f t="shared" si="61"/>
        <v>2.110476196422395E-2</v>
      </c>
      <c r="M255" s="135">
        <f t="shared" si="61"/>
        <v>2.0688011055025601E-2</v>
      </c>
      <c r="N255" s="135">
        <f t="shared" si="61"/>
        <v>1.9964513016508034E-2</v>
      </c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 spans="1:26" ht="13" x14ac:dyDescent="0.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 spans="1:26" ht="13" x14ac:dyDescent="0.6">
      <c r="A257" s="124" t="s">
        <v>262</v>
      </c>
      <c r="B257" s="125"/>
      <c r="C257" s="125"/>
      <c r="D257" s="126">
        <v>1990</v>
      </c>
      <c r="E257" s="126">
        <v>2000</v>
      </c>
      <c r="F257" s="126">
        <v>2010</v>
      </c>
      <c r="G257" s="126">
        <v>2020</v>
      </c>
      <c r="H257" s="126">
        <v>2030</v>
      </c>
      <c r="I257" s="126">
        <v>2040</v>
      </c>
      <c r="J257" s="126">
        <v>2050</v>
      </c>
      <c r="K257" s="126">
        <v>2060</v>
      </c>
      <c r="L257" s="126">
        <v>2070</v>
      </c>
      <c r="M257" s="126">
        <v>2080</v>
      </c>
      <c r="N257" s="126">
        <v>2090</v>
      </c>
      <c r="O257" s="126">
        <v>2100</v>
      </c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 spans="1:26" ht="13" x14ac:dyDescent="0.6">
      <c r="A258" s="128"/>
      <c r="B258" s="129"/>
      <c r="C258" s="129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 spans="1:26" ht="13" x14ac:dyDescent="0.6">
      <c r="A259" s="131" t="s">
        <v>225</v>
      </c>
      <c r="B259" s="129"/>
      <c r="C259" s="132" t="s">
        <v>226</v>
      </c>
      <c r="D259" s="133">
        <v>5262</v>
      </c>
      <c r="E259" s="133">
        <v>6091</v>
      </c>
      <c r="F259" s="133">
        <v>6891</v>
      </c>
      <c r="G259" s="133">
        <v>7672</v>
      </c>
      <c r="H259" s="133">
        <v>8372</v>
      </c>
      <c r="I259" s="133">
        <v>8930</v>
      </c>
      <c r="J259" s="133">
        <v>9367</v>
      </c>
      <c r="K259" s="133">
        <v>9704</v>
      </c>
      <c r="L259" s="133">
        <v>9960</v>
      </c>
      <c r="M259" s="133">
        <v>10158</v>
      </c>
      <c r="N259" s="133">
        <v>10306</v>
      </c>
      <c r="O259" s="133">
        <v>10414</v>
      </c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 spans="1:26" ht="13" x14ac:dyDescent="0.6">
      <c r="A260" s="128"/>
      <c r="B260" s="129"/>
      <c r="C260" s="129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 spans="1:26" ht="13" x14ac:dyDescent="0.6">
      <c r="A261" s="131" t="s">
        <v>227</v>
      </c>
      <c r="B261" s="129"/>
      <c r="C261" s="132" t="s">
        <v>228</v>
      </c>
      <c r="D261" s="133">
        <v>20.9</v>
      </c>
      <c r="E261" s="133">
        <v>28.3</v>
      </c>
      <c r="F261" s="133">
        <v>38.6</v>
      </c>
      <c r="G261" s="133">
        <v>50.7</v>
      </c>
      <c r="H261" s="133">
        <v>66</v>
      </c>
      <c r="I261" s="133">
        <v>85.5</v>
      </c>
      <c r="J261" s="133">
        <v>109.5</v>
      </c>
      <c r="K261" s="133">
        <v>134.80000000000001</v>
      </c>
      <c r="L261" s="133">
        <v>161.5</v>
      </c>
      <c r="M261" s="133">
        <v>186.3</v>
      </c>
      <c r="N261" s="133">
        <v>210.3</v>
      </c>
      <c r="O261" s="133">
        <v>234.9</v>
      </c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 spans="1:26" ht="13" x14ac:dyDescent="0.6">
      <c r="A262" s="134" t="s">
        <v>229</v>
      </c>
      <c r="B262" s="127"/>
      <c r="C262" s="127"/>
      <c r="D262" s="127"/>
      <c r="E262" s="127"/>
      <c r="F262" s="127">
        <f t="shared" ref="F262:O262" si="62">F261/F259</f>
        <v>5.6015092149180089E-3</v>
      </c>
      <c r="G262" s="127">
        <f t="shared" si="62"/>
        <v>6.6084462982273209E-3</v>
      </c>
      <c r="H262" s="127">
        <f t="shared" si="62"/>
        <v>7.883420926899188E-3</v>
      </c>
      <c r="I262" s="127">
        <f t="shared" si="62"/>
        <v>9.5744680851063829E-3</v>
      </c>
      <c r="J262" s="127">
        <f t="shared" si="62"/>
        <v>1.1689975445713676E-2</v>
      </c>
      <c r="K262" s="127">
        <f t="shared" si="62"/>
        <v>1.3891178895300909E-2</v>
      </c>
      <c r="L262" s="127">
        <f t="shared" si="62"/>
        <v>1.6214859437751004E-2</v>
      </c>
      <c r="M262" s="127">
        <f t="shared" si="62"/>
        <v>1.8340224453632606E-2</v>
      </c>
      <c r="N262" s="127">
        <f t="shared" si="62"/>
        <v>2.0405588977294782E-2</v>
      </c>
      <c r="O262" s="127">
        <f t="shared" si="62"/>
        <v>2.2556174380641444E-2</v>
      </c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 spans="1:26" ht="13" x14ac:dyDescent="0.6">
      <c r="A263" s="134" t="s">
        <v>230</v>
      </c>
      <c r="B263" s="127"/>
      <c r="C263" s="127"/>
      <c r="D263" s="127"/>
      <c r="E263" s="127"/>
      <c r="F263" s="135">
        <f t="shared" ref="F263:N263" si="63">EXP(LN(G262/F262)/(G257-F257))-1</f>
        <v>1.6668648091762606E-2</v>
      </c>
      <c r="G263" s="135">
        <f t="shared" si="63"/>
        <v>1.7797863914920775E-2</v>
      </c>
      <c r="H263" s="135">
        <f t="shared" si="63"/>
        <v>1.9623869973237396E-2</v>
      </c>
      <c r="I263" s="135">
        <f t="shared" si="63"/>
        <v>2.0163766088697077E-2</v>
      </c>
      <c r="J263" s="135">
        <f t="shared" si="63"/>
        <v>1.7401914518833772E-2</v>
      </c>
      <c r="K263" s="135">
        <f t="shared" si="63"/>
        <v>1.5587643853517186E-2</v>
      </c>
      <c r="L263" s="135">
        <f t="shared" si="63"/>
        <v>1.2393028361620706E-2</v>
      </c>
      <c r="M263" s="135">
        <f t="shared" si="63"/>
        <v>1.0728353220073705E-2</v>
      </c>
      <c r="N263" s="135">
        <f t="shared" si="63"/>
        <v>1.007036870582545E-2</v>
      </c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 spans="1:26" ht="13" x14ac:dyDescent="0.6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 spans="1:26" ht="13" x14ac:dyDescent="0.6">
      <c r="A265" s="124" t="s">
        <v>263</v>
      </c>
      <c r="B265" s="125"/>
      <c r="C265" s="125"/>
      <c r="D265" s="126">
        <v>1990</v>
      </c>
      <c r="E265" s="126">
        <v>2000</v>
      </c>
      <c r="F265" s="126">
        <v>2010</v>
      </c>
      <c r="G265" s="126">
        <v>2020</v>
      </c>
      <c r="H265" s="126">
        <v>2030</v>
      </c>
      <c r="I265" s="126">
        <v>2040</v>
      </c>
      <c r="J265" s="126">
        <v>2050</v>
      </c>
      <c r="K265" s="126">
        <v>2060</v>
      </c>
      <c r="L265" s="126">
        <v>2070</v>
      </c>
      <c r="M265" s="126">
        <v>2080</v>
      </c>
      <c r="N265" s="126">
        <v>2090</v>
      </c>
      <c r="O265" s="126">
        <v>2100</v>
      </c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 spans="1:26" ht="13" x14ac:dyDescent="0.6">
      <c r="A266" s="128"/>
      <c r="B266" s="129"/>
      <c r="C266" s="129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 spans="1:26" ht="13" x14ac:dyDescent="0.6">
      <c r="A267" s="131" t="s">
        <v>225</v>
      </c>
      <c r="B267" s="129"/>
      <c r="C267" s="132" t="s">
        <v>226</v>
      </c>
      <c r="D267" s="133">
        <v>5262</v>
      </c>
      <c r="E267" s="133">
        <v>6091</v>
      </c>
      <c r="F267" s="133">
        <v>6851</v>
      </c>
      <c r="G267" s="133">
        <v>7612</v>
      </c>
      <c r="H267" s="133">
        <v>8372</v>
      </c>
      <c r="I267" s="133">
        <v>8855</v>
      </c>
      <c r="J267" s="133">
        <v>9367</v>
      </c>
      <c r="K267" s="133">
        <v>9638</v>
      </c>
      <c r="L267" s="133">
        <v>9917</v>
      </c>
      <c r="M267" s="133">
        <v>10129</v>
      </c>
      <c r="N267" s="133">
        <v>10271</v>
      </c>
      <c r="O267" s="133">
        <v>10414</v>
      </c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 spans="1:26" ht="13" x14ac:dyDescent="0.6">
      <c r="A268" s="128"/>
      <c r="B268" s="129"/>
      <c r="C268" s="129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 spans="1:26" ht="13" x14ac:dyDescent="0.6">
      <c r="A269" s="131" t="s">
        <v>227</v>
      </c>
      <c r="B269" s="129"/>
      <c r="C269" s="132" t="s">
        <v>228</v>
      </c>
      <c r="D269" s="133">
        <v>20.9</v>
      </c>
      <c r="E269" s="133">
        <v>28.2</v>
      </c>
      <c r="F269" s="133">
        <v>36.4</v>
      </c>
      <c r="G269" s="133">
        <v>48.4</v>
      </c>
      <c r="H269" s="133">
        <v>66.900000000000006</v>
      </c>
      <c r="I269" s="133">
        <v>86.3</v>
      </c>
      <c r="J269" s="133">
        <v>111.2</v>
      </c>
      <c r="K269" s="133">
        <v>133.69999999999999</v>
      </c>
      <c r="L269" s="133">
        <v>160.69999999999999</v>
      </c>
      <c r="M269" s="133">
        <v>186.9</v>
      </c>
      <c r="N269" s="133">
        <v>210.5</v>
      </c>
      <c r="O269" s="133">
        <v>237.1</v>
      </c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 spans="1:26" ht="13" x14ac:dyDescent="0.6">
      <c r="A270" s="134" t="s">
        <v>229</v>
      </c>
      <c r="B270" s="127"/>
      <c r="C270" s="127"/>
      <c r="D270" s="127"/>
      <c r="E270" s="127"/>
      <c r="F270" s="127">
        <f t="shared" ref="F270:O270" si="64">F269/F267</f>
        <v>5.3130929791271346E-3</v>
      </c>
      <c r="G270" s="127">
        <f t="shared" si="64"/>
        <v>6.3583815028901728E-3</v>
      </c>
      <c r="H270" s="127">
        <f t="shared" si="64"/>
        <v>7.9909221213569047E-3</v>
      </c>
      <c r="I270" s="127">
        <f t="shared" si="64"/>
        <v>9.7459062676453975E-3</v>
      </c>
      <c r="J270" s="127">
        <f t="shared" si="64"/>
        <v>1.1871463648980464E-2</v>
      </c>
      <c r="K270" s="127">
        <f t="shared" si="64"/>
        <v>1.3872172649927369E-2</v>
      </c>
      <c r="L270" s="127">
        <f t="shared" si="64"/>
        <v>1.6204497327820911E-2</v>
      </c>
      <c r="M270" s="127">
        <f t="shared" si="64"/>
        <v>1.8451969592259847E-2</v>
      </c>
      <c r="N270" s="127">
        <f t="shared" si="64"/>
        <v>2.0494596436568979E-2</v>
      </c>
      <c r="O270" s="127">
        <f t="shared" si="64"/>
        <v>2.2767428461686192E-2</v>
      </c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 spans="1:26" ht="13" x14ac:dyDescent="0.6">
      <c r="A271" s="134" t="s">
        <v>230</v>
      </c>
      <c r="B271" s="127"/>
      <c r="C271" s="127"/>
      <c r="D271" s="127"/>
      <c r="E271" s="127"/>
      <c r="F271" s="135">
        <f t="shared" ref="F271:N271" si="65">EXP(LN(G270/F270)/(G265-F265))-1</f>
        <v>1.8122221838469565E-2</v>
      </c>
      <c r="G271" s="135">
        <f t="shared" si="65"/>
        <v>2.3116365560139185E-2</v>
      </c>
      <c r="H271" s="135">
        <f t="shared" si="65"/>
        <v>2.0052520269020491E-2</v>
      </c>
      <c r="I271" s="135">
        <f t="shared" si="65"/>
        <v>1.9924921356130998E-2</v>
      </c>
      <c r="J271" s="135">
        <f t="shared" si="65"/>
        <v>1.5696654154326639E-2</v>
      </c>
      <c r="K271" s="135">
        <f t="shared" si="65"/>
        <v>1.5661774953052099E-2</v>
      </c>
      <c r="L271" s="135">
        <f t="shared" si="65"/>
        <v>1.3072943544422122E-2</v>
      </c>
      <c r="M271" s="135">
        <f t="shared" si="65"/>
        <v>1.0554322561634022E-2</v>
      </c>
      <c r="N271" s="135">
        <f t="shared" si="65"/>
        <v>1.0572465227463024E-2</v>
      </c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 spans="1:26" ht="13" x14ac:dyDescent="0.6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 spans="1:26" ht="13" x14ac:dyDescent="0.6">
      <c r="A273" s="124" t="s">
        <v>264</v>
      </c>
      <c r="B273" s="125"/>
      <c r="C273" s="125"/>
      <c r="D273" s="126">
        <v>1990</v>
      </c>
      <c r="E273" s="126">
        <v>2000</v>
      </c>
      <c r="F273" s="126">
        <v>2010</v>
      </c>
      <c r="G273" s="126">
        <v>2020</v>
      </c>
      <c r="H273" s="126">
        <v>2030</v>
      </c>
      <c r="I273" s="126">
        <v>2040</v>
      </c>
      <c r="J273" s="126">
        <v>2050</v>
      </c>
      <c r="K273" s="126">
        <v>2060</v>
      </c>
      <c r="L273" s="126">
        <v>2070</v>
      </c>
      <c r="M273" s="126">
        <v>2080</v>
      </c>
      <c r="N273" s="126">
        <v>2090</v>
      </c>
      <c r="O273" s="126">
        <v>2100</v>
      </c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 spans="1:26" ht="13" x14ac:dyDescent="0.6">
      <c r="A274" s="128"/>
      <c r="B274" s="129"/>
      <c r="C274" s="129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 spans="1:26" ht="13" x14ac:dyDescent="0.6">
      <c r="A275" s="131" t="s">
        <v>225</v>
      </c>
      <c r="B275" s="129"/>
      <c r="C275" s="132" t="s">
        <v>226</v>
      </c>
      <c r="D275" s="133">
        <v>5256</v>
      </c>
      <c r="E275" s="133">
        <v>6091</v>
      </c>
      <c r="F275" s="133">
        <v>6870</v>
      </c>
      <c r="G275" s="133">
        <v>7650</v>
      </c>
      <c r="H275" s="133">
        <v>8277</v>
      </c>
      <c r="I275" s="133">
        <v>9072</v>
      </c>
      <c r="J275" s="133">
        <v>9367</v>
      </c>
      <c r="K275" s="133">
        <v>9632</v>
      </c>
      <c r="L275" s="133">
        <v>9771</v>
      </c>
      <c r="M275" s="133">
        <v>10132</v>
      </c>
      <c r="N275" s="133">
        <v>10341</v>
      </c>
      <c r="O275" s="133">
        <v>10414</v>
      </c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 spans="1:26" ht="13" x14ac:dyDescent="0.6">
      <c r="A276" s="128"/>
      <c r="B276" s="129"/>
      <c r="C276" s="129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 spans="1:26" ht="13" x14ac:dyDescent="0.6">
      <c r="A277" s="131" t="s">
        <v>227</v>
      </c>
      <c r="B277" s="129"/>
      <c r="C277" s="132" t="s">
        <v>228</v>
      </c>
      <c r="D277" s="133">
        <v>20.3</v>
      </c>
      <c r="E277" s="133">
        <v>26.1</v>
      </c>
      <c r="F277" s="133">
        <v>33.799999999999997</v>
      </c>
      <c r="G277" s="133">
        <v>43.3</v>
      </c>
      <c r="H277" s="133">
        <v>54.8</v>
      </c>
      <c r="I277" s="133">
        <v>76.3</v>
      </c>
      <c r="J277" s="133">
        <v>85.7</v>
      </c>
      <c r="K277" s="133">
        <v>104.8</v>
      </c>
      <c r="L277" s="133">
        <v>116.3</v>
      </c>
      <c r="M277" s="133">
        <v>158.9</v>
      </c>
      <c r="N277" s="133">
        <v>214.6</v>
      </c>
      <c r="O277" s="133">
        <v>237.9</v>
      </c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 spans="1:26" ht="13" x14ac:dyDescent="0.6">
      <c r="A278" s="134" t="s">
        <v>229</v>
      </c>
      <c r="B278" s="127"/>
      <c r="C278" s="127"/>
      <c r="D278" s="127"/>
      <c r="E278" s="127"/>
      <c r="F278" s="127">
        <f t="shared" ref="F278:O278" si="66">F277/F275</f>
        <v>4.9199417758369716E-3</v>
      </c>
      <c r="G278" s="127">
        <f t="shared" si="66"/>
        <v>5.6601307189542479E-3</v>
      </c>
      <c r="H278" s="127">
        <f t="shared" si="66"/>
        <v>6.6207563126736736E-3</v>
      </c>
      <c r="I278" s="127">
        <f t="shared" si="66"/>
        <v>8.4104938271604927E-3</v>
      </c>
      <c r="J278" s="127">
        <f t="shared" si="66"/>
        <v>9.1491405999786484E-3</v>
      </c>
      <c r="K278" s="127">
        <f t="shared" si="66"/>
        <v>1.0880398671096345E-2</v>
      </c>
      <c r="L278" s="127">
        <f t="shared" si="66"/>
        <v>1.1902568826118105E-2</v>
      </c>
      <c r="M278" s="127">
        <f t="shared" si="66"/>
        <v>1.568298460323727E-2</v>
      </c>
      <c r="N278" s="127">
        <f t="shared" si="66"/>
        <v>2.0752345034329368E-2</v>
      </c>
      <c r="O278" s="127">
        <f t="shared" si="66"/>
        <v>2.2844248127520644E-2</v>
      </c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 spans="1:26" ht="13" x14ac:dyDescent="0.6">
      <c r="A279" s="134" t="s">
        <v>230</v>
      </c>
      <c r="B279" s="127"/>
      <c r="C279" s="127"/>
      <c r="D279" s="127"/>
      <c r="E279" s="127"/>
      <c r="F279" s="135">
        <f t="shared" ref="F279:N279" si="67">EXP(LN(G278/F278)/(G273-F273))-1</f>
        <v>1.4113700031580301E-2</v>
      </c>
      <c r="G279" s="135">
        <f t="shared" si="67"/>
        <v>1.5799779472955855E-2</v>
      </c>
      <c r="H279" s="135">
        <f t="shared" si="67"/>
        <v>2.4215606959541836E-2</v>
      </c>
      <c r="I279" s="135">
        <f t="shared" si="67"/>
        <v>8.4535067963336097E-3</v>
      </c>
      <c r="J279" s="135">
        <f t="shared" si="67"/>
        <v>1.7481333991022252E-2</v>
      </c>
      <c r="K279" s="135">
        <f t="shared" si="67"/>
        <v>9.0195694952683869E-3</v>
      </c>
      <c r="L279" s="135">
        <f t="shared" si="67"/>
        <v>2.7966120403634553E-2</v>
      </c>
      <c r="M279" s="135">
        <f t="shared" si="67"/>
        <v>2.8404211151801029E-2</v>
      </c>
      <c r="N279" s="135">
        <f t="shared" si="67"/>
        <v>9.6502773657851648E-3</v>
      </c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 spans="1:26" ht="13" x14ac:dyDescent="0.6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 spans="1:26" ht="13" x14ac:dyDescent="0.6">
      <c r="A281" s="124" t="s">
        <v>265</v>
      </c>
      <c r="B281" s="125"/>
      <c r="C281" s="125"/>
      <c r="D281" s="126">
        <v>1990</v>
      </c>
      <c r="E281" s="126">
        <v>2000</v>
      </c>
      <c r="F281" s="126">
        <v>2010</v>
      </c>
      <c r="G281" s="126">
        <v>2020</v>
      </c>
      <c r="H281" s="126">
        <v>2030</v>
      </c>
      <c r="I281" s="126">
        <v>2040</v>
      </c>
      <c r="J281" s="126">
        <v>2050</v>
      </c>
      <c r="K281" s="126">
        <v>2060</v>
      </c>
      <c r="L281" s="126">
        <v>2070</v>
      </c>
      <c r="M281" s="126">
        <v>2080</v>
      </c>
      <c r="N281" s="126">
        <v>2090</v>
      </c>
      <c r="O281" s="126">
        <v>2100</v>
      </c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 spans="1:26" ht="13" x14ac:dyDescent="0.6">
      <c r="A282" s="128"/>
      <c r="B282" s="129"/>
      <c r="C282" s="129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 spans="1:26" ht="13" x14ac:dyDescent="0.6">
      <c r="A283" s="131" t="s">
        <v>225</v>
      </c>
      <c r="B283" s="129"/>
      <c r="C283" s="132" t="s">
        <v>226</v>
      </c>
      <c r="D283" s="133">
        <v>5297</v>
      </c>
      <c r="E283" s="130"/>
      <c r="F283" s="130"/>
      <c r="G283" s="133">
        <v>7869</v>
      </c>
      <c r="H283" s="130"/>
      <c r="I283" s="130"/>
      <c r="J283" s="133">
        <v>9875</v>
      </c>
      <c r="K283" s="130"/>
      <c r="L283" s="130"/>
      <c r="M283" s="130"/>
      <c r="N283" s="130"/>
      <c r="O283" s="133">
        <v>10360</v>
      </c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 spans="1:26" ht="13" x14ac:dyDescent="0.6">
      <c r="A284" s="128"/>
      <c r="B284" s="129"/>
      <c r="C284" s="129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 spans="1:26" ht="13" x14ac:dyDescent="0.6">
      <c r="A285" s="131" t="s">
        <v>227</v>
      </c>
      <c r="B285" s="129"/>
      <c r="C285" s="132" t="s">
        <v>228</v>
      </c>
      <c r="D285" s="133">
        <v>21</v>
      </c>
      <c r="E285" s="130"/>
      <c r="F285" s="130"/>
      <c r="G285" s="133">
        <v>41.2</v>
      </c>
      <c r="H285" s="130"/>
      <c r="I285" s="130"/>
      <c r="J285" s="133">
        <v>75.7</v>
      </c>
      <c r="K285" s="130"/>
      <c r="L285" s="130"/>
      <c r="M285" s="130"/>
      <c r="N285" s="130"/>
      <c r="O285" s="133">
        <v>198.7</v>
      </c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 spans="1:26" ht="13" x14ac:dyDescent="0.6">
      <c r="A286" s="134" t="s">
        <v>229</v>
      </c>
      <c r="B286" s="127"/>
      <c r="C286" s="127"/>
      <c r="D286" s="127"/>
      <c r="E286" s="127"/>
      <c r="F286" s="127"/>
      <c r="G286" s="127">
        <f>G285/G283</f>
        <v>5.2357351632990219E-3</v>
      </c>
      <c r="H286" s="127"/>
      <c r="I286" s="127"/>
      <c r="J286" s="127">
        <f>J285/J283</f>
        <v>7.6658227848101267E-3</v>
      </c>
      <c r="K286" s="127"/>
      <c r="L286" s="127"/>
      <c r="M286" s="127"/>
      <c r="N286" s="127"/>
      <c r="O286" s="127">
        <f>O285/O283</f>
        <v>1.9179536679536677E-2</v>
      </c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 spans="1:26" ht="13" x14ac:dyDescent="0.6">
      <c r="A287" s="134" t="s">
        <v>230</v>
      </c>
      <c r="B287" s="127"/>
      <c r="C287" s="127"/>
      <c r="D287" s="127"/>
      <c r="E287" s="127"/>
      <c r="F287" s="135"/>
      <c r="G287" s="135">
        <f>EXP(LN(J286/G286)/(J281-G281))-1</f>
        <v>1.2789919672707484E-2</v>
      </c>
      <c r="H287" s="135"/>
      <c r="I287" s="135"/>
      <c r="J287" s="135">
        <f>EXP(LN(O286/J286)/(O281-J281))-1</f>
        <v>1.8510678597329688E-2</v>
      </c>
      <c r="K287" s="135"/>
      <c r="L287" s="135"/>
      <c r="M287" s="135"/>
      <c r="N287" s="135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 spans="1:26" ht="13" x14ac:dyDescent="0.6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 spans="1:26" ht="13" x14ac:dyDescent="0.6">
      <c r="A289" s="124" t="s">
        <v>266</v>
      </c>
      <c r="B289" s="125"/>
      <c r="C289" s="125"/>
      <c r="D289" s="126">
        <v>1990</v>
      </c>
      <c r="E289" s="126">
        <v>2000</v>
      </c>
      <c r="F289" s="126">
        <v>2010</v>
      </c>
      <c r="G289" s="126">
        <v>2020</v>
      </c>
      <c r="H289" s="126">
        <v>2030</v>
      </c>
      <c r="I289" s="126">
        <v>2040</v>
      </c>
      <c r="J289" s="126">
        <v>2050</v>
      </c>
      <c r="K289" s="126">
        <v>2060</v>
      </c>
      <c r="L289" s="126">
        <v>2070</v>
      </c>
      <c r="M289" s="126">
        <v>2080</v>
      </c>
      <c r="N289" s="126">
        <v>2090</v>
      </c>
      <c r="O289" s="126">
        <v>2100</v>
      </c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 spans="1:26" ht="13" x14ac:dyDescent="0.6">
      <c r="A290" s="128"/>
      <c r="B290" s="129"/>
      <c r="C290" s="129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 spans="1:26" ht="13" x14ac:dyDescent="0.6">
      <c r="A291" s="131" t="s">
        <v>225</v>
      </c>
      <c r="B291" s="129"/>
      <c r="C291" s="132" t="s">
        <v>226</v>
      </c>
      <c r="D291" s="133">
        <v>5262</v>
      </c>
      <c r="E291" s="133">
        <v>6091</v>
      </c>
      <c r="F291" s="133">
        <v>6891</v>
      </c>
      <c r="G291" s="133">
        <v>7672</v>
      </c>
      <c r="H291" s="133">
        <v>8372</v>
      </c>
      <c r="I291" s="133">
        <v>8930</v>
      </c>
      <c r="J291" s="133">
        <v>9367</v>
      </c>
      <c r="K291" s="133">
        <v>9704</v>
      </c>
      <c r="L291" s="133">
        <v>9960</v>
      </c>
      <c r="M291" s="133">
        <v>10159</v>
      </c>
      <c r="N291" s="133">
        <v>10306</v>
      </c>
      <c r="O291" s="133">
        <v>10414</v>
      </c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 spans="1:26" ht="13" x14ac:dyDescent="0.6">
      <c r="A292" s="128"/>
      <c r="B292" s="129"/>
      <c r="C292" s="129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 spans="1:26" ht="13" x14ac:dyDescent="0.6">
      <c r="A293" s="131" t="s">
        <v>227</v>
      </c>
      <c r="B293" s="129"/>
      <c r="C293" s="132" t="s">
        <v>228</v>
      </c>
      <c r="D293" s="133">
        <v>19.5</v>
      </c>
      <c r="E293" s="133">
        <v>27.2</v>
      </c>
      <c r="F293" s="133">
        <v>37</v>
      </c>
      <c r="G293" s="133">
        <v>49.7</v>
      </c>
      <c r="H293" s="133">
        <v>64</v>
      </c>
      <c r="I293" s="133">
        <v>83.1</v>
      </c>
      <c r="J293" s="133">
        <v>108</v>
      </c>
      <c r="K293" s="133">
        <v>130.5</v>
      </c>
      <c r="L293" s="133">
        <v>156.30000000000001</v>
      </c>
      <c r="M293" s="133">
        <v>182</v>
      </c>
      <c r="N293" s="133">
        <v>206.2</v>
      </c>
      <c r="O293" s="133">
        <v>232.9</v>
      </c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 spans="1:26" ht="13" x14ac:dyDescent="0.6">
      <c r="A294" s="134" t="s">
        <v>229</v>
      </c>
      <c r="B294" s="127"/>
      <c r="C294" s="127"/>
      <c r="D294" s="127"/>
      <c r="E294" s="127"/>
      <c r="F294" s="127">
        <f t="shared" ref="F294:O294" si="68">F293/F291</f>
        <v>5.3693223044550863E-3</v>
      </c>
      <c r="G294" s="127">
        <f t="shared" si="68"/>
        <v>6.478102189781022E-3</v>
      </c>
      <c r="H294" s="127">
        <f t="shared" si="68"/>
        <v>7.6445293836598181E-3</v>
      </c>
      <c r="I294" s="127">
        <f t="shared" si="68"/>
        <v>9.3057110862262028E-3</v>
      </c>
      <c r="J294" s="127">
        <f t="shared" si="68"/>
        <v>1.1529838795772393E-2</v>
      </c>
      <c r="K294" s="127">
        <f t="shared" si="68"/>
        <v>1.3448062654575432E-2</v>
      </c>
      <c r="L294" s="127">
        <f t="shared" si="68"/>
        <v>1.5692771084337351E-2</v>
      </c>
      <c r="M294" s="127">
        <f t="shared" si="68"/>
        <v>1.7915149128851265E-2</v>
      </c>
      <c r="N294" s="127">
        <f t="shared" si="68"/>
        <v>2.000776246846497E-2</v>
      </c>
      <c r="O294" s="127">
        <f t="shared" si="68"/>
        <v>2.2364125216055311E-2</v>
      </c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 spans="1:26" ht="13" x14ac:dyDescent="0.6">
      <c r="A295" s="134" t="s">
        <v>230</v>
      </c>
      <c r="B295" s="127"/>
      <c r="C295" s="127"/>
      <c r="D295" s="127"/>
      <c r="E295" s="127"/>
      <c r="F295" s="135">
        <f t="shared" ref="F295:N295" si="69">EXP(LN(G294/F294)/(G289-F289))-1</f>
        <v>1.8949902386577122E-2</v>
      </c>
      <c r="G295" s="135">
        <f t="shared" si="69"/>
        <v>1.6694082850129854E-2</v>
      </c>
      <c r="H295" s="135">
        <f t="shared" si="69"/>
        <v>1.9858408862383659E-2</v>
      </c>
      <c r="I295" s="135">
        <f t="shared" si="69"/>
        <v>2.1662297898933369E-2</v>
      </c>
      <c r="J295" s="135">
        <f t="shared" si="69"/>
        <v>1.5508701028204008E-2</v>
      </c>
      <c r="K295" s="135">
        <f t="shared" si="69"/>
        <v>1.5556269431599823E-2</v>
      </c>
      <c r="L295" s="135">
        <f t="shared" si="69"/>
        <v>1.3332749819308765E-2</v>
      </c>
      <c r="M295" s="135">
        <f t="shared" si="69"/>
        <v>1.1108612137273211E-2</v>
      </c>
      <c r="N295" s="135">
        <f t="shared" si="69"/>
        <v>1.1195991243898584E-2</v>
      </c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 spans="1:26" ht="13" x14ac:dyDescent="0.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 spans="1:26" ht="13" x14ac:dyDescent="0.6">
      <c r="A297" s="124" t="s">
        <v>267</v>
      </c>
      <c r="B297" s="125"/>
      <c r="C297" s="125"/>
      <c r="D297" s="126">
        <v>1990</v>
      </c>
      <c r="E297" s="126">
        <v>2000</v>
      </c>
      <c r="F297" s="126">
        <v>2010</v>
      </c>
      <c r="G297" s="126">
        <v>2020</v>
      </c>
      <c r="H297" s="126">
        <v>2030</v>
      </c>
      <c r="I297" s="126">
        <v>2040</v>
      </c>
      <c r="J297" s="126">
        <v>2050</v>
      </c>
      <c r="K297" s="126">
        <v>2060</v>
      </c>
      <c r="L297" s="126">
        <v>2070</v>
      </c>
      <c r="M297" s="126">
        <v>2080</v>
      </c>
      <c r="N297" s="126">
        <v>2090</v>
      </c>
      <c r="O297" s="126">
        <v>2100</v>
      </c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 spans="1:26" ht="13" x14ac:dyDescent="0.6">
      <c r="A298" s="128"/>
      <c r="B298" s="129"/>
      <c r="C298" s="129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 spans="1:26" ht="13" x14ac:dyDescent="0.6">
      <c r="A299" s="131" t="s">
        <v>225</v>
      </c>
      <c r="B299" s="129"/>
      <c r="C299" s="132" t="s">
        <v>226</v>
      </c>
      <c r="D299" s="133">
        <v>5293</v>
      </c>
      <c r="E299" s="133">
        <v>6147</v>
      </c>
      <c r="F299" s="133">
        <v>7009</v>
      </c>
      <c r="G299" s="133">
        <v>7880</v>
      </c>
      <c r="H299" s="133">
        <v>8640</v>
      </c>
      <c r="I299" s="133">
        <v>9304</v>
      </c>
      <c r="J299" s="133">
        <v>9874</v>
      </c>
      <c r="K299" s="133">
        <v>10216</v>
      </c>
      <c r="L299" s="133">
        <v>10453</v>
      </c>
      <c r="M299" s="133">
        <v>10585</v>
      </c>
      <c r="N299" s="133">
        <v>10501</v>
      </c>
      <c r="O299" s="133">
        <v>10418</v>
      </c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 spans="1:26" ht="13" x14ac:dyDescent="0.6">
      <c r="A300" s="128"/>
      <c r="B300" s="129"/>
      <c r="C300" s="129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 spans="1:26" ht="13" x14ac:dyDescent="0.6">
      <c r="A301" s="131" t="s">
        <v>227</v>
      </c>
      <c r="B301" s="129"/>
      <c r="C301" s="132" t="s">
        <v>228</v>
      </c>
      <c r="D301" s="133">
        <v>20.7</v>
      </c>
      <c r="E301" s="133">
        <v>27.4</v>
      </c>
      <c r="F301" s="133">
        <v>36.299999999999997</v>
      </c>
      <c r="G301" s="133">
        <v>47.4</v>
      </c>
      <c r="H301" s="133">
        <v>62.1</v>
      </c>
      <c r="I301" s="133">
        <v>80.3</v>
      </c>
      <c r="J301" s="133">
        <v>102</v>
      </c>
      <c r="K301" s="133">
        <v>127.9</v>
      </c>
      <c r="L301" s="133">
        <v>156</v>
      </c>
      <c r="M301" s="133">
        <v>186.3</v>
      </c>
      <c r="N301" s="133">
        <v>219.2</v>
      </c>
      <c r="O301" s="133">
        <v>255.1</v>
      </c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 spans="1:26" ht="13" x14ac:dyDescent="0.6">
      <c r="A302" s="134" t="s">
        <v>229</v>
      </c>
      <c r="B302" s="127"/>
      <c r="C302" s="127"/>
      <c r="D302" s="127"/>
      <c r="E302" s="127"/>
      <c r="F302" s="127">
        <f t="shared" ref="F302:O302" si="70">F301/F299</f>
        <v>5.179055500071336E-3</v>
      </c>
      <c r="G302" s="127">
        <f t="shared" si="70"/>
        <v>6.0152284263959386E-3</v>
      </c>
      <c r="H302" s="127">
        <f t="shared" si="70"/>
        <v>7.1875000000000003E-3</v>
      </c>
      <c r="I302" s="127">
        <f t="shared" si="70"/>
        <v>8.6306964746345662E-3</v>
      </c>
      <c r="J302" s="127">
        <f t="shared" si="70"/>
        <v>1.0330160016204173E-2</v>
      </c>
      <c r="K302" s="127">
        <f t="shared" si="70"/>
        <v>1.2519577133907597E-2</v>
      </c>
      <c r="L302" s="127">
        <f t="shared" si="70"/>
        <v>1.492394527886731E-2</v>
      </c>
      <c r="M302" s="127">
        <f t="shared" si="70"/>
        <v>1.7600377893245159E-2</v>
      </c>
      <c r="N302" s="127">
        <f t="shared" si="70"/>
        <v>2.0874202456908866E-2</v>
      </c>
      <c r="O302" s="127">
        <f t="shared" si="70"/>
        <v>2.4486465732386255E-2</v>
      </c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 spans="1:26" ht="13" x14ac:dyDescent="0.6">
      <c r="A303" s="134" t="s">
        <v>230</v>
      </c>
      <c r="B303" s="127"/>
      <c r="C303" s="127"/>
      <c r="D303" s="127"/>
      <c r="E303" s="127"/>
      <c r="F303" s="135">
        <f t="shared" ref="F303:N303" si="71">EXP(LN(G302/F302)/(G297-F297))-1</f>
        <v>1.5079730989701945E-2</v>
      </c>
      <c r="G303" s="135">
        <f t="shared" si="71"/>
        <v>1.7964360444781668E-2</v>
      </c>
      <c r="H303" s="135">
        <f t="shared" si="71"/>
        <v>1.8466617454269585E-2</v>
      </c>
      <c r="I303" s="135">
        <f t="shared" si="71"/>
        <v>1.8136765924632758E-2</v>
      </c>
      <c r="J303" s="135">
        <f t="shared" si="71"/>
        <v>1.9408524989245279E-2</v>
      </c>
      <c r="K303" s="135">
        <f t="shared" si="71"/>
        <v>1.7722553162423438E-2</v>
      </c>
      <c r="L303" s="135">
        <f t="shared" si="71"/>
        <v>1.6632137675346659E-2</v>
      </c>
      <c r="M303" s="135">
        <f t="shared" si="71"/>
        <v>1.7205711153688519E-2</v>
      </c>
      <c r="N303" s="135">
        <f t="shared" si="71"/>
        <v>1.608869964668358E-2</v>
      </c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 spans="1:26" ht="13" x14ac:dyDescent="0.6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 spans="1:26" ht="13" x14ac:dyDescent="0.6">
      <c r="A305" s="124" t="s">
        <v>268</v>
      </c>
      <c r="B305" s="125"/>
      <c r="C305" s="125"/>
      <c r="D305" s="126">
        <v>1990</v>
      </c>
      <c r="E305" s="126">
        <v>2000</v>
      </c>
      <c r="F305" s="126">
        <v>2010</v>
      </c>
      <c r="G305" s="126">
        <v>2020</v>
      </c>
      <c r="H305" s="126">
        <v>2030</v>
      </c>
      <c r="I305" s="126">
        <v>2040</v>
      </c>
      <c r="J305" s="126">
        <v>2050</v>
      </c>
      <c r="K305" s="126">
        <v>2060</v>
      </c>
      <c r="L305" s="126">
        <v>2070</v>
      </c>
      <c r="M305" s="126">
        <v>2080</v>
      </c>
      <c r="N305" s="126">
        <v>2090</v>
      </c>
      <c r="O305" s="126">
        <v>2100</v>
      </c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 spans="1:26" ht="13" x14ac:dyDescent="0.6">
      <c r="A306" s="128"/>
      <c r="B306" s="129"/>
      <c r="C306" s="129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 spans="1:26" ht="13" x14ac:dyDescent="0.6">
      <c r="A307" s="131" t="s">
        <v>225</v>
      </c>
      <c r="B307" s="129"/>
      <c r="C307" s="132" t="s">
        <v>226</v>
      </c>
      <c r="D307" s="133">
        <v>5293</v>
      </c>
      <c r="E307" s="133">
        <v>6147</v>
      </c>
      <c r="F307" s="133">
        <v>7009</v>
      </c>
      <c r="G307" s="133">
        <v>7880</v>
      </c>
      <c r="H307" s="133">
        <v>8640</v>
      </c>
      <c r="I307" s="133">
        <v>9304</v>
      </c>
      <c r="J307" s="133">
        <v>9874</v>
      </c>
      <c r="K307" s="133">
        <v>10216</v>
      </c>
      <c r="L307" s="133">
        <v>10453</v>
      </c>
      <c r="M307" s="133">
        <v>10585</v>
      </c>
      <c r="N307" s="133">
        <v>10501</v>
      </c>
      <c r="O307" s="133">
        <v>10418</v>
      </c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 spans="1:26" ht="13" x14ac:dyDescent="0.6">
      <c r="A308" s="128"/>
      <c r="B308" s="129"/>
      <c r="C308" s="129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 spans="1:26" ht="13" x14ac:dyDescent="0.6">
      <c r="A309" s="131" t="s">
        <v>227</v>
      </c>
      <c r="B309" s="129"/>
      <c r="C309" s="132" t="s">
        <v>228</v>
      </c>
      <c r="D309" s="133">
        <v>20.7</v>
      </c>
      <c r="E309" s="133">
        <v>27.4</v>
      </c>
      <c r="F309" s="133">
        <v>36.299999999999997</v>
      </c>
      <c r="G309" s="133">
        <v>47.3</v>
      </c>
      <c r="H309" s="133">
        <v>61.8</v>
      </c>
      <c r="I309" s="133">
        <v>79.8</v>
      </c>
      <c r="J309" s="133">
        <v>101.1</v>
      </c>
      <c r="K309" s="133">
        <v>126.5</v>
      </c>
      <c r="L309" s="133">
        <v>154</v>
      </c>
      <c r="M309" s="133">
        <v>183.6</v>
      </c>
      <c r="N309" s="133">
        <v>215.7</v>
      </c>
      <c r="O309" s="133">
        <v>250.7</v>
      </c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 spans="1:26" ht="13" x14ac:dyDescent="0.6">
      <c r="A310" s="134" t="s">
        <v>229</v>
      </c>
      <c r="B310" s="127"/>
      <c r="C310" s="127"/>
      <c r="D310" s="127"/>
      <c r="E310" s="127"/>
      <c r="F310" s="127">
        <f t="shared" ref="F310:O310" si="72">F309/F307</f>
        <v>5.179055500071336E-3</v>
      </c>
      <c r="G310" s="127">
        <f t="shared" si="72"/>
        <v>6.0025380710659899E-3</v>
      </c>
      <c r="H310" s="127">
        <f t="shared" si="72"/>
        <v>7.1527777777777779E-3</v>
      </c>
      <c r="I310" s="127">
        <f t="shared" si="72"/>
        <v>8.5769561478933783E-3</v>
      </c>
      <c r="J310" s="127">
        <f t="shared" si="72"/>
        <v>1.0239011545472959E-2</v>
      </c>
      <c r="K310" s="127">
        <f t="shared" si="72"/>
        <v>1.2382537196554425E-2</v>
      </c>
      <c r="L310" s="127">
        <f t="shared" si="72"/>
        <v>1.4732612647086961E-2</v>
      </c>
      <c r="M310" s="127">
        <f t="shared" si="72"/>
        <v>1.7345299952763345E-2</v>
      </c>
      <c r="N310" s="127">
        <f t="shared" si="72"/>
        <v>2.0540900866584135E-2</v>
      </c>
      <c r="O310" s="127">
        <f t="shared" si="72"/>
        <v>2.4064119792666538E-2</v>
      </c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 spans="1:26" ht="13" x14ac:dyDescent="0.6">
      <c r="A311" s="134" t="s">
        <v>230</v>
      </c>
      <c r="B311" s="127"/>
      <c r="C311" s="127"/>
      <c r="D311" s="127"/>
      <c r="E311" s="127"/>
      <c r="F311" s="135">
        <f t="shared" ref="F311:N311" si="73">EXP(LN(G310/F310)/(G305-F305))-1</f>
        <v>1.4865375566943895E-2</v>
      </c>
      <c r="G311" s="135">
        <f t="shared" si="73"/>
        <v>1.7686423754980529E-2</v>
      </c>
      <c r="H311" s="135">
        <f t="shared" si="73"/>
        <v>1.8323686507484505E-2</v>
      </c>
      <c r="I311" s="135">
        <f t="shared" si="73"/>
        <v>1.7870398085436667E-2</v>
      </c>
      <c r="J311" s="135">
        <f t="shared" si="73"/>
        <v>1.9190016464082138E-2</v>
      </c>
      <c r="K311" s="135">
        <f t="shared" si="73"/>
        <v>1.7529509055244086E-2</v>
      </c>
      <c r="L311" s="135">
        <f t="shared" si="73"/>
        <v>1.6459793023228864E-2</v>
      </c>
      <c r="M311" s="135">
        <f t="shared" si="73"/>
        <v>1.7053426285317252E-2</v>
      </c>
      <c r="N311" s="135">
        <f t="shared" si="73"/>
        <v>1.5956350692936327E-2</v>
      </c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 spans="1:26" ht="13" x14ac:dyDescent="0.6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 spans="1:26" ht="13" x14ac:dyDescent="0.6">
      <c r="A313" s="124" t="s">
        <v>269</v>
      </c>
      <c r="B313" s="125"/>
      <c r="C313" s="125"/>
      <c r="D313" s="126">
        <v>1990</v>
      </c>
      <c r="E313" s="126">
        <v>2000</v>
      </c>
      <c r="F313" s="126">
        <v>2010</v>
      </c>
      <c r="G313" s="126">
        <v>2020</v>
      </c>
      <c r="H313" s="126">
        <v>2030</v>
      </c>
      <c r="I313" s="126">
        <v>2040</v>
      </c>
      <c r="J313" s="126">
        <v>2050</v>
      </c>
      <c r="K313" s="126">
        <v>2060</v>
      </c>
      <c r="L313" s="126">
        <v>2070</v>
      </c>
      <c r="M313" s="126">
        <v>2080</v>
      </c>
      <c r="N313" s="126">
        <v>2090</v>
      </c>
      <c r="O313" s="126">
        <v>2100</v>
      </c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 spans="1:26" ht="13" x14ac:dyDescent="0.6">
      <c r="A314" s="128"/>
      <c r="B314" s="129"/>
      <c r="C314" s="129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 spans="1:26" ht="13" x14ac:dyDescent="0.6">
      <c r="A315" s="131" t="s">
        <v>225</v>
      </c>
      <c r="B315" s="129"/>
      <c r="C315" s="132" t="s">
        <v>226</v>
      </c>
      <c r="D315" s="133">
        <v>5262</v>
      </c>
      <c r="E315" s="133">
        <v>6091</v>
      </c>
      <c r="F315" s="133">
        <v>6891</v>
      </c>
      <c r="G315" s="133">
        <v>7672</v>
      </c>
      <c r="H315" s="133">
        <v>8372</v>
      </c>
      <c r="I315" s="133">
        <v>8930</v>
      </c>
      <c r="J315" s="133">
        <v>9367</v>
      </c>
      <c r="K315" s="133">
        <v>9704</v>
      </c>
      <c r="L315" s="133">
        <v>9960</v>
      </c>
      <c r="M315" s="133">
        <v>10159</v>
      </c>
      <c r="N315" s="133">
        <v>10306</v>
      </c>
      <c r="O315" s="133">
        <v>10414</v>
      </c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 spans="1:26" ht="13" x14ac:dyDescent="0.6">
      <c r="A316" s="128"/>
      <c r="B316" s="129"/>
      <c r="C316" s="129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 spans="1:26" ht="13" x14ac:dyDescent="0.6">
      <c r="A317" s="131" t="s">
        <v>227</v>
      </c>
      <c r="B317" s="129"/>
      <c r="C317" s="132" t="s">
        <v>228</v>
      </c>
      <c r="D317" s="133">
        <v>19.5</v>
      </c>
      <c r="E317" s="133">
        <v>27.2</v>
      </c>
      <c r="F317" s="133">
        <v>37</v>
      </c>
      <c r="G317" s="133">
        <v>49.8</v>
      </c>
      <c r="H317" s="133">
        <v>64.099999999999994</v>
      </c>
      <c r="I317" s="133">
        <v>83.2</v>
      </c>
      <c r="J317" s="133">
        <v>108.1</v>
      </c>
      <c r="K317" s="133">
        <v>130.5</v>
      </c>
      <c r="L317" s="133">
        <v>156.19999999999999</v>
      </c>
      <c r="M317" s="133">
        <v>181.5</v>
      </c>
      <c r="N317" s="133">
        <v>205.4</v>
      </c>
      <c r="O317" s="133">
        <v>231.7</v>
      </c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 spans="1:26" ht="13" x14ac:dyDescent="0.6">
      <c r="A318" s="134" t="s">
        <v>229</v>
      </c>
      <c r="B318" s="127"/>
      <c r="C318" s="127"/>
      <c r="D318" s="127"/>
      <c r="E318" s="127"/>
      <c r="F318" s="127">
        <f t="shared" ref="F318:O318" si="74">F317/F315</f>
        <v>5.3693223044550863E-3</v>
      </c>
      <c r="G318" s="127">
        <f t="shared" si="74"/>
        <v>6.4911366006256514E-3</v>
      </c>
      <c r="H318" s="127">
        <f t="shared" si="74"/>
        <v>7.6564739608217863E-3</v>
      </c>
      <c r="I318" s="127">
        <f t="shared" si="74"/>
        <v>9.3169092945128776E-3</v>
      </c>
      <c r="J318" s="127">
        <f t="shared" si="74"/>
        <v>1.1540514572435144E-2</v>
      </c>
      <c r="K318" s="127">
        <f t="shared" si="74"/>
        <v>1.3448062654575432E-2</v>
      </c>
      <c r="L318" s="127">
        <f t="shared" si="74"/>
        <v>1.5682730923694779E-2</v>
      </c>
      <c r="M318" s="127">
        <f t="shared" si="74"/>
        <v>1.7865931686189586E-2</v>
      </c>
      <c r="N318" s="127">
        <f t="shared" si="74"/>
        <v>1.9930137783815253E-2</v>
      </c>
      <c r="O318" s="127">
        <f t="shared" si="74"/>
        <v>2.2248895717303627E-2</v>
      </c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 spans="1:26" ht="13" x14ac:dyDescent="0.6">
      <c r="A319" s="134" t="s">
        <v>230</v>
      </c>
      <c r="B319" s="127"/>
      <c r="C319" s="127"/>
      <c r="D319" s="127"/>
      <c r="E319" s="127"/>
      <c r="F319" s="135">
        <f t="shared" ref="F319:N319" si="75">EXP(LN(G318/F318)/(G313-F313))-1</f>
        <v>1.9154737091987339E-2</v>
      </c>
      <c r="G319" s="135">
        <f t="shared" si="75"/>
        <v>1.6648457656833315E-2</v>
      </c>
      <c r="H319" s="135">
        <f t="shared" si="75"/>
        <v>1.9821833866866978E-2</v>
      </c>
      <c r="I319" s="135">
        <f t="shared" si="75"/>
        <v>2.16339830796064E-2</v>
      </c>
      <c r="J319" s="135">
        <f t="shared" si="75"/>
        <v>1.5414720298688067E-2</v>
      </c>
      <c r="K319" s="135">
        <f t="shared" si="75"/>
        <v>1.5491275907952851E-2</v>
      </c>
      <c r="L319" s="135">
        <f t="shared" si="75"/>
        <v>1.3118854474157393E-2</v>
      </c>
      <c r="M319" s="135">
        <f t="shared" si="75"/>
        <v>1.0993732386556765E-2</v>
      </c>
      <c r="N319" s="135">
        <f t="shared" si="75"/>
        <v>1.1066720995714707E-2</v>
      </c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 spans="1:26" ht="13" x14ac:dyDescent="0.6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 spans="1:26" ht="13" x14ac:dyDescent="0.6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</row>
    <row r="322" spans="1:26" ht="13" x14ac:dyDescent="0.6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</row>
    <row r="323" spans="1:26" ht="13" x14ac:dyDescent="0.6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</row>
    <row r="324" spans="1:26" ht="13" x14ac:dyDescent="0.6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</row>
    <row r="325" spans="1:26" ht="13" x14ac:dyDescent="0.6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</row>
    <row r="326" spans="1:26" ht="13" x14ac:dyDescent="0.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</row>
    <row r="327" spans="1:26" ht="13" x14ac:dyDescent="0.6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</row>
    <row r="328" spans="1:26" ht="13" x14ac:dyDescent="0.6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</row>
    <row r="329" spans="1:26" ht="13" x14ac:dyDescent="0.6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</row>
    <row r="330" spans="1:26" ht="13" x14ac:dyDescent="0.6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</row>
    <row r="331" spans="1:26" ht="13" x14ac:dyDescent="0.6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</row>
    <row r="332" spans="1:26" ht="13" x14ac:dyDescent="0.6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</row>
    <row r="333" spans="1:26" ht="13" x14ac:dyDescent="0.6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</row>
    <row r="334" spans="1:26" ht="13" x14ac:dyDescent="0.6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</row>
    <row r="335" spans="1:26" ht="13" x14ac:dyDescent="0.6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</row>
    <row r="336" spans="1:26" ht="13" x14ac:dyDescent="0.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</row>
    <row r="337" spans="1:26" ht="13" x14ac:dyDescent="0.6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</row>
    <row r="338" spans="1:26" ht="13" x14ac:dyDescent="0.6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</row>
    <row r="339" spans="1:26" ht="13" x14ac:dyDescent="0.6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</row>
    <row r="340" spans="1:26" ht="13" x14ac:dyDescent="0.6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</row>
    <row r="341" spans="1:26" ht="13" x14ac:dyDescent="0.6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</row>
    <row r="342" spans="1:26" ht="13" x14ac:dyDescent="0.6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</row>
    <row r="343" spans="1:26" ht="13" x14ac:dyDescent="0.6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</row>
    <row r="344" spans="1:26" ht="13" x14ac:dyDescent="0.6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</row>
    <row r="345" spans="1:26" ht="13" x14ac:dyDescent="0.6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</row>
    <row r="346" spans="1:26" ht="13" x14ac:dyDescent="0.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</row>
    <row r="347" spans="1:26" ht="13" x14ac:dyDescent="0.6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</row>
    <row r="348" spans="1:26" ht="13" x14ac:dyDescent="0.6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</row>
    <row r="349" spans="1:26" ht="13" x14ac:dyDescent="0.6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</row>
    <row r="350" spans="1:26" ht="13" x14ac:dyDescent="0.6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</row>
    <row r="351" spans="1:26" ht="13" x14ac:dyDescent="0.6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</row>
    <row r="352" spans="1:26" ht="13" x14ac:dyDescent="0.6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</row>
    <row r="353" spans="1:26" ht="13" x14ac:dyDescent="0.6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</row>
    <row r="354" spans="1:26" ht="13" x14ac:dyDescent="0.6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</row>
    <row r="355" spans="1:26" ht="13" x14ac:dyDescent="0.6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</row>
    <row r="356" spans="1:26" ht="13" x14ac:dyDescent="0.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</row>
    <row r="357" spans="1:26" ht="13" x14ac:dyDescent="0.6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</row>
    <row r="358" spans="1:26" ht="13" x14ac:dyDescent="0.6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</row>
    <row r="359" spans="1:26" ht="13" x14ac:dyDescent="0.6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</row>
    <row r="360" spans="1:26" ht="13" x14ac:dyDescent="0.6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</row>
    <row r="361" spans="1:26" ht="13" x14ac:dyDescent="0.6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</row>
    <row r="362" spans="1:26" ht="13" x14ac:dyDescent="0.6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</row>
    <row r="363" spans="1:26" ht="13" x14ac:dyDescent="0.6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</row>
    <row r="364" spans="1:26" ht="13" x14ac:dyDescent="0.6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</row>
    <row r="365" spans="1:26" ht="13" x14ac:dyDescent="0.6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</row>
    <row r="366" spans="1:26" ht="13" x14ac:dyDescent="0.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</row>
    <row r="367" spans="1:26" ht="13" x14ac:dyDescent="0.6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</row>
    <row r="368" spans="1:26" ht="13" x14ac:dyDescent="0.6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</row>
    <row r="369" spans="1:26" ht="13" x14ac:dyDescent="0.6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</row>
    <row r="370" spans="1:26" ht="13" x14ac:dyDescent="0.6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</row>
    <row r="371" spans="1:26" ht="13" x14ac:dyDescent="0.6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</row>
    <row r="372" spans="1:26" ht="13" x14ac:dyDescent="0.6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</row>
    <row r="373" spans="1:26" ht="13" x14ac:dyDescent="0.6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</row>
    <row r="374" spans="1:26" ht="13" x14ac:dyDescent="0.6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</row>
    <row r="375" spans="1:26" ht="13" x14ac:dyDescent="0.6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</row>
    <row r="376" spans="1:26" ht="13" x14ac:dyDescent="0.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</row>
    <row r="377" spans="1:26" ht="13" x14ac:dyDescent="0.6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</row>
    <row r="378" spans="1:26" ht="13" x14ac:dyDescent="0.6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</row>
    <row r="379" spans="1:26" ht="13" x14ac:dyDescent="0.6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</row>
    <row r="380" spans="1:26" ht="13" x14ac:dyDescent="0.6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</row>
    <row r="381" spans="1:26" ht="13" x14ac:dyDescent="0.6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</row>
    <row r="382" spans="1:26" ht="13" x14ac:dyDescent="0.6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</row>
    <row r="383" spans="1:26" ht="13" x14ac:dyDescent="0.6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</row>
    <row r="384" spans="1:26" ht="13" x14ac:dyDescent="0.6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</row>
    <row r="385" spans="1:26" ht="13" x14ac:dyDescent="0.6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</row>
    <row r="386" spans="1:26" ht="13" x14ac:dyDescent="0.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</row>
    <row r="387" spans="1:26" ht="13" x14ac:dyDescent="0.6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</row>
    <row r="388" spans="1:26" ht="13" x14ac:dyDescent="0.6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</row>
    <row r="389" spans="1:26" ht="13" x14ac:dyDescent="0.6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</row>
    <row r="390" spans="1:26" ht="13" x14ac:dyDescent="0.6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</row>
    <row r="391" spans="1:26" ht="13" x14ac:dyDescent="0.6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</row>
    <row r="392" spans="1:26" ht="13" x14ac:dyDescent="0.6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</row>
    <row r="393" spans="1:26" ht="13" x14ac:dyDescent="0.6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</row>
    <row r="394" spans="1:26" ht="13" x14ac:dyDescent="0.6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</row>
    <row r="395" spans="1:26" ht="13" x14ac:dyDescent="0.6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</row>
    <row r="396" spans="1:26" ht="13" x14ac:dyDescent="0.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</row>
    <row r="397" spans="1:26" ht="13" x14ac:dyDescent="0.6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</row>
    <row r="398" spans="1:26" ht="13" x14ac:dyDescent="0.6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</row>
    <row r="399" spans="1:26" ht="13" x14ac:dyDescent="0.6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</row>
    <row r="400" spans="1:26" ht="13" x14ac:dyDescent="0.6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</row>
    <row r="401" spans="1:26" ht="13" x14ac:dyDescent="0.6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</row>
    <row r="402" spans="1:26" ht="13" x14ac:dyDescent="0.6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</row>
    <row r="403" spans="1:26" ht="13" x14ac:dyDescent="0.6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</row>
    <row r="404" spans="1:26" ht="13" x14ac:dyDescent="0.6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</row>
    <row r="405" spans="1:26" ht="13" x14ac:dyDescent="0.6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</row>
    <row r="406" spans="1:26" ht="13" x14ac:dyDescent="0.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</row>
    <row r="407" spans="1:26" ht="13" x14ac:dyDescent="0.6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</row>
    <row r="408" spans="1:26" ht="13" x14ac:dyDescent="0.6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</row>
    <row r="409" spans="1:26" ht="13" x14ac:dyDescent="0.6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</row>
    <row r="410" spans="1:26" ht="13" x14ac:dyDescent="0.6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</row>
    <row r="411" spans="1:26" ht="13" x14ac:dyDescent="0.6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</row>
    <row r="412" spans="1:26" ht="13" x14ac:dyDescent="0.6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</row>
    <row r="413" spans="1:26" ht="13" x14ac:dyDescent="0.6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</row>
    <row r="414" spans="1:26" ht="13" x14ac:dyDescent="0.6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</row>
    <row r="415" spans="1:26" ht="13" x14ac:dyDescent="0.6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</row>
    <row r="416" spans="1:26" ht="13" x14ac:dyDescent="0.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</row>
    <row r="417" spans="1:26" ht="13" x14ac:dyDescent="0.6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</row>
    <row r="418" spans="1:26" ht="13" x14ac:dyDescent="0.6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</row>
    <row r="419" spans="1:26" ht="13" x14ac:dyDescent="0.6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</row>
    <row r="420" spans="1:26" ht="13" x14ac:dyDescent="0.6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</row>
    <row r="421" spans="1:26" ht="13" x14ac:dyDescent="0.6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</row>
    <row r="422" spans="1:26" ht="13" x14ac:dyDescent="0.6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</row>
    <row r="423" spans="1:26" ht="13" x14ac:dyDescent="0.6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</row>
    <row r="424" spans="1:26" ht="13" x14ac:dyDescent="0.6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</row>
    <row r="425" spans="1:26" ht="13" x14ac:dyDescent="0.6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</row>
    <row r="426" spans="1:26" ht="13" x14ac:dyDescent="0.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</row>
    <row r="427" spans="1:26" ht="13" x14ac:dyDescent="0.6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</row>
    <row r="428" spans="1:26" ht="13" x14ac:dyDescent="0.6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</row>
    <row r="429" spans="1:26" ht="13" x14ac:dyDescent="0.6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</row>
    <row r="430" spans="1:26" ht="13" x14ac:dyDescent="0.6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</row>
    <row r="431" spans="1:26" ht="13" x14ac:dyDescent="0.6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</row>
    <row r="432" spans="1:26" ht="13" x14ac:dyDescent="0.6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</row>
    <row r="433" spans="1:26" ht="13" x14ac:dyDescent="0.6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</row>
    <row r="434" spans="1:26" ht="13" x14ac:dyDescent="0.6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</row>
    <row r="435" spans="1:26" ht="13" x14ac:dyDescent="0.6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</row>
    <row r="436" spans="1:26" ht="13" x14ac:dyDescent="0.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</row>
    <row r="437" spans="1:26" ht="13" x14ac:dyDescent="0.6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</row>
    <row r="438" spans="1:26" ht="13" x14ac:dyDescent="0.6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</row>
    <row r="439" spans="1:26" ht="13" x14ac:dyDescent="0.6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</row>
    <row r="440" spans="1:26" ht="13" x14ac:dyDescent="0.6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</row>
    <row r="441" spans="1:26" ht="13" x14ac:dyDescent="0.6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</row>
    <row r="442" spans="1:26" ht="13" x14ac:dyDescent="0.6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</row>
    <row r="443" spans="1:26" ht="13" x14ac:dyDescent="0.6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</row>
    <row r="444" spans="1:26" ht="13" x14ac:dyDescent="0.6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</row>
    <row r="445" spans="1:26" ht="13" x14ac:dyDescent="0.6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</row>
    <row r="446" spans="1:26" ht="13" x14ac:dyDescent="0.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</row>
    <row r="447" spans="1:26" ht="13" x14ac:dyDescent="0.6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</row>
    <row r="448" spans="1:26" ht="13" x14ac:dyDescent="0.6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</row>
    <row r="449" spans="1:26" ht="13" x14ac:dyDescent="0.6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</row>
    <row r="450" spans="1:26" ht="13" x14ac:dyDescent="0.6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</row>
    <row r="451" spans="1:26" ht="13" x14ac:dyDescent="0.6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</row>
    <row r="452" spans="1:26" ht="13" x14ac:dyDescent="0.6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</row>
    <row r="453" spans="1:26" ht="13" x14ac:dyDescent="0.6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</row>
    <row r="454" spans="1:26" ht="13" x14ac:dyDescent="0.6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</row>
    <row r="455" spans="1:26" ht="13" x14ac:dyDescent="0.6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</row>
    <row r="456" spans="1:26" ht="13" x14ac:dyDescent="0.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</row>
    <row r="457" spans="1:26" ht="13" x14ac:dyDescent="0.6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</row>
    <row r="458" spans="1:26" ht="13" x14ac:dyDescent="0.6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</row>
    <row r="459" spans="1:26" ht="13" x14ac:dyDescent="0.6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</row>
    <row r="460" spans="1:26" ht="13" x14ac:dyDescent="0.6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</row>
    <row r="461" spans="1:26" ht="13" x14ac:dyDescent="0.6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</row>
    <row r="462" spans="1:26" ht="13" x14ac:dyDescent="0.6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</row>
    <row r="463" spans="1:26" ht="13" x14ac:dyDescent="0.6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</row>
    <row r="464" spans="1:26" ht="13" x14ac:dyDescent="0.6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</row>
    <row r="465" spans="1:26" ht="13" x14ac:dyDescent="0.6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</row>
    <row r="466" spans="1:26" ht="13" x14ac:dyDescent="0.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</row>
    <row r="467" spans="1:26" ht="13" x14ac:dyDescent="0.6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</row>
    <row r="468" spans="1:26" ht="13" x14ac:dyDescent="0.6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</row>
    <row r="469" spans="1:26" ht="13" x14ac:dyDescent="0.6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</row>
    <row r="470" spans="1:26" ht="13" x14ac:dyDescent="0.6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</row>
    <row r="471" spans="1:26" ht="13" x14ac:dyDescent="0.6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</row>
    <row r="472" spans="1:26" ht="13" x14ac:dyDescent="0.6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</row>
    <row r="473" spans="1:26" ht="13" x14ac:dyDescent="0.6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</row>
    <row r="474" spans="1:26" ht="13" x14ac:dyDescent="0.6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</row>
    <row r="475" spans="1:26" ht="13" x14ac:dyDescent="0.6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</row>
    <row r="476" spans="1:26" ht="13" x14ac:dyDescent="0.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</row>
    <row r="477" spans="1:26" ht="13" x14ac:dyDescent="0.6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</row>
    <row r="478" spans="1:26" ht="13" x14ac:dyDescent="0.6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</row>
    <row r="479" spans="1:26" ht="13" x14ac:dyDescent="0.6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</row>
    <row r="480" spans="1:26" ht="13" x14ac:dyDescent="0.6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</row>
    <row r="481" spans="1:26" ht="13" x14ac:dyDescent="0.6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</row>
    <row r="482" spans="1:26" ht="13" x14ac:dyDescent="0.6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</row>
    <row r="483" spans="1:26" ht="13" x14ac:dyDescent="0.6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</row>
    <row r="484" spans="1:26" ht="13" x14ac:dyDescent="0.6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</row>
    <row r="485" spans="1:26" ht="13" x14ac:dyDescent="0.6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</row>
    <row r="486" spans="1:26" ht="13" x14ac:dyDescent="0.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</row>
    <row r="487" spans="1:26" ht="13" x14ac:dyDescent="0.6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</row>
    <row r="488" spans="1:26" ht="13" x14ac:dyDescent="0.6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</row>
    <row r="489" spans="1:26" ht="13" x14ac:dyDescent="0.6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</row>
    <row r="490" spans="1:26" ht="13" x14ac:dyDescent="0.6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</row>
    <row r="491" spans="1:26" ht="13" x14ac:dyDescent="0.6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</row>
    <row r="492" spans="1:26" ht="13" x14ac:dyDescent="0.6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</row>
    <row r="493" spans="1:26" ht="13" x14ac:dyDescent="0.6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</row>
    <row r="494" spans="1:26" ht="13" x14ac:dyDescent="0.6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</row>
    <row r="495" spans="1:26" ht="13" x14ac:dyDescent="0.6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</row>
    <row r="496" spans="1:26" ht="13" x14ac:dyDescent="0.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</row>
    <row r="497" spans="1:26" ht="13" x14ac:dyDescent="0.6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</row>
    <row r="498" spans="1:26" ht="13" x14ac:dyDescent="0.6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</row>
    <row r="499" spans="1:26" ht="13" x14ac:dyDescent="0.6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</row>
    <row r="500" spans="1:26" ht="13" x14ac:dyDescent="0.6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</row>
    <row r="501" spans="1:26" ht="13" x14ac:dyDescent="0.6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</row>
    <row r="502" spans="1:26" ht="13" x14ac:dyDescent="0.6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</row>
    <row r="503" spans="1:26" ht="13" x14ac:dyDescent="0.6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</row>
    <row r="504" spans="1:26" ht="13" x14ac:dyDescent="0.6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</row>
    <row r="505" spans="1:26" ht="13" x14ac:dyDescent="0.6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</row>
    <row r="506" spans="1:26" ht="13" x14ac:dyDescent="0.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</row>
    <row r="507" spans="1:26" ht="13" x14ac:dyDescent="0.6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</row>
    <row r="508" spans="1:26" ht="13" x14ac:dyDescent="0.6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</row>
    <row r="509" spans="1:26" ht="13" x14ac:dyDescent="0.6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</row>
    <row r="510" spans="1:26" ht="13" x14ac:dyDescent="0.6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</row>
    <row r="511" spans="1:26" ht="13" x14ac:dyDescent="0.6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</row>
    <row r="512" spans="1:26" ht="13" x14ac:dyDescent="0.6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</row>
    <row r="513" spans="1:26" ht="13" x14ac:dyDescent="0.6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</row>
    <row r="514" spans="1:26" ht="13" x14ac:dyDescent="0.6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</row>
    <row r="515" spans="1:26" ht="13" x14ac:dyDescent="0.6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</row>
    <row r="516" spans="1:26" ht="13" x14ac:dyDescent="0.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</row>
    <row r="517" spans="1:26" ht="13" x14ac:dyDescent="0.6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</row>
    <row r="518" spans="1:26" ht="13" x14ac:dyDescent="0.6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</row>
    <row r="519" spans="1:26" ht="13" x14ac:dyDescent="0.6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</row>
    <row r="520" spans="1:26" ht="13" x14ac:dyDescent="0.6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</row>
    <row r="521" spans="1:26" ht="13" x14ac:dyDescent="0.6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</row>
    <row r="522" spans="1:26" ht="13" x14ac:dyDescent="0.6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</row>
    <row r="523" spans="1:26" ht="13" x14ac:dyDescent="0.6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</row>
    <row r="524" spans="1:26" ht="13" x14ac:dyDescent="0.6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</row>
    <row r="525" spans="1:26" ht="13" x14ac:dyDescent="0.6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</row>
    <row r="526" spans="1:26" ht="13" x14ac:dyDescent="0.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</row>
    <row r="527" spans="1:26" ht="13" x14ac:dyDescent="0.6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</row>
    <row r="528" spans="1:26" ht="13" x14ac:dyDescent="0.6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</row>
    <row r="529" spans="1:26" ht="13" x14ac:dyDescent="0.6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</row>
    <row r="530" spans="1:26" ht="13" x14ac:dyDescent="0.6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</row>
    <row r="531" spans="1:26" ht="13" x14ac:dyDescent="0.6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</row>
    <row r="532" spans="1:26" ht="13" x14ac:dyDescent="0.6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</row>
    <row r="533" spans="1:26" ht="13" x14ac:dyDescent="0.6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</row>
    <row r="534" spans="1:26" ht="13" x14ac:dyDescent="0.6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</row>
    <row r="535" spans="1:26" ht="13" x14ac:dyDescent="0.6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</row>
    <row r="536" spans="1:26" ht="13" x14ac:dyDescent="0.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</row>
    <row r="537" spans="1:26" ht="13" x14ac:dyDescent="0.6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</row>
    <row r="538" spans="1:26" ht="13" x14ac:dyDescent="0.6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</row>
    <row r="539" spans="1:26" ht="13" x14ac:dyDescent="0.6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</row>
    <row r="540" spans="1:26" ht="13" x14ac:dyDescent="0.6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</row>
    <row r="541" spans="1:26" ht="13" x14ac:dyDescent="0.6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</row>
    <row r="542" spans="1:26" ht="13" x14ac:dyDescent="0.6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</row>
    <row r="543" spans="1:26" ht="13" x14ac:dyDescent="0.6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</row>
    <row r="544" spans="1:26" ht="13" x14ac:dyDescent="0.6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</row>
    <row r="545" spans="1:26" ht="13" x14ac:dyDescent="0.6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</row>
    <row r="546" spans="1:26" ht="13" x14ac:dyDescent="0.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</row>
    <row r="547" spans="1:26" ht="13" x14ac:dyDescent="0.6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</row>
    <row r="548" spans="1:26" ht="13" x14ac:dyDescent="0.6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</row>
    <row r="549" spans="1:26" ht="13" x14ac:dyDescent="0.6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</row>
    <row r="550" spans="1:26" ht="13" x14ac:dyDescent="0.6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</row>
    <row r="551" spans="1:26" ht="13" x14ac:dyDescent="0.6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</row>
    <row r="552" spans="1:26" ht="13" x14ac:dyDescent="0.6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</row>
    <row r="553" spans="1:26" ht="13" x14ac:dyDescent="0.6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</row>
    <row r="554" spans="1:26" ht="13" x14ac:dyDescent="0.6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</row>
    <row r="555" spans="1:26" ht="13" x14ac:dyDescent="0.6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</row>
    <row r="556" spans="1:26" ht="13" x14ac:dyDescent="0.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</row>
    <row r="557" spans="1:26" ht="13" x14ac:dyDescent="0.6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</row>
    <row r="558" spans="1:26" ht="13" x14ac:dyDescent="0.6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</row>
    <row r="559" spans="1:26" ht="13" x14ac:dyDescent="0.6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</row>
    <row r="560" spans="1:26" ht="13" x14ac:dyDescent="0.6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</row>
    <row r="561" spans="1:26" ht="13" x14ac:dyDescent="0.6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</row>
    <row r="562" spans="1:26" ht="13" x14ac:dyDescent="0.6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</row>
    <row r="563" spans="1:26" ht="13" x14ac:dyDescent="0.6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</row>
    <row r="564" spans="1:26" ht="13" x14ac:dyDescent="0.6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</row>
    <row r="565" spans="1:26" ht="13" x14ac:dyDescent="0.6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</row>
    <row r="566" spans="1:26" ht="13" x14ac:dyDescent="0.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</row>
    <row r="567" spans="1:26" ht="13" x14ac:dyDescent="0.6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</row>
    <row r="568" spans="1:26" ht="13" x14ac:dyDescent="0.6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</row>
    <row r="569" spans="1:26" ht="13" x14ac:dyDescent="0.6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</row>
    <row r="570" spans="1:26" ht="13" x14ac:dyDescent="0.6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</row>
    <row r="571" spans="1:26" ht="13" x14ac:dyDescent="0.6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</row>
    <row r="572" spans="1:26" ht="13" x14ac:dyDescent="0.6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</row>
    <row r="573" spans="1:26" ht="13" x14ac:dyDescent="0.6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</row>
    <row r="574" spans="1:26" ht="13" x14ac:dyDescent="0.6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</row>
    <row r="575" spans="1:26" ht="13" x14ac:dyDescent="0.6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</row>
    <row r="576" spans="1:26" ht="13" x14ac:dyDescent="0.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</row>
    <row r="577" spans="1:26" ht="13" x14ac:dyDescent="0.6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</row>
    <row r="578" spans="1:26" ht="13" x14ac:dyDescent="0.6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</row>
    <row r="579" spans="1:26" ht="13" x14ac:dyDescent="0.6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</row>
    <row r="580" spans="1:26" ht="13" x14ac:dyDescent="0.6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</row>
    <row r="581" spans="1:26" ht="13" x14ac:dyDescent="0.6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</row>
    <row r="582" spans="1:26" ht="13" x14ac:dyDescent="0.6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</row>
    <row r="583" spans="1:26" ht="13" x14ac:dyDescent="0.6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</row>
    <row r="584" spans="1:26" ht="13" x14ac:dyDescent="0.6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</row>
    <row r="585" spans="1:26" ht="13" x14ac:dyDescent="0.6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</row>
    <row r="586" spans="1:26" ht="13" x14ac:dyDescent="0.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</row>
    <row r="587" spans="1:26" ht="13" x14ac:dyDescent="0.6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</row>
    <row r="588" spans="1:26" ht="13" x14ac:dyDescent="0.6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</row>
    <row r="589" spans="1:26" ht="13" x14ac:dyDescent="0.6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</row>
    <row r="590" spans="1:26" ht="13" x14ac:dyDescent="0.6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</row>
    <row r="591" spans="1:26" ht="13" x14ac:dyDescent="0.6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</row>
    <row r="592" spans="1:26" ht="13" x14ac:dyDescent="0.6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</row>
    <row r="593" spans="1:26" ht="13" x14ac:dyDescent="0.6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</row>
    <row r="594" spans="1:26" ht="13" x14ac:dyDescent="0.6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</row>
    <row r="595" spans="1:26" ht="13" x14ac:dyDescent="0.6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</row>
    <row r="596" spans="1:26" ht="13" x14ac:dyDescent="0.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</row>
    <row r="597" spans="1:26" ht="13" x14ac:dyDescent="0.6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</row>
    <row r="598" spans="1:26" ht="13" x14ac:dyDescent="0.6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</row>
    <row r="599" spans="1:26" ht="13" x14ac:dyDescent="0.6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</row>
    <row r="600" spans="1:26" ht="13" x14ac:dyDescent="0.6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</row>
    <row r="601" spans="1:26" ht="13" x14ac:dyDescent="0.6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</row>
    <row r="602" spans="1:26" ht="13" x14ac:dyDescent="0.6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</row>
    <row r="603" spans="1:26" ht="13" x14ac:dyDescent="0.6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</row>
    <row r="604" spans="1:26" ht="13" x14ac:dyDescent="0.6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</row>
    <row r="605" spans="1:26" ht="13" x14ac:dyDescent="0.6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</row>
    <row r="606" spans="1:26" ht="13" x14ac:dyDescent="0.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</row>
    <row r="607" spans="1:26" ht="13" x14ac:dyDescent="0.6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</row>
    <row r="608" spans="1:26" ht="13" x14ac:dyDescent="0.6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</row>
    <row r="609" spans="1:26" ht="13" x14ac:dyDescent="0.6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</row>
    <row r="610" spans="1:26" ht="13" x14ac:dyDescent="0.6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</row>
    <row r="611" spans="1:26" ht="13" x14ac:dyDescent="0.6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</row>
    <row r="612" spans="1:26" ht="13" x14ac:dyDescent="0.6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</row>
    <row r="613" spans="1:26" ht="13" x14ac:dyDescent="0.6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</row>
    <row r="614" spans="1:26" ht="13" x14ac:dyDescent="0.6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</row>
    <row r="615" spans="1:26" ht="13" x14ac:dyDescent="0.6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</row>
    <row r="616" spans="1:26" ht="13" x14ac:dyDescent="0.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</row>
    <row r="617" spans="1:26" ht="13" x14ac:dyDescent="0.6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</row>
    <row r="618" spans="1:26" ht="13" x14ac:dyDescent="0.6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</row>
    <row r="619" spans="1:26" ht="13" x14ac:dyDescent="0.6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</row>
    <row r="620" spans="1:26" ht="13" x14ac:dyDescent="0.6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</row>
    <row r="621" spans="1:26" ht="13" x14ac:dyDescent="0.6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</row>
    <row r="622" spans="1:26" ht="13" x14ac:dyDescent="0.6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</row>
    <row r="623" spans="1:26" ht="13" x14ac:dyDescent="0.6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</row>
    <row r="624" spans="1:26" ht="13" x14ac:dyDescent="0.6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</row>
    <row r="625" spans="1:26" ht="13" x14ac:dyDescent="0.6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</row>
    <row r="626" spans="1:26" ht="13" x14ac:dyDescent="0.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</row>
    <row r="627" spans="1:26" ht="13" x14ac:dyDescent="0.6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</row>
    <row r="628" spans="1:26" ht="13" x14ac:dyDescent="0.6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</row>
    <row r="629" spans="1:26" ht="13" x14ac:dyDescent="0.6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</row>
    <row r="630" spans="1:26" ht="13" x14ac:dyDescent="0.6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</row>
    <row r="631" spans="1:26" ht="13" x14ac:dyDescent="0.6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</row>
    <row r="632" spans="1:26" ht="13" x14ac:dyDescent="0.6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</row>
    <row r="633" spans="1:26" ht="13" x14ac:dyDescent="0.6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</row>
    <row r="634" spans="1:26" ht="13" x14ac:dyDescent="0.6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</row>
    <row r="635" spans="1:26" ht="13" x14ac:dyDescent="0.6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</row>
    <row r="636" spans="1:26" ht="13" x14ac:dyDescent="0.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</row>
    <row r="637" spans="1:26" ht="13" x14ac:dyDescent="0.6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</row>
    <row r="638" spans="1:26" ht="13" x14ac:dyDescent="0.6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</row>
    <row r="639" spans="1:26" ht="13" x14ac:dyDescent="0.6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</row>
    <row r="640" spans="1:26" ht="13" x14ac:dyDescent="0.6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</row>
    <row r="641" spans="1:26" ht="13" x14ac:dyDescent="0.6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</row>
    <row r="642" spans="1:26" ht="13" x14ac:dyDescent="0.6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</row>
    <row r="643" spans="1:26" ht="13" x14ac:dyDescent="0.6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</row>
    <row r="644" spans="1:26" ht="13" x14ac:dyDescent="0.6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</row>
    <row r="645" spans="1:26" ht="13" x14ac:dyDescent="0.6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</row>
    <row r="646" spans="1:26" ht="13" x14ac:dyDescent="0.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</row>
    <row r="647" spans="1:26" ht="13" x14ac:dyDescent="0.6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</row>
    <row r="648" spans="1:26" ht="13" x14ac:dyDescent="0.6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</row>
    <row r="649" spans="1:26" ht="13" x14ac:dyDescent="0.6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</row>
    <row r="650" spans="1:26" ht="13" x14ac:dyDescent="0.6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</row>
    <row r="651" spans="1:26" ht="13" x14ac:dyDescent="0.6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</row>
    <row r="652" spans="1:26" ht="13" x14ac:dyDescent="0.6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</row>
    <row r="653" spans="1:26" ht="13" x14ac:dyDescent="0.6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</row>
    <row r="654" spans="1:26" ht="13" x14ac:dyDescent="0.6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</row>
    <row r="655" spans="1:26" ht="13" x14ac:dyDescent="0.6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</row>
    <row r="656" spans="1:26" ht="13" x14ac:dyDescent="0.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</row>
    <row r="657" spans="1:26" ht="13" x14ac:dyDescent="0.6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</row>
    <row r="658" spans="1:26" ht="13" x14ac:dyDescent="0.6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</row>
    <row r="659" spans="1:26" ht="13" x14ac:dyDescent="0.6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</row>
    <row r="660" spans="1:26" ht="13" x14ac:dyDescent="0.6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</row>
    <row r="661" spans="1:26" ht="13" x14ac:dyDescent="0.6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</row>
    <row r="662" spans="1:26" ht="13" x14ac:dyDescent="0.6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</row>
    <row r="663" spans="1:26" ht="13" x14ac:dyDescent="0.6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</row>
    <row r="664" spans="1:26" ht="13" x14ac:dyDescent="0.6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</row>
    <row r="665" spans="1:26" ht="13" x14ac:dyDescent="0.6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</row>
    <row r="666" spans="1:26" ht="13" x14ac:dyDescent="0.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</row>
    <row r="667" spans="1:26" ht="13" x14ac:dyDescent="0.6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</row>
    <row r="668" spans="1:26" ht="13" x14ac:dyDescent="0.6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</row>
    <row r="669" spans="1:26" ht="13" x14ac:dyDescent="0.6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</row>
    <row r="670" spans="1:26" ht="13" x14ac:dyDescent="0.6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</row>
    <row r="671" spans="1:26" ht="13" x14ac:dyDescent="0.6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</row>
    <row r="672" spans="1:26" ht="13" x14ac:dyDescent="0.6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</row>
    <row r="673" spans="1:26" ht="13" x14ac:dyDescent="0.6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</row>
    <row r="674" spans="1:26" ht="13" x14ac:dyDescent="0.6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</row>
    <row r="675" spans="1:26" ht="13" x14ac:dyDescent="0.6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</row>
    <row r="676" spans="1:26" ht="13" x14ac:dyDescent="0.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</row>
    <row r="677" spans="1:26" ht="13" x14ac:dyDescent="0.6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</row>
    <row r="678" spans="1:26" ht="13" x14ac:dyDescent="0.6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</row>
    <row r="679" spans="1:26" ht="13" x14ac:dyDescent="0.6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</row>
    <row r="680" spans="1:26" ht="13" x14ac:dyDescent="0.6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</row>
    <row r="681" spans="1:26" ht="13" x14ac:dyDescent="0.6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</row>
    <row r="682" spans="1:26" ht="13" x14ac:dyDescent="0.6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</row>
    <row r="683" spans="1:26" ht="13" x14ac:dyDescent="0.6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</row>
    <row r="684" spans="1:26" ht="13" x14ac:dyDescent="0.6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</row>
    <row r="685" spans="1:26" ht="13" x14ac:dyDescent="0.6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</row>
    <row r="686" spans="1:26" ht="13" x14ac:dyDescent="0.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</row>
    <row r="687" spans="1:26" ht="13" x14ac:dyDescent="0.6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</row>
    <row r="688" spans="1:26" ht="13" x14ac:dyDescent="0.6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</row>
    <row r="689" spans="1:26" ht="13" x14ac:dyDescent="0.6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</row>
    <row r="690" spans="1:26" ht="13" x14ac:dyDescent="0.6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</row>
    <row r="691" spans="1:26" ht="13" x14ac:dyDescent="0.6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</row>
    <row r="692" spans="1:26" ht="13" x14ac:dyDescent="0.6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</row>
    <row r="693" spans="1:26" ht="13" x14ac:dyDescent="0.6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</row>
    <row r="694" spans="1:26" ht="13" x14ac:dyDescent="0.6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</row>
    <row r="695" spans="1:26" ht="13" x14ac:dyDescent="0.6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</row>
    <row r="696" spans="1:26" ht="13" x14ac:dyDescent="0.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</row>
    <row r="697" spans="1:26" ht="13" x14ac:dyDescent="0.6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</row>
    <row r="698" spans="1:26" ht="13" x14ac:dyDescent="0.6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</row>
    <row r="699" spans="1:26" ht="13" x14ac:dyDescent="0.6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</row>
    <row r="700" spans="1:26" ht="13" x14ac:dyDescent="0.6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</row>
    <row r="701" spans="1:26" ht="13" x14ac:dyDescent="0.6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</row>
    <row r="702" spans="1:26" ht="13" x14ac:dyDescent="0.6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</row>
    <row r="703" spans="1:26" ht="13" x14ac:dyDescent="0.6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</row>
    <row r="704" spans="1:26" ht="13" x14ac:dyDescent="0.6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</row>
    <row r="705" spans="1:26" ht="13" x14ac:dyDescent="0.6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</row>
    <row r="706" spans="1:26" ht="13" x14ac:dyDescent="0.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</row>
    <row r="707" spans="1:26" ht="13" x14ac:dyDescent="0.6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</row>
    <row r="708" spans="1:26" ht="13" x14ac:dyDescent="0.6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</row>
    <row r="709" spans="1:26" ht="13" x14ac:dyDescent="0.6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</row>
    <row r="710" spans="1:26" ht="13" x14ac:dyDescent="0.6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</row>
    <row r="711" spans="1:26" ht="13" x14ac:dyDescent="0.6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</row>
    <row r="712" spans="1:26" ht="13" x14ac:dyDescent="0.6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</row>
    <row r="713" spans="1:26" ht="13" x14ac:dyDescent="0.6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</row>
    <row r="714" spans="1:26" ht="13" x14ac:dyDescent="0.6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</row>
    <row r="715" spans="1:26" ht="13" x14ac:dyDescent="0.6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</row>
    <row r="716" spans="1:26" ht="13" x14ac:dyDescent="0.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</row>
    <row r="717" spans="1:26" ht="13" x14ac:dyDescent="0.6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</row>
    <row r="718" spans="1:26" ht="13" x14ac:dyDescent="0.6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</row>
    <row r="719" spans="1:26" ht="13" x14ac:dyDescent="0.6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</row>
    <row r="720" spans="1:26" ht="13" x14ac:dyDescent="0.6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</row>
    <row r="721" spans="1:26" ht="13" x14ac:dyDescent="0.6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</row>
    <row r="722" spans="1:26" ht="13" x14ac:dyDescent="0.6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</row>
    <row r="723" spans="1:26" ht="13" x14ac:dyDescent="0.6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</row>
    <row r="724" spans="1:26" ht="13" x14ac:dyDescent="0.6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</row>
    <row r="725" spans="1:26" ht="13" x14ac:dyDescent="0.6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</row>
    <row r="726" spans="1:26" ht="13" x14ac:dyDescent="0.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</row>
    <row r="727" spans="1:26" ht="13" x14ac:dyDescent="0.6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</row>
    <row r="728" spans="1:26" ht="13" x14ac:dyDescent="0.6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</row>
    <row r="729" spans="1:26" ht="13" x14ac:dyDescent="0.6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</row>
    <row r="730" spans="1:26" ht="13" x14ac:dyDescent="0.6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</row>
    <row r="731" spans="1:26" ht="13" x14ac:dyDescent="0.6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</row>
    <row r="732" spans="1:26" ht="13" x14ac:dyDescent="0.6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</row>
    <row r="733" spans="1:26" ht="13" x14ac:dyDescent="0.6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</row>
    <row r="734" spans="1:26" ht="13" x14ac:dyDescent="0.6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</row>
    <row r="735" spans="1:26" ht="13" x14ac:dyDescent="0.6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</row>
    <row r="736" spans="1:26" ht="13" x14ac:dyDescent="0.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</row>
    <row r="737" spans="1:26" ht="13" x14ac:dyDescent="0.6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</row>
    <row r="738" spans="1:26" ht="13" x14ac:dyDescent="0.6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</row>
    <row r="739" spans="1:26" ht="13" x14ac:dyDescent="0.6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</row>
    <row r="740" spans="1:26" ht="13" x14ac:dyDescent="0.6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</row>
    <row r="741" spans="1:26" ht="13" x14ac:dyDescent="0.6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</row>
    <row r="742" spans="1:26" ht="13" x14ac:dyDescent="0.6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</row>
    <row r="743" spans="1:26" ht="13" x14ac:dyDescent="0.6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</row>
    <row r="744" spans="1:26" ht="13" x14ac:dyDescent="0.6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</row>
    <row r="745" spans="1:26" ht="13" x14ac:dyDescent="0.6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</row>
    <row r="746" spans="1:26" ht="13" x14ac:dyDescent="0.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</row>
    <row r="747" spans="1:26" ht="13" x14ac:dyDescent="0.6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</row>
    <row r="748" spans="1:26" ht="13" x14ac:dyDescent="0.6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</row>
    <row r="749" spans="1:26" ht="13" x14ac:dyDescent="0.6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</row>
    <row r="750" spans="1:26" ht="13" x14ac:dyDescent="0.6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</row>
    <row r="751" spans="1:26" ht="13" x14ac:dyDescent="0.6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</row>
    <row r="752" spans="1:26" ht="13" x14ac:dyDescent="0.6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</row>
    <row r="753" spans="1:26" ht="13" x14ac:dyDescent="0.6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</row>
    <row r="754" spans="1:26" ht="13" x14ac:dyDescent="0.6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</row>
    <row r="755" spans="1:26" ht="13" x14ac:dyDescent="0.6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</row>
    <row r="756" spans="1:26" ht="13" x14ac:dyDescent="0.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</row>
    <row r="757" spans="1:26" ht="13" x14ac:dyDescent="0.6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</row>
    <row r="758" spans="1:26" ht="13" x14ac:dyDescent="0.6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</row>
    <row r="759" spans="1:26" ht="13" x14ac:dyDescent="0.6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</row>
    <row r="760" spans="1:26" ht="13" x14ac:dyDescent="0.6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</row>
    <row r="761" spans="1:26" ht="13" x14ac:dyDescent="0.6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</row>
    <row r="762" spans="1:26" ht="13" x14ac:dyDescent="0.6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</row>
    <row r="763" spans="1:26" ht="13" x14ac:dyDescent="0.6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</row>
    <row r="764" spans="1:26" ht="13" x14ac:dyDescent="0.6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</row>
    <row r="765" spans="1:26" ht="13" x14ac:dyDescent="0.6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</row>
    <row r="766" spans="1:26" ht="13" x14ac:dyDescent="0.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</row>
    <row r="767" spans="1:26" ht="13" x14ac:dyDescent="0.6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</row>
    <row r="768" spans="1:26" ht="13" x14ac:dyDescent="0.6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</row>
    <row r="769" spans="1:26" ht="13" x14ac:dyDescent="0.6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</row>
    <row r="770" spans="1:26" ht="13" x14ac:dyDescent="0.6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</row>
    <row r="771" spans="1:26" ht="13" x14ac:dyDescent="0.6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</row>
    <row r="772" spans="1:26" ht="13" x14ac:dyDescent="0.6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</row>
    <row r="773" spans="1:26" ht="13" x14ac:dyDescent="0.6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</row>
    <row r="774" spans="1:26" ht="13" x14ac:dyDescent="0.6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</row>
    <row r="775" spans="1:26" ht="13" x14ac:dyDescent="0.6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</row>
    <row r="776" spans="1:26" ht="13" x14ac:dyDescent="0.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</row>
    <row r="777" spans="1:26" ht="13" x14ac:dyDescent="0.6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</row>
    <row r="778" spans="1:26" ht="13" x14ac:dyDescent="0.6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</row>
    <row r="779" spans="1:26" ht="13" x14ac:dyDescent="0.6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</row>
    <row r="780" spans="1:26" ht="13" x14ac:dyDescent="0.6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</row>
    <row r="781" spans="1:26" ht="13" x14ac:dyDescent="0.6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</row>
    <row r="782" spans="1:26" ht="13" x14ac:dyDescent="0.6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</row>
    <row r="783" spans="1:26" ht="13" x14ac:dyDescent="0.6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</row>
    <row r="784" spans="1:26" ht="13" x14ac:dyDescent="0.6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</row>
    <row r="785" spans="1:26" ht="13" x14ac:dyDescent="0.6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</row>
    <row r="786" spans="1:26" ht="13" x14ac:dyDescent="0.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</row>
    <row r="787" spans="1:26" ht="13" x14ac:dyDescent="0.6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</row>
    <row r="788" spans="1:26" ht="13" x14ac:dyDescent="0.6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</row>
    <row r="789" spans="1:26" ht="13" x14ac:dyDescent="0.6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</row>
    <row r="790" spans="1:26" ht="13" x14ac:dyDescent="0.6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</row>
    <row r="791" spans="1:26" ht="13" x14ac:dyDescent="0.6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</row>
    <row r="792" spans="1:26" ht="13" x14ac:dyDescent="0.6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</row>
    <row r="793" spans="1:26" ht="13" x14ac:dyDescent="0.6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</row>
    <row r="794" spans="1:26" ht="13" x14ac:dyDescent="0.6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</row>
    <row r="795" spans="1:26" ht="13" x14ac:dyDescent="0.6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</row>
    <row r="796" spans="1:26" ht="13" x14ac:dyDescent="0.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</row>
    <row r="797" spans="1:26" ht="13" x14ac:dyDescent="0.6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</row>
    <row r="798" spans="1:26" ht="13" x14ac:dyDescent="0.6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</row>
    <row r="799" spans="1:26" ht="13" x14ac:dyDescent="0.6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</row>
    <row r="800" spans="1:26" ht="13" x14ac:dyDescent="0.6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</row>
    <row r="801" spans="1:26" ht="13" x14ac:dyDescent="0.6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</row>
    <row r="802" spans="1:26" ht="13" x14ac:dyDescent="0.6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</row>
    <row r="803" spans="1:26" ht="13" x14ac:dyDescent="0.6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</row>
    <row r="804" spans="1:26" ht="13" x14ac:dyDescent="0.6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</row>
    <row r="805" spans="1:26" ht="13" x14ac:dyDescent="0.6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</row>
    <row r="806" spans="1:26" ht="13" x14ac:dyDescent="0.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</row>
    <row r="807" spans="1:26" ht="13" x14ac:dyDescent="0.6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</row>
    <row r="808" spans="1:26" ht="13" x14ac:dyDescent="0.6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</row>
    <row r="809" spans="1:26" ht="13" x14ac:dyDescent="0.6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</row>
    <row r="810" spans="1:26" ht="13" x14ac:dyDescent="0.6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</row>
    <row r="811" spans="1:26" ht="13" x14ac:dyDescent="0.6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</row>
    <row r="812" spans="1:26" ht="13" x14ac:dyDescent="0.6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</row>
    <row r="813" spans="1:26" ht="13" x14ac:dyDescent="0.6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</row>
    <row r="814" spans="1:26" ht="13" x14ac:dyDescent="0.6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</row>
    <row r="815" spans="1:26" ht="13" x14ac:dyDescent="0.6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</row>
    <row r="816" spans="1:26" ht="13" x14ac:dyDescent="0.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</row>
    <row r="817" spans="1:26" ht="13" x14ac:dyDescent="0.6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</row>
    <row r="818" spans="1:26" ht="13" x14ac:dyDescent="0.6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</row>
    <row r="819" spans="1:26" ht="13" x14ac:dyDescent="0.6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</row>
    <row r="820" spans="1:26" ht="13" x14ac:dyDescent="0.6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</row>
    <row r="821" spans="1:26" ht="13" x14ac:dyDescent="0.6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</row>
    <row r="822" spans="1:26" ht="13" x14ac:dyDescent="0.6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</row>
    <row r="823" spans="1:26" ht="13" x14ac:dyDescent="0.6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</row>
    <row r="824" spans="1:26" ht="13" x14ac:dyDescent="0.6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</row>
    <row r="825" spans="1:26" ht="13" x14ac:dyDescent="0.6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</row>
    <row r="826" spans="1:26" ht="13" x14ac:dyDescent="0.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</row>
    <row r="827" spans="1:26" ht="13" x14ac:dyDescent="0.6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</row>
    <row r="828" spans="1:26" ht="13" x14ac:dyDescent="0.6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</row>
    <row r="829" spans="1:26" ht="13" x14ac:dyDescent="0.6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</row>
    <row r="830" spans="1:26" ht="13" x14ac:dyDescent="0.6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</row>
    <row r="831" spans="1:26" ht="13" x14ac:dyDescent="0.6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</row>
    <row r="832" spans="1:26" ht="13" x14ac:dyDescent="0.6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</row>
    <row r="833" spans="1:26" ht="13" x14ac:dyDescent="0.6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</row>
    <row r="834" spans="1:26" ht="13" x14ac:dyDescent="0.6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</row>
    <row r="835" spans="1:26" ht="13" x14ac:dyDescent="0.6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</row>
    <row r="836" spans="1:26" ht="13" x14ac:dyDescent="0.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</row>
    <row r="837" spans="1:26" ht="13" x14ac:dyDescent="0.6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</row>
    <row r="838" spans="1:26" ht="13" x14ac:dyDescent="0.6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</row>
    <row r="839" spans="1:26" ht="13" x14ac:dyDescent="0.6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</row>
    <row r="840" spans="1:26" ht="13" x14ac:dyDescent="0.6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</row>
    <row r="841" spans="1:26" ht="13" x14ac:dyDescent="0.6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</row>
    <row r="842" spans="1:26" ht="13" x14ac:dyDescent="0.6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</row>
    <row r="843" spans="1:26" ht="13" x14ac:dyDescent="0.6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</row>
    <row r="844" spans="1:26" ht="13" x14ac:dyDescent="0.6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</row>
    <row r="845" spans="1:26" ht="13" x14ac:dyDescent="0.6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</row>
    <row r="846" spans="1:26" ht="13" x14ac:dyDescent="0.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</row>
    <row r="847" spans="1:26" ht="13" x14ac:dyDescent="0.6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</row>
    <row r="848" spans="1:26" ht="13" x14ac:dyDescent="0.6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</row>
    <row r="849" spans="1:26" ht="13" x14ac:dyDescent="0.6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</row>
    <row r="850" spans="1:26" ht="13" x14ac:dyDescent="0.6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</row>
    <row r="851" spans="1:26" ht="13" x14ac:dyDescent="0.6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</row>
    <row r="852" spans="1:26" ht="13" x14ac:dyDescent="0.6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</row>
    <row r="853" spans="1:26" ht="13" x14ac:dyDescent="0.6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</row>
    <row r="854" spans="1:26" ht="13" x14ac:dyDescent="0.6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</row>
    <row r="855" spans="1:26" ht="13" x14ac:dyDescent="0.6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</row>
    <row r="856" spans="1:26" ht="13" x14ac:dyDescent="0.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</row>
    <row r="857" spans="1:26" ht="13" x14ac:dyDescent="0.6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</row>
    <row r="858" spans="1:26" ht="13" x14ac:dyDescent="0.6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</row>
    <row r="859" spans="1:26" ht="13" x14ac:dyDescent="0.6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</row>
    <row r="860" spans="1:26" ht="13" x14ac:dyDescent="0.6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</row>
    <row r="861" spans="1:26" ht="13" x14ac:dyDescent="0.6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</row>
    <row r="862" spans="1:26" ht="13" x14ac:dyDescent="0.6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</row>
    <row r="863" spans="1:26" ht="13" x14ac:dyDescent="0.6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</row>
    <row r="864" spans="1:26" ht="13" x14ac:dyDescent="0.6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</row>
    <row r="865" spans="1:26" ht="13" x14ac:dyDescent="0.6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</row>
    <row r="866" spans="1:26" ht="13" x14ac:dyDescent="0.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</row>
    <row r="867" spans="1:26" ht="13" x14ac:dyDescent="0.6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</row>
    <row r="868" spans="1:26" ht="13" x14ac:dyDescent="0.6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</row>
    <row r="869" spans="1:26" ht="13" x14ac:dyDescent="0.6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</row>
    <row r="870" spans="1:26" ht="13" x14ac:dyDescent="0.6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</row>
    <row r="871" spans="1:26" ht="13" x14ac:dyDescent="0.6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</row>
    <row r="872" spans="1:26" ht="13" x14ac:dyDescent="0.6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</row>
    <row r="873" spans="1:26" ht="13" x14ac:dyDescent="0.6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</row>
    <row r="874" spans="1:26" ht="13" x14ac:dyDescent="0.6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</row>
    <row r="875" spans="1:26" ht="13" x14ac:dyDescent="0.6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</row>
    <row r="876" spans="1:26" ht="13" x14ac:dyDescent="0.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</row>
    <row r="877" spans="1:26" ht="13" x14ac:dyDescent="0.6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</row>
    <row r="878" spans="1:26" ht="13" x14ac:dyDescent="0.6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</row>
    <row r="879" spans="1:26" ht="13" x14ac:dyDescent="0.6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</row>
    <row r="880" spans="1:26" ht="13" x14ac:dyDescent="0.6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</row>
    <row r="881" spans="1:26" ht="13" x14ac:dyDescent="0.6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</row>
    <row r="882" spans="1:26" ht="13" x14ac:dyDescent="0.6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</row>
    <row r="883" spans="1:26" ht="13" x14ac:dyDescent="0.6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</row>
    <row r="884" spans="1:26" ht="13" x14ac:dyDescent="0.6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</row>
    <row r="885" spans="1:26" ht="13" x14ac:dyDescent="0.6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</row>
    <row r="886" spans="1:26" ht="13" x14ac:dyDescent="0.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</row>
    <row r="887" spans="1:26" ht="13" x14ac:dyDescent="0.6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</row>
    <row r="888" spans="1:26" ht="13" x14ac:dyDescent="0.6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</row>
    <row r="889" spans="1:26" ht="13" x14ac:dyDescent="0.6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</row>
    <row r="890" spans="1:26" ht="13" x14ac:dyDescent="0.6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</row>
    <row r="891" spans="1:26" ht="13" x14ac:dyDescent="0.6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</row>
    <row r="892" spans="1:26" ht="13" x14ac:dyDescent="0.6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</row>
    <row r="893" spans="1:26" ht="13" x14ac:dyDescent="0.6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</row>
    <row r="894" spans="1:26" ht="13" x14ac:dyDescent="0.6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</row>
    <row r="895" spans="1:26" ht="13" x14ac:dyDescent="0.6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</row>
    <row r="896" spans="1:26" ht="13" x14ac:dyDescent="0.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</row>
    <row r="897" spans="1:26" ht="13" x14ac:dyDescent="0.6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</row>
    <row r="898" spans="1:26" ht="13" x14ac:dyDescent="0.6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</row>
    <row r="899" spans="1:26" ht="13" x14ac:dyDescent="0.6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</row>
    <row r="900" spans="1:26" ht="13" x14ac:dyDescent="0.6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</row>
    <row r="901" spans="1:26" ht="13" x14ac:dyDescent="0.6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</row>
    <row r="902" spans="1:26" ht="13" x14ac:dyDescent="0.6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</row>
    <row r="903" spans="1:26" ht="13" x14ac:dyDescent="0.6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</row>
    <row r="904" spans="1:26" ht="13" x14ac:dyDescent="0.6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</row>
    <row r="905" spans="1:26" ht="13" x14ac:dyDescent="0.6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</row>
    <row r="906" spans="1:26" ht="13" x14ac:dyDescent="0.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</row>
    <row r="907" spans="1:26" ht="13" x14ac:dyDescent="0.6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</row>
    <row r="908" spans="1:26" ht="13" x14ac:dyDescent="0.6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</row>
    <row r="909" spans="1:26" ht="13" x14ac:dyDescent="0.6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</row>
    <row r="910" spans="1:26" ht="13" x14ac:dyDescent="0.6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</row>
    <row r="911" spans="1:26" ht="13" x14ac:dyDescent="0.6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</row>
    <row r="912" spans="1:26" ht="13" x14ac:dyDescent="0.6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</row>
    <row r="913" spans="1:26" ht="13" x14ac:dyDescent="0.6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</row>
    <row r="914" spans="1:26" ht="13" x14ac:dyDescent="0.6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</row>
    <row r="915" spans="1:26" ht="13" x14ac:dyDescent="0.6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</row>
    <row r="916" spans="1:26" ht="13" x14ac:dyDescent="0.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</row>
    <row r="917" spans="1:26" ht="13" x14ac:dyDescent="0.6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</row>
    <row r="918" spans="1:26" ht="13" x14ac:dyDescent="0.6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</row>
    <row r="919" spans="1:26" ht="13" x14ac:dyDescent="0.6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</row>
    <row r="920" spans="1:26" ht="13" x14ac:dyDescent="0.6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</row>
    <row r="921" spans="1:26" ht="13" x14ac:dyDescent="0.6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</row>
    <row r="922" spans="1:26" ht="13" x14ac:dyDescent="0.6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</row>
    <row r="923" spans="1:26" ht="13" x14ac:dyDescent="0.6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</row>
    <row r="924" spans="1:26" ht="13" x14ac:dyDescent="0.6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</row>
    <row r="925" spans="1:26" ht="13" x14ac:dyDescent="0.6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</row>
    <row r="926" spans="1:26" ht="13" x14ac:dyDescent="0.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</row>
    <row r="927" spans="1:26" ht="13" x14ac:dyDescent="0.6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</row>
    <row r="928" spans="1:26" ht="13" x14ac:dyDescent="0.6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</row>
    <row r="929" spans="1:26" ht="13" x14ac:dyDescent="0.6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</row>
    <row r="930" spans="1:26" ht="13" x14ac:dyDescent="0.6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</row>
    <row r="931" spans="1:26" ht="13" x14ac:dyDescent="0.6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</row>
    <row r="932" spans="1:26" ht="13" x14ac:dyDescent="0.6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</row>
    <row r="933" spans="1:26" ht="13" x14ac:dyDescent="0.6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</row>
    <row r="934" spans="1:26" ht="13" x14ac:dyDescent="0.6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</row>
    <row r="935" spans="1:26" ht="13" x14ac:dyDescent="0.6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</row>
    <row r="936" spans="1:26" ht="13" x14ac:dyDescent="0.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</row>
    <row r="937" spans="1:26" ht="13" x14ac:dyDescent="0.6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</row>
    <row r="938" spans="1:26" ht="13" x14ac:dyDescent="0.6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</row>
    <row r="939" spans="1:26" ht="13" x14ac:dyDescent="0.6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</row>
    <row r="940" spans="1:26" ht="13" x14ac:dyDescent="0.6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</row>
    <row r="941" spans="1:26" ht="13" x14ac:dyDescent="0.6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</row>
    <row r="942" spans="1:26" ht="13" x14ac:dyDescent="0.6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</row>
    <row r="943" spans="1:26" ht="13" x14ac:dyDescent="0.6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</row>
    <row r="944" spans="1:26" ht="13" x14ac:dyDescent="0.6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</row>
    <row r="945" spans="1:26" ht="13" x14ac:dyDescent="0.6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</row>
    <row r="946" spans="1:26" ht="13" x14ac:dyDescent="0.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</row>
    <row r="947" spans="1:26" ht="13" x14ac:dyDescent="0.6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</row>
    <row r="948" spans="1:26" ht="13" x14ac:dyDescent="0.6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</row>
    <row r="949" spans="1:26" ht="13" x14ac:dyDescent="0.6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</row>
    <row r="950" spans="1:26" ht="13" x14ac:dyDescent="0.6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</row>
    <row r="951" spans="1:26" ht="13" x14ac:dyDescent="0.6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</row>
    <row r="952" spans="1:26" ht="13" x14ac:dyDescent="0.6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</row>
    <row r="953" spans="1:26" ht="13" x14ac:dyDescent="0.6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</row>
    <row r="954" spans="1:26" ht="13" x14ac:dyDescent="0.6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</row>
    <row r="955" spans="1:26" ht="13" x14ac:dyDescent="0.6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</row>
    <row r="956" spans="1:26" ht="13" x14ac:dyDescent="0.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</row>
    <row r="957" spans="1:26" ht="13" x14ac:dyDescent="0.6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</row>
    <row r="958" spans="1:26" ht="13" x14ac:dyDescent="0.6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</row>
    <row r="959" spans="1:26" ht="13" x14ac:dyDescent="0.6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</row>
    <row r="960" spans="1:26" ht="13" x14ac:dyDescent="0.6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</row>
    <row r="961" spans="1:26" ht="13" x14ac:dyDescent="0.6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</row>
    <row r="962" spans="1:26" ht="13" x14ac:dyDescent="0.6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</row>
    <row r="963" spans="1:26" ht="13" x14ac:dyDescent="0.6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</row>
    <row r="964" spans="1:26" ht="13" x14ac:dyDescent="0.6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</row>
    <row r="965" spans="1:26" ht="13" x14ac:dyDescent="0.6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</row>
    <row r="966" spans="1:26" ht="13" x14ac:dyDescent="0.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</row>
    <row r="967" spans="1:26" ht="13" x14ac:dyDescent="0.6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</row>
    <row r="968" spans="1:26" ht="13" x14ac:dyDescent="0.6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</row>
    <row r="969" spans="1:26" ht="13" x14ac:dyDescent="0.6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</row>
    <row r="970" spans="1:26" ht="13" x14ac:dyDescent="0.6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</row>
    <row r="971" spans="1:26" ht="13" x14ac:dyDescent="0.6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</row>
    <row r="972" spans="1:26" ht="13" x14ac:dyDescent="0.6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</row>
    <row r="973" spans="1:26" ht="13" x14ac:dyDescent="0.6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</row>
    <row r="974" spans="1:26" ht="13" x14ac:dyDescent="0.6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</row>
    <row r="975" spans="1:26" ht="13" x14ac:dyDescent="0.6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</row>
    <row r="976" spans="1:26" ht="13" x14ac:dyDescent="0.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</row>
    <row r="977" spans="1:26" ht="13" x14ac:dyDescent="0.6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</row>
    <row r="978" spans="1:26" ht="13" x14ac:dyDescent="0.6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</row>
    <row r="979" spans="1:26" ht="13" x14ac:dyDescent="0.6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</row>
    <row r="980" spans="1:26" ht="13" x14ac:dyDescent="0.6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</row>
    <row r="981" spans="1:26" ht="13" x14ac:dyDescent="0.6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</row>
    <row r="982" spans="1:26" ht="13" x14ac:dyDescent="0.6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</row>
    <row r="983" spans="1:26" ht="13" x14ac:dyDescent="0.6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</row>
    <row r="984" spans="1:26" ht="13" x14ac:dyDescent="0.6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</row>
    <row r="985" spans="1:26" ht="13" x14ac:dyDescent="0.6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</row>
    <row r="986" spans="1:26" ht="13" x14ac:dyDescent="0.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</row>
    <row r="987" spans="1:26" ht="13" x14ac:dyDescent="0.6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</row>
    <row r="988" spans="1:26" ht="13" x14ac:dyDescent="0.6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</row>
    <row r="989" spans="1:26" ht="13" x14ac:dyDescent="0.6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</row>
    <row r="990" spans="1:26" ht="13" x14ac:dyDescent="0.6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</row>
    <row r="991" spans="1:26" ht="13" x14ac:dyDescent="0.6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</row>
    <row r="992" spans="1:26" ht="13" x14ac:dyDescent="0.6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</row>
    <row r="993" spans="1:26" ht="13" x14ac:dyDescent="0.6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</row>
    <row r="994" spans="1:26" ht="13" x14ac:dyDescent="0.6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</row>
    <row r="995" spans="1:26" ht="13" x14ac:dyDescent="0.6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</row>
    <row r="996" spans="1:26" ht="13" x14ac:dyDescent="0.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</row>
    <row r="997" spans="1:26" ht="13" x14ac:dyDescent="0.6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</row>
    <row r="998" spans="1:26" ht="13" x14ac:dyDescent="0.6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</row>
    <row r="999" spans="1:26" ht="13" x14ac:dyDescent="0.6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</row>
    <row r="1000" spans="1:26" ht="13" x14ac:dyDescent="0.6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57"/>
  <sheetViews>
    <sheetView workbookViewId="0"/>
  </sheetViews>
  <sheetFormatPr defaultColWidth="14.40625" defaultRowHeight="15.75" customHeight="1" x14ac:dyDescent="0.6"/>
  <cols>
    <col min="1" max="1" width="34.86328125" customWidth="1"/>
    <col min="2" max="2" width="79" customWidth="1"/>
    <col min="3" max="3" width="51.54296875" customWidth="1"/>
    <col min="4" max="4" width="37.26953125" customWidth="1"/>
  </cols>
  <sheetData>
    <row r="1" spans="1:4" ht="13" x14ac:dyDescent="0.6">
      <c r="A1" s="136" t="s">
        <v>9</v>
      </c>
      <c r="B1" s="137" t="s">
        <v>270</v>
      </c>
      <c r="C1" s="138" t="s">
        <v>271</v>
      </c>
      <c r="D1" s="137" t="s">
        <v>272</v>
      </c>
    </row>
    <row r="2" spans="1:4" ht="13" x14ac:dyDescent="0.6">
      <c r="A2" s="34" t="s">
        <v>10</v>
      </c>
      <c r="B2" s="139" t="s">
        <v>273</v>
      </c>
      <c r="C2" s="139" t="s">
        <v>274</v>
      </c>
      <c r="D2" s="140" t="s">
        <v>275</v>
      </c>
    </row>
    <row r="3" spans="1:4" ht="13" x14ac:dyDescent="0.6">
      <c r="A3" s="52" t="s">
        <v>11</v>
      </c>
      <c r="B3" s="139" t="s">
        <v>276</v>
      </c>
      <c r="C3" s="139" t="s">
        <v>277</v>
      </c>
      <c r="D3" s="140" t="s">
        <v>278</v>
      </c>
    </row>
    <row r="4" spans="1:4" ht="13" x14ac:dyDescent="0.6">
      <c r="A4" s="34" t="s">
        <v>12</v>
      </c>
      <c r="B4" s="141"/>
      <c r="C4" s="142"/>
      <c r="D4" s="142"/>
    </row>
    <row r="5" spans="1:4" ht="13" x14ac:dyDescent="0.6">
      <c r="A5" s="34" t="s">
        <v>13</v>
      </c>
      <c r="B5" s="139" t="s">
        <v>279</v>
      </c>
      <c r="C5" s="143" t="s">
        <v>280</v>
      </c>
      <c r="D5" s="140" t="s">
        <v>281</v>
      </c>
    </row>
    <row r="6" spans="1:4" ht="17.25" customHeight="1" x14ac:dyDescent="0.6">
      <c r="A6" s="52" t="s">
        <v>14</v>
      </c>
      <c r="B6" s="139" t="s">
        <v>282</v>
      </c>
      <c r="C6" s="139" t="s">
        <v>283</v>
      </c>
      <c r="D6" s="140" t="s">
        <v>284</v>
      </c>
    </row>
    <row r="7" spans="1:4" ht="13" x14ac:dyDescent="0.6">
      <c r="A7" s="144" t="s">
        <v>81</v>
      </c>
      <c r="B7" s="139" t="s">
        <v>285</v>
      </c>
      <c r="C7" s="139" t="s">
        <v>286</v>
      </c>
      <c r="D7" s="140" t="s">
        <v>287</v>
      </c>
    </row>
    <row r="8" spans="1:4" ht="13" x14ac:dyDescent="0.6">
      <c r="A8" s="34" t="s">
        <v>15</v>
      </c>
      <c r="B8" s="142"/>
      <c r="C8" s="139" t="s">
        <v>288</v>
      </c>
      <c r="D8" s="145" t="s">
        <v>289</v>
      </c>
    </row>
    <row r="9" spans="1:4" ht="13" x14ac:dyDescent="0.6">
      <c r="A9" s="34" t="s">
        <v>16</v>
      </c>
      <c r="B9" s="139" t="s">
        <v>290</v>
      </c>
      <c r="C9" s="139" t="s">
        <v>291</v>
      </c>
      <c r="D9" s="145" t="s">
        <v>289</v>
      </c>
    </row>
    <row r="10" spans="1:4" ht="13" x14ac:dyDescent="0.6">
      <c r="A10" s="34" t="s">
        <v>17</v>
      </c>
      <c r="B10" s="139" t="s">
        <v>292</v>
      </c>
      <c r="C10" s="139" t="s">
        <v>293</v>
      </c>
      <c r="D10" s="145" t="s">
        <v>294</v>
      </c>
    </row>
    <row r="11" spans="1:4" ht="13" x14ac:dyDescent="0.6">
      <c r="A11" s="52" t="s">
        <v>18</v>
      </c>
      <c r="B11" s="139" t="s">
        <v>295</v>
      </c>
      <c r="C11" s="139" t="s">
        <v>296</v>
      </c>
      <c r="D11" s="140" t="s">
        <v>297</v>
      </c>
    </row>
    <row r="12" spans="1:4" ht="13" x14ac:dyDescent="0.6">
      <c r="A12" s="52" t="s">
        <v>19</v>
      </c>
      <c r="B12" s="139" t="s">
        <v>298</v>
      </c>
      <c r="C12" s="139" t="s">
        <v>299</v>
      </c>
      <c r="D12" s="146" t="s">
        <v>300</v>
      </c>
    </row>
    <row r="13" spans="1:4" ht="13" x14ac:dyDescent="0.6">
      <c r="A13" s="52" t="s">
        <v>20</v>
      </c>
      <c r="B13" s="139" t="s">
        <v>301</v>
      </c>
      <c r="C13" s="141"/>
      <c r="D13" s="145" t="s">
        <v>302</v>
      </c>
    </row>
    <row r="14" spans="1:4" ht="13" x14ac:dyDescent="0.6">
      <c r="A14" s="52" t="s">
        <v>21</v>
      </c>
      <c r="B14" s="139" t="s">
        <v>301</v>
      </c>
      <c r="C14" s="141"/>
      <c r="D14" s="145" t="s">
        <v>303</v>
      </c>
    </row>
    <row r="15" spans="1:4" ht="13" x14ac:dyDescent="0.6">
      <c r="A15" s="52" t="s">
        <v>22</v>
      </c>
      <c r="B15" s="139" t="s">
        <v>304</v>
      </c>
      <c r="C15" s="147"/>
      <c r="D15" s="140" t="s">
        <v>305</v>
      </c>
    </row>
    <row r="16" spans="1:4" ht="13" x14ac:dyDescent="0.6">
      <c r="A16" s="34" t="s">
        <v>23</v>
      </c>
      <c r="B16" s="141"/>
      <c r="C16" s="141"/>
      <c r="D16" s="141"/>
    </row>
    <row r="17" spans="1:4" ht="13" x14ac:dyDescent="0.6">
      <c r="A17" s="34" t="s">
        <v>24</v>
      </c>
      <c r="B17" s="141"/>
      <c r="C17" s="141"/>
      <c r="D17" s="141"/>
    </row>
    <row r="18" spans="1:4" ht="13" x14ac:dyDescent="0.6">
      <c r="A18" s="34" t="s">
        <v>25</v>
      </c>
      <c r="B18" s="139" t="s">
        <v>304</v>
      </c>
      <c r="C18" s="147"/>
      <c r="D18" s="140" t="s">
        <v>306</v>
      </c>
    </row>
    <row r="19" spans="1:4" ht="13" x14ac:dyDescent="0.6">
      <c r="A19" s="34" t="s">
        <v>26</v>
      </c>
      <c r="B19" s="141"/>
      <c r="C19" s="141"/>
      <c r="D19" s="141"/>
    </row>
    <row r="20" spans="1:4" ht="13" x14ac:dyDescent="0.6">
      <c r="A20" s="52" t="s">
        <v>27</v>
      </c>
      <c r="B20" s="139" t="s">
        <v>307</v>
      </c>
      <c r="C20" s="147"/>
      <c r="D20" s="140" t="s">
        <v>308</v>
      </c>
    </row>
    <row r="21" spans="1:4" ht="13" x14ac:dyDescent="0.6">
      <c r="A21" s="52" t="s">
        <v>28</v>
      </c>
      <c r="B21" s="139" t="s">
        <v>309</v>
      </c>
      <c r="C21" s="147"/>
      <c r="D21" s="140" t="s">
        <v>310</v>
      </c>
    </row>
    <row r="22" spans="1:4" ht="13" x14ac:dyDescent="0.6">
      <c r="A22" s="52" t="s">
        <v>29</v>
      </c>
      <c r="B22" s="139" t="s">
        <v>307</v>
      </c>
      <c r="C22" s="147"/>
      <c r="D22" s="140" t="s">
        <v>311</v>
      </c>
    </row>
    <row r="23" spans="1:4" ht="13" x14ac:dyDescent="0.6">
      <c r="A23" s="52" t="s">
        <v>30</v>
      </c>
      <c r="B23" s="139" t="s">
        <v>307</v>
      </c>
      <c r="C23" s="147"/>
      <c r="D23" s="140" t="s">
        <v>312</v>
      </c>
    </row>
    <row r="24" spans="1:4" ht="13" x14ac:dyDescent="0.6">
      <c r="A24" s="52" t="s">
        <v>31</v>
      </c>
      <c r="B24" s="139" t="s">
        <v>313</v>
      </c>
      <c r="C24" s="147"/>
      <c r="D24" s="140" t="s">
        <v>314</v>
      </c>
    </row>
    <row r="25" spans="1:4" ht="13" x14ac:dyDescent="0.6">
      <c r="A25" s="52" t="s">
        <v>32</v>
      </c>
      <c r="B25" s="139" t="s">
        <v>315</v>
      </c>
      <c r="C25" s="147"/>
      <c r="D25" s="140" t="s">
        <v>316</v>
      </c>
    </row>
    <row r="26" spans="1:4" ht="13" x14ac:dyDescent="0.6">
      <c r="A26" s="52" t="s">
        <v>317</v>
      </c>
      <c r="B26" s="139" t="s">
        <v>318</v>
      </c>
      <c r="C26" s="139" t="s">
        <v>319</v>
      </c>
      <c r="D26" s="148" t="s">
        <v>320</v>
      </c>
    </row>
    <row r="27" spans="1:4" ht="13" x14ac:dyDescent="0.6">
      <c r="A27" s="34" t="s">
        <v>321</v>
      </c>
      <c r="B27" s="139" t="s">
        <v>322</v>
      </c>
      <c r="C27" s="108" t="s">
        <v>323</v>
      </c>
      <c r="D27" s="148" t="s">
        <v>320</v>
      </c>
    </row>
    <row r="28" spans="1:4" ht="13" x14ac:dyDescent="0.6">
      <c r="A28" s="34" t="s">
        <v>324</v>
      </c>
      <c r="B28" s="139" t="s">
        <v>325</v>
      </c>
      <c r="C28" s="141"/>
      <c r="D28" s="145" t="s">
        <v>326</v>
      </c>
    </row>
    <row r="29" spans="1:4" ht="13" x14ac:dyDescent="0.6">
      <c r="A29" s="34" t="s">
        <v>327</v>
      </c>
      <c r="B29" s="141"/>
      <c r="C29" s="141"/>
      <c r="D29" s="141"/>
    </row>
    <row r="30" spans="1:4" x14ac:dyDescent="0.75">
      <c r="B30" s="149"/>
      <c r="C30" s="149"/>
      <c r="D30" s="149"/>
    </row>
    <row r="56" spans="1:4" x14ac:dyDescent="0.75">
      <c r="A56" s="150"/>
      <c r="B56" s="149"/>
      <c r="C56" s="149"/>
      <c r="D56" s="151"/>
    </row>
    <row r="57" spans="1:4" x14ac:dyDescent="0.75">
      <c r="B57" s="152"/>
      <c r="C57" s="152"/>
      <c r="D57" s="151"/>
    </row>
  </sheetData>
  <hyperlinks>
    <hyperlink ref="D2" r:id="rId1" xr:uid="{00000000-0004-0000-0800-000000000000}"/>
    <hyperlink ref="D3" r:id="rId2" xr:uid="{00000000-0004-0000-0800-000001000000}"/>
    <hyperlink ref="D5" r:id="rId3" xr:uid="{00000000-0004-0000-0800-000002000000}"/>
    <hyperlink ref="D6" r:id="rId4" xr:uid="{00000000-0004-0000-0800-000003000000}"/>
    <hyperlink ref="D7" r:id="rId5" location="graph:essential" xr:uid="{00000000-0004-0000-0800-000004000000}"/>
    <hyperlink ref="D8" r:id="rId6" xr:uid="{00000000-0004-0000-0800-000005000000}"/>
    <hyperlink ref="D9" r:id="rId7" xr:uid="{00000000-0004-0000-0800-000006000000}"/>
    <hyperlink ref="D10" r:id="rId8" xr:uid="{00000000-0004-0000-0800-000007000000}"/>
    <hyperlink ref="D11" r:id="rId9" xr:uid="{00000000-0004-0000-0800-000008000000}"/>
    <hyperlink ref="D12" r:id="rId10" xr:uid="{00000000-0004-0000-0800-000009000000}"/>
    <hyperlink ref="D13" r:id="rId11" xr:uid="{00000000-0004-0000-0800-00000A000000}"/>
    <hyperlink ref="D14" r:id="rId12" xr:uid="{00000000-0004-0000-0800-00000B000000}"/>
    <hyperlink ref="D15" r:id="rId13" xr:uid="{00000000-0004-0000-0800-00000C000000}"/>
    <hyperlink ref="D18" r:id="rId14" xr:uid="{00000000-0004-0000-0800-00000D000000}"/>
    <hyperlink ref="D20" r:id="rId15" xr:uid="{00000000-0004-0000-0800-00000E000000}"/>
    <hyperlink ref="D21" r:id="rId16" xr:uid="{00000000-0004-0000-0800-00000F000000}"/>
    <hyperlink ref="D22" r:id="rId17" xr:uid="{00000000-0004-0000-0800-000010000000}"/>
    <hyperlink ref="D23" r:id="rId18" xr:uid="{00000000-0004-0000-0800-000011000000}"/>
    <hyperlink ref="D24" r:id="rId19" xr:uid="{00000000-0004-0000-0800-000012000000}"/>
    <hyperlink ref="D25" r:id="rId20" location="Table-Y.FUND:-Per-capita-income;-20001.00-1" xr:uid="{00000000-0004-0000-0800-000013000000}"/>
    <hyperlink ref="D26" r:id="rId21" xr:uid="{00000000-0004-0000-0800-000014000000}"/>
    <hyperlink ref="D27" r:id="rId22" xr:uid="{00000000-0004-0000-0800-000015000000}"/>
    <hyperlink ref="D28" r:id="rId23" xr:uid="{00000000-0004-0000-0800-000016000000}"/>
  </hyperlinks>
  <pageMargins left="0.7" right="0.7" top="0.75" bottom="0.75" header="0.3" footer="0.3"/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</vt:lpstr>
      <vt:lpstr>Consumption Growth Rates</vt:lpstr>
      <vt:lpstr>Temperature Trajectories</vt:lpstr>
      <vt:lpstr>Calculations for DICE &amp; RICE</vt:lpstr>
      <vt:lpstr>Calculations for PAGE</vt:lpstr>
      <vt:lpstr>Calculations for FUND</vt:lpstr>
      <vt:lpstr>Calculations for SSPs</vt:lpstr>
      <vt:lpstr>Calculations for SRES</vt:lpstr>
      <vt:lpstr>Works Cited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C Moore</dc:creator>
  <cp:lastModifiedBy>Frances C Moore</cp:lastModifiedBy>
  <dcterms:created xsi:type="dcterms:W3CDTF">2021-07-17T00:17:44Z</dcterms:created>
  <dcterms:modified xsi:type="dcterms:W3CDTF">2021-07-17T00:17:45Z</dcterms:modified>
</cp:coreProperties>
</file>