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fmoore\Documents\GitHub\scc_structural\data\scenarios\"/>
    </mc:Choice>
  </mc:AlternateContent>
  <xr:revisionPtr revIDLastSave="0" documentId="13_ncr:1_{DB9ABABB-5339-4068-99EF-B8668A3353AF}" xr6:coauthVersionLast="36" xr6:coauthVersionMax="36" xr10:uidLastSave="{00000000-0000-0000-0000-000000000000}"/>
  <bookViews>
    <workbookView xWindow="0" yWindow="0" windowWidth="19200" windowHeight="6295" firstSheet="1" activeTab="1" xr2:uid="{00000000-000D-0000-FFFF-FFFF00000000}"/>
  </bookViews>
  <sheets>
    <sheet name="Key" sheetId="1" r:id="rId1"/>
    <sheet name="Consumption Growth Rates" sheetId="2" r:id="rId2"/>
    <sheet name="Temperature Trajectories" sheetId="3" r:id="rId3"/>
    <sheet name="Calculations for DICE &amp; RICE" sheetId="4" r:id="rId4"/>
    <sheet name="Calculations for PAGE" sheetId="5" r:id="rId5"/>
    <sheet name="Calculations for FUND" sheetId="6" r:id="rId6"/>
    <sheet name="Calculations for SSPs" sheetId="7" r:id="rId7"/>
    <sheet name="Calculations for SRES" sheetId="8" r:id="rId8"/>
    <sheet name="Works Cited" sheetId="9" r:id="rId9"/>
  </sheets>
  <calcPr calcId="191029"/>
</workbook>
</file>

<file path=xl/calcChain.xml><?xml version="1.0" encoding="utf-8"?>
<calcChain xmlns="http://schemas.openxmlformats.org/spreadsheetml/2006/main">
  <c r="C11" i="4" l="1"/>
  <c r="L319" i="8" l="1"/>
  <c r="G319" i="8"/>
  <c r="O318" i="8"/>
  <c r="N318" i="8"/>
  <c r="M319" i="8" s="1"/>
  <c r="M318" i="8"/>
  <c r="L318" i="8"/>
  <c r="K319" i="8" s="1"/>
  <c r="K318" i="8"/>
  <c r="J319" i="8" s="1"/>
  <c r="K95" i="2" s="1"/>
  <c r="J318" i="8"/>
  <c r="I319" i="8" s="1"/>
  <c r="I95" i="2" s="1"/>
  <c r="I318" i="8"/>
  <c r="H319" i="8" s="1"/>
  <c r="G95" i="2" s="1"/>
  <c r="H318" i="8"/>
  <c r="G318" i="8"/>
  <c r="F318" i="8"/>
  <c r="J311" i="8"/>
  <c r="G311" i="8"/>
  <c r="O310" i="8"/>
  <c r="N311" i="8" s="1"/>
  <c r="N310" i="8"/>
  <c r="M311" i="8" s="1"/>
  <c r="Q94" i="2" s="1"/>
  <c r="M310" i="8"/>
  <c r="L311" i="8" s="1"/>
  <c r="L310" i="8"/>
  <c r="K311" i="8" s="1"/>
  <c r="K310" i="8"/>
  <c r="J310" i="8"/>
  <c r="I311" i="8" s="1"/>
  <c r="I94" i="2" s="1"/>
  <c r="I310" i="8"/>
  <c r="H311" i="8" s="1"/>
  <c r="H310" i="8"/>
  <c r="G310" i="8"/>
  <c r="F311" i="8" s="1"/>
  <c r="C94" i="2" s="1"/>
  <c r="F310" i="8"/>
  <c r="M303" i="8"/>
  <c r="J303" i="8"/>
  <c r="K93" i="2" s="1"/>
  <c r="O302" i="8"/>
  <c r="N303" i="8" s="1"/>
  <c r="N302" i="8"/>
  <c r="M302" i="8"/>
  <c r="L302" i="8"/>
  <c r="K303" i="8" s="1"/>
  <c r="K302" i="8"/>
  <c r="J302" i="8"/>
  <c r="I303" i="8" s="1"/>
  <c r="I93" i="2" s="1"/>
  <c r="I302" i="8"/>
  <c r="H303" i="8" s="1"/>
  <c r="H302" i="8"/>
  <c r="G302" i="8"/>
  <c r="F303" i="8" s="1"/>
  <c r="F302" i="8"/>
  <c r="M295" i="8"/>
  <c r="H295" i="8"/>
  <c r="O294" i="8"/>
  <c r="N295" i="8" s="1"/>
  <c r="N294" i="8"/>
  <c r="M294" i="8"/>
  <c r="L295" i="8" s="1"/>
  <c r="L294" i="8"/>
  <c r="K295" i="8" s="1"/>
  <c r="M92" i="2" s="1"/>
  <c r="K294" i="8"/>
  <c r="J294" i="8"/>
  <c r="I295" i="8" s="1"/>
  <c r="I92" i="2" s="1"/>
  <c r="I294" i="8"/>
  <c r="H294" i="8"/>
  <c r="G294" i="8"/>
  <c r="F295" i="8" s="1"/>
  <c r="C92" i="2" s="1"/>
  <c r="F294" i="8"/>
  <c r="O286" i="8"/>
  <c r="J287" i="8" s="1"/>
  <c r="J286" i="8"/>
  <c r="G287" i="8" s="1"/>
  <c r="G286" i="8"/>
  <c r="M279" i="8"/>
  <c r="H279" i="8"/>
  <c r="O278" i="8"/>
  <c r="N279" i="8" s="1"/>
  <c r="S90" i="2" s="1"/>
  <c r="N278" i="8"/>
  <c r="M278" i="8"/>
  <c r="L279" i="8" s="1"/>
  <c r="O90" i="2" s="1"/>
  <c r="L278" i="8"/>
  <c r="K279" i="8" s="1"/>
  <c r="K278" i="8"/>
  <c r="J278" i="8"/>
  <c r="I279" i="8" s="1"/>
  <c r="I278" i="8"/>
  <c r="H278" i="8"/>
  <c r="G278" i="8"/>
  <c r="F279" i="8" s="1"/>
  <c r="C90" i="2" s="1"/>
  <c r="F278" i="8"/>
  <c r="K271" i="8"/>
  <c r="M89" i="2" s="1"/>
  <c r="H271" i="8"/>
  <c r="O270" i="8"/>
  <c r="N271" i="8" s="1"/>
  <c r="N270" i="8"/>
  <c r="M270" i="8"/>
  <c r="L271" i="8" s="1"/>
  <c r="O89" i="2" s="1"/>
  <c r="L270" i="8"/>
  <c r="K270" i="8"/>
  <c r="J270" i="8"/>
  <c r="I271" i="8" s="1"/>
  <c r="I89" i="2" s="1"/>
  <c r="I270" i="8"/>
  <c r="H270" i="8"/>
  <c r="G271" i="8" s="1"/>
  <c r="E89" i="2" s="1"/>
  <c r="G270" i="8"/>
  <c r="F271" i="8" s="1"/>
  <c r="F270" i="8"/>
  <c r="N263" i="8"/>
  <c r="K263" i="8"/>
  <c r="F263" i="8"/>
  <c r="O262" i="8"/>
  <c r="N262" i="8"/>
  <c r="M263" i="8" s="1"/>
  <c r="Q88" i="2" s="1"/>
  <c r="M262" i="8"/>
  <c r="L263" i="8" s="1"/>
  <c r="L262" i="8"/>
  <c r="K262" i="8"/>
  <c r="J263" i="8" s="1"/>
  <c r="J262" i="8"/>
  <c r="I263" i="8" s="1"/>
  <c r="I88" i="2" s="1"/>
  <c r="I262" i="8"/>
  <c r="H262" i="8"/>
  <c r="G263" i="8" s="1"/>
  <c r="G262" i="8"/>
  <c r="F262" i="8"/>
  <c r="N255" i="8"/>
  <c r="I255" i="8"/>
  <c r="I87" i="2" s="1"/>
  <c r="F255" i="8"/>
  <c r="O254" i="8"/>
  <c r="N254" i="8"/>
  <c r="M255" i="8" s="1"/>
  <c r="M254" i="8"/>
  <c r="L255" i="8" s="1"/>
  <c r="L254" i="8"/>
  <c r="K254" i="8"/>
  <c r="J255" i="8" s="1"/>
  <c r="J254" i="8"/>
  <c r="I254" i="8"/>
  <c r="H254" i="8"/>
  <c r="G255" i="8" s="1"/>
  <c r="G254" i="8"/>
  <c r="F254" i="8"/>
  <c r="L247" i="8"/>
  <c r="I247" i="8"/>
  <c r="O246" i="8"/>
  <c r="N247" i="8" s="1"/>
  <c r="S86" i="2" s="1"/>
  <c r="N246" i="8"/>
  <c r="M247" i="8" s="1"/>
  <c r="M246" i="8"/>
  <c r="L246" i="8"/>
  <c r="K246" i="8"/>
  <c r="J247" i="8" s="1"/>
  <c r="K86" i="2" s="1"/>
  <c r="J246" i="8"/>
  <c r="I246" i="8"/>
  <c r="H247" i="8" s="1"/>
  <c r="H246" i="8"/>
  <c r="G247" i="8" s="1"/>
  <c r="E86" i="2" s="1"/>
  <c r="G246" i="8"/>
  <c r="F247" i="8" s="1"/>
  <c r="F246" i="8"/>
  <c r="L239" i="8"/>
  <c r="G239" i="8"/>
  <c r="O238" i="8"/>
  <c r="N239" i="8" s="1"/>
  <c r="N238" i="8"/>
  <c r="M239" i="8" s="1"/>
  <c r="M238" i="8"/>
  <c r="L238" i="8"/>
  <c r="K239" i="8" s="1"/>
  <c r="M85" i="2" s="1"/>
  <c r="K238" i="8"/>
  <c r="J239" i="8" s="1"/>
  <c r="K85" i="2" s="1"/>
  <c r="J238" i="8"/>
  <c r="I239" i="8" s="1"/>
  <c r="I238" i="8"/>
  <c r="H239" i="8" s="1"/>
  <c r="H238" i="8"/>
  <c r="G238" i="8"/>
  <c r="F239" i="8" s="1"/>
  <c r="F238" i="8"/>
  <c r="J231" i="8"/>
  <c r="G231" i="8"/>
  <c r="E84" i="2" s="1"/>
  <c r="O230" i="8"/>
  <c r="N231" i="8" s="1"/>
  <c r="N230" i="8"/>
  <c r="M231" i="8" s="1"/>
  <c r="M230" i="8"/>
  <c r="L230" i="8"/>
  <c r="K231" i="8" s="1"/>
  <c r="K230" i="8"/>
  <c r="J230" i="8"/>
  <c r="I230" i="8"/>
  <c r="H231" i="8" s="1"/>
  <c r="H230" i="8"/>
  <c r="G230" i="8"/>
  <c r="F231" i="8" s="1"/>
  <c r="C84" i="2" s="1"/>
  <c r="F230" i="8"/>
  <c r="M223" i="8"/>
  <c r="J223" i="8"/>
  <c r="O222" i="8"/>
  <c r="N223" i="8" s="1"/>
  <c r="N222" i="8"/>
  <c r="M222" i="8"/>
  <c r="L222" i="8"/>
  <c r="K223" i="8" s="1"/>
  <c r="M83" i="2" s="1"/>
  <c r="K222" i="8"/>
  <c r="J222" i="8"/>
  <c r="I223" i="8" s="1"/>
  <c r="I222" i="8"/>
  <c r="H223" i="8" s="1"/>
  <c r="H222" i="8"/>
  <c r="G222" i="8"/>
  <c r="F223" i="8" s="1"/>
  <c r="F222" i="8"/>
  <c r="M215" i="8"/>
  <c r="H215" i="8"/>
  <c r="O214" i="8"/>
  <c r="N215" i="8" s="1"/>
  <c r="S82" i="2" s="1"/>
  <c r="N214" i="8"/>
  <c r="M214" i="8"/>
  <c r="L215" i="8" s="1"/>
  <c r="L214" i="8"/>
  <c r="K215" i="8" s="1"/>
  <c r="K214" i="8"/>
  <c r="J215" i="8" s="1"/>
  <c r="K82" i="2" s="1"/>
  <c r="J214" i="8"/>
  <c r="I215" i="8" s="1"/>
  <c r="I214" i="8"/>
  <c r="H214" i="8"/>
  <c r="G214" i="8"/>
  <c r="F215" i="8" s="1"/>
  <c r="C82" i="2" s="1"/>
  <c r="F214" i="8"/>
  <c r="K207" i="8"/>
  <c r="H207" i="8"/>
  <c r="O206" i="8"/>
  <c r="N207" i="8" s="1"/>
  <c r="S81" i="2" s="1"/>
  <c r="N206" i="8"/>
  <c r="M206" i="8"/>
  <c r="L207" i="8" s="1"/>
  <c r="L206" i="8"/>
  <c r="K206" i="8"/>
  <c r="J207" i="8" s="1"/>
  <c r="K81" i="2" s="1"/>
  <c r="J206" i="8"/>
  <c r="I207" i="8" s="1"/>
  <c r="I206" i="8"/>
  <c r="H206" i="8"/>
  <c r="G207" i="8" s="1"/>
  <c r="G206" i="8"/>
  <c r="F207" i="8" s="1"/>
  <c r="C81" i="2" s="1"/>
  <c r="F206" i="8"/>
  <c r="N199" i="8"/>
  <c r="K199" i="8"/>
  <c r="M80" i="2" s="1"/>
  <c r="F199" i="8"/>
  <c r="C80" i="2" s="1"/>
  <c r="O198" i="8"/>
  <c r="N198" i="8"/>
  <c r="M198" i="8"/>
  <c r="L199" i="8" s="1"/>
  <c r="L198" i="8"/>
  <c r="K198" i="8"/>
  <c r="J199" i="8" s="1"/>
  <c r="J198" i="8"/>
  <c r="I199" i="8" s="1"/>
  <c r="I198" i="8"/>
  <c r="H198" i="8"/>
  <c r="G199" i="8" s="1"/>
  <c r="E80" i="2" s="1"/>
  <c r="G198" i="8"/>
  <c r="F198" i="8"/>
  <c r="N191" i="8"/>
  <c r="I191" i="8"/>
  <c r="F191" i="8"/>
  <c r="O190" i="8"/>
  <c r="N190" i="8"/>
  <c r="M191" i="8" s="1"/>
  <c r="Q79" i="2" s="1"/>
  <c r="M190" i="8"/>
  <c r="L191" i="8" s="1"/>
  <c r="O79" i="2" s="1"/>
  <c r="L190" i="8"/>
  <c r="K191" i="8" s="1"/>
  <c r="K190" i="8"/>
  <c r="J191" i="8" s="1"/>
  <c r="J190" i="8"/>
  <c r="I190" i="8"/>
  <c r="H191" i="8" s="1"/>
  <c r="G79" i="2" s="1"/>
  <c r="H190" i="8"/>
  <c r="G191" i="8" s="1"/>
  <c r="G190" i="8"/>
  <c r="F190" i="8"/>
  <c r="L183" i="8"/>
  <c r="I183" i="8"/>
  <c r="O182" i="8"/>
  <c r="N182" i="8"/>
  <c r="M183" i="8" s="1"/>
  <c r="M182" i="8"/>
  <c r="L182" i="8"/>
  <c r="K182" i="8"/>
  <c r="J183" i="8" s="1"/>
  <c r="J182" i="8"/>
  <c r="I182" i="8"/>
  <c r="H183" i="8" s="1"/>
  <c r="G78" i="2" s="1"/>
  <c r="H182" i="8"/>
  <c r="G183" i="8" s="1"/>
  <c r="G182" i="8"/>
  <c r="F182" i="8"/>
  <c r="L175" i="8"/>
  <c r="G175" i="8"/>
  <c r="O174" i="8"/>
  <c r="N174" i="8"/>
  <c r="M175" i="8" s="1"/>
  <c r="M174" i="8"/>
  <c r="L174" i="8"/>
  <c r="K175" i="8" s="1"/>
  <c r="K174" i="8"/>
  <c r="J175" i="8" s="1"/>
  <c r="J174" i="8"/>
  <c r="I174" i="8"/>
  <c r="H175" i="8" s="1"/>
  <c r="H174" i="8"/>
  <c r="G174" i="8"/>
  <c r="F174" i="8"/>
  <c r="J167" i="8"/>
  <c r="K76" i="2" s="1"/>
  <c r="G167" i="8"/>
  <c r="O166" i="8"/>
  <c r="N167" i="8" s="1"/>
  <c r="N166" i="8"/>
  <c r="M167" i="8" s="1"/>
  <c r="M166" i="8"/>
  <c r="L167" i="8" s="1"/>
  <c r="L166" i="8"/>
  <c r="K167" i="8" s="1"/>
  <c r="K166" i="8"/>
  <c r="J166" i="8"/>
  <c r="I166" i="8"/>
  <c r="H167" i="8" s="1"/>
  <c r="G76" i="2" s="1"/>
  <c r="H166" i="8"/>
  <c r="G166" i="8"/>
  <c r="F167" i="8" s="1"/>
  <c r="F166" i="8"/>
  <c r="J159" i="8"/>
  <c r="O158" i="8"/>
  <c r="J158" i="8"/>
  <c r="G158" i="8"/>
  <c r="G159" i="8" s="1"/>
  <c r="J151" i="8"/>
  <c r="G151" i="8"/>
  <c r="O150" i="8"/>
  <c r="N151" i="8" s="1"/>
  <c r="N150" i="8"/>
  <c r="M151" i="8" s="1"/>
  <c r="Q74" i="2" s="1"/>
  <c r="M150" i="8"/>
  <c r="L150" i="8"/>
  <c r="K151" i="8" s="1"/>
  <c r="K150" i="8"/>
  <c r="J150" i="8"/>
  <c r="I151" i="8" s="1"/>
  <c r="I150" i="8"/>
  <c r="H151" i="8" s="1"/>
  <c r="H150" i="8"/>
  <c r="G150" i="8"/>
  <c r="F151" i="8" s="1"/>
  <c r="F150" i="8"/>
  <c r="M143" i="8"/>
  <c r="J143" i="8"/>
  <c r="O142" i="8"/>
  <c r="N143" i="8" s="1"/>
  <c r="S73" i="2" s="1"/>
  <c r="N142" i="8"/>
  <c r="M142" i="8"/>
  <c r="L143" i="8" s="1"/>
  <c r="L142" i="8"/>
  <c r="K143" i="8" s="1"/>
  <c r="K142" i="8"/>
  <c r="J142" i="8"/>
  <c r="I143" i="8" s="1"/>
  <c r="I142" i="8"/>
  <c r="H143" i="8" s="1"/>
  <c r="H142" i="8"/>
  <c r="G142" i="8"/>
  <c r="F143" i="8" s="1"/>
  <c r="C73" i="2" s="1"/>
  <c r="F142" i="8"/>
  <c r="M135" i="8"/>
  <c r="H135" i="8"/>
  <c r="O134" i="8"/>
  <c r="N135" i="8" s="1"/>
  <c r="N134" i="8"/>
  <c r="M134" i="8"/>
  <c r="L135" i="8" s="1"/>
  <c r="L134" i="8"/>
  <c r="K135" i="8" s="1"/>
  <c r="K134" i="8"/>
  <c r="J134" i="8"/>
  <c r="I135" i="8" s="1"/>
  <c r="I134" i="8"/>
  <c r="H134" i="8"/>
  <c r="G134" i="8"/>
  <c r="F135" i="8" s="1"/>
  <c r="F134" i="8"/>
  <c r="K127" i="8"/>
  <c r="H127" i="8"/>
  <c r="O126" i="8"/>
  <c r="N127" i="8" s="1"/>
  <c r="S71" i="2" s="1"/>
  <c r="N126" i="8"/>
  <c r="M127" i="8" s="1"/>
  <c r="Q71" i="2" s="1"/>
  <c r="M126" i="8"/>
  <c r="L127" i="8" s="1"/>
  <c r="L126" i="8"/>
  <c r="K126" i="8"/>
  <c r="J126" i="8"/>
  <c r="I127" i="8" s="1"/>
  <c r="I71" i="2" s="1"/>
  <c r="I126" i="8"/>
  <c r="H126" i="8"/>
  <c r="G127" i="8" s="1"/>
  <c r="G126" i="8"/>
  <c r="F127" i="8" s="1"/>
  <c r="C71" i="2" s="1"/>
  <c r="F126" i="8"/>
  <c r="N119" i="8"/>
  <c r="K119" i="8"/>
  <c r="F119" i="8"/>
  <c r="O118" i="8"/>
  <c r="N118" i="8"/>
  <c r="M118" i="8"/>
  <c r="L119" i="8" s="1"/>
  <c r="L118" i="8"/>
  <c r="K118" i="8"/>
  <c r="J119" i="8" s="1"/>
  <c r="K70" i="2" s="1"/>
  <c r="J118" i="8"/>
  <c r="I119" i="8" s="1"/>
  <c r="I118" i="8"/>
  <c r="H118" i="8"/>
  <c r="G119" i="8" s="1"/>
  <c r="G118" i="8"/>
  <c r="F118" i="8"/>
  <c r="N111" i="8"/>
  <c r="I111" i="8"/>
  <c r="F111" i="8"/>
  <c r="O110" i="8"/>
  <c r="N110" i="8"/>
  <c r="M111" i="8" s="1"/>
  <c r="M110" i="8"/>
  <c r="L111" i="8" s="1"/>
  <c r="L110" i="8"/>
  <c r="K111" i="8" s="1"/>
  <c r="M69" i="2" s="1"/>
  <c r="K110" i="8"/>
  <c r="J111" i="8" s="1"/>
  <c r="J110" i="8"/>
  <c r="I110" i="8"/>
  <c r="H110" i="8"/>
  <c r="G111" i="8" s="1"/>
  <c r="E69" i="2" s="1"/>
  <c r="G110" i="8"/>
  <c r="F110" i="8"/>
  <c r="L103" i="8"/>
  <c r="I103" i="8"/>
  <c r="I68" i="2" s="1"/>
  <c r="O102" i="8"/>
  <c r="N102" i="8"/>
  <c r="M103" i="8" s="1"/>
  <c r="M102" i="8"/>
  <c r="L102" i="8"/>
  <c r="K103" i="8" s="1"/>
  <c r="M68" i="2" s="1"/>
  <c r="K102" i="8"/>
  <c r="J103" i="8" s="1"/>
  <c r="J102" i="8"/>
  <c r="I102" i="8"/>
  <c r="H103" i="8" s="1"/>
  <c r="H102" i="8"/>
  <c r="G103" i="8" s="1"/>
  <c r="G102" i="8"/>
  <c r="F102" i="8"/>
  <c r="L95" i="8"/>
  <c r="O67" i="2" s="1"/>
  <c r="G95" i="8"/>
  <c r="O94" i="8"/>
  <c r="N95" i="8" s="1"/>
  <c r="N94" i="8"/>
  <c r="M95" i="8" s="1"/>
  <c r="M94" i="8"/>
  <c r="L94" i="8"/>
  <c r="K95" i="8" s="1"/>
  <c r="K94" i="8"/>
  <c r="J95" i="8" s="1"/>
  <c r="J94" i="8"/>
  <c r="I94" i="8"/>
  <c r="H95" i="8" s="1"/>
  <c r="H94" i="8"/>
  <c r="G94" i="8"/>
  <c r="F95" i="8" s="1"/>
  <c r="F94" i="8"/>
  <c r="J87" i="8"/>
  <c r="G87" i="8"/>
  <c r="O86" i="8"/>
  <c r="N87" i="8" s="1"/>
  <c r="N86" i="8"/>
  <c r="M87" i="8" s="1"/>
  <c r="M86" i="8"/>
  <c r="L86" i="8"/>
  <c r="K87" i="8" s="1"/>
  <c r="M66" i="2" s="1"/>
  <c r="K86" i="8"/>
  <c r="J86" i="8"/>
  <c r="I86" i="8"/>
  <c r="H87" i="8" s="1"/>
  <c r="H86" i="8"/>
  <c r="G86" i="8"/>
  <c r="F87" i="8" s="1"/>
  <c r="F86" i="8"/>
  <c r="M79" i="8"/>
  <c r="J79" i="8"/>
  <c r="O78" i="8"/>
  <c r="N79" i="8" s="1"/>
  <c r="N78" i="8"/>
  <c r="M78" i="8"/>
  <c r="L78" i="8"/>
  <c r="K79" i="8" s="1"/>
  <c r="M65" i="2" s="1"/>
  <c r="K78" i="8"/>
  <c r="J78" i="8"/>
  <c r="I79" i="8" s="1"/>
  <c r="I78" i="8"/>
  <c r="H79" i="8" s="1"/>
  <c r="H78" i="8"/>
  <c r="G79" i="8" s="1"/>
  <c r="E65" i="2" s="1"/>
  <c r="G78" i="8"/>
  <c r="F79" i="8" s="1"/>
  <c r="F78" i="8"/>
  <c r="M71" i="8"/>
  <c r="H71" i="8"/>
  <c r="G64" i="2" s="1"/>
  <c r="O70" i="8"/>
  <c r="N71" i="8" s="1"/>
  <c r="N70" i="8"/>
  <c r="M70" i="8"/>
  <c r="L71" i="8" s="1"/>
  <c r="L70" i="8"/>
  <c r="K71" i="8" s="1"/>
  <c r="K70" i="8"/>
  <c r="J71" i="8" s="1"/>
  <c r="J70" i="8"/>
  <c r="I71" i="8" s="1"/>
  <c r="I70" i="8"/>
  <c r="H70" i="8"/>
  <c r="G71" i="8" s="1"/>
  <c r="E64" i="2" s="1"/>
  <c r="G70" i="8"/>
  <c r="F71" i="8" s="1"/>
  <c r="F70" i="8"/>
  <c r="K63" i="8"/>
  <c r="H63" i="8"/>
  <c r="G63" i="2" s="1"/>
  <c r="O62" i="8"/>
  <c r="N63" i="8" s="1"/>
  <c r="N62" i="8"/>
  <c r="M62" i="8"/>
  <c r="L63" i="8" s="1"/>
  <c r="L62" i="8"/>
  <c r="K62" i="8"/>
  <c r="J62" i="8"/>
  <c r="I63" i="8" s="1"/>
  <c r="I62" i="8"/>
  <c r="H62" i="8"/>
  <c r="G63" i="8" s="1"/>
  <c r="G62" i="8"/>
  <c r="F63" i="8" s="1"/>
  <c r="F62" i="8"/>
  <c r="N55" i="8"/>
  <c r="K55" i="8"/>
  <c r="F55" i="8"/>
  <c r="O54" i="8"/>
  <c r="N54" i="8"/>
  <c r="M54" i="8"/>
  <c r="L55" i="8" s="1"/>
  <c r="L54" i="8"/>
  <c r="K54" i="8"/>
  <c r="J55" i="8" s="1"/>
  <c r="J54" i="8"/>
  <c r="I55" i="8" s="1"/>
  <c r="I54" i="8"/>
  <c r="H55" i="8" s="1"/>
  <c r="H54" i="8"/>
  <c r="G55" i="8" s="1"/>
  <c r="G54" i="8"/>
  <c r="F54" i="8"/>
  <c r="N47" i="8"/>
  <c r="I47" i="8"/>
  <c r="F47" i="8"/>
  <c r="O46" i="8"/>
  <c r="N46" i="8"/>
  <c r="M47" i="8" s="1"/>
  <c r="M46" i="8"/>
  <c r="L47" i="8" s="1"/>
  <c r="L46" i="8"/>
  <c r="K46" i="8"/>
  <c r="J47" i="8" s="1"/>
  <c r="K61" i="2" s="1"/>
  <c r="J46" i="8"/>
  <c r="I46" i="8"/>
  <c r="H47" i="8" s="1"/>
  <c r="H46" i="8"/>
  <c r="G47" i="8" s="1"/>
  <c r="G46" i="8"/>
  <c r="F46" i="8"/>
  <c r="L39" i="8"/>
  <c r="I39" i="8"/>
  <c r="O38" i="8"/>
  <c r="N38" i="8"/>
  <c r="M39" i="8" s="1"/>
  <c r="M38" i="8"/>
  <c r="L38" i="8"/>
  <c r="K38" i="8"/>
  <c r="J39" i="8" s="1"/>
  <c r="J38" i="8"/>
  <c r="I38" i="8"/>
  <c r="H39" i="8" s="1"/>
  <c r="H38" i="8"/>
  <c r="G39" i="8" s="1"/>
  <c r="G38" i="8"/>
  <c r="F38" i="8"/>
  <c r="L31" i="8"/>
  <c r="G31" i="8"/>
  <c r="O30" i="8"/>
  <c r="N30" i="8"/>
  <c r="M31" i="8" s="1"/>
  <c r="Q59" i="2" s="1"/>
  <c r="M30" i="8"/>
  <c r="L30" i="8"/>
  <c r="K31" i="8" s="1"/>
  <c r="K30" i="8"/>
  <c r="J31" i="8" s="1"/>
  <c r="K59" i="2" s="1"/>
  <c r="J30" i="8"/>
  <c r="I31" i="8" s="1"/>
  <c r="I30" i="8"/>
  <c r="H31" i="8" s="1"/>
  <c r="H30" i="8"/>
  <c r="G30" i="8"/>
  <c r="F30" i="8"/>
  <c r="J23" i="8"/>
  <c r="G23" i="8"/>
  <c r="O22" i="8"/>
  <c r="N23" i="8" s="1"/>
  <c r="S58" i="2" s="1"/>
  <c r="N22" i="8"/>
  <c r="M23" i="8" s="1"/>
  <c r="Q58" i="2" s="1"/>
  <c r="M22" i="8"/>
  <c r="L23" i="8" s="1"/>
  <c r="L22" i="8"/>
  <c r="K23" i="8" s="1"/>
  <c r="K22" i="8"/>
  <c r="J22" i="8"/>
  <c r="I23" i="8" s="1"/>
  <c r="I22" i="8"/>
  <c r="H23" i="8" s="1"/>
  <c r="H22" i="8"/>
  <c r="G22" i="8"/>
  <c r="F23" i="8" s="1"/>
  <c r="C58" i="2" s="1"/>
  <c r="F22" i="8"/>
  <c r="M15" i="8"/>
  <c r="J15" i="8"/>
  <c r="O14" i="8"/>
  <c r="N15" i="8" s="1"/>
  <c r="N14" i="8"/>
  <c r="M14" i="8"/>
  <c r="L14" i="8"/>
  <c r="K15" i="8" s="1"/>
  <c r="K14" i="8"/>
  <c r="J14" i="8"/>
  <c r="I15" i="8" s="1"/>
  <c r="I14" i="8"/>
  <c r="H15" i="8" s="1"/>
  <c r="H14" i="8"/>
  <c r="G14" i="8"/>
  <c r="F15" i="8" s="1"/>
  <c r="F14" i="8"/>
  <c r="M7" i="8"/>
  <c r="H7" i="8"/>
  <c r="O6" i="8"/>
  <c r="N7" i="8" s="1"/>
  <c r="N6" i="8"/>
  <c r="M6" i="8"/>
  <c r="L7" i="8" s="1"/>
  <c r="L6" i="8"/>
  <c r="K7" i="8" s="1"/>
  <c r="K6" i="8"/>
  <c r="J6" i="8"/>
  <c r="I7" i="8" s="1"/>
  <c r="I6" i="8"/>
  <c r="H6" i="8"/>
  <c r="G6" i="8"/>
  <c r="F7" i="8" s="1"/>
  <c r="F6" i="8"/>
  <c r="P23" i="7"/>
  <c r="O23" i="7"/>
  <c r="N23" i="7"/>
  <c r="M23" i="7"/>
  <c r="L23" i="7"/>
  <c r="K23" i="7"/>
  <c r="J23" i="7"/>
  <c r="I23" i="7"/>
  <c r="H23" i="7"/>
  <c r="G23" i="7"/>
  <c r="P22" i="7"/>
  <c r="O22" i="7"/>
  <c r="N22" i="7"/>
  <c r="M22" i="7"/>
  <c r="L22" i="7"/>
  <c r="K22" i="7"/>
  <c r="J22" i="7"/>
  <c r="I22" i="7"/>
  <c r="H22" i="7"/>
  <c r="G22" i="7"/>
  <c r="P21" i="7"/>
  <c r="O21" i="7"/>
  <c r="N21" i="7"/>
  <c r="M21" i="7"/>
  <c r="L21" i="7"/>
  <c r="K21" i="7"/>
  <c r="J21" i="7"/>
  <c r="I21" i="7"/>
  <c r="H21" i="7"/>
  <c r="G21" i="7"/>
  <c r="P20" i="7"/>
  <c r="O20" i="7"/>
  <c r="N20" i="7"/>
  <c r="M20" i="7"/>
  <c r="L20" i="7"/>
  <c r="K20" i="7"/>
  <c r="J20" i="7"/>
  <c r="I20" i="7"/>
  <c r="H20" i="7"/>
  <c r="G20" i="7"/>
  <c r="P19" i="7"/>
  <c r="O19" i="7"/>
  <c r="N19" i="7"/>
  <c r="M19" i="7"/>
  <c r="L19" i="7"/>
  <c r="K19" i="7"/>
  <c r="J19" i="7"/>
  <c r="I19" i="7"/>
  <c r="H19" i="7"/>
  <c r="G19" i="7"/>
  <c r="P18" i="7"/>
  <c r="O18" i="7"/>
  <c r="N18" i="7"/>
  <c r="M18" i="7"/>
  <c r="L18" i="7"/>
  <c r="K18" i="7"/>
  <c r="J18" i="7"/>
  <c r="I18" i="7"/>
  <c r="H18" i="7"/>
  <c r="G18" i="7"/>
  <c r="P17" i="7"/>
  <c r="O17" i="7"/>
  <c r="N17" i="7"/>
  <c r="M17" i="7"/>
  <c r="L17" i="7"/>
  <c r="K17" i="7"/>
  <c r="J17" i="7"/>
  <c r="I17" i="7"/>
  <c r="H17" i="7"/>
  <c r="G17" i="7"/>
  <c r="P16" i="7"/>
  <c r="O16" i="7"/>
  <c r="N16" i="7"/>
  <c r="M16" i="7"/>
  <c r="L16" i="7"/>
  <c r="K16" i="7"/>
  <c r="J16" i="7"/>
  <c r="I16" i="7"/>
  <c r="H16" i="7"/>
  <c r="G16" i="7"/>
  <c r="P15" i="7"/>
  <c r="O15" i="7"/>
  <c r="N15" i="7"/>
  <c r="M15" i="7"/>
  <c r="L15" i="7"/>
  <c r="K15" i="7"/>
  <c r="J15" i="7"/>
  <c r="I15" i="7"/>
  <c r="H15" i="7"/>
  <c r="G15" i="7"/>
  <c r="P14" i="7"/>
  <c r="O14" i="7"/>
  <c r="N14" i="7"/>
  <c r="M14" i="7"/>
  <c r="L14" i="7"/>
  <c r="K14" i="7"/>
  <c r="J14" i="7"/>
  <c r="I14" i="7"/>
  <c r="H14" i="7"/>
  <c r="G14" i="7"/>
  <c r="P13" i="7"/>
  <c r="O13" i="7"/>
  <c r="N13" i="7"/>
  <c r="M13" i="7"/>
  <c r="L13" i="7"/>
  <c r="K13" i="7"/>
  <c r="J13" i="7"/>
  <c r="I13" i="7"/>
  <c r="H13" i="7"/>
  <c r="G13" i="7"/>
  <c r="P12" i="7"/>
  <c r="O12" i="7"/>
  <c r="N12" i="7"/>
  <c r="M12" i="7"/>
  <c r="L12" i="7"/>
  <c r="K12" i="7"/>
  <c r="J12" i="7"/>
  <c r="I12" i="7"/>
  <c r="H12" i="7"/>
  <c r="G12" i="7"/>
  <c r="P11" i="7"/>
  <c r="O11" i="7"/>
  <c r="N11" i="7"/>
  <c r="M11" i="7"/>
  <c r="L11" i="7"/>
  <c r="K11" i="7"/>
  <c r="J11" i="7"/>
  <c r="I11" i="7"/>
  <c r="H11" i="7"/>
  <c r="G11" i="7"/>
  <c r="P10" i="7"/>
  <c r="O10" i="7"/>
  <c r="N10" i="7"/>
  <c r="M10" i="7"/>
  <c r="L10" i="7"/>
  <c r="K10" i="7"/>
  <c r="J10" i="7"/>
  <c r="I10" i="7"/>
  <c r="H10" i="7"/>
  <c r="G10" i="7"/>
  <c r="P9" i="7"/>
  <c r="O9" i="7"/>
  <c r="N9" i="7"/>
  <c r="M9" i="7"/>
  <c r="L9" i="7"/>
  <c r="K9" i="7"/>
  <c r="J9" i="7"/>
  <c r="I9" i="7"/>
  <c r="H9" i="7"/>
  <c r="G9" i="7"/>
  <c r="P8" i="7"/>
  <c r="O8" i="7"/>
  <c r="N8" i="7"/>
  <c r="M8" i="7"/>
  <c r="L8" i="7"/>
  <c r="K8" i="7"/>
  <c r="J8" i="7"/>
  <c r="I8" i="7"/>
  <c r="H8" i="7"/>
  <c r="G8" i="7"/>
  <c r="P7" i="7"/>
  <c r="O7" i="7"/>
  <c r="N7" i="7"/>
  <c r="M7" i="7"/>
  <c r="L7" i="7"/>
  <c r="K7" i="7"/>
  <c r="J7" i="7"/>
  <c r="I7" i="7"/>
  <c r="H7" i="7"/>
  <c r="G7" i="7"/>
  <c r="P6" i="7"/>
  <c r="O6" i="7"/>
  <c r="N6" i="7"/>
  <c r="M6" i="7"/>
  <c r="L6" i="7"/>
  <c r="K6" i="7"/>
  <c r="J6" i="7"/>
  <c r="I6" i="7"/>
  <c r="H6" i="7"/>
  <c r="G6" i="7"/>
  <c r="P5" i="7"/>
  <c r="O5" i="7"/>
  <c r="N5" i="7"/>
  <c r="M5" i="7"/>
  <c r="L5" i="7"/>
  <c r="K5" i="7"/>
  <c r="J5" i="7"/>
  <c r="I5" i="7"/>
  <c r="H5" i="7"/>
  <c r="G5" i="7"/>
  <c r="P4" i="7"/>
  <c r="O4" i="7"/>
  <c r="N4" i="7"/>
  <c r="M4" i="7"/>
  <c r="L4" i="7"/>
  <c r="K4" i="7"/>
  <c r="J4" i="7"/>
  <c r="I4" i="7"/>
  <c r="H4" i="7"/>
  <c r="G4" i="7"/>
  <c r="P3" i="7"/>
  <c r="O3" i="7"/>
  <c r="N3" i="7"/>
  <c r="M3" i="7"/>
  <c r="L3" i="7"/>
  <c r="K3" i="7"/>
  <c r="J3" i="7"/>
  <c r="I3" i="7"/>
  <c r="H3" i="7"/>
  <c r="G3" i="7"/>
  <c r="Q438" i="6"/>
  <c r="P438" i="6"/>
  <c r="O438" i="6"/>
  <c r="N438" i="6"/>
  <c r="M438" i="6"/>
  <c r="L438" i="6"/>
  <c r="K438" i="6"/>
  <c r="J438" i="6"/>
  <c r="I438" i="6"/>
  <c r="H438" i="6"/>
  <c r="G438" i="6"/>
  <c r="F438" i="6"/>
  <c r="E438" i="6"/>
  <c r="D438" i="6"/>
  <c r="C438" i="6"/>
  <c r="B438" i="6"/>
  <c r="Q437" i="6"/>
  <c r="P437" i="6"/>
  <c r="O437" i="6"/>
  <c r="N437" i="6"/>
  <c r="M437" i="6"/>
  <c r="L437" i="6"/>
  <c r="K437" i="6"/>
  <c r="J437" i="6"/>
  <c r="I437" i="6"/>
  <c r="H437" i="6"/>
  <c r="G437" i="6"/>
  <c r="F437" i="6"/>
  <c r="E437" i="6"/>
  <c r="D437" i="6"/>
  <c r="C437" i="6"/>
  <c r="B437" i="6"/>
  <c r="R437" i="6" s="1"/>
  <c r="AM17" i="2" s="1"/>
  <c r="Q436" i="6"/>
  <c r="P436" i="6"/>
  <c r="O436" i="6"/>
  <c r="N436" i="6"/>
  <c r="M436" i="6"/>
  <c r="L436" i="6"/>
  <c r="K436" i="6"/>
  <c r="J436" i="6"/>
  <c r="I436" i="6"/>
  <c r="H436" i="6"/>
  <c r="G436" i="6"/>
  <c r="F436" i="6"/>
  <c r="E436" i="6"/>
  <c r="D436" i="6"/>
  <c r="C436" i="6"/>
  <c r="B436" i="6"/>
  <c r="R436" i="6" s="1"/>
  <c r="Q435" i="6"/>
  <c r="P435" i="6"/>
  <c r="O435" i="6"/>
  <c r="N435" i="6"/>
  <c r="M435" i="6"/>
  <c r="L435" i="6"/>
  <c r="K435" i="6"/>
  <c r="J435" i="6"/>
  <c r="I435" i="6"/>
  <c r="H435" i="6"/>
  <c r="G435" i="6"/>
  <c r="F435" i="6"/>
  <c r="E435" i="6"/>
  <c r="D435" i="6"/>
  <c r="C435" i="6"/>
  <c r="B435" i="6"/>
  <c r="Q434" i="6"/>
  <c r="P434" i="6"/>
  <c r="O434" i="6"/>
  <c r="N434" i="6"/>
  <c r="M434" i="6"/>
  <c r="L434" i="6"/>
  <c r="K434" i="6"/>
  <c r="J434" i="6"/>
  <c r="I434" i="6"/>
  <c r="H434" i="6"/>
  <c r="G434" i="6"/>
  <c r="F434" i="6"/>
  <c r="E434" i="6"/>
  <c r="D434" i="6"/>
  <c r="C434" i="6"/>
  <c r="B434" i="6"/>
  <c r="R434" i="6" s="1"/>
  <c r="AG17" i="2" s="1"/>
  <c r="Q433" i="6"/>
  <c r="P433" i="6"/>
  <c r="O433" i="6"/>
  <c r="N433" i="6"/>
  <c r="M433" i="6"/>
  <c r="L433" i="6"/>
  <c r="K433" i="6"/>
  <c r="J433" i="6"/>
  <c r="I433" i="6"/>
  <c r="H433" i="6"/>
  <c r="G433" i="6"/>
  <c r="F433" i="6"/>
  <c r="E433" i="6"/>
  <c r="D433" i="6"/>
  <c r="C433" i="6"/>
  <c r="B433" i="6"/>
  <c r="Q432" i="6"/>
  <c r="P432" i="6"/>
  <c r="O432" i="6"/>
  <c r="N432" i="6"/>
  <c r="M432" i="6"/>
  <c r="L432" i="6"/>
  <c r="K432" i="6"/>
  <c r="J432" i="6"/>
  <c r="I432" i="6"/>
  <c r="H432" i="6"/>
  <c r="G432" i="6"/>
  <c r="F432" i="6"/>
  <c r="E432" i="6"/>
  <c r="D432" i="6"/>
  <c r="C432" i="6"/>
  <c r="B432" i="6"/>
  <c r="R432" i="6" s="1"/>
  <c r="Q431" i="6"/>
  <c r="P431" i="6"/>
  <c r="O431" i="6"/>
  <c r="N431" i="6"/>
  <c r="M431" i="6"/>
  <c r="L431" i="6"/>
  <c r="K431" i="6"/>
  <c r="J431" i="6"/>
  <c r="I431" i="6"/>
  <c r="H431" i="6"/>
  <c r="G431" i="6"/>
  <c r="F431" i="6"/>
  <c r="E431" i="6"/>
  <c r="D431" i="6"/>
  <c r="C431" i="6"/>
  <c r="B431" i="6"/>
  <c r="R431" i="6" s="1"/>
  <c r="Q430" i="6"/>
  <c r="P430" i="6"/>
  <c r="O430" i="6"/>
  <c r="N430" i="6"/>
  <c r="M430" i="6"/>
  <c r="L430" i="6"/>
  <c r="K430" i="6"/>
  <c r="J430" i="6"/>
  <c r="I430" i="6"/>
  <c r="H430" i="6"/>
  <c r="G430" i="6"/>
  <c r="F430" i="6"/>
  <c r="E430" i="6"/>
  <c r="D430" i="6"/>
  <c r="C430" i="6"/>
  <c r="B430" i="6"/>
  <c r="Q429" i="6"/>
  <c r="P429" i="6"/>
  <c r="O429" i="6"/>
  <c r="N429" i="6"/>
  <c r="M429" i="6"/>
  <c r="L429" i="6"/>
  <c r="K429" i="6"/>
  <c r="J429" i="6"/>
  <c r="I429" i="6"/>
  <c r="H429" i="6"/>
  <c r="G429" i="6"/>
  <c r="F429" i="6"/>
  <c r="E429" i="6"/>
  <c r="D429" i="6"/>
  <c r="C429" i="6"/>
  <c r="B429" i="6"/>
  <c r="R429" i="6" s="1"/>
  <c r="W17" i="2" s="1"/>
  <c r="Q428" i="6"/>
  <c r="P428" i="6"/>
  <c r="O428" i="6"/>
  <c r="N428" i="6"/>
  <c r="M428" i="6"/>
  <c r="L428" i="6"/>
  <c r="K428" i="6"/>
  <c r="J428" i="6"/>
  <c r="I428" i="6"/>
  <c r="H428" i="6"/>
  <c r="G428" i="6"/>
  <c r="F428" i="6"/>
  <c r="E428" i="6"/>
  <c r="D428" i="6"/>
  <c r="C428" i="6"/>
  <c r="B428" i="6"/>
  <c r="Q427" i="6"/>
  <c r="P427" i="6"/>
  <c r="O427" i="6"/>
  <c r="N427" i="6"/>
  <c r="M427" i="6"/>
  <c r="L427" i="6"/>
  <c r="K427" i="6"/>
  <c r="J427" i="6"/>
  <c r="I427" i="6"/>
  <c r="H427" i="6"/>
  <c r="G427" i="6"/>
  <c r="F427" i="6"/>
  <c r="E427" i="6"/>
  <c r="D427" i="6"/>
  <c r="C427" i="6"/>
  <c r="B427" i="6"/>
  <c r="Q426" i="6"/>
  <c r="P426" i="6"/>
  <c r="O426" i="6"/>
  <c r="N426" i="6"/>
  <c r="M426" i="6"/>
  <c r="L426" i="6"/>
  <c r="K426" i="6"/>
  <c r="J426" i="6"/>
  <c r="I426" i="6"/>
  <c r="H426" i="6"/>
  <c r="G426" i="6"/>
  <c r="F426" i="6"/>
  <c r="E426" i="6"/>
  <c r="D426" i="6"/>
  <c r="C426" i="6"/>
  <c r="B426" i="6"/>
  <c r="R426" i="6" s="1"/>
  <c r="Q17" i="2" s="1"/>
  <c r="Q425" i="6"/>
  <c r="P425" i="6"/>
  <c r="O425" i="6"/>
  <c r="N425" i="6"/>
  <c r="M425" i="6"/>
  <c r="L425" i="6"/>
  <c r="K425" i="6"/>
  <c r="J425" i="6"/>
  <c r="I425" i="6"/>
  <c r="H425" i="6"/>
  <c r="G425" i="6"/>
  <c r="F425" i="6"/>
  <c r="E425" i="6"/>
  <c r="D425" i="6"/>
  <c r="C425" i="6"/>
  <c r="B425" i="6"/>
  <c r="R425" i="6" s="1"/>
  <c r="Q424" i="6"/>
  <c r="P424" i="6"/>
  <c r="O424" i="6"/>
  <c r="N424" i="6"/>
  <c r="M424" i="6"/>
  <c r="L424" i="6"/>
  <c r="K424" i="6"/>
  <c r="J424" i="6"/>
  <c r="I424" i="6"/>
  <c r="H424" i="6"/>
  <c r="G424" i="6"/>
  <c r="F424" i="6"/>
  <c r="E424" i="6"/>
  <c r="D424" i="6"/>
  <c r="C424" i="6"/>
  <c r="B424" i="6"/>
  <c r="Q423" i="6"/>
  <c r="P423" i="6"/>
  <c r="O423" i="6"/>
  <c r="N423" i="6"/>
  <c r="M423" i="6"/>
  <c r="L423" i="6"/>
  <c r="K423" i="6"/>
  <c r="J423" i="6"/>
  <c r="I423" i="6"/>
  <c r="H423" i="6"/>
  <c r="G423" i="6"/>
  <c r="F423" i="6"/>
  <c r="E423" i="6"/>
  <c r="D423" i="6"/>
  <c r="C423" i="6"/>
  <c r="B423" i="6"/>
  <c r="Q422" i="6"/>
  <c r="P422" i="6"/>
  <c r="O422" i="6"/>
  <c r="N422" i="6"/>
  <c r="M422" i="6"/>
  <c r="L422" i="6"/>
  <c r="K422" i="6"/>
  <c r="J422" i="6"/>
  <c r="I422" i="6"/>
  <c r="H422" i="6"/>
  <c r="G422" i="6"/>
  <c r="F422" i="6"/>
  <c r="E422" i="6"/>
  <c r="D422" i="6"/>
  <c r="C422" i="6"/>
  <c r="B422" i="6"/>
  <c r="Q421" i="6"/>
  <c r="P421" i="6"/>
  <c r="O421" i="6"/>
  <c r="N421" i="6"/>
  <c r="M421" i="6"/>
  <c r="L421" i="6"/>
  <c r="K421" i="6"/>
  <c r="J421" i="6"/>
  <c r="I421" i="6"/>
  <c r="H421" i="6"/>
  <c r="G421" i="6"/>
  <c r="F421" i="6"/>
  <c r="E421" i="6"/>
  <c r="D421" i="6"/>
  <c r="C421" i="6"/>
  <c r="B421" i="6"/>
  <c r="R421" i="6" s="1"/>
  <c r="G17" i="2" s="1"/>
  <c r="Q420" i="6"/>
  <c r="P420" i="6"/>
  <c r="O420" i="6"/>
  <c r="N420" i="6"/>
  <c r="M420" i="6"/>
  <c r="L420" i="6"/>
  <c r="K420" i="6"/>
  <c r="J420" i="6"/>
  <c r="I420" i="6"/>
  <c r="H420" i="6"/>
  <c r="G420" i="6"/>
  <c r="F420" i="6"/>
  <c r="E420" i="6"/>
  <c r="D420" i="6"/>
  <c r="C420" i="6"/>
  <c r="B420" i="6"/>
  <c r="R420" i="6" s="1"/>
  <c r="Q419" i="6"/>
  <c r="P419" i="6"/>
  <c r="O419" i="6"/>
  <c r="N419" i="6"/>
  <c r="M419" i="6"/>
  <c r="L419" i="6"/>
  <c r="K419" i="6"/>
  <c r="J419" i="6"/>
  <c r="I419" i="6"/>
  <c r="H419" i="6"/>
  <c r="G419" i="6"/>
  <c r="F419" i="6"/>
  <c r="E419" i="6"/>
  <c r="D419" i="6"/>
  <c r="C419" i="6"/>
  <c r="B419" i="6"/>
  <c r="Q392" i="6"/>
  <c r="P392" i="6"/>
  <c r="O392" i="6"/>
  <c r="N392" i="6"/>
  <c r="M392" i="6"/>
  <c r="L392" i="6"/>
  <c r="K392" i="6"/>
  <c r="J392" i="6"/>
  <c r="I392" i="6"/>
  <c r="H392" i="6"/>
  <c r="G392" i="6"/>
  <c r="F392" i="6"/>
  <c r="E392" i="6"/>
  <c r="D392" i="6"/>
  <c r="C392" i="6"/>
  <c r="B392" i="6"/>
  <c r="R392" i="6" s="1"/>
  <c r="AO23" i="2" s="1"/>
  <c r="Q391" i="6"/>
  <c r="P391" i="6"/>
  <c r="O391" i="6"/>
  <c r="N391" i="6"/>
  <c r="M391" i="6"/>
  <c r="L391" i="6"/>
  <c r="K391" i="6"/>
  <c r="J391" i="6"/>
  <c r="I391" i="6"/>
  <c r="H391" i="6"/>
  <c r="G391" i="6"/>
  <c r="F391" i="6"/>
  <c r="E391" i="6"/>
  <c r="D391" i="6"/>
  <c r="C391" i="6"/>
  <c r="B391" i="6"/>
  <c r="Q390" i="6"/>
  <c r="P390" i="6"/>
  <c r="O390" i="6"/>
  <c r="N390" i="6"/>
  <c r="M390" i="6"/>
  <c r="L390" i="6"/>
  <c r="K390" i="6"/>
  <c r="J390" i="6"/>
  <c r="I390" i="6"/>
  <c r="H390" i="6"/>
  <c r="G390" i="6"/>
  <c r="F390" i="6"/>
  <c r="E390" i="6"/>
  <c r="D390" i="6"/>
  <c r="C390" i="6"/>
  <c r="B390" i="6"/>
  <c r="R390" i="6" s="1"/>
  <c r="AK23" i="2" s="1"/>
  <c r="Q389" i="6"/>
  <c r="P389" i="6"/>
  <c r="O389" i="6"/>
  <c r="N389" i="6"/>
  <c r="M389" i="6"/>
  <c r="L389" i="6"/>
  <c r="K389" i="6"/>
  <c r="J389" i="6"/>
  <c r="I389" i="6"/>
  <c r="H389" i="6"/>
  <c r="G389" i="6"/>
  <c r="F389" i="6"/>
  <c r="E389" i="6"/>
  <c r="D389" i="6"/>
  <c r="C389" i="6"/>
  <c r="B389" i="6"/>
  <c r="R389" i="6" s="1"/>
  <c r="Q388" i="6"/>
  <c r="P388" i="6"/>
  <c r="O388" i="6"/>
  <c r="N388" i="6"/>
  <c r="M388" i="6"/>
  <c r="L388" i="6"/>
  <c r="K388" i="6"/>
  <c r="J388" i="6"/>
  <c r="I388" i="6"/>
  <c r="H388" i="6"/>
  <c r="G388" i="6"/>
  <c r="F388" i="6"/>
  <c r="E388" i="6"/>
  <c r="D388" i="6"/>
  <c r="C388" i="6"/>
  <c r="B388" i="6"/>
  <c r="Q387" i="6"/>
  <c r="P387" i="6"/>
  <c r="O387" i="6"/>
  <c r="N387" i="6"/>
  <c r="M387" i="6"/>
  <c r="L387" i="6"/>
  <c r="K387" i="6"/>
  <c r="J387" i="6"/>
  <c r="I387" i="6"/>
  <c r="H387" i="6"/>
  <c r="G387" i="6"/>
  <c r="F387" i="6"/>
  <c r="E387" i="6"/>
  <c r="D387" i="6"/>
  <c r="C387" i="6"/>
  <c r="B387" i="6"/>
  <c r="Q386" i="6"/>
  <c r="P386" i="6"/>
  <c r="O386" i="6"/>
  <c r="N386" i="6"/>
  <c r="M386" i="6"/>
  <c r="L386" i="6"/>
  <c r="K386" i="6"/>
  <c r="J386" i="6"/>
  <c r="I386" i="6"/>
  <c r="H386" i="6"/>
  <c r="G386" i="6"/>
  <c r="F386" i="6"/>
  <c r="E386" i="6"/>
  <c r="D386" i="6"/>
  <c r="C386" i="6"/>
  <c r="B386" i="6"/>
  <c r="Q385" i="6"/>
  <c r="P385" i="6"/>
  <c r="O385" i="6"/>
  <c r="N385" i="6"/>
  <c r="M385" i="6"/>
  <c r="L385" i="6"/>
  <c r="K385" i="6"/>
  <c r="J385" i="6"/>
  <c r="I385" i="6"/>
  <c r="H385" i="6"/>
  <c r="G385" i="6"/>
  <c r="F385" i="6"/>
  <c r="E385" i="6"/>
  <c r="D385" i="6"/>
  <c r="C385" i="6"/>
  <c r="B385" i="6"/>
  <c r="Q384" i="6"/>
  <c r="P384" i="6"/>
  <c r="O384" i="6"/>
  <c r="N384" i="6"/>
  <c r="M384" i="6"/>
  <c r="L384" i="6"/>
  <c r="K384" i="6"/>
  <c r="J384" i="6"/>
  <c r="I384" i="6"/>
  <c r="H384" i="6"/>
  <c r="G384" i="6"/>
  <c r="F384" i="6"/>
  <c r="E384" i="6"/>
  <c r="D384" i="6"/>
  <c r="C384" i="6"/>
  <c r="B384" i="6"/>
  <c r="R384" i="6" s="1"/>
  <c r="Q383" i="6"/>
  <c r="P383" i="6"/>
  <c r="O383" i="6"/>
  <c r="N383" i="6"/>
  <c r="M383" i="6"/>
  <c r="L383" i="6"/>
  <c r="K383" i="6"/>
  <c r="J383" i="6"/>
  <c r="I383" i="6"/>
  <c r="H383" i="6"/>
  <c r="G383" i="6"/>
  <c r="F383" i="6"/>
  <c r="E383" i="6"/>
  <c r="D383" i="6"/>
  <c r="C383" i="6"/>
  <c r="B383" i="6"/>
  <c r="Q382" i="6"/>
  <c r="P382" i="6"/>
  <c r="O382" i="6"/>
  <c r="N382" i="6"/>
  <c r="M382" i="6"/>
  <c r="L382" i="6"/>
  <c r="K382" i="6"/>
  <c r="J382" i="6"/>
  <c r="I382" i="6"/>
  <c r="H382" i="6"/>
  <c r="G382" i="6"/>
  <c r="F382" i="6"/>
  <c r="E382" i="6"/>
  <c r="D382" i="6"/>
  <c r="C382" i="6"/>
  <c r="B382" i="6"/>
  <c r="Q381" i="6"/>
  <c r="P381" i="6"/>
  <c r="O381" i="6"/>
  <c r="N381" i="6"/>
  <c r="M381" i="6"/>
  <c r="L381" i="6"/>
  <c r="K381" i="6"/>
  <c r="J381" i="6"/>
  <c r="I381" i="6"/>
  <c r="H381" i="6"/>
  <c r="G381" i="6"/>
  <c r="F381" i="6"/>
  <c r="E381" i="6"/>
  <c r="D381" i="6"/>
  <c r="C381" i="6"/>
  <c r="B381" i="6"/>
  <c r="Q380" i="6"/>
  <c r="P380" i="6"/>
  <c r="O380" i="6"/>
  <c r="N380" i="6"/>
  <c r="M380" i="6"/>
  <c r="L380" i="6"/>
  <c r="K380" i="6"/>
  <c r="J380" i="6"/>
  <c r="I380" i="6"/>
  <c r="H380" i="6"/>
  <c r="G380" i="6"/>
  <c r="F380" i="6"/>
  <c r="E380" i="6"/>
  <c r="D380" i="6"/>
  <c r="C380" i="6"/>
  <c r="B380" i="6"/>
  <c r="Q379" i="6"/>
  <c r="P379" i="6"/>
  <c r="O379" i="6"/>
  <c r="N379" i="6"/>
  <c r="M379" i="6"/>
  <c r="L379" i="6"/>
  <c r="K379" i="6"/>
  <c r="J379" i="6"/>
  <c r="I379" i="6"/>
  <c r="H379" i="6"/>
  <c r="G379" i="6"/>
  <c r="F379" i="6"/>
  <c r="E379" i="6"/>
  <c r="D379" i="6"/>
  <c r="C379" i="6"/>
  <c r="B379" i="6"/>
  <c r="R379" i="6" s="1"/>
  <c r="Q378" i="6"/>
  <c r="P378" i="6"/>
  <c r="O378" i="6"/>
  <c r="N378" i="6"/>
  <c r="M378" i="6"/>
  <c r="L378" i="6"/>
  <c r="K378" i="6"/>
  <c r="J378" i="6"/>
  <c r="I378" i="6"/>
  <c r="H378" i="6"/>
  <c r="G378" i="6"/>
  <c r="F378" i="6"/>
  <c r="E378" i="6"/>
  <c r="D378" i="6"/>
  <c r="C378" i="6"/>
  <c r="B378" i="6"/>
  <c r="R378" i="6" s="1"/>
  <c r="Q377" i="6"/>
  <c r="P377" i="6"/>
  <c r="O377" i="6"/>
  <c r="N377" i="6"/>
  <c r="M377" i="6"/>
  <c r="L377" i="6"/>
  <c r="K377" i="6"/>
  <c r="J377" i="6"/>
  <c r="I377" i="6"/>
  <c r="H377" i="6"/>
  <c r="G377" i="6"/>
  <c r="F377" i="6"/>
  <c r="E377" i="6"/>
  <c r="D377" i="6"/>
  <c r="C377" i="6"/>
  <c r="B377" i="6"/>
  <c r="Q376" i="6"/>
  <c r="P376" i="6"/>
  <c r="O376" i="6"/>
  <c r="N376" i="6"/>
  <c r="M376" i="6"/>
  <c r="L376" i="6"/>
  <c r="K376" i="6"/>
  <c r="J376" i="6"/>
  <c r="I376" i="6"/>
  <c r="H376" i="6"/>
  <c r="G376" i="6"/>
  <c r="F376" i="6"/>
  <c r="E376" i="6"/>
  <c r="D376" i="6"/>
  <c r="C376" i="6"/>
  <c r="B376" i="6"/>
  <c r="R376" i="6" s="1"/>
  <c r="I23" i="2" s="1"/>
  <c r="Q375" i="6"/>
  <c r="P375" i="6"/>
  <c r="O375" i="6"/>
  <c r="N375" i="6"/>
  <c r="M375" i="6"/>
  <c r="L375" i="6"/>
  <c r="K375" i="6"/>
  <c r="J375" i="6"/>
  <c r="I375" i="6"/>
  <c r="H375" i="6"/>
  <c r="G375" i="6"/>
  <c r="F375" i="6"/>
  <c r="E375" i="6"/>
  <c r="D375" i="6"/>
  <c r="C375" i="6"/>
  <c r="B375" i="6"/>
  <c r="R375" i="6" s="1"/>
  <c r="G23" i="2" s="1"/>
  <c r="Q374" i="6"/>
  <c r="P374" i="6"/>
  <c r="O374" i="6"/>
  <c r="N374" i="6"/>
  <c r="M374" i="6"/>
  <c r="L374" i="6"/>
  <c r="K374" i="6"/>
  <c r="J374" i="6"/>
  <c r="I374" i="6"/>
  <c r="H374" i="6"/>
  <c r="G374" i="6"/>
  <c r="F374" i="6"/>
  <c r="E374" i="6"/>
  <c r="D374" i="6"/>
  <c r="C374" i="6"/>
  <c r="B374" i="6"/>
  <c r="Q373" i="6"/>
  <c r="P373" i="6"/>
  <c r="O373" i="6"/>
  <c r="N373" i="6"/>
  <c r="M373" i="6"/>
  <c r="L373" i="6"/>
  <c r="K373" i="6"/>
  <c r="J373" i="6"/>
  <c r="I373" i="6"/>
  <c r="H373" i="6"/>
  <c r="G373" i="6"/>
  <c r="F373" i="6"/>
  <c r="E373" i="6"/>
  <c r="D373" i="6"/>
  <c r="C373" i="6"/>
  <c r="B373" i="6"/>
  <c r="R373" i="6" s="1"/>
  <c r="AI343" i="6"/>
  <c r="AH343" i="6"/>
  <c r="AG343" i="6"/>
  <c r="AF343" i="6"/>
  <c r="AE343" i="6"/>
  <c r="AD343" i="6"/>
  <c r="AC343" i="6"/>
  <c r="AB343" i="6"/>
  <c r="AA343" i="6"/>
  <c r="Z343" i="6"/>
  <c r="Y343" i="6"/>
  <c r="X343" i="6"/>
  <c r="W343" i="6"/>
  <c r="V343" i="6"/>
  <c r="U343" i="6"/>
  <c r="T343" i="6"/>
  <c r="AL343" i="6" s="1"/>
  <c r="Q343" i="6"/>
  <c r="P343" i="6"/>
  <c r="O343" i="6"/>
  <c r="N343" i="6"/>
  <c r="M343" i="6"/>
  <c r="L343" i="6"/>
  <c r="K343" i="6"/>
  <c r="J343" i="6"/>
  <c r="I343" i="6"/>
  <c r="H343" i="6"/>
  <c r="G343" i="6"/>
  <c r="F343" i="6"/>
  <c r="E343" i="6"/>
  <c r="D343" i="6"/>
  <c r="C343" i="6"/>
  <c r="B343" i="6"/>
  <c r="AI342" i="6"/>
  <c r="AH342" i="6"/>
  <c r="AG342" i="6"/>
  <c r="AF342" i="6"/>
  <c r="AE342" i="6"/>
  <c r="AD342" i="6"/>
  <c r="AC342" i="6"/>
  <c r="AB342" i="6"/>
  <c r="AA342" i="6"/>
  <c r="Z342" i="6"/>
  <c r="Y342" i="6"/>
  <c r="X342" i="6"/>
  <c r="W342" i="6"/>
  <c r="V342" i="6"/>
  <c r="U342" i="6"/>
  <c r="T342" i="6"/>
  <c r="AL342" i="6" s="1"/>
  <c r="Q342" i="6"/>
  <c r="P342" i="6"/>
  <c r="O342" i="6"/>
  <c r="N342" i="6"/>
  <c r="M342" i="6"/>
  <c r="L342" i="6"/>
  <c r="K342" i="6"/>
  <c r="J342" i="6"/>
  <c r="I342" i="6"/>
  <c r="H342" i="6"/>
  <c r="G342" i="6"/>
  <c r="F342" i="6"/>
  <c r="E342" i="6"/>
  <c r="D342" i="6"/>
  <c r="C342" i="6"/>
  <c r="B342" i="6"/>
  <c r="AI341" i="6"/>
  <c r="AH341" i="6"/>
  <c r="AG341" i="6"/>
  <c r="AF341" i="6"/>
  <c r="AE341" i="6"/>
  <c r="AD341" i="6"/>
  <c r="AC341" i="6"/>
  <c r="AB341" i="6"/>
  <c r="AA341" i="6"/>
  <c r="Z341" i="6"/>
  <c r="Y341" i="6"/>
  <c r="X341" i="6"/>
  <c r="W341" i="6"/>
  <c r="V341" i="6"/>
  <c r="U341" i="6"/>
  <c r="T341" i="6"/>
  <c r="AL341" i="6" s="1"/>
  <c r="AO21" i="2" s="1"/>
  <c r="Q341" i="6"/>
  <c r="P341" i="6"/>
  <c r="O341" i="6"/>
  <c r="N341" i="6"/>
  <c r="M341" i="6"/>
  <c r="L341" i="6"/>
  <c r="K341" i="6"/>
  <c r="J341" i="6"/>
  <c r="I341" i="6"/>
  <c r="H341" i="6"/>
  <c r="G341" i="6"/>
  <c r="F341" i="6"/>
  <c r="E341" i="6"/>
  <c r="D341" i="6"/>
  <c r="C341" i="6"/>
  <c r="B341" i="6"/>
  <c r="R341" i="6" s="1"/>
  <c r="AI340" i="6"/>
  <c r="AH340" i="6"/>
  <c r="AG340" i="6"/>
  <c r="AF340" i="6"/>
  <c r="AE340" i="6"/>
  <c r="AD340" i="6"/>
  <c r="AC340" i="6"/>
  <c r="AB340" i="6"/>
  <c r="AA340" i="6"/>
  <c r="Z340" i="6"/>
  <c r="Y340" i="6"/>
  <c r="X340" i="6"/>
  <c r="W340" i="6"/>
  <c r="V340" i="6"/>
  <c r="U340" i="6"/>
  <c r="T340" i="6"/>
  <c r="Q340" i="6"/>
  <c r="P340" i="6"/>
  <c r="O340" i="6"/>
  <c r="N340" i="6"/>
  <c r="M340" i="6"/>
  <c r="L340" i="6"/>
  <c r="K340" i="6"/>
  <c r="J340" i="6"/>
  <c r="I340" i="6"/>
  <c r="H340" i="6"/>
  <c r="G340" i="6"/>
  <c r="F340" i="6"/>
  <c r="E340" i="6"/>
  <c r="D340" i="6"/>
  <c r="C340" i="6"/>
  <c r="B340" i="6"/>
  <c r="AI339" i="6"/>
  <c r="AH339" i="6"/>
  <c r="AG339" i="6"/>
  <c r="AF339" i="6"/>
  <c r="AE339" i="6"/>
  <c r="AD339" i="6"/>
  <c r="AC339" i="6"/>
  <c r="AB339" i="6"/>
  <c r="AA339" i="6"/>
  <c r="Z339" i="6"/>
  <c r="Y339" i="6"/>
  <c r="X339" i="6"/>
  <c r="W339" i="6"/>
  <c r="V339" i="6"/>
  <c r="U339" i="6"/>
  <c r="T339" i="6"/>
  <c r="Q339" i="6"/>
  <c r="P339" i="6"/>
  <c r="O339" i="6"/>
  <c r="N339" i="6"/>
  <c r="M339" i="6"/>
  <c r="L339" i="6"/>
  <c r="K339" i="6"/>
  <c r="J339" i="6"/>
  <c r="I339" i="6"/>
  <c r="H339" i="6"/>
  <c r="G339" i="6"/>
  <c r="F339" i="6"/>
  <c r="E339" i="6"/>
  <c r="D339" i="6"/>
  <c r="C339" i="6"/>
  <c r="B339" i="6"/>
  <c r="R339" i="6" s="1"/>
  <c r="AI338" i="6"/>
  <c r="AH338" i="6"/>
  <c r="AG338" i="6"/>
  <c r="AF338" i="6"/>
  <c r="AE338" i="6"/>
  <c r="AD338" i="6"/>
  <c r="AC338" i="6"/>
  <c r="AB338" i="6"/>
  <c r="AA338" i="6"/>
  <c r="Z338" i="6"/>
  <c r="Y338" i="6"/>
  <c r="X338" i="6"/>
  <c r="W338" i="6"/>
  <c r="V338" i="6"/>
  <c r="U338" i="6"/>
  <c r="T338" i="6"/>
  <c r="AL338" i="6" s="1"/>
  <c r="Q338" i="6"/>
  <c r="P338" i="6"/>
  <c r="O338" i="6"/>
  <c r="N338" i="6"/>
  <c r="M338" i="6"/>
  <c r="L338" i="6"/>
  <c r="K338" i="6"/>
  <c r="J338" i="6"/>
  <c r="I338" i="6"/>
  <c r="H338" i="6"/>
  <c r="G338" i="6"/>
  <c r="F338" i="6"/>
  <c r="E338" i="6"/>
  <c r="D338" i="6"/>
  <c r="C338" i="6"/>
  <c r="B338" i="6"/>
  <c r="AI337" i="6"/>
  <c r="AH337" i="6"/>
  <c r="AG337" i="6"/>
  <c r="AF337" i="6"/>
  <c r="AE337" i="6"/>
  <c r="AD337" i="6"/>
  <c r="AC337" i="6"/>
  <c r="AB337" i="6"/>
  <c r="AA337" i="6"/>
  <c r="Z337" i="6"/>
  <c r="Y337" i="6"/>
  <c r="X337" i="6"/>
  <c r="W337" i="6"/>
  <c r="V337" i="6"/>
  <c r="U337" i="6"/>
  <c r="T337" i="6"/>
  <c r="AL337" i="6" s="1"/>
  <c r="AG21" i="2" s="1"/>
  <c r="Q337" i="6"/>
  <c r="P337" i="6"/>
  <c r="O337" i="6"/>
  <c r="N337" i="6"/>
  <c r="M337" i="6"/>
  <c r="L337" i="6"/>
  <c r="K337" i="6"/>
  <c r="J337" i="6"/>
  <c r="I337" i="6"/>
  <c r="H337" i="6"/>
  <c r="G337" i="6"/>
  <c r="F337" i="6"/>
  <c r="E337" i="6"/>
  <c r="D337" i="6"/>
  <c r="C337" i="6"/>
  <c r="B337" i="6"/>
  <c r="R337" i="6" s="1"/>
  <c r="AI336" i="6"/>
  <c r="AH336" i="6"/>
  <c r="AG336" i="6"/>
  <c r="AF336" i="6"/>
  <c r="AE336" i="6"/>
  <c r="AD336" i="6"/>
  <c r="AC336" i="6"/>
  <c r="AB336" i="6"/>
  <c r="AA336" i="6"/>
  <c r="Z336" i="6"/>
  <c r="Y336" i="6"/>
  <c r="X336" i="6"/>
  <c r="W336" i="6"/>
  <c r="V336" i="6"/>
  <c r="U336" i="6"/>
  <c r="T336" i="6"/>
  <c r="AL336" i="6" s="1"/>
  <c r="AE21" i="2" s="1"/>
  <c r="Q336" i="6"/>
  <c r="P336" i="6"/>
  <c r="O336" i="6"/>
  <c r="N336" i="6"/>
  <c r="M336" i="6"/>
  <c r="L336" i="6"/>
  <c r="K336" i="6"/>
  <c r="J336" i="6"/>
  <c r="I336" i="6"/>
  <c r="H336" i="6"/>
  <c r="G336" i="6"/>
  <c r="F336" i="6"/>
  <c r="E336" i="6"/>
  <c r="D336" i="6"/>
  <c r="C336" i="6"/>
  <c r="B336" i="6"/>
  <c r="R336" i="6" s="1"/>
  <c r="AI335" i="6"/>
  <c r="AH335" i="6"/>
  <c r="AG335" i="6"/>
  <c r="AF335" i="6"/>
  <c r="AE335" i="6"/>
  <c r="AD335" i="6"/>
  <c r="AC335" i="6"/>
  <c r="AB335" i="6"/>
  <c r="AA335" i="6"/>
  <c r="Z335" i="6"/>
  <c r="Y335" i="6"/>
  <c r="X335" i="6"/>
  <c r="W335" i="6"/>
  <c r="V335" i="6"/>
  <c r="U335" i="6"/>
  <c r="T335" i="6"/>
  <c r="AL335" i="6" s="1"/>
  <c r="Q335" i="6"/>
  <c r="P335" i="6"/>
  <c r="O335" i="6"/>
  <c r="N335" i="6"/>
  <c r="M335" i="6"/>
  <c r="L335" i="6"/>
  <c r="K335" i="6"/>
  <c r="J335" i="6"/>
  <c r="I335" i="6"/>
  <c r="H335" i="6"/>
  <c r="G335" i="6"/>
  <c r="F335" i="6"/>
  <c r="E335" i="6"/>
  <c r="D335" i="6"/>
  <c r="C335" i="6"/>
  <c r="B335" i="6"/>
  <c r="R335" i="6" s="1"/>
  <c r="AI334" i="6"/>
  <c r="AH334" i="6"/>
  <c r="AG334" i="6"/>
  <c r="AF334" i="6"/>
  <c r="AE334" i="6"/>
  <c r="AD334" i="6"/>
  <c r="AC334" i="6"/>
  <c r="AB334" i="6"/>
  <c r="AA334" i="6"/>
  <c r="Z334" i="6"/>
  <c r="Y334" i="6"/>
  <c r="X334" i="6"/>
  <c r="W334" i="6"/>
  <c r="V334" i="6"/>
  <c r="U334" i="6"/>
  <c r="T334" i="6"/>
  <c r="Q334" i="6"/>
  <c r="P334" i="6"/>
  <c r="O334" i="6"/>
  <c r="N334" i="6"/>
  <c r="M334" i="6"/>
  <c r="L334" i="6"/>
  <c r="K334" i="6"/>
  <c r="J334" i="6"/>
  <c r="I334" i="6"/>
  <c r="H334" i="6"/>
  <c r="G334" i="6"/>
  <c r="F334" i="6"/>
  <c r="E334" i="6"/>
  <c r="D334" i="6"/>
  <c r="C334" i="6"/>
  <c r="B334" i="6"/>
  <c r="AI333" i="6"/>
  <c r="AH333" i="6"/>
  <c r="AG333" i="6"/>
  <c r="AF333" i="6"/>
  <c r="AE333" i="6"/>
  <c r="AD333" i="6"/>
  <c r="AC333" i="6"/>
  <c r="AB333" i="6"/>
  <c r="AA333" i="6"/>
  <c r="Z333" i="6"/>
  <c r="Y333" i="6"/>
  <c r="X333" i="6"/>
  <c r="W333" i="6"/>
  <c r="V333" i="6"/>
  <c r="U333" i="6"/>
  <c r="T333" i="6"/>
  <c r="AL333" i="6" s="1"/>
  <c r="Y21" i="2" s="1"/>
  <c r="Q333" i="6"/>
  <c r="P333" i="6"/>
  <c r="O333" i="6"/>
  <c r="N333" i="6"/>
  <c r="M333" i="6"/>
  <c r="L333" i="6"/>
  <c r="K333" i="6"/>
  <c r="J333" i="6"/>
  <c r="I333" i="6"/>
  <c r="H333" i="6"/>
  <c r="G333" i="6"/>
  <c r="F333" i="6"/>
  <c r="E333" i="6"/>
  <c r="D333" i="6"/>
  <c r="C333" i="6"/>
  <c r="B333" i="6"/>
  <c r="Q315" i="6"/>
  <c r="P315" i="6"/>
  <c r="O315" i="6"/>
  <c r="N315" i="6"/>
  <c r="M315" i="6"/>
  <c r="L315" i="6"/>
  <c r="K315" i="6"/>
  <c r="J315" i="6"/>
  <c r="I315" i="6"/>
  <c r="H315" i="6"/>
  <c r="G315" i="6"/>
  <c r="F315" i="6"/>
  <c r="E315" i="6"/>
  <c r="D315" i="6"/>
  <c r="C315" i="6"/>
  <c r="B315" i="6"/>
  <c r="R315" i="6" s="1"/>
  <c r="Q314" i="6"/>
  <c r="P314" i="6"/>
  <c r="O314" i="6"/>
  <c r="N314" i="6"/>
  <c r="M314" i="6"/>
  <c r="L314" i="6"/>
  <c r="K314" i="6"/>
  <c r="J314" i="6"/>
  <c r="I314" i="6"/>
  <c r="H314" i="6"/>
  <c r="G314" i="6"/>
  <c r="F314" i="6"/>
  <c r="E314" i="6"/>
  <c r="D314" i="6"/>
  <c r="C314" i="6"/>
  <c r="B314" i="6"/>
  <c r="Q313" i="6"/>
  <c r="P313" i="6"/>
  <c r="O313" i="6"/>
  <c r="N313" i="6"/>
  <c r="M313" i="6"/>
  <c r="L313" i="6"/>
  <c r="K313" i="6"/>
  <c r="J313" i="6"/>
  <c r="I313" i="6"/>
  <c r="H313" i="6"/>
  <c r="G313" i="6"/>
  <c r="F313" i="6"/>
  <c r="E313" i="6"/>
  <c r="D313" i="6"/>
  <c r="C313" i="6"/>
  <c r="B313" i="6"/>
  <c r="Q312" i="6"/>
  <c r="P312" i="6"/>
  <c r="O312" i="6"/>
  <c r="N312" i="6"/>
  <c r="M312" i="6"/>
  <c r="L312" i="6"/>
  <c r="K312" i="6"/>
  <c r="J312" i="6"/>
  <c r="I312" i="6"/>
  <c r="H312" i="6"/>
  <c r="G312" i="6"/>
  <c r="F312" i="6"/>
  <c r="E312" i="6"/>
  <c r="D312" i="6"/>
  <c r="C312" i="6"/>
  <c r="B312" i="6"/>
  <c r="R312" i="6" s="1"/>
  <c r="Q311" i="6"/>
  <c r="P311" i="6"/>
  <c r="O311" i="6"/>
  <c r="N311" i="6"/>
  <c r="M311" i="6"/>
  <c r="L311" i="6"/>
  <c r="K311" i="6"/>
  <c r="J311" i="6"/>
  <c r="I311" i="6"/>
  <c r="H311" i="6"/>
  <c r="G311" i="6"/>
  <c r="F311" i="6"/>
  <c r="E311" i="6"/>
  <c r="D311" i="6"/>
  <c r="C311" i="6"/>
  <c r="B311" i="6"/>
  <c r="R311" i="6" s="1"/>
  <c r="Q310" i="6"/>
  <c r="P310" i="6"/>
  <c r="O310" i="6"/>
  <c r="N310" i="6"/>
  <c r="M310" i="6"/>
  <c r="L310" i="6"/>
  <c r="K310" i="6"/>
  <c r="J310" i="6"/>
  <c r="I310" i="6"/>
  <c r="H310" i="6"/>
  <c r="G310" i="6"/>
  <c r="F310" i="6"/>
  <c r="E310" i="6"/>
  <c r="D310" i="6"/>
  <c r="C310" i="6"/>
  <c r="B310" i="6"/>
  <c r="Q309" i="6"/>
  <c r="P309" i="6"/>
  <c r="O309" i="6"/>
  <c r="N309" i="6"/>
  <c r="M309" i="6"/>
  <c r="L309" i="6"/>
  <c r="K309" i="6"/>
  <c r="J309" i="6"/>
  <c r="I309" i="6"/>
  <c r="H309" i="6"/>
  <c r="G309" i="6"/>
  <c r="F309" i="6"/>
  <c r="E309" i="6"/>
  <c r="D309" i="6"/>
  <c r="C309" i="6"/>
  <c r="B309" i="6"/>
  <c r="R309" i="6" s="1"/>
  <c r="AE24" i="2" s="1"/>
  <c r="Q308" i="6"/>
  <c r="P308" i="6"/>
  <c r="O308" i="6"/>
  <c r="N308" i="6"/>
  <c r="M308" i="6"/>
  <c r="L308" i="6"/>
  <c r="K308" i="6"/>
  <c r="J308" i="6"/>
  <c r="I308" i="6"/>
  <c r="H308" i="6"/>
  <c r="G308" i="6"/>
  <c r="F308" i="6"/>
  <c r="E308" i="6"/>
  <c r="D308" i="6"/>
  <c r="C308" i="6"/>
  <c r="B308" i="6"/>
  <c r="R308" i="6" s="1"/>
  <c r="AC24" i="2" s="1"/>
  <c r="Q307" i="6"/>
  <c r="P307" i="6"/>
  <c r="O307" i="6"/>
  <c r="N307" i="6"/>
  <c r="M307" i="6"/>
  <c r="L307" i="6"/>
  <c r="K307" i="6"/>
  <c r="J307" i="6"/>
  <c r="I307" i="6"/>
  <c r="H307" i="6"/>
  <c r="G307" i="6"/>
  <c r="F307" i="6"/>
  <c r="E307" i="6"/>
  <c r="D307" i="6"/>
  <c r="C307" i="6"/>
  <c r="B307" i="6"/>
  <c r="R307" i="6" s="1"/>
  <c r="AA24" i="2" s="1"/>
  <c r="Q306" i="6"/>
  <c r="P306" i="6"/>
  <c r="O306" i="6"/>
  <c r="N306" i="6"/>
  <c r="M306" i="6"/>
  <c r="L306" i="6"/>
  <c r="K306" i="6"/>
  <c r="J306" i="6"/>
  <c r="I306" i="6"/>
  <c r="H306" i="6"/>
  <c r="G306" i="6"/>
  <c r="F306" i="6"/>
  <c r="E306" i="6"/>
  <c r="D306" i="6"/>
  <c r="C306" i="6"/>
  <c r="B306" i="6"/>
  <c r="R306" i="6" s="1"/>
  <c r="Y24" i="2" s="1"/>
  <c r="Q305" i="6"/>
  <c r="P305" i="6"/>
  <c r="O305" i="6"/>
  <c r="N305" i="6"/>
  <c r="M305" i="6"/>
  <c r="L305" i="6"/>
  <c r="K305" i="6"/>
  <c r="J305" i="6"/>
  <c r="I305" i="6"/>
  <c r="H305" i="6"/>
  <c r="G305" i="6"/>
  <c r="F305" i="6"/>
  <c r="E305" i="6"/>
  <c r="D305" i="6"/>
  <c r="C305" i="6"/>
  <c r="B305" i="6"/>
  <c r="R305" i="6" s="1"/>
  <c r="W24" i="2" s="1"/>
  <c r="Q304" i="6"/>
  <c r="P304" i="6"/>
  <c r="O304" i="6"/>
  <c r="N304" i="6"/>
  <c r="M304" i="6"/>
  <c r="L304" i="6"/>
  <c r="K304" i="6"/>
  <c r="J304" i="6"/>
  <c r="I304" i="6"/>
  <c r="H304" i="6"/>
  <c r="G304" i="6"/>
  <c r="F304" i="6"/>
  <c r="E304" i="6"/>
  <c r="D304" i="6"/>
  <c r="C304" i="6"/>
  <c r="B304" i="6"/>
  <c r="R304" i="6" s="1"/>
  <c r="U21" i="2" s="1"/>
  <c r="Q303" i="6"/>
  <c r="P303" i="6"/>
  <c r="O303" i="6"/>
  <c r="N303" i="6"/>
  <c r="M303" i="6"/>
  <c r="L303" i="6"/>
  <c r="K303" i="6"/>
  <c r="J303" i="6"/>
  <c r="I303" i="6"/>
  <c r="H303" i="6"/>
  <c r="G303" i="6"/>
  <c r="F303" i="6"/>
  <c r="E303" i="6"/>
  <c r="D303" i="6"/>
  <c r="C303" i="6"/>
  <c r="B303" i="6"/>
  <c r="Q302" i="6"/>
  <c r="P302" i="6"/>
  <c r="O302" i="6"/>
  <c r="N302" i="6"/>
  <c r="M302" i="6"/>
  <c r="L302" i="6"/>
  <c r="K302" i="6"/>
  <c r="J302" i="6"/>
  <c r="I302" i="6"/>
  <c r="H302" i="6"/>
  <c r="G302" i="6"/>
  <c r="F302" i="6"/>
  <c r="E302" i="6"/>
  <c r="D302" i="6"/>
  <c r="C302" i="6"/>
  <c r="B302" i="6"/>
  <c r="Q301" i="6"/>
  <c r="P301" i="6"/>
  <c r="O301" i="6"/>
  <c r="N301" i="6"/>
  <c r="M301" i="6"/>
  <c r="L301" i="6"/>
  <c r="K301" i="6"/>
  <c r="J301" i="6"/>
  <c r="I301" i="6"/>
  <c r="H301" i="6"/>
  <c r="G301" i="6"/>
  <c r="F301" i="6"/>
  <c r="E301" i="6"/>
  <c r="D301" i="6"/>
  <c r="C301" i="6"/>
  <c r="B301" i="6"/>
  <c r="R301" i="6" s="1"/>
  <c r="Q300" i="6"/>
  <c r="P300" i="6"/>
  <c r="O300" i="6"/>
  <c r="N300" i="6"/>
  <c r="M300" i="6"/>
  <c r="L300" i="6"/>
  <c r="K300" i="6"/>
  <c r="J300" i="6"/>
  <c r="I300" i="6"/>
  <c r="H300" i="6"/>
  <c r="G300" i="6"/>
  <c r="F300" i="6"/>
  <c r="E300" i="6"/>
  <c r="D300" i="6"/>
  <c r="C300" i="6"/>
  <c r="B300" i="6"/>
  <c r="R300" i="6" s="1"/>
  <c r="Q299" i="6"/>
  <c r="P299" i="6"/>
  <c r="O299" i="6"/>
  <c r="N299" i="6"/>
  <c r="M299" i="6"/>
  <c r="L299" i="6"/>
  <c r="K299" i="6"/>
  <c r="J299" i="6"/>
  <c r="I299" i="6"/>
  <c r="H299" i="6"/>
  <c r="G299" i="6"/>
  <c r="F299" i="6"/>
  <c r="E299" i="6"/>
  <c r="D299" i="6"/>
  <c r="C299" i="6"/>
  <c r="B299" i="6"/>
  <c r="Q298" i="6"/>
  <c r="P298" i="6"/>
  <c r="O298" i="6"/>
  <c r="N298" i="6"/>
  <c r="M298" i="6"/>
  <c r="L298" i="6"/>
  <c r="K298" i="6"/>
  <c r="J298" i="6"/>
  <c r="I298" i="6"/>
  <c r="H298" i="6"/>
  <c r="G298" i="6"/>
  <c r="F298" i="6"/>
  <c r="E298" i="6"/>
  <c r="D298" i="6"/>
  <c r="C298" i="6"/>
  <c r="B298" i="6"/>
  <c r="Q297" i="6"/>
  <c r="P297" i="6"/>
  <c r="O297" i="6"/>
  <c r="N297" i="6"/>
  <c r="M297" i="6"/>
  <c r="L297" i="6"/>
  <c r="K297" i="6"/>
  <c r="J297" i="6"/>
  <c r="I297" i="6"/>
  <c r="H297" i="6"/>
  <c r="G297" i="6"/>
  <c r="F297" i="6"/>
  <c r="E297" i="6"/>
  <c r="D297" i="6"/>
  <c r="C297" i="6"/>
  <c r="B297" i="6"/>
  <c r="Q296" i="6"/>
  <c r="P296" i="6"/>
  <c r="O296" i="6"/>
  <c r="N296" i="6"/>
  <c r="M296" i="6"/>
  <c r="L296" i="6"/>
  <c r="K296" i="6"/>
  <c r="J296" i="6"/>
  <c r="I296" i="6"/>
  <c r="H296" i="6"/>
  <c r="G296" i="6"/>
  <c r="F296" i="6"/>
  <c r="E296" i="6"/>
  <c r="D296" i="6"/>
  <c r="C296" i="6"/>
  <c r="B296" i="6"/>
  <c r="R296" i="6" s="1"/>
  <c r="Q295" i="6"/>
  <c r="P295" i="6"/>
  <c r="O295" i="6"/>
  <c r="N295" i="6"/>
  <c r="M295" i="6"/>
  <c r="L295" i="6"/>
  <c r="K295" i="6"/>
  <c r="J295" i="6"/>
  <c r="I295" i="6"/>
  <c r="H295" i="6"/>
  <c r="G295" i="6"/>
  <c r="F295" i="6"/>
  <c r="E295" i="6"/>
  <c r="D295" i="6"/>
  <c r="C295" i="6"/>
  <c r="B295" i="6"/>
  <c r="R295" i="6" s="1"/>
  <c r="Q294" i="6"/>
  <c r="P294" i="6"/>
  <c r="O294" i="6"/>
  <c r="N294" i="6"/>
  <c r="M294" i="6"/>
  <c r="L294" i="6"/>
  <c r="K294" i="6"/>
  <c r="J294" i="6"/>
  <c r="I294" i="6"/>
  <c r="H294" i="6"/>
  <c r="G294" i="6"/>
  <c r="F294" i="6"/>
  <c r="E294" i="6"/>
  <c r="D294" i="6"/>
  <c r="C294" i="6"/>
  <c r="B294" i="6"/>
  <c r="Q293" i="6"/>
  <c r="P293" i="6"/>
  <c r="O293" i="6"/>
  <c r="N293" i="6"/>
  <c r="M293" i="6"/>
  <c r="L293" i="6"/>
  <c r="K293" i="6"/>
  <c r="J293" i="6"/>
  <c r="I293" i="6"/>
  <c r="H293" i="6"/>
  <c r="G293" i="6"/>
  <c r="F293" i="6"/>
  <c r="E293" i="6"/>
  <c r="D293" i="6"/>
  <c r="C293" i="6"/>
  <c r="B293" i="6"/>
  <c r="R293" i="6" s="1"/>
  <c r="Q292" i="6"/>
  <c r="P292" i="6"/>
  <c r="O292" i="6"/>
  <c r="N292" i="6"/>
  <c r="M292" i="6"/>
  <c r="L292" i="6"/>
  <c r="K292" i="6"/>
  <c r="J292" i="6"/>
  <c r="I292" i="6"/>
  <c r="H292" i="6"/>
  <c r="G292" i="6"/>
  <c r="F292" i="6"/>
  <c r="E292" i="6"/>
  <c r="D292" i="6"/>
  <c r="C292" i="6"/>
  <c r="B292" i="6"/>
  <c r="Q291" i="6"/>
  <c r="P291" i="6"/>
  <c r="O291" i="6"/>
  <c r="N291" i="6"/>
  <c r="M291" i="6"/>
  <c r="L291" i="6"/>
  <c r="K291" i="6"/>
  <c r="J291" i="6"/>
  <c r="I291" i="6"/>
  <c r="H291" i="6"/>
  <c r="G291" i="6"/>
  <c r="F291" i="6"/>
  <c r="E291" i="6"/>
  <c r="D291" i="6"/>
  <c r="C291" i="6"/>
  <c r="B291" i="6"/>
  <c r="R291" i="6" s="1"/>
  <c r="Q290" i="6"/>
  <c r="P290" i="6"/>
  <c r="O290" i="6"/>
  <c r="N290" i="6"/>
  <c r="M290" i="6"/>
  <c r="L290" i="6"/>
  <c r="K290" i="6"/>
  <c r="J290" i="6"/>
  <c r="I290" i="6"/>
  <c r="H290" i="6"/>
  <c r="G290" i="6"/>
  <c r="F290" i="6"/>
  <c r="E290" i="6"/>
  <c r="D290" i="6"/>
  <c r="C290" i="6"/>
  <c r="B290" i="6"/>
  <c r="R290" i="6" s="1"/>
  <c r="Q289" i="6"/>
  <c r="P289" i="6"/>
  <c r="O289" i="6"/>
  <c r="N289" i="6"/>
  <c r="M289" i="6"/>
  <c r="L289" i="6"/>
  <c r="K289" i="6"/>
  <c r="J289" i="6"/>
  <c r="I289" i="6"/>
  <c r="H289" i="6"/>
  <c r="G289" i="6"/>
  <c r="F289" i="6"/>
  <c r="E289" i="6"/>
  <c r="D289" i="6"/>
  <c r="C289" i="6"/>
  <c r="B289" i="6"/>
  <c r="Q254" i="6"/>
  <c r="P254" i="6"/>
  <c r="O254" i="6"/>
  <c r="N254" i="6"/>
  <c r="M254" i="6"/>
  <c r="L254" i="6"/>
  <c r="K254" i="6"/>
  <c r="J254" i="6"/>
  <c r="I254" i="6"/>
  <c r="H254" i="6"/>
  <c r="G254" i="6"/>
  <c r="F254" i="6"/>
  <c r="E254" i="6"/>
  <c r="D254" i="6"/>
  <c r="C254" i="6"/>
  <c r="B254" i="6"/>
  <c r="R254" i="6" s="1"/>
  <c r="Q253" i="6"/>
  <c r="P253" i="6"/>
  <c r="O253" i="6"/>
  <c r="N253" i="6"/>
  <c r="M253" i="6"/>
  <c r="L253" i="6"/>
  <c r="K253" i="6"/>
  <c r="J253" i="6"/>
  <c r="I253" i="6"/>
  <c r="H253" i="6"/>
  <c r="G253" i="6"/>
  <c r="F253" i="6"/>
  <c r="E253" i="6"/>
  <c r="D253" i="6"/>
  <c r="C253" i="6"/>
  <c r="B253" i="6"/>
  <c r="Q252" i="6"/>
  <c r="P252" i="6"/>
  <c r="O252" i="6"/>
  <c r="N252" i="6"/>
  <c r="M252" i="6"/>
  <c r="L252" i="6"/>
  <c r="K252" i="6"/>
  <c r="J252" i="6"/>
  <c r="I252" i="6"/>
  <c r="H252" i="6"/>
  <c r="G252" i="6"/>
  <c r="F252" i="6"/>
  <c r="E252" i="6"/>
  <c r="D252" i="6"/>
  <c r="C252" i="6"/>
  <c r="B252" i="6"/>
  <c r="Q251" i="6"/>
  <c r="P251" i="6"/>
  <c r="O251" i="6"/>
  <c r="N251" i="6"/>
  <c r="M251" i="6"/>
  <c r="L251" i="6"/>
  <c r="K251" i="6"/>
  <c r="J251" i="6"/>
  <c r="I251" i="6"/>
  <c r="H251" i="6"/>
  <c r="G251" i="6"/>
  <c r="F251" i="6"/>
  <c r="E251" i="6"/>
  <c r="D251" i="6"/>
  <c r="C251" i="6"/>
  <c r="B251" i="6"/>
  <c r="Q250" i="6"/>
  <c r="P250" i="6"/>
  <c r="O250" i="6"/>
  <c r="N250" i="6"/>
  <c r="M250" i="6"/>
  <c r="L250" i="6"/>
  <c r="K250" i="6"/>
  <c r="J250" i="6"/>
  <c r="I250" i="6"/>
  <c r="H250" i="6"/>
  <c r="G250" i="6"/>
  <c r="F250" i="6"/>
  <c r="E250" i="6"/>
  <c r="D250" i="6"/>
  <c r="C250" i="6"/>
  <c r="B250" i="6"/>
  <c r="Q249" i="6"/>
  <c r="P249" i="6"/>
  <c r="O249" i="6"/>
  <c r="N249" i="6"/>
  <c r="M249" i="6"/>
  <c r="L249" i="6"/>
  <c r="K249" i="6"/>
  <c r="J249" i="6"/>
  <c r="I249" i="6"/>
  <c r="H249" i="6"/>
  <c r="G249" i="6"/>
  <c r="F249" i="6"/>
  <c r="E249" i="6"/>
  <c r="D249" i="6"/>
  <c r="C249" i="6"/>
  <c r="B249" i="6"/>
  <c r="Q248" i="6"/>
  <c r="P248" i="6"/>
  <c r="O248" i="6"/>
  <c r="N248" i="6"/>
  <c r="M248" i="6"/>
  <c r="L248" i="6"/>
  <c r="K248" i="6"/>
  <c r="J248" i="6"/>
  <c r="I248" i="6"/>
  <c r="H248" i="6"/>
  <c r="G248" i="6"/>
  <c r="F248" i="6"/>
  <c r="E248" i="6"/>
  <c r="D248" i="6"/>
  <c r="C248" i="6"/>
  <c r="B248" i="6"/>
  <c r="Q247" i="6"/>
  <c r="P247" i="6"/>
  <c r="O247" i="6"/>
  <c r="N247" i="6"/>
  <c r="M247" i="6"/>
  <c r="L247" i="6"/>
  <c r="K247" i="6"/>
  <c r="J247" i="6"/>
  <c r="I247" i="6"/>
  <c r="H247" i="6"/>
  <c r="G247" i="6"/>
  <c r="F247" i="6"/>
  <c r="E247" i="6"/>
  <c r="D247" i="6"/>
  <c r="C247" i="6"/>
  <c r="B247" i="6"/>
  <c r="Q246" i="6"/>
  <c r="P246" i="6"/>
  <c r="O246" i="6"/>
  <c r="N246" i="6"/>
  <c r="M246" i="6"/>
  <c r="L246" i="6"/>
  <c r="K246" i="6"/>
  <c r="J246" i="6"/>
  <c r="I246" i="6"/>
  <c r="H246" i="6"/>
  <c r="G246" i="6"/>
  <c r="F246" i="6"/>
  <c r="E246" i="6"/>
  <c r="D246" i="6"/>
  <c r="C246" i="6"/>
  <c r="B246" i="6"/>
  <c r="R246" i="6" s="1"/>
  <c r="Q245" i="6"/>
  <c r="P245" i="6"/>
  <c r="O245" i="6"/>
  <c r="N245" i="6"/>
  <c r="M245" i="6"/>
  <c r="L245" i="6"/>
  <c r="K245" i="6"/>
  <c r="J245" i="6"/>
  <c r="I245" i="6"/>
  <c r="H245" i="6"/>
  <c r="G245" i="6"/>
  <c r="F245" i="6"/>
  <c r="E245" i="6"/>
  <c r="D245" i="6"/>
  <c r="C245" i="6"/>
  <c r="B245" i="6"/>
  <c r="R245" i="6" s="1"/>
  <c r="Q244" i="6"/>
  <c r="P244" i="6"/>
  <c r="O244" i="6"/>
  <c r="N244" i="6"/>
  <c r="M244" i="6"/>
  <c r="L244" i="6"/>
  <c r="K244" i="6"/>
  <c r="J244" i="6"/>
  <c r="I244" i="6"/>
  <c r="H244" i="6"/>
  <c r="G244" i="6"/>
  <c r="F244" i="6"/>
  <c r="E244" i="6"/>
  <c r="D244" i="6"/>
  <c r="C244" i="6"/>
  <c r="B244" i="6"/>
  <c r="Q243" i="6"/>
  <c r="P243" i="6"/>
  <c r="O243" i="6"/>
  <c r="N243" i="6"/>
  <c r="M243" i="6"/>
  <c r="L243" i="6"/>
  <c r="K243" i="6"/>
  <c r="J243" i="6"/>
  <c r="I243" i="6"/>
  <c r="H243" i="6"/>
  <c r="G243" i="6"/>
  <c r="F243" i="6"/>
  <c r="E243" i="6"/>
  <c r="D243" i="6"/>
  <c r="C243" i="6"/>
  <c r="B243" i="6"/>
  <c r="R243" i="6" s="1"/>
  <c r="S25" i="2" s="1"/>
  <c r="Q242" i="6"/>
  <c r="P242" i="6"/>
  <c r="O242" i="6"/>
  <c r="N242" i="6"/>
  <c r="M242" i="6"/>
  <c r="L242" i="6"/>
  <c r="K242" i="6"/>
  <c r="J242" i="6"/>
  <c r="I242" i="6"/>
  <c r="H242" i="6"/>
  <c r="G242" i="6"/>
  <c r="F242" i="6"/>
  <c r="E242" i="6"/>
  <c r="D242" i="6"/>
  <c r="C242" i="6"/>
  <c r="B242" i="6"/>
  <c r="Q241" i="6"/>
  <c r="P241" i="6"/>
  <c r="O241" i="6"/>
  <c r="N241" i="6"/>
  <c r="M241" i="6"/>
  <c r="L241" i="6"/>
  <c r="K241" i="6"/>
  <c r="J241" i="6"/>
  <c r="I241" i="6"/>
  <c r="H241" i="6"/>
  <c r="G241" i="6"/>
  <c r="F241" i="6"/>
  <c r="E241" i="6"/>
  <c r="D241" i="6"/>
  <c r="C241" i="6"/>
  <c r="B241" i="6"/>
  <c r="Q240" i="6"/>
  <c r="P240" i="6"/>
  <c r="O240" i="6"/>
  <c r="N240" i="6"/>
  <c r="M240" i="6"/>
  <c r="L240" i="6"/>
  <c r="K240" i="6"/>
  <c r="J240" i="6"/>
  <c r="I240" i="6"/>
  <c r="H240" i="6"/>
  <c r="G240" i="6"/>
  <c r="F240" i="6"/>
  <c r="E240" i="6"/>
  <c r="D240" i="6"/>
  <c r="C240" i="6"/>
  <c r="B240" i="6"/>
  <c r="R240" i="6" s="1"/>
  <c r="Q239" i="6"/>
  <c r="P239" i="6"/>
  <c r="O239" i="6"/>
  <c r="N239" i="6"/>
  <c r="M239" i="6"/>
  <c r="L239" i="6"/>
  <c r="K239" i="6"/>
  <c r="J239" i="6"/>
  <c r="I239" i="6"/>
  <c r="H239" i="6"/>
  <c r="G239" i="6"/>
  <c r="F239" i="6"/>
  <c r="E239" i="6"/>
  <c r="D239" i="6"/>
  <c r="C239" i="6"/>
  <c r="B239" i="6"/>
  <c r="Q238" i="6"/>
  <c r="P238" i="6"/>
  <c r="O238" i="6"/>
  <c r="N238" i="6"/>
  <c r="M238" i="6"/>
  <c r="L238" i="6"/>
  <c r="K238" i="6"/>
  <c r="J238" i="6"/>
  <c r="I238" i="6"/>
  <c r="H238" i="6"/>
  <c r="G238" i="6"/>
  <c r="F238" i="6"/>
  <c r="E238" i="6"/>
  <c r="D238" i="6"/>
  <c r="C238" i="6"/>
  <c r="B238" i="6"/>
  <c r="Q237" i="6"/>
  <c r="P237" i="6"/>
  <c r="O237" i="6"/>
  <c r="N237" i="6"/>
  <c r="M237" i="6"/>
  <c r="L237" i="6"/>
  <c r="K237" i="6"/>
  <c r="J237" i="6"/>
  <c r="I237" i="6"/>
  <c r="H237" i="6"/>
  <c r="G237" i="6"/>
  <c r="F237" i="6"/>
  <c r="E237" i="6"/>
  <c r="D237" i="6"/>
  <c r="C237" i="6"/>
  <c r="B237" i="6"/>
  <c r="Q236" i="6"/>
  <c r="P236" i="6"/>
  <c r="O236" i="6"/>
  <c r="N236" i="6"/>
  <c r="M236" i="6"/>
  <c r="L236" i="6"/>
  <c r="K236" i="6"/>
  <c r="J236" i="6"/>
  <c r="I236" i="6"/>
  <c r="H236" i="6"/>
  <c r="G236" i="6"/>
  <c r="F236" i="6"/>
  <c r="E236" i="6"/>
  <c r="D236" i="6"/>
  <c r="C236" i="6"/>
  <c r="B236" i="6"/>
  <c r="Q235" i="6"/>
  <c r="P235" i="6"/>
  <c r="O235" i="6"/>
  <c r="N235" i="6"/>
  <c r="M235" i="6"/>
  <c r="L235" i="6"/>
  <c r="K235" i="6"/>
  <c r="J235" i="6"/>
  <c r="I235" i="6"/>
  <c r="H235" i="6"/>
  <c r="G235" i="6"/>
  <c r="F235" i="6"/>
  <c r="E235" i="6"/>
  <c r="D235" i="6"/>
  <c r="C235" i="6"/>
  <c r="B235" i="6"/>
  <c r="R235" i="6" s="1"/>
  <c r="Q234" i="6"/>
  <c r="P234" i="6"/>
  <c r="O234" i="6"/>
  <c r="N234" i="6"/>
  <c r="M234" i="6"/>
  <c r="L234" i="6"/>
  <c r="K234" i="6"/>
  <c r="J234" i="6"/>
  <c r="I234" i="6"/>
  <c r="H234" i="6"/>
  <c r="G234" i="6"/>
  <c r="F234" i="6"/>
  <c r="E234" i="6"/>
  <c r="D234" i="6"/>
  <c r="C234" i="6"/>
  <c r="B234" i="6"/>
  <c r="R234" i="6" s="1"/>
  <c r="Q233" i="6"/>
  <c r="P233" i="6"/>
  <c r="O233" i="6"/>
  <c r="N233" i="6"/>
  <c r="M233" i="6"/>
  <c r="L233" i="6"/>
  <c r="K233" i="6"/>
  <c r="J233" i="6"/>
  <c r="I233" i="6"/>
  <c r="H233" i="6"/>
  <c r="G233" i="6"/>
  <c r="F233" i="6"/>
  <c r="E233" i="6"/>
  <c r="D233" i="6"/>
  <c r="C233" i="6"/>
  <c r="B233" i="6"/>
  <c r="Q232" i="6"/>
  <c r="P232" i="6"/>
  <c r="O232" i="6"/>
  <c r="N232" i="6"/>
  <c r="M232" i="6"/>
  <c r="L232" i="6"/>
  <c r="K232" i="6"/>
  <c r="J232" i="6"/>
  <c r="I232" i="6"/>
  <c r="H232" i="6"/>
  <c r="G232" i="6"/>
  <c r="F232" i="6"/>
  <c r="E232" i="6"/>
  <c r="D232" i="6"/>
  <c r="C232" i="6"/>
  <c r="B232" i="6"/>
  <c r="Q231" i="6"/>
  <c r="P231" i="6"/>
  <c r="O231" i="6"/>
  <c r="N231" i="6"/>
  <c r="M231" i="6"/>
  <c r="L231" i="6"/>
  <c r="K231" i="6"/>
  <c r="J231" i="6"/>
  <c r="I231" i="6"/>
  <c r="H231" i="6"/>
  <c r="G231" i="6"/>
  <c r="F231" i="6"/>
  <c r="E231" i="6"/>
  <c r="D231" i="6"/>
  <c r="C231" i="6"/>
  <c r="B231" i="6"/>
  <c r="Q230" i="6"/>
  <c r="P230" i="6"/>
  <c r="O230" i="6"/>
  <c r="N230" i="6"/>
  <c r="M230" i="6"/>
  <c r="L230" i="6"/>
  <c r="K230" i="6"/>
  <c r="J230" i="6"/>
  <c r="I230" i="6"/>
  <c r="H230" i="6"/>
  <c r="G230" i="6"/>
  <c r="F230" i="6"/>
  <c r="E230" i="6"/>
  <c r="D230" i="6"/>
  <c r="C230" i="6"/>
  <c r="B230" i="6"/>
  <c r="R230" i="6" s="1"/>
  <c r="Q229" i="6"/>
  <c r="P229" i="6"/>
  <c r="O229" i="6"/>
  <c r="N229" i="6"/>
  <c r="M229" i="6"/>
  <c r="L229" i="6"/>
  <c r="K229" i="6"/>
  <c r="J229" i="6"/>
  <c r="I229" i="6"/>
  <c r="H229" i="6"/>
  <c r="G229" i="6"/>
  <c r="F229" i="6"/>
  <c r="E229" i="6"/>
  <c r="D229" i="6"/>
  <c r="C229" i="6"/>
  <c r="B229" i="6"/>
  <c r="R229" i="6" s="1"/>
  <c r="Q192" i="6"/>
  <c r="P192" i="6"/>
  <c r="O192" i="6"/>
  <c r="N192" i="6"/>
  <c r="M192" i="6"/>
  <c r="L192" i="6"/>
  <c r="K192" i="6"/>
  <c r="J192" i="6"/>
  <c r="I192" i="6"/>
  <c r="H192" i="6"/>
  <c r="G192" i="6"/>
  <c r="F192" i="6"/>
  <c r="E192" i="6"/>
  <c r="D192" i="6"/>
  <c r="C192" i="6"/>
  <c r="B192" i="6"/>
  <c r="R192" i="6" s="1"/>
  <c r="Q191" i="6"/>
  <c r="P191" i="6"/>
  <c r="O191" i="6"/>
  <c r="N191" i="6"/>
  <c r="M191" i="6"/>
  <c r="L191" i="6"/>
  <c r="K191" i="6"/>
  <c r="J191" i="6"/>
  <c r="I191" i="6"/>
  <c r="H191" i="6"/>
  <c r="G191" i="6"/>
  <c r="F191" i="6"/>
  <c r="E191" i="6"/>
  <c r="D191" i="6"/>
  <c r="C191" i="6"/>
  <c r="B191" i="6"/>
  <c r="R191" i="6" s="1"/>
  <c r="Q190" i="6"/>
  <c r="P190" i="6"/>
  <c r="O190" i="6"/>
  <c r="N190" i="6"/>
  <c r="M190" i="6"/>
  <c r="L190" i="6"/>
  <c r="K190" i="6"/>
  <c r="J190" i="6"/>
  <c r="I190" i="6"/>
  <c r="H190" i="6"/>
  <c r="G190" i="6"/>
  <c r="F190" i="6"/>
  <c r="E190" i="6"/>
  <c r="D190" i="6"/>
  <c r="C190" i="6"/>
  <c r="B190" i="6"/>
  <c r="Q189" i="6"/>
  <c r="P189" i="6"/>
  <c r="O189" i="6"/>
  <c r="N189" i="6"/>
  <c r="M189" i="6"/>
  <c r="L189" i="6"/>
  <c r="K189" i="6"/>
  <c r="J189" i="6"/>
  <c r="I189" i="6"/>
  <c r="H189" i="6"/>
  <c r="G189" i="6"/>
  <c r="F189" i="6"/>
  <c r="E189" i="6"/>
  <c r="D189" i="6"/>
  <c r="C189" i="6"/>
  <c r="B189" i="6"/>
  <c r="R189" i="6" s="1"/>
  <c r="Q188" i="6"/>
  <c r="P188" i="6"/>
  <c r="O188" i="6"/>
  <c r="N188" i="6"/>
  <c r="M188" i="6"/>
  <c r="L188" i="6"/>
  <c r="K188" i="6"/>
  <c r="J188" i="6"/>
  <c r="I188" i="6"/>
  <c r="H188" i="6"/>
  <c r="G188" i="6"/>
  <c r="F188" i="6"/>
  <c r="E188" i="6"/>
  <c r="D188" i="6"/>
  <c r="C188" i="6"/>
  <c r="B188" i="6"/>
  <c r="R188" i="6" s="1"/>
  <c r="Q187" i="6"/>
  <c r="P187" i="6"/>
  <c r="O187" i="6"/>
  <c r="N187" i="6"/>
  <c r="M187" i="6"/>
  <c r="L187" i="6"/>
  <c r="K187" i="6"/>
  <c r="J187" i="6"/>
  <c r="I187" i="6"/>
  <c r="H187" i="6"/>
  <c r="G187" i="6"/>
  <c r="F187" i="6"/>
  <c r="E187" i="6"/>
  <c r="D187" i="6"/>
  <c r="C187" i="6"/>
  <c r="B187" i="6"/>
  <c r="R187" i="6" s="1"/>
  <c r="Q186" i="6"/>
  <c r="P186" i="6"/>
  <c r="O186" i="6"/>
  <c r="N186" i="6"/>
  <c r="M186" i="6"/>
  <c r="L186" i="6"/>
  <c r="K186" i="6"/>
  <c r="J186" i="6"/>
  <c r="I186" i="6"/>
  <c r="H186" i="6"/>
  <c r="G186" i="6"/>
  <c r="F186" i="6"/>
  <c r="E186" i="6"/>
  <c r="D186" i="6"/>
  <c r="C186" i="6"/>
  <c r="B186" i="6"/>
  <c r="Q185" i="6"/>
  <c r="P185" i="6"/>
  <c r="O185" i="6"/>
  <c r="N185" i="6"/>
  <c r="M185" i="6"/>
  <c r="L185" i="6"/>
  <c r="K185" i="6"/>
  <c r="J185" i="6"/>
  <c r="I185" i="6"/>
  <c r="H185" i="6"/>
  <c r="G185" i="6"/>
  <c r="F185" i="6"/>
  <c r="E185" i="6"/>
  <c r="D185" i="6"/>
  <c r="C185" i="6"/>
  <c r="B185" i="6"/>
  <c r="Q184" i="6"/>
  <c r="P184" i="6"/>
  <c r="O184" i="6"/>
  <c r="N184" i="6"/>
  <c r="M184" i="6"/>
  <c r="L184" i="6"/>
  <c r="K184" i="6"/>
  <c r="J184" i="6"/>
  <c r="I184" i="6"/>
  <c r="H184" i="6"/>
  <c r="G184" i="6"/>
  <c r="F184" i="6"/>
  <c r="E184" i="6"/>
  <c r="D184" i="6"/>
  <c r="C184" i="6"/>
  <c r="B184" i="6"/>
  <c r="Q183" i="6"/>
  <c r="P183" i="6"/>
  <c r="O183" i="6"/>
  <c r="N183" i="6"/>
  <c r="M183" i="6"/>
  <c r="L183" i="6"/>
  <c r="K183" i="6"/>
  <c r="J183" i="6"/>
  <c r="I183" i="6"/>
  <c r="H183" i="6"/>
  <c r="G183" i="6"/>
  <c r="F183" i="6"/>
  <c r="E183" i="6"/>
  <c r="D183" i="6"/>
  <c r="C183" i="6"/>
  <c r="B183" i="6"/>
  <c r="R183" i="6" s="1"/>
  <c r="Q182" i="6"/>
  <c r="P182" i="6"/>
  <c r="O182" i="6"/>
  <c r="N182" i="6"/>
  <c r="M182" i="6"/>
  <c r="L182" i="6"/>
  <c r="K182" i="6"/>
  <c r="J182" i="6"/>
  <c r="I182" i="6"/>
  <c r="H182" i="6"/>
  <c r="G182" i="6"/>
  <c r="F182" i="6"/>
  <c r="E182" i="6"/>
  <c r="D182" i="6"/>
  <c r="C182" i="6"/>
  <c r="B182" i="6"/>
  <c r="Q181" i="6"/>
  <c r="P181" i="6"/>
  <c r="O181" i="6"/>
  <c r="N181" i="6"/>
  <c r="M181" i="6"/>
  <c r="L181" i="6"/>
  <c r="K181" i="6"/>
  <c r="J181" i="6"/>
  <c r="I181" i="6"/>
  <c r="H181" i="6"/>
  <c r="G181" i="6"/>
  <c r="F181" i="6"/>
  <c r="E181" i="6"/>
  <c r="D181" i="6"/>
  <c r="C181" i="6"/>
  <c r="B181" i="6"/>
  <c r="Q180" i="6"/>
  <c r="P180" i="6"/>
  <c r="O180" i="6"/>
  <c r="N180" i="6"/>
  <c r="M180" i="6"/>
  <c r="L180" i="6"/>
  <c r="K180" i="6"/>
  <c r="J180" i="6"/>
  <c r="I180" i="6"/>
  <c r="H180" i="6"/>
  <c r="G180" i="6"/>
  <c r="F180" i="6"/>
  <c r="E180" i="6"/>
  <c r="D180" i="6"/>
  <c r="C180" i="6"/>
  <c r="B180" i="6"/>
  <c r="Q179" i="6"/>
  <c r="P179" i="6"/>
  <c r="O179" i="6"/>
  <c r="N179" i="6"/>
  <c r="M179" i="6"/>
  <c r="L179" i="6"/>
  <c r="K179" i="6"/>
  <c r="J179" i="6"/>
  <c r="I179" i="6"/>
  <c r="H179" i="6"/>
  <c r="G179" i="6"/>
  <c r="F179" i="6"/>
  <c r="E179" i="6"/>
  <c r="D179" i="6"/>
  <c r="C179" i="6"/>
  <c r="B179" i="6"/>
  <c r="Q178" i="6"/>
  <c r="P178" i="6"/>
  <c r="O178" i="6"/>
  <c r="N178" i="6"/>
  <c r="M178" i="6"/>
  <c r="L178" i="6"/>
  <c r="K178" i="6"/>
  <c r="J178" i="6"/>
  <c r="I178" i="6"/>
  <c r="H178" i="6"/>
  <c r="G178" i="6"/>
  <c r="F178" i="6"/>
  <c r="E178" i="6"/>
  <c r="D178" i="6"/>
  <c r="C178" i="6"/>
  <c r="B178" i="6"/>
  <c r="R178" i="6" s="1"/>
  <c r="Q177" i="6"/>
  <c r="P177" i="6"/>
  <c r="O177" i="6"/>
  <c r="N177" i="6"/>
  <c r="M177" i="6"/>
  <c r="L177" i="6"/>
  <c r="K177" i="6"/>
  <c r="J177" i="6"/>
  <c r="I177" i="6"/>
  <c r="H177" i="6"/>
  <c r="G177" i="6"/>
  <c r="F177" i="6"/>
  <c r="E177" i="6"/>
  <c r="D177" i="6"/>
  <c r="C177" i="6"/>
  <c r="B177" i="6"/>
  <c r="Q176" i="6"/>
  <c r="P176" i="6"/>
  <c r="O176" i="6"/>
  <c r="N176" i="6"/>
  <c r="M176" i="6"/>
  <c r="L176" i="6"/>
  <c r="K176" i="6"/>
  <c r="J176" i="6"/>
  <c r="I176" i="6"/>
  <c r="H176" i="6"/>
  <c r="G176" i="6"/>
  <c r="F176" i="6"/>
  <c r="E176" i="6"/>
  <c r="D176" i="6"/>
  <c r="C176" i="6"/>
  <c r="B176" i="6"/>
  <c r="Q175" i="6"/>
  <c r="P175" i="6"/>
  <c r="O175" i="6"/>
  <c r="N175" i="6"/>
  <c r="M175" i="6"/>
  <c r="L175" i="6"/>
  <c r="K175" i="6"/>
  <c r="J175" i="6"/>
  <c r="I175" i="6"/>
  <c r="H175" i="6"/>
  <c r="G175" i="6"/>
  <c r="F175" i="6"/>
  <c r="E175" i="6"/>
  <c r="D175" i="6"/>
  <c r="C175" i="6"/>
  <c r="B175" i="6"/>
  <c r="R175" i="6" s="1"/>
  <c r="AA26" i="2" s="1"/>
  <c r="Q174" i="6"/>
  <c r="P174" i="6"/>
  <c r="O174" i="6"/>
  <c r="N174" i="6"/>
  <c r="M174" i="6"/>
  <c r="L174" i="6"/>
  <c r="K174" i="6"/>
  <c r="J174" i="6"/>
  <c r="I174" i="6"/>
  <c r="H174" i="6"/>
  <c r="G174" i="6"/>
  <c r="F174" i="6"/>
  <c r="E174" i="6"/>
  <c r="D174" i="6"/>
  <c r="C174" i="6"/>
  <c r="B174" i="6"/>
  <c r="R174" i="6" s="1"/>
  <c r="Y26" i="2" s="1"/>
  <c r="Q173" i="6"/>
  <c r="P173" i="6"/>
  <c r="O173" i="6"/>
  <c r="N173" i="6"/>
  <c r="M173" i="6"/>
  <c r="L173" i="6"/>
  <c r="K173" i="6"/>
  <c r="J173" i="6"/>
  <c r="I173" i="6"/>
  <c r="H173" i="6"/>
  <c r="G173" i="6"/>
  <c r="F173" i="6"/>
  <c r="E173" i="6"/>
  <c r="D173" i="6"/>
  <c r="C173" i="6"/>
  <c r="B173" i="6"/>
  <c r="R173" i="6" s="1"/>
  <c r="Q172" i="6"/>
  <c r="P172" i="6"/>
  <c r="O172" i="6"/>
  <c r="N172" i="6"/>
  <c r="M172" i="6"/>
  <c r="L172" i="6"/>
  <c r="K172" i="6"/>
  <c r="J172" i="6"/>
  <c r="I172" i="6"/>
  <c r="H172" i="6"/>
  <c r="G172" i="6"/>
  <c r="F172" i="6"/>
  <c r="E172" i="6"/>
  <c r="D172" i="6"/>
  <c r="C172" i="6"/>
  <c r="B172" i="6"/>
  <c r="R172" i="6" s="1"/>
  <c r="Q171" i="6"/>
  <c r="P171" i="6"/>
  <c r="O171" i="6"/>
  <c r="N171" i="6"/>
  <c r="M171" i="6"/>
  <c r="L171" i="6"/>
  <c r="K171" i="6"/>
  <c r="J171" i="6"/>
  <c r="I171" i="6"/>
  <c r="H171" i="6"/>
  <c r="G171" i="6"/>
  <c r="F171" i="6"/>
  <c r="E171" i="6"/>
  <c r="D171" i="6"/>
  <c r="C171" i="6"/>
  <c r="B171" i="6"/>
  <c r="R171" i="6" s="1"/>
  <c r="Q170" i="6"/>
  <c r="P170" i="6"/>
  <c r="O170" i="6"/>
  <c r="N170" i="6"/>
  <c r="M170" i="6"/>
  <c r="L170" i="6"/>
  <c r="K170" i="6"/>
  <c r="J170" i="6"/>
  <c r="I170" i="6"/>
  <c r="H170" i="6"/>
  <c r="G170" i="6"/>
  <c r="F170" i="6"/>
  <c r="E170" i="6"/>
  <c r="D170" i="6"/>
  <c r="C170" i="6"/>
  <c r="B170" i="6"/>
  <c r="R170" i="6" s="1"/>
  <c r="Q169" i="6"/>
  <c r="P169" i="6"/>
  <c r="O169" i="6"/>
  <c r="N169" i="6"/>
  <c r="M169" i="6"/>
  <c r="L169" i="6"/>
  <c r="K169" i="6"/>
  <c r="J169" i="6"/>
  <c r="I169" i="6"/>
  <c r="H169" i="6"/>
  <c r="G169" i="6"/>
  <c r="F169" i="6"/>
  <c r="E169" i="6"/>
  <c r="D169" i="6"/>
  <c r="C169" i="6"/>
  <c r="B169" i="6"/>
  <c r="Q168" i="6"/>
  <c r="P168" i="6"/>
  <c r="O168" i="6"/>
  <c r="N168" i="6"/>
  <c r="M168" i="6"/>
  <c r="L168" i="6"/>
  <c r="K168" i="6"/>
  <c r="J168" i="6"/>
  <c r="I168" i="6"/>
  <c r="H168" i="6"/>
  <c r="G168" i="6"/>
  <c r="F168" i="6"/>
  <c r="E168" i="6"/>
  <c r="D168" i="6"/>
  <c r="C168" i="6"/>
  <c r="B168" i="6"/>
  <c r="Q167" i="6"/>
  <c r="P167" i="6"/>
  <c r="O167" i="6"/>
  <c r="N167" i="6"/>
  <c r="M167" i="6"/>
  <c r="L167" i="6"/>
  <c r="K167" i="6"/>
  <c r="J167" i="6"/>
  <c r="I167" i="6"/>
  <c r="H167" i="6"/>
  <c r="G167" i="6"/>
  <c r="F167" i="6"/>
  <c r="E167" i="6"/>
  <c r="D167" i="6"/>
  <c r="C167" i="6"/>
  <c r="B167" i="6"/>
  <c r="R167" i="6" s="1"/>
  <c r="Q166" i="6"/>
  <c r="P166" i="6"/>
  <c r="O166" i="6"/>
  <c r="N166" i="6"/>
  <c r="M166" i="6"/>
  <c r="L166" i="6"/>
  <c r="K166" i="6"/>
  <c r="J166" i="6"/>
  <c r="I166" i="6"/>
  <c r="H166" i="6"/>
  <c r="G166" i="6"/>
  <c r="F166" i="6"/>
  <c r="E166" i="6"/>
  <c r="D166" i="6"/>
  <c r="C166" i="6"/>
  <c r="B166" i="6"/>
  <c r="R166" i="6" s="1"/>
  <c r="Q165" i="6"/>
  <c r="P165" i="6"/>
  <c r="O165" i="6"/>
  <c r="N165" i="6"/>
  <c r="M165" i="6"/>
  <c r="L165" i="6"/>
  <c r="K165" i="6"/>
  <c r="J165" i="6"/>
  <c r="I165" i="6"/>
  <c r="H165" i="6"/>
  <c r="G165" i="6"/>
  <c r="F165" i="6"/>
  <c r="E165" i="6"/>
  <c r="D165" i="6"/>
  <c r="C165" i="6"/>
  <c r="B165" i="6"/>
  <c r="Q164" i="6"/>
  <c r="P164" i="6"/>
  <c r="O164" i="6"/>
  <c r="N164" i="6"/>
  <c r="M164" i="6"/>
  <c r="L164" i="6"/>
  <c r="K164" i="6"/>
  <c r="J164" i="6"/>
  <c r="I164" i="6"/>
  <c r="H164" i="6"/>
  <c r="G164" i="6"/>
  <c r="F164" i="6"/>
  <c r="E164" i="6"/>
  <c r="D164" i="6"/>
  <c r="C164" i="6"/>
  <c r="B164" i="6"/>
  <c r="Q163" i="6"/>
  <c r="P163" i="6"/>
  <c r="O163" i="6"/>
  <c r="N163" i="6"/>
  <c r="M163" i="6"/>
  <c r="L163" i="6"/>
  <c r="K163" i="6"/>
  <c r="J163" i="6"/>
  <c r="I163" i="6"/>
  <c r="H163" i="6"/>
  <c r="G163" i="6"/>
  <c r="F163" i="6"/>
  <c r="E163" i="6"/>
  <c r="D163" i="6"/>
  <c r="C163" i="6"/>
  <c r="B163" i="6"/>
  <c r="Q162" i="6"/>
  <c r="P162" i="6"/>
  <c r="O162" i="6"/>
  <c r="N162" i="6"/>
  <c r="M162" i="6"/>
  <c r="L162" i="6"/>
  <c r="K162" i="6"/>
  <c r="J162" i="6"/>
  <c r="I162" i="6"/>
  <c r="H162" i="6"/>
  <c r="G162" i="6"/>
  <c r="F162" i="6"/>
  <c r="E162" i="6"/>
  <c r="D162" i="6"/>
  <c r="C162" i="6"/>
  <c r="B162" i="6"/>
  <c r="R162" i="6" s="1"/>
  <c r="Q161" i="6"/>
  <c r="P161" i="6"/>
  <c r="O161" i="6"/>
  <c r="N161" i="6"/>
  <c r="M161" i="6"/>
  <c r="L161" i="6"/>
  <c r="K161" i="6"/>
  <c r="J161" i="6"/>
  <c r="I161" i="6"/>
  <c r="H161" i="6"/>
  <c r="G161" i="6"/>
  <c r="F161" i="6"/>
  <c r="E161" i="6"/>
  <c r="D161" i="6"/>
  <c r="C161" i="6"/>
  <c r="B161" i="6"/>
  <c r="R161" i="6" s="1"/>
  <c r="Q160" i="6"/>
  <c r="P160" i="6"/>
  <c r="O160" i="6"/>
  <c r="N160" i="6"/>
  <c r="M160" i="6"/>
  <c r="L160" i="6"/>
  <c r="K160" i="6"/>
  <c r="J160" i="6"/>
  <c r="I160" i="6"/>
  <c r="H160" i="6"/>
  <c r="G160" i="6"/>
  <c r="F160" i="6"/>
  <c r="E160" i="6"/>
  <c r="D160" i="6"/>
  <c r="C160" i="6"/>
  <c r="B160" i="6"/>
  <c r="Q159" i="6"/>
  <c r="P159" i="6"/>
  <c r="O159" i="6"/>
  <c r="N159" i="6"/>
  <c r="M159" i="6"/>
  <c r="L159" i="6"/>
  <c r="K159" i="6"/>
  <c r="J159" i="6"/>
  <c r="I159" i="6"/>
  <c r="H159" i="6"/>
  <c r="G159" i="6"/>
  <c r="F159" i="6"/>
  <c r="E159" i="6"/>
  <c r="D159" i="6"/>
  <c r="C159" i="6"/>
  <c r="B159" i="6"/>
  <c r="R159" i="6" s="1"/>
  <c r="Q158" i="6"/>
  <c r="P158" i="6"/>
  <c r="O158" i="6"/>
  <c r="N158" i="6"/>
  <c r="M158" i="6"/>
  <c r="L158" i="6"/>
  <c r="K158" i="6"/>
  <c r="J158" i="6"/>
  <c r="I158" i="6"/>
  <c r="H158" i="6"/>
  <c r="G158" i="6"/>
  <c r="F158" i="6"/>
  <c r="E158" i="6"/>
  <c r="D158" i="6"/>
  <c r="C158" i="6"/>
  <c r="B158" i="6"/>
  <c r="R158" i="6" s="1"/>
  <c r="Q157" i="6"/>
  <c r="P157" i="6"/>
  <c r="O157" i="6"/>
  <c r="N157" i="6"/>
  <c r="M157" i="6"/>
  <c r="L157" i="6"/>
  <c r="K157" i="6"/>
  <c r="J157" i="6"/>
  <c r="I157" i="6"/>
  <c r="H157" i="6"/>
  <c r="G157" i="6"/>
  <c r="F157" i="6"/>
  <c r="E157" i="6"/>
  <c r="D157" i="6"/>
  <c r="C157" i="6"/>
  <c r="B157" i="6"/>
  <c r="R157" i="6" s="1"/>
  <c r="AJ114" i="6"/>
  <c r="AI114" i="6"/>
  <c r="AH114" i="6"/>
  <c r="AG114" i="6"/>
  <c r="AF114" i="6"/>
  <c r="AE114" i="6"/>
  <c r="AD114" i="6"/>
  <c r="AC114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I114" i="6"/>
  <c r="H114" i="6"/>
  <c r="G114" i="6"/>
  <c r="F114" i="6"/>
  <c r="E114" i="6"/>
  <c r="D114" i="6"/>
  <c r="C114" i="6"/>
  <c r="B114" i="6"/>
  <c r="AJ113" i="6"/>
  <c r="AI113" i="6"/>
  <c r="AH113" i="6"/>
  <c r="AG113" i="6"/>
  <c r="AF113" i="6"/>
  <c r="AE113" i="6"/>
  <c r="AD113" i="6"/>
  <c r="AC113" i="6"/>
  <c r="AB113" i="6"/>
  <c r="AA113" i="6"/>
  <c r="Z113" i="6"/>
  <c r="Y113" i="6"/>
  <c r="X113" i="6"/>
  <c r="W113" i="6"/>
  <c r="V113" i="6"/>
  <c r="U113" i="6"/>
  <c r="T113" i="6"/>
  <c r="S113" i="6"/>
  <c r="R113" i="6"/>
  <c r="Q113" i="6"/>
  <c r="P113" i="6"/>
  <c r="O113" i="6"/>
  <c r="N113" i="6"/>
  <c r="M113" i="6"/>
  <c r="L113" i="6"/>
  <c r="K113" i="6"/>
  <c r="J113" i="6"/>
  <c r="I113" i="6"/>
  <c r="H113" i="6"/>
  <c r="G113" i="6"/>
  <c r="F113" i="6"/>
  <c r="E113" i="6"/>
  <c r="D113" i="6"/>
  <c r="C113" i="6"/>
  <c r="B113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H112" i="6"/>
  <c r="G112" i="6"/>
  <c r="F112" i="6"/>
  <c r="E112" i="6"/>
  <c r="D112" i="6"/>
  <c r="C112" i="6"/>
  <c r="B112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O111" i="6"/>
  <c r="N111" i="6"/>
  <c r="M111" i="6"/>
  <c r="L111" i="6"/>
  <c r="K111" i="6"/>
  <c r="J111" i="6"/>
  <c r="I111" i="6"/>
  <c r="H111" i="6"/>
  <c r="G111" i="6"/>
  <c r="F111" i="6"/>
  <c r="E111" i="6"/>
  <c r="D111" i="6"/>
  <c r="C111" i="6"/>
  <c r="B111" i="6"/>
  <c r="AJ110" i="6"/>
  <c r="AI110" i="6"/>
  <c r="AH110" i="6"/>
  <c r="AG110" i="6"/>
  <c r="AF110" i="6"/>
  <c r="AE110" i="6"/>
  <c r="AD110" i="6"/>
  <c r="AC110" i="6"/>
  <c r="AB110" i="6"/>
  <c r="AA110" i="6"/>
  <c r="Z110" i="6"/>
  <c r="Y110" i="6"/>
  <c r="X110" i="6"/>
  <c r="W110" i="6"/>
  <c r="V110" i="6"/>
  <c r="U110" i="6"/>
  <c r="T110" i="6"/>
  <c r="S110" i="6"/>
  <c r="R110" i="6"/>
  <c r="Q110" i="6"/>
  <c r="P110" i="6"/>
  <c r="O110" i="6"/>
  <c r="N110" i="6"/>
  <c r="M110" i="6"/>
  <c r="L110" i="6"/>
  <c r="K110" i="6"/>
  <c r="J110" i="6"/>
  <c r="I110" i="6"/>
  <c r="H110" i="6"/>
  <c r="G110" i="6"/>
  <c r="F110" i="6"/>
  <c r="E110" i="6"/>
  <c r="D110" i="6"/>
  <c r="C110" i="6"/>
  <c r="B110" i="6"/>
  <c r="AJ109" i="6"/>
  <c r="AI109" i="6"/>
  <c r="AH109" i="6"/>
  <c r="AG109" i="6"/>
  <c r="AF109" i="6"/>
  <c r="AE109" i="6"/>
  <c r="AD109" i="6"/>
  <c r="AC109" i="6"/>
  <c r="AB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O109" i="6"/>
  <c r="N109" i="6"/>
  <c r="M109" i="6"/>
  <c r="L109" i="6"/>
  <c r="K109" i="6"/>
  <c r="J109" i="6"/>
  <c r="I109" i="6"/>
  <c r="H109" i="6"/>
  <c r="G109" i="6"/>
  <c r="F109" i="6"/>
  <c r="E109" i="6"/>
  <c r="D109" i="6"/>
  <c r="C109" i="6"/>
  <c r="B109" i="6"/>
  <c r="AJ108" i="6"/>
  <c r="AI108" i="6"/>
  <c r="AH108" i="6"/>
  <c r="AG108" i="6"/>
  <c r="AF108" i="6"/>
  <c r="AE108" i="6"/>
  <c r="AD108" i="6"/>
  <c r="AC108" i="6"/>
  <c r="AB108" i="6"/>
  <c r="AA108" i="6"/>
  <c r="Z108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I108" i="6"/>
  <c r="H108" i="6"/>
  <c r="G108" i="6"/>
  <c r="F108" i="6"/>
  <c r="E108" i="6"/>
  <c r="D108" i="6"/>
  <c r="C108" i="6"/>
  <c r="B108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O107" i="6"/>
  <c r="N107" i="6"/>
  <c r="M107" i="6"/>
  <c r="L107" i="6"/>
  <c r="K107" i="6"/>
  <c r="J107" i="6"/>
  <c r="I107" i="6"/>
  <c r="H107" i="6"/>
  <c r="G107" i="6"/>
  <c r="F107" i="6"/>
  <c r="E107" i="6"/>
  <c r="D107" i="6"/>
  <c r="C107" i="6"/>
  <c r="B107" i="6"/>
  <c r="AJ106" i="6"/>
  <c r="AI106" i="6"/>
  <c r="AH106" i="6"/>
  <c r="AG106" i="6"/>
  <c r="AF106" i="6"/>
  <c r="AE106" i="6"/>
  <c r="AD106" i="6"/>
  <c r="AC106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J115" i="6" s="1"/>
  <c r="G27" i="2" s="1"/>
  <c r="I106" i="6"/>
  <c r="H106" i="6"/>
  <c r="G106" i="6"/>
  <c r="F106" i="6"/>
  <c r="E106" i="6"/>
  <c r="D106" i="6"/>
  <c r="C106" i="6"/>
  <c r="B106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H105" i="6"/>
  <c r="G105" i="6"/>
  <c r="F105" i="6"/>
  <c r="E105" i="6"/>
  <c r="D105" i="6"/>
  <c r="C105" i="6"/>
  <c r="B105" i="6"/>
  <c r="AJ104" i="6"/>
  <c r="AI104" i="6"/>
  <c r="AH104" i="6"/>
  <c r="AG104" i="6"/>
  <c r="AF104" i="6"/>
  <c r="AE104" i="6"/>
  <c r="AD104" i="6"/>
  <c r="AC104" i="6"/>
  <c r="AB104" i="6"/>
  <c r="AA104" i="6"/>
  <c r="Z104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M104" i="6"/>
  <c r="L104" i="6"/>
  <c r="K104" i="6"/>
  <c r="J104" i="6"/>
  <c r="I104" i="6"/>
  <c r="H104" i="6"/>
  <c r="G104" i="6"/>
  <c r="F104" i="6"/>
  <c r="E104" i="6"/>
  <c r="D104" i="6"/>
  <c r="C104" i="6"/>
  <c r="B104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H103" i="6"/>
  <c r="G103" i="6"/>
  <c r="F103" i="6"/>
  <c r="E103" i="6"/>
  <c r="D103" i="6"/>
  <c r="C103" i="6"/>
  <c r="B103" i="6"/>
  <c r="AJ102" i="6"/>
  <c r="AI102" i="6"/>
  <c r="AH102" i="6"/>
  <c r="AG102" i="6"/>
  <c r="AF102" i="6"/>
  <c r="AE102" i="6"/>
  <c r="AD102" i="6"/>
  <c r="AC102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H102" i="6"/>
  <c r="G102" i="6"/>
  <c r="F102" i="6"/>
  <c r="E102" i="6"/>
  <c r="D102" i="6"/>
  <c r="C102" i="6"/>
  <c r="B102" i="6"/>
  <c r="AJ101" i="6"/>
  <c r="AI101" i="6"/>
  <c r="AH101" i="6"/>
  <c r="AG101" i="6"/>
  <c r="AF101" i="6"/>
  <c r="AE101" i="6"/>
  <c r="AD101" i="6"/>
  <c r="AC101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K101" i="6"/>
  <c r="J101" i="6"/>
  <c r="I101" i="6"/>
  <c r="H101" i="6"/>
  <c r="G101" i="6"/>
  <c r="F101" i="6"/>
  <c r="E101" i="6"/>
  <c r="D101" i="6"/>
  <c r="C101" i="6"/>
  <c r="B101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H100" i="6"/>
  <c r="G100" i="6"/>
  <c r="F100" i="6"/>
  <c r="E100" i="6"/>
  <c r="D100" i="6"/>
  <c r="C100" i="6"/>
  <c r="B100" i="6"/>
  <c r="AJ99" i="6"/>
  <c r="AI99" i="6"/>
  <c r="AH99" i="6"/>
  <c r="AG99" i="6"/>
  <c r="AF99" i="6"/>
  <c r="AE99" i="6"/>
  <c r="AE115" i="6" s="1"/>
  <c r="AD99" i="6"/>
  <c r="AC99" i="6"/>
  <c r="AB99" i="6"/>
  <c r="AA99" i="6"/>
  <c r="Z99" i="6"/>
  <c r="Y99" i="6"/>
  <c r="X99" i="6"/>
  <c r="W99" i="6"/>
  <c r="W115" i="6" s="1"/>
  <c r="AG27" i="2" s="1"/>
  <c r="V99" i="6"/>
  <c r="U99" i="6"/>
  <c r="T99" i="6"/>
  <c r="S99" i="6"/>
  <c r="R99" i="6"/>
  <c r="Q99" i="6"/>
  <c r="P99" i="6"/>
  <c r="O99" i="6"/>
  <c r="O115" i="6" s="1"/>
  <c r="Q27" i="2" s="1"/>
  <c r="N99" i="6"/>
  <c r="M99" i="6"/>
  <c r="L99" i="6"/>
  <c r="K99" i="6"/>
  <c r="J99" i="6"/>
  <c r="I99" i="6"/>
  <c r="H99" i="6"/>
  <c r="G99" i="6"/>
  <c r="G115" i="6" s="1"/>
  <c r="F99" i="6"/>
  <c r="E99" i="6"/>
  <c r="D99" i="6"/>
  <c r="C99" i="6"/>
  <c r="B99" i="6"/>
  <c r="Q76" i="6"/>
  <c r="P76" i="6"/>
  <c r="O76" i="6"/>
  <c r="N76" i="6"/>
  <c r="M76" i="6"/>
  <c r="L76" i="6"/>
  <c r="K76" i="6"/>
  <c r="J76" i="6"/>
  <c r="I76" i="6"/>
  <c r="H76" i="6"/>
  <c r="G76" i="6"/>
  <c r="F76" i="6"/>
  <c r="E76" i="6"/>
  <c r="D76" i="6"/>
  <c r="C76" i="6"/>
  <c r="B76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B75" i="6"/>
  <c r="Q74" i="6"/>
  <c r="P74" i="6"/>
  <c r="O74" i="6"/>
  <c r="N74" i="6"/>
  <c r="M74" i="6"/>
  <c r="L74" i="6"/>
  <c r="K74" i="6"/>
  <c r="J74" i="6"/>
  <c r="I74" i="6"/>
  <c r="H74" i="6"/>
  <c r="G74" i="6"/>
  <c r="F74" i="6"/>
  <c r="E74" i="6"/>
  <c r="D74" i="6"/>
  <c r="C74" i="6"/>
  <c r="B74" i="6"/>
  <c r="Q73" i="6"/>
  <c r="P73" i="6"/>
  <c r="O73" i="6"/>
  <c r="N73" i="6"/>
  <c r="M73" i="6"/>
  <c r="L73" i="6"/>
  <c r="K73" i="6"/>
  <c r="J73" i="6"/>
  <c r="I73" i="6"/>
  <c r="H73" i="6"/>
  <c r="G73" i="6"/>
  <c r="F73" i="6"/>
  <c r="E73" i="6"/>
  <c r="D73" i="6"/>
  <c r="C73" i="6"/>
  <c r="B73" i="6"/>
  <c r="Q72" i="6"/>
  <c r="P72" i="6"/>
  <c r="O72" i="6"/>
  <c r="N72" i="6"/>
  <c r="M72" i="6"/>
  <c r="L72" i="6"/>
  <c r="K72" i="6"/>
  <c r="J72" i="6"/>
  <c r="I72" i="6"/>
  <c r="H72" i="6"/>
  <c r="G72" i="6"/>
  <c r="F72" i="6"/>
  <c r="E72" i="6"/>
  <c r="D72" i="6"/>
  <c r="C72" i="6"/>
  <c r="B72" i="6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C71" i="6"/>
  <c r="B71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B70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B69" i="6"/>
  <c r="R69" i="6" s="1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B68" i="6"/>
  <c r="R68" i="6" s="1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B67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B66" i="6"/>
  <c r="R66" i="6" s="1"/>
  <c r="AM28" i="2" s="1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B64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B63" i="6"/>
  <c r="R63" i="6" s="1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R58" i="6" s="1"/>
  <c r="W28" i="2" s="1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R57" i="6" s="1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B55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R53" i="6" s="1"/>
  <c r="M28" i="2" s="1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R50" i="6" s="1"/>
  <c r="G28" i="2" s="1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R49" i="6" s="1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R48" i="6" s="1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R47" i="6" s="1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R46" i="6" s="1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R45" i="6" s="1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R43" i="6" s="1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R42" i="6" s="1"/>
  <c r="F27" i="5"/>
  <c r="I15" i="2" s="1"/>
  <c r="J26" i="5"/>
  <c r="J27" i="5" s="1"/>
  <c r="I26" i="5"/>
  <c r="I27" i="5" s="1"/>
  <c r="H26" i="5"/>
  <c r="H27" i="5" s="1"/>
  <c r="G26" i="5"/>
  <c r="G27" i="5" s="1"/>
  <c r="K15" i="2" s="1"/>
  <c r="F26" i="5"/>
  <c r="E26" i="5"/>
  <c r="E27" i="5" s="1"/>
  <c r="D26" i="5"/>
  <c r="D27" i="5" s="1"/>
  <c r="C26" i="5"/>
  <c r="C27" i="5" s="1"/>
  <c r="C15" i="2" s="1"/>
  <c r="G13" i="5"/>
  <c r="E13" i="5"/>
  <c r="C13" i="5"/>
  <c r="I12" i="5"/>
  <c r="I13" i="5" s="1"/>
  <c r="AE14" i="2" s="1"/>
  <c r="H12" i="5"/>
  <c r="H13" i="5" s="1"/>
  <c r="G12" i="5"/>
  <c r="F12" i="5"/>
  <c r="F13" i="5" s="1"/>
  <c r="E12" i="5"/>
  <c r="D12" i="5"/>
  <c r="D13" i="5" s="1"/>
  <c r="C12" i="5"/>
  <c r="T296" i="4"/>
  <c r="S296" i="4"/>
  <c r="R296" i="4"/>
  <c r="Q296" i="4"/>
  <c r="P296" i="4"/>
  <c r="O296" i="4"/>
  <c r="N296" i="4"/>
  <c r="M296" i="4"/>
  <c r="L296" i="4"/>
  <c r="K296" i="4"/>
  <c r="J296" i="4"/>
  <c r="I296" i="4"/>
  <c r="H296" i="4"/>
  <c r="G296" i="4"/>
  <c r="F296" i="4"/>
  <c r="E296" i="4"/>
  <c r="D296" i="4"/>
  <c r="C296" i="4"/>
  <c r="B296" i="4"/>
  <c r="C289" i="4"/>
  <c r="C288" i="4"/>
  <c r="S12" i="2" s="1"/>
  <c r="C287" i="4"/>
  <c r="C286" i="4"/>
  <c r="C285" i="4"/>
  <c r="C284" i="4"/>
  <c r="O12" i="2" s="1"/>
  <c r="C283" i="4"/>
  <c r="N12" i="2" s="1"/>
  <c r="C282" i="4"/>
  <c r="C281" i="4"/>
  <c r="C280" i="4"/>
  <c r="C279" i="4"/>
  <c r="C278" i="4"/>
  <c r="C277" i="4"/>
  <c r="C276" i="4"/>
  <c r="C275" i="4"/>
  <c r="F12" i="2" s="1"/>
  <c r="C274" i="4"/>
  <c r="C273" i="4"/>
  <c r="C269" i="4"/>
  <c r="C268" i="4"/>
  <c r="C267" i="4"/>
  <c r="C266" i="4"/>
  <c r="AM11" i="2" s="1"/>
  <c r="C265" i="4"/>
  <c r="AL11" i="2" s="1"/>
  <c r="C264" i="4"/>
  <c r="AK11" i="2" s="1"/>
  <c r="C263" i="4"/>
  <c r="C262" i="4"/>
  <c r="C261" i="4"/>
  <c r="AH11" i="2" s="1"/>
  <c r="C260" i="4"/>
  <c r="C259" i="4"/>
  <c r="C258" i="4"/>
  <c r="AE11" i="2" s="1"/>
  <c r="C257" i="4"/>
  <c r="C256" i="4"/>
  <c r="AC11" i="2" s="1"/>
  <c r="C255" i="4"/>
  <c r="C254" i="4"/>
  <c r="C253" i="4"/>
  <c r="C252" i="4"/>
  <c r="C251" i="4"/>
  <c r="C250" i="4"/>
  <c r="W11" i="2" s="1"/>
  <c r="C249" i="4"/>
  <c r="C248" i="4"/>
  <c r="C247" i="4"/>
  <c r="C246" i="4"/>
  <c r="C245" i="4"/>
  <c r="R11" i="2" s="1"/>
  <c r="C244" i="4"/>
  <c r="C243" i="4"/>
  <c r="C242" i="4"/>
  <c r="C241" i="4"/>
  <c r="C240" i="4"/>
  <c r="C239" i="4"/>
  <c r="C238" i="4"/>
  <c r="C237" i="4"/>
  <c r="J11" i="2" s="1"/>
  <c r="C236" i="4"/>
  <c r="C235" i="4"/>
  <c r="C234" i="4"/>
  <c r="C233" i="4"/>
  <c r="C232" i="4"/>
  <c r="C231" i="4"/>
  <c r="G224" i="4"/>
  <c r="F224" i="4"/>
  <c r="E224" i="4"/>
  <c r="D224" i="4"/>
  <c r="C224" i="4"/>
  <c r="B224" i="4"/>
  <c r="G223" i="4"/>
  <c r="AE10" i="2" s="1"/>
  <c r="F223" i="4"/>
  <c r="E223" i="4"/>
  <c r="D223" i="4"/>
  <c r="G10" i="2" s="1"/>
  <c r="C223" i="4"/>
  <c r="B223" i="4"/>
  <c r="D167" i="4"/>
  <c r="D165" i="4"/>
  <c r="AL13" i="2" s="1"/>
  <c r="D163" i="4"/>
  <c r="AJ13" i="2" s="1"/>
  <c r="D161" i="4"/>
  <c r="D159" i="4"/>
  <c r="D157" i="4"/>
  <c r="D155" i="4"/>
  <c r="D153" i="4"/>
  <c r="D151" i="4"/>
  <c r="D149" i="4"/>
  <c r="V13" i="2" s="1"/>
  <c r="D147" i="4"/>
  <c r="D145" i="4"/>
  <c r="D143" i="4"/>
  <c r="D141" i="4"/>
  <c r="N13" i="2" s="1"/>
  <c r="D139" i="4"/>
  <c r="D137" i="4"/>
  <c r="D135" i="4"/>
  <c r="D133" i="4"/>
  <c r="F13" i="2" s="1"/>
  <c r="D131" i="4"/>
  <c r="C125" i="4"/>
  <c r="C124" i="4"/>
  <c r="C123" i="4"/>
  <c r="AH8" i="2" s="1"/>
  <c r="C122" i="4"/>
  <c r="C121" i="4"/>
  <c r="C120" i="4"/>
  <c r="AB8" i="2" s="1"/>
  <c r="C119" i="4"/>
  <c r="C118" i="4"/>
  <c r="C117" i="4"/>
  <c r="C116" i="4"/>
  <c r="C115" i="4"/>
  <c r="R8" i="2" s="1"/>
  <c r="C114" i="4"/>
  <c r="C113" i="4"/>
  <c r="C112" i="4"/>
  <c r="L8" i="2" s="1"/>
  <c r="C111" i="4"/>
  <c r="C110" i="4"/>
  <c r="C109" i="4"/>
  <c r="C108" i="4"/>
  <c r="C107" i="4"/>
  <c r="C62" i="4"/>
  <c r="C61" i="4"/>
  <c r="C60" i="4"/>
  <c r="C59" i="4"/>
  <c r="Q7" i="2" s="1"/>
  <c r="C58" i="4"/>
  <c r="C57" i="4"/>
  <c r="C56" i="4"/>
  <c r="C55" i="4"/>
  <c r="M7" i="2" s="1"/>
  <c r="C54" i="4"/>
  <c r="C53" i="4"/>
  <c r="C52" i="4"/>
  <c r="C51" i="4"/>
  <c r="C50" i="4"/>
  <c r="H7" i="2" s="1"/>
  <c r="C49" i="4"/>
  <c r="C48" i="4"/>
  <c r="C47" i="4"/>
  <c r="E7" i="2" s="1"/>
  <c r="C46" i="4"/>
  <c r="C45" i="4"/>
  <c r="C40" i="4"/>
  <c r="S4" i="2" s="1"/>
  <c r="C39" i="4"/>
  <c r="C38" i="4"/>
  <c r="O4" i="2" s="1"/>
  <c r="C37" i="4"/>
  <c r="C36" i="4"/>
  <c r="C35" i="4"/>
  <c r="I4" i="2" s="1"/>
  <c r="C34" i="4"/>
  <c r="C33" i="4"/>
  <c r="C32" i="4"/>
  <c r="C19" i="4"/>
  <c r="S3" i="2" s="1"/>
  <c r="C18" i="4"/>
  <c r="Q3" i="2" s="1"/>
  <c r="C17" i="4"/>
  <c r="C16" i="4"/>
  <c r="C15" i="4"/>
  <c r="C14" i="4"/>
  <c r="C13" i="4"/>
  <c r="C12" i="4"/>
  <c r="AM13" i="3"/>
  <c r="AK13" i="3"/>
  <c r="AI13" i="3"/>
  <c r="AG13" i="3"/>
  <c r="AE13" i="3"/>
  <c r="AC13" i="3"/>
  <c r="AA13" i="3"/>
  <c r="Y13" i="3"/>
  <c r="W13" i="3"/>
  <c r="U13" i="3"/>
  <c r="S13" i="3"/>
  <c r="Q13" i="3"/>
  <c r="O13" i="3"/>
  <c r="M13" i="3"/>
  <c r="K13" i="3"/>
  <c r="I13" i="3"/>
  <c r="G13" i="3"/>
  <c r="E13" i="3"/>
  <c r="C13" i="3"/>
  <c r="AM6" i="3"/>
  <c r="AK6" i="3"/>
  <c r="AI6" i="3"/>
  <c r="AG6" i="3"/>
  <c r="AE6" i="3"/>
  <c r="AC6" i="3"/>
  <c r="AA6" i="3"/>
  <c r="Y6" i="3"/>
  <c r="W6" i="3"/>
  <c r="U6" i="3"/>
  <c r="S6" i="3"/>
  <c r="Q6" i="3"/>
  <c r="O6" i="3"/>
  <c r="M6" i="3"/>
  <c r="K6" i="3"/>
  <c r="I6" i="3"/>
  <c r="G6" i="3"/>
  <c r="E6" i="3"/>
  <c r="C6" i="3"/>
  <c r="T4" i="3"/>
  <c r="N4" i="3"/>
  <c r="D4" i="3"/>
  <c r="B4" i="3"/>
  <c r="T3" i="3"/>
  <c r="N3" i="3"/>
  <c r="D3" i="3"/>
  <c r="B3" i="3"/>
  <c r="Q95" i="2"/>
  <c r="O95" i="2"/>
  <c r="M95" i="2"/>
  <c r="E95" i="2"/>
  <c r="S94" i="2"/>
  <c r="O94" i="2"/>
  <c r="M94" i="2"/>
  <c r="K94" i="2"/>
  <c r="G94" i="2"/>
  <c r="E94" i="2"/>
  <c r="S93" i="2"/>
  <c r="Q93" i="2"/>
  <c r="M93" i="2"/>
  <c r="G93" i="2"/>
  <c r="C93" i="2"/>
  <c r="S92" i="2"/>
  <c r="Q92" i="2"/>
  <c r="O92" i="2"/>
  <c r="G92" i="2"/>
  <c r="K91" i="2"/>
  <c r="E91" i="2"/>
  <c r="Q90" i="2"/>
  <c r="M90" i="2"/>
  <c r="I90" i="2"/>
  <c r="G90" i="2"/>
  <c r="S89" i="2"/>
  <c r="G89" i="2"/>
  <c r="C89" i="2"/>
  <c r="S88" i="2"/>
  <c r="O88" i="2"/>
  <c r="M88" i="2"/>
  <c r="K88" i="2"/>
  <c r="E88" i="2"/>
  <c r="C88" i="2"/>
  <c r="S87" i="2"/>
  <c r="Q87" i="2"/>
  <c r="O87" i="2"/>
  <c r="K87" i="2"/>
  <c r="E87" i="2"/>
  <c r="C87" i="2"/>
  <c r="Q86" i="2"/>
  <c r="O86" i="2"/>
  <c r="I86" i="2"/>
  <c r="G86" i="2"/>
  <c r="C86" i="2"/>
  <c r="S85" i="2"/>
  <c r="Q85" i="2"/>
  <c r="O85" i="2"/>
  <c r="I85" i="2"/>
  <c r="G85" i="2"/>
  <c r="E85" i="2"/>
  <c r="C85" i="2"/>
  <c r="S84" i="2"/>
  <c r="Q84" i="2"/>
  <c r="M84" i="2"/>
  <c r="K84" i="2"/>
  <c r="G84" i="2"/>
  <c r="S83" i="2"/>
  <c r="Q83" i="2"/>
  <c r="K83" i="2"/>
  <c r="I83" i="2"/>
  <c r="G83" i="2"/>
  <c r="C83" i="2"/>
  <c r="Q82" i="2"/>
  <c r="O82" i="2"/>
  <c r="M82" i="2"/>
  <c r="I82" i="2"/>
  <c r="G82" i="2"/>
  <c r="O81" i="2"/>
  <c r="M81" i="2"/>
  <c r="I81" i="2"/>
  <c r="G81" i="2"/>
  <c r="E81" i="2"/>
  <c r="S80" i="2"/>
  <c r="O80" i="2"/>
  <c r="K80" i="2"/>
  <c r="I80" i="2"/>
  <c r="S79" i="2"/>
  <c r="M79" i="2"/>
  <c r="K79" i="2"/>
  <c r="I79" i="2"/>
  <c r="E79" i="2"/>
  <c r="C79" i="2"/>
  <c r="Q78" i="2"/>
  <c r="O78" i="2"/>
  <c r="K78" i="2"/>
  <c r="I78" i="2"/>
  <c r="E78" i="2"/>
  <c r="Q77" i="2"/>
  <c r="O77" i="2"/>
  <c r="M77" i="2"/>
  <c r="K77" i="2"/>
  <c r="G77" i="2"/>
  <c r="E77" i="2"/>
  <c r="S76" i="2"/>
  <c r="Q76" i="2"/>
  <c r="O76" i="2"/>
  <c r="M76" i="2"/>
  <c r="E76" i="2"/>
  <c r="C76" i="2"/>
  <c r="K75" i="2"/>
  <c r="E75" i="2"/>
  <c r="S74" i="2"/>
  <c r="M74" i="2"/>
  <c r="K74" i="2"/>
  <c r="I74" i="2"/>
  <c r="G74" i="2"/>
  <c r="E74" i="2"/>
  <c r="C74" i="2"/>
  <c r="Q73" i="2"/>
  <c r="O73" i="2"/>
  <c r="M73" i="2"/>
  <c r="K73" i="2"/>
  <c r="I73" i="2"/>
  <c r="G73" i="2"/>
  <c r="S72" i="2"/>
  <c r="Q72" i="2"/>
  <c r="O72" i="2"/>
  <c r="M72" i="2"/>
  <c r="I72" i="2"/>
  <c r="G72" i="2"/>
  <c r="C72" i="2"/>
  <c r="O71" i="2"/>
  <c r="M71" i="2"/>
  <c r="G71" i="2"/>
  <c r="E71" i="2"/>
  <c r="S70" i="2"/>
  <c r="O70" i="2"/>
  <c r="M70" i="2"/>
  <c r="I70" i="2"/>
  <c r="E70" i="2"/>
  <c r="C70" i="2"/>
  <c r="S69" i="2"/>
  <c r="Q69" i="2"/>
  <c r="O69" i="2"/>
  <c r="K69" i="2"/>
  <c r="I69" i="2"/>
  <c r="C69" i="2"/>
  <c r="Q68" i="2"/>
  <c r="O68" i="2"/>
  <c r="K68" i="2"/>
  <c r="G68" i="2"/>
  <c r="E68" i="2"/>
  <c r="S67" i="2"/>
  <c r="Q67" i="2"/>
  <c r="M67" i="2"/>
  <c r="K67" i="2"/>
  <c r="G67" i="2"/>
  <c r="E67" i="2"/>
  <c r="C67" i="2"/>
  <c r="S66" i="2"/>
  <c r="Q66" i="2"/>
  <c r="K66" i="2"/>
  <c r="G66" i="2"/>
  <c r="E66" i="2"/>
  <c r="C66" i="2"/>
  <c r="S65" i="2"/>
  <c r="Q65" i="2"/>
  <c r="K65" i="2"/>
  <c r="I65" i="2"/>
  <c r="G65" i="2"/>
  <c r="C65" i="2"/>
  <c r="S64" i="2"/>
  <c r="Q64" i="2"/>
  <c r="O64" i="2"/>
  <c r="M64" i="2"/>
  <c r="K64" i="2"/>
  <c r="I64" i="2"/>
  <c r="C64" i="2"/>
  <c r="S63" i="2"/>
  <c r="O63" i="2"/>
  <c r="M63" i="2"/>
  <c r="I63" i="2"/>
  <c r="E63" i="2"/>
  <c r="C63" i="2"/>
  <c r="S62" i="2"/>
  <c r="O62" i="2"/>
  <c r="M62" i="2"/>
  <c r="K62" i="2"/>
  <c r="I62" i="2"/>
  <c r="G62" i="2"/>
  <c r="E62" i="2"/>
  <c r="C62" i="2"/>
  <c r="S61" i="2"/>
  <c r="Q61" i="2"/>
  <c r="O61" i="2"/>
  <c r="I61" i="2"/>
  <c r="G61" i="2"/>
  <c r="E61" i="2"/>
  <c r="C61" i="2"/>
  <c r="Q60" i="2"/>
  <c r="O60" i="2"/>
  <c r="K60" i="2"/>
  <c r="I60" i="2"/>
  <c r="G60" i="2"/>
  <c r="E60" i="2"/>
  <c r="O59" i="2"/>
  <c r="M59" i="2"/>
  <c r="I59" i="2"/>
  <c r="G59" i="2"/>
  <c r="E59" i="2"/>
  <c r="O58" i="2"/>
  <c r="M58" i="2"/>
  <c r="K58" i="2"/>
  <c r="I58" i="2"/>
  <c r="G58" i="2"/>
  <c r="E58" i="2"/>
  <c r="S57" i="2"/>
  <c r="Q57" i="2"/>
  <c r="M57" i="2"/>
  <c r="K57" i="2"/>
  <c r="I57" i="2"/>
  <c r="G57" i="2"/>
  <c r="C57" i="2"/>
  <c r="S56" i="2"/>
  <c r="Q56" i="2"/>
  <c r="O56" i="2"/>
  <c r="M56" i="2"/>
  <c r="I56" i="2"/>
  <c r="G56" i="2"/>
  <c r="C56" i="2"/>
  <c r="AG28" i="2"/>
  <c r="U28" i="2"/>
  <c r="E28" i="2"/>
  <c r="C28" i="2"/>
  <c r="AG26" i="2"/>
  <c r="W26" i="2"/>
  <c r="U26" i="2"/>
  <c r="S26" i="2"/>
  <c r="Q26" i="2"/>
  <c r="K26" i="2"/>
  <c r="I26" i="2"/>
  <c r="AO25" i="2"/>
  <c r="Y25" i="2"/>
  <c r="W25" i="2"/>
  <c r="M25" i="2"/>
  <c r="C25" i="2"/>
  <c r="AK24" i="2"/>
  <c r="AI24" i="2"/>
  <c r="M24" i="2"/>
  <c r="C24" i="2"/>
  <c r="AI23" i="2"/>
  <c r="Y23" i="2"/>
  <c r="O23" i="2"/>
  <c r="M23" i="2"/>
  <c r="C23" i="2"/>
  <c r="AI21" i="2"/>
  <c r="AC21" i="2"/>
  <c r="M21" i="2"/>
  <c r="C21" i="2"/>
  <c r="AK17" i="2"/>
  <c r="AC17" i="2"/>
  <c r="AA17" i="2"/>
  <c r="O17" i="2"/>
  <c r="E17" i="2"/>
  <c r="AE15" i="2"/>
  <c r="U15" i="2"/>
  <c r="P15" i="2"/>
  <c r="G15" i="2"/>
  <c r="E15" i="2"/>
  <c r="U14" i="2"/>
  <c r="Q14" i="2"/>
  <c r="M14" i="2"/>
  <c r="I14" i="2"/>
  <c r="E14" i="2"/>
  <c r="C14" i="2"/>
  <c r="AN13" i="2"/>
  <c r="AH13" i="2"/>
  <c r="AF13" i="2"/>
  <c r="AD13" i="2"/>
  <c r="AB13" i="2"/>
  <c r="Z13" i="2"/>
  <c r="X13" i="2"/>
  <c r="T13" i="2"/>
  <c r="R13" i="2"/>
  <c r="P13" i="2"/>
  <c r="L13" i="2"/>
  <c r="J13" i="2"/>
  <c r="H13" i="2"/>
  <c r="D13" i="2"/>
  <c r="T12" i="2"/>
  <c r="R12" i="2"/>
  <c r="Q12" i="2"/>
  <c r="P12" i="2"/>
  <c r="M12" i="2"/>
  <c r="L12" i="2"/>
  <c r="K12" i="2"/>
  <c r="J12" i="2"/>
  <c r="I12" i="2"/>
  <c r="H12" i="2"/>
  <c r="G12" i="2"/>
  <c r="E12" i="2"/>
  <c r="D12" i="2"/>
  <c r="AO11" i="2"/>
  <c r="AN11" i="2"/>
  <c r="AJ11" i="2"/>
  <c r="AI11" i="2"/>
  <c r="AG11" i="2"/>
  <c r="AF11" i="2"/>
  <c r="AD11" i="2"/>
  <c r="AB11" i="2"/>
  <c r="AA11" i="2"/>
  <c r="Z11" i="2"/>
  <c r="Y11" i="2"/>
  <c r="X11" i="2"/>
  <c r="V11" i="2"/>
  <c r="U11" i="2"/>
  <c r="T11" i="2"/>
  <c r="S11" i="2"/>
  <c r="Q11" i="2"/>
  <c r="P11" i="2"/>
  <c r="O11" i="2"/>
  <c r="N11" i="2"/>
  <c r="M11" i="2"/>
  <c r="L11" i="2"/>
  <c r="K11" i="2"/>
  <c r="I11" i="2"/>
  <c r="H11" i="2"/>
  <c r="G11" i="2"/>
  <c r="F11" i="2"/>
  <c r="E11" i="2"/>
  <c r="D11" i="2"/>
  <c r="U10" i="2"/>
  <c r="K10" i="2"/>
  <c r="E10" i="2"/>
  <c r="C10" i="2"/>
  <c r="AL8" i="2"/>
  <c r="AJ8" i="2"/>
  <c r="AF8" i="2"/>
  <c r="AD8" i="2"/>
  <c r="Z8" i="2"/>
  <c r="X8" i="2"/>
  <c r="V8" i="2"/>
  <c r="T8" i="2"/>
  <c r="P8" i="2"/>
  <c r="N8" i="2"/>
  <c r="J8" i="2"/>
  <c r="H8" i="2"/>
  <c r="F8" i="2"/>
  <c r="D8" i="2"/>
  <c r="T7" i="2"/>
  <c r="S7" i="2"/>
  <c r="R7" i="2"/>
  <c r="P7" i="2"/>
  <c r="O7" i="2"/>
  <c r="N7" i="2"/>
  <c r="L7" i="2"/>
  <c r="K7" i="2"/>
  <c r="J7" i="2"/>
  <c r="I7" i="2"/>
  <c r="G7" i="2"/>
  <c r="F7" i="2"/>
  <c r="D7" i="2"/>
  <c r="C7" i="2"/>
  <c r="AN6" i="2"/>
  <c r="AL6" i="2"/>
  <c r="AJ6" i="2"/>
  <c r="AH6" i="2"/>
  <c r="AF6" i="2"/>
  <c r="AD6" i="2"/>
  <c r="AB6" i="2"/>
  <c r="Z6" i="2"/>
  <c r="X6" i="2"/>
  <c r="V6" i="2"/>
  <c r="T6" i="2"/>
  <c r="R6" i="2"/>
  <c r="P6" i="2"/>
  <c r="N6" i="2"/>
  <c r="L6" i="2"/>
  <c r="J6" i="2"/>
  <c r="H6" i="2"/>
  <c r="F6" i="2"/>
  <c r="D6" i="2"/>
  <c r="Q4" i="2"/>
  <c r="M4" i="2"/>
  <c r="K4" i="2"/>
  <c r="G4" i="2"/>
  <c r="E4" i="2"/>
  <c r="C4" i="2"/>
  <c r="O3" i="2"/>
  <c r="M3" i="2"/>
  <c r="K3" i="2"/>
  <c r="I3" i="2"/>
  <c r="G3" i="2"/>
  <c r="E3" i="2"/>
  <c r="C3" i="2"/>
  <c r="E21" i="2" l="1"/>
  <c r="E24" i="2"/>
  <c r="R44" i="6"/>
  <c r="R160" i="6"/>
  <c r="I167" i="8"/>
  <c r="I76" i="2" s="1"/>
  <c r="H199" i="8"/>
  <c r="G80" i="2" s="1"/>
  <c r="G215" i="8"/>
  <c r="E82" i="2" s="1"/>
  <c r="K255" i="8"/>
  <c r="M87" i="2" s="1"/>
  <c r="O24" i="2"/>
  <c r="O21" i="2"/>
  <c r="R338" i="6"/>
  <c r="F39" i="8"/>
  <c r="C60" i="2" s="1"/>
  <c r="N39" i="8"/>
  <c r="S60" i="2" s="1"/>
  <c r="M55" i="8"/>
  <c r="Q62" i="2" s="1"/>
  <c r="L87" i="8"/>
  <c r="O66" i="2" s="1"/>
  <c r="H111" i="8"/>
  <c r="G69" i="2" s="1"/>
  <c r="J135" i="8"/>
  <c r="K72" i="2" s="1"/>
  <c r="U24" i="2"/>
  <c r="R51" i="6"/>
  <c r="I28" i="2" s="1"/>
  <c r="R52" i="6"/>
  <c r="K28" i="2" s="1"/>
  <c r="R186" i="6"/>
  <c r="R190" i="6"/>
  <c r="R343" i="6"/>
  <c r="W21" i="2" s="1"/>
  <c r="R374" i="6"/>
  <c r="E23" i="2" s="1"/>
  <c r="R61" i="6"/>
  <c r="AC28" i="2" s="1"/>
  <c r="R62" i="6"/>
  <c r="AE28" i="2" s="1"/>
  <c r="R64" i="6"/>
  <c r="AI28" i="2" s="1"/>
  <c r="R65" i="6"/>
  <c r="AK28" i="2" s="1"/>
  <c r="R387" i="6"/>
  <c r="AE23" i="2" s="1"/>
  <c r="R388" i="6"/>
  <c r="AG23" i="2" s="1"/>
  <c r="R391" i="6"/>
  <c r="AM23" i="2" s="1"/>
  <c r="R74" i="6"/>
  <c r="B115" i="6"/>
  <c r="R115" i="6"/>
  <c r="W27" i="2" s="1"/>
  <c r="Z115" i="6"/>
  <c r="AM27" i="2" s="1"/>
  <c r="AH115" i="6"/>
  <c r="R238" i="6"/>
  <c r="I25" i="2" s="1"/>
  <c r="R239" i="6"/>
  <c r="K25" i="2" s="1"/>
  <c r="R241" i="6"/>
  <c r="O25" i="2" s="1"/>
  <c r="R242" i="6"/>
  <c r="Q25" i="2" s="1"/>
  <c r="R419" i="6"/>
  <c r="C17" i="2" s="1"/>
  <c r="C115" i="6"/>
  <c r="K115" i="6"/>
  <c r="I27" i="2" s="1"/>
  <c r="S115" i="6"/>
  <c r="Y27" i="2" s="1"/>
  <c r="AA115" i="6"/>
  <c r="AO27" i="2" s="1"/>
  <c r="AI115" i="6"/>
  <c r="R251" i="6"/>
  <c r="AI25" i="2" s="1"/>
  <c r="R289" i="6"/>
  <c r="R292" i="6"/>
  <c r="R430" i="6"/>
  <c r="Y17" i="2" s="1"/>
  <c r="R433" i="6"/>
  <c r="AE17" i="2" s="1"/>
  <c r="D115" i="6"/>
  <c r="L115" i="6"/>
  <c r="K27" i="2" s="1"/>
  <c r="T115" i="6"/>
  <c r="AA27" i="2" s="1"/>
  <c r="AB115" i="6"/>
  <c r="AJ115" i="6"/>
  <c r="R294" i="6"/>
  <c r="R54" i="6"/>
  <c r="O28" i="2" s="1"/>
  <c r="R55" i="6"/>
  <c r="Q28" i="2" s="1"/>
  <c r="R56" i="6"/>
  <c r="S28" i="2" s="1"/>
  <c r="E115" i="6"/>
  <c r="M115" i="6"/>
  <c r="M27" i="2" s="1"/>
  <c r="U115" i="6"/>
  <c r="AC27" i="2" s="1"/>
  <c r="AC115" i="6"/>
  <c r="R163" i="6"/>
  <c r="C26" i="2" s="1"/>
  <c r="R164" i="6"/>
  <c r="E26" i="2" s="1"/>
  <c r="R165" i="6"/>
  <c r="G26" i="2" s="1"/>
  <c r="R231" i="6"/>
  <c r="R232" i="6"/>
  <c r="R233" i="6"/>
  <c r="R297" i="6"/>
  <c r="R298" i="6"/>
  <c r="R299" i="6"/>
  <c r="AL339" i="6"/>
  <c r="AK21" i="2" s="1"/>
  <c r="R340" i="6"/>
  <c r="AL340" i="6"/>
  <c r="AM21" i="2" s="1"/>
  <c r="R422" i="6"/>
  <c r="I17" i="2" s="1"/>
  <c r="R423" i="6"/>
  <c r="K17" i="2" s="1"/>
  <c r="R424" i="6"/>
  <c r="M17" i="2" s="1"/>
  <c r="G7" i="8"/>
  <c r="E56" i="2" s="1"/>
  <c r="K47" i="8"/>
  <c r="M61" i="2" s="1"/>
  <c r="I95" i="8"/>
  <c r="I67" i="2" s="1"/>
  <c r="G143" i="8"/>
  <c r="E73" i="2" s="1"/>
  <c r="F175" i="8"/>
  <c r="C77" i="2" s="1"/>
  <c r="N175" i="8"/>
  <c r="S77" i="2" s="1"/>
  <c r="L223" i="8"/>
  <c r="O83" i="2" s="1"/>
  <c r="J271" i="8"/>
  <c r="K89" i="2" s="1"/>
  <c r="G295" i="8"/>
  <c r="E92" i="2" s="1"/>
  <c r="R59" i="6"/>
  <c r="Y28" i="2" s="1"/>
  <c r="R60" i="6"/>
  <c r="AA28" i="2" s="1"/>
  <c r="F115" i="6"/>
  <c r="N115" i="6"/>
  <c r="O27" i="2" s="1"/>
  <c r="V115" i="6"/>
  <c r="AE27" i="2" s="1"/>
  <c r="AD115" i="6"/>
  <c r="R168" i="6"/>
  <c r="M26" i="2" s="1"/>
  <c r="R169" i="6"/>
  <c r="O26" i="2" s="1"/>
  <c r="R236" i="6"/>
  <c r="E25" i="2" s="1"/>
  <c r="R237" i="6"/>
  <c r="G25" i="2" s="1"/>
  <c r="R302" i="6"/>
  <c r="R303" i="6"/>
  <c r="R342" i="6"/>
  <c r="R427" i="6"/>
  <c r="S17" i="2" s="1"/>
  <c r="R428" i="6"/>
  <c r="U17" i="2" s="1"/>
  <c r="L15" i="8"/>
  <c r="O57" i="2" s="1"/>
  <c r="J63" i="8"/>
  <c r="K63" i="2" s="1"/>
  <c r="F103" i="8"/>
  <c r="C68" i="2" s="1"/>
  <c r="N103" i="8"/>
  <c r="S68" i="2" s="1"/>
  <c r="M119" i="8"/>
  <c r="Q70" i="2" s="1"/>
  <c r="L151" i="8"/>
  <c r="O74" i="2" s="1"/>
  <c r="K183" i="8"/>
  <c r="M78" i="2" s="1"/>
  <c r="M207" i="8"/>
  <c r="Q81" i="2" s="1"/>
  <c r="I231" i="8"/>
  <c r="I84" i="2" s="1"/>
  <c r="H263" i="8"/>
  <c r="G88" i="2" s="1"/>
  <c r="G279" i="8"/>
  <c r="E90" i="2" s="1"/>
  <c r="L303" i="8"/>
  <c r="O93" i="2" s="1"/>
  <c r="R67" i="6"/>
  <c r="AO28" i="2" s="1"/>
  <c r="H115" i="6"/>
  <c r="C27" i="2" s="1"/>
  <c r="P115" i="6"/>
  <c r="S27" i="2" s="1"/>
  <c r="X115" i="6"/>
  <c r="AI27" i="2" s="1"/>
  <c r="AF115" i="6"/>
  <c r="R176" i="6"/>
  <c r="AC26" i="2" s="1"/>
  <c r="R177" i="6"/>
  <c r="AE26" i="2" s="1"/>
  <c r="R244" i="6"/>
  <c r="U25" i="2" s="1"/>
  <c r="R310" i="6"/>
  <c r="AG24" i="2" s="1"/>
  <c r="R377" i="6"/>
  <c r="K23" i="2" s="1"/>
  <c r="R435" i="6"/>
  <c r="AI17" i="2" s="1"/>
  <c r="J7" i="8"/>
  <c r="K56" i="2" s="1"/>
  <c r="F31" i="8"/>
  <c r="C59" i="2" s="1"/>
  <c r="N31" i="8"/>
  <c r="S59" i="2" s="1"/>
  <c r="L79" i="8"/>
  <c r="O65" i="2" s="1"/>
  <c r="J127" i="8"/>
  <c r="K71" i="2" s="1"/>
  <c r="I175" i="8"/>
  <c r="I77" i="2" s="1"/>
  <c r="G223" i="8"/>
  <c r="E83" i="2" s="1"/>
  <c r="K247" i="8"/>
  <c r="M86" i="2" s="1"/>
  <c r="M271" i="8"/>
  <c r="Q89" i="2" s="1"/>
  <c r="J295" i="8"/>
  <c r="K92" i="2" s="1"/>
  <c r="F319" i="8"/>
  <c r="C95" i="2" s="1"/>
  <c r="N319" i="8"/>
  <c r="S95" i="2" s="1"/>
  <c r="R70" i="6"/>
  <c r="R71" i="6"/>
  <c r="R72" i="6"/>
  <c r="R73" i="6"/>
  <c r="I115" i="6"/>
  <c r="E27" i="2" s="1"/>
  <c r="Q115" i="6"/>
  <c r="U27" i="2" s="1"/>
  <c r="Y115" i="6"/>
  <c r="AK27" i="2" s="1"/>
  <c r="AG115" i="6"/>
  <c r="R179" i="6"/>
  <c r="AI26" i="2" s="1"/>
  <c r="R180" i="6"/>
  <c r="AK26" i="2" s="1"/>
  <c r="R181" i="6"/>
  <c r="AM26" i="2" s="1"/>
  <c r="R182" i="6"/>
  <c r="AO26" i="2" s="1"/>
  <c r="R247" i="6"/>
  <c r="AA25" i="2" s="1"/>
  <c r="R248" i="6"/>
  <c r="AC25" i="2" s="1"/>
  <c r="R249" i="6"/>
  <c r="AE25" i="2" s="1"/>
  <c r="R250" i="6"/>
  <c r="AG25" i="2" s="1"/>
  <c r="R313" i="6"/>
  <c r="AM24" i="2" s="1"/>
  <c r="R314" i="6"/>
  <c r="AO24" i="2" s="1"/>
  <c r="R333" i="6"/>
  <c r="R380" i="6"/>
  <c r="Q23" i="2" s="1"/>
  <c r="R381" i="6"/>
  <c r="S23" i="2" s="1"/>
  <c r="R382" i="6"/>
  <c r="U23" i="2" s="1"/>
  <c r="R383" i="6"/>
  <c r="W23" i="2" s="1"/>
  <c r="R438" i="6"/>
  <c r="AO17" i="2" s="1"/>
  <c r="G15" i="8"/>
  <c r="E57" i="2" s="1"/>
  <c r="K39" i="8"/>
  <c r="M60" i="2" s="1"/>
  <c r="M63" i="8"/>
  <c r="Q63" i="2" s="1"/>
  <c r="I87" i="8"/>
  <c r="I66" i="2" s="1"/>
  <c r="H119" i="8"/>
  <c r="G70" i="2" s="1"/>
  <c r="G135" i="8"/>
  <c r="E72" i="2" s="1"/>
  <c r="F183" i="8"/>
  <c r="C78" i="2" s="1"/>
  <c r="N183" i="8"/>
  <c r="S78" i="2" s="1"/>
  <c r="M199" i="8"/>
  <c r="Q80" i="2" s="1"/>
  <c r="L231" i="8"/>
  <c r="O84" i="2" s="1"/>
  <c r="H255" i="8"/>
  <c r="G87" i="2" s="1"/>
  <c r="J279" i="8"/>
  <c r="K90" i="2" s="1"/>
  <c r="G303" i="8"/>
  <c r="E93" i="2" s="1"/>
  <c r="R75" i="6"/>
  <c r="R76" i="6"/>
  <c r="R184" i="6"/>
  <c r="R185" i="6"/>
  <c r="R252" i="6"/>
  <c r="AK25" i="2" s="1"/>
  <c r="R253" i="6"/>
  <c r="AM25" i="2" s="1"/>
  <c r="R334" i="6"/>
  <c r="AL334" i="6"/>
  <c r="AA21" i="2" s="1"/>
  <c r="R385" i="6"/>
  <c r="AA23" i="2" s="1"/>
  <c r="R386" i="6"/>
  <c r="AC23" i="2" s="1"/>
  <c r="G24" i="2" l="1"/>
  <c r="G21" i="2"/>
  <c r="S21" i="2"/>
  <c r="S24" i="2"/>
  <c r="Q24" i="2"/>
  <c r="Q21" i="2"/>
  <c r="I24" i="2"/>
  <c r="I21" i="2"/>
  <c r="K24" i="2"/>
  <c r="K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4" authorId="0" shapeId="0" xr:uid="{00000000-0006-0000-0100-000001000000}">
      <text>
        <r>
          <rPr>
            <sz val="10"/>
            <color rgb="FF000000"/>
            <rFont val="Arial"/>
            <family val="2"/>
          </rPr>
          <t>Total GDP growth rates (not per capita)</t>
        </r>
      </text>
    </comment>
    <comment ref="B14" authorId="0" shapeId="0" xr:uid="{8E9F4A73-0FF3-423A-9384-B917CD2C02D2}">
      <text>
        <r>
          <rPr>
            <sz val="10"/>
            <color rgb="FF000000"/>
            <rFont val="Arial"/>
            <family val="2"/>
          </rPr>
          <t>Total GDP growth rates (not per capita)</t>
        </r>
      </text>
    </comment>
    <comment ref="A15" authorId="0" shapeId="0" xr:uid="{00000000-0006-0000-0100-000002000000}">
      <text>
        <r>
          <rPr>
            <sz val="10"/>
            <color rgb="FF000000"/>
            <rFont val="Arial"/>
            <family val="2"/>
          </rPr>
          <t>Total GDP growth rates (not per capita)</t>
        </r>
      </text>
    </comment>
    <comment ref="B15" authorId="0" shapeId="0" xr:uid="{FF19B07D-36CF-4C27-9741-573F36D12B15}">
      <text>
        <r>
          <rPr>
            <sz val="10"/>
            <color rgb="FF000000"/>
            <rFont val="Arial"/>
            <family val="2"/>
          </rPr>
          <t>Total GDP growth rates (not per capita)</t>
        </r>
      </text>
    </comment>
    <comment ref="A30" authorId="0" shapeId="0" xr:uid="{00000000-0006-0000-0100-000003000000}">
      <text>
        <r>
          <rPr>
            <sz val="10"/>
            <color rgb="FF000000"/>
            <rFont val="Arial"/>
            <family val="2"/>
          </rPr>
          <t xml:space="preserve">See sheet "Calculations for SSPs" for the data related to these SSPs
</t>
        </r>
      </text>
    </comment>
    <comment ref="A56" authorId="0" shapeId="0" xr:uid="{00000000-0006-0000-0100-000004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57" authorId="0" shapeId="0" xr:uid="{00000000-0006-0000-0100-000005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58" authorId="0" shapeId="0" xr:uid="{00000000-0006-0000-0100-000006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59" authorId="0" shapeId="0" xr:uid="{00000000-0006-0000-0100-000007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60" authorId="0" shapeId="0" xr:uid="{00000000-0006-0000-0100-000008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61" authorId="0" shapeId="0" xr:uid="{00000000-0006-0000-0100-000009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62" authorId="0" shapeId="0" xr:uid="{00000000-0006-0000-0100-00000A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63" authorId="0" shapeId="0" xr:uid="{00000000-0006-0000-0100-00000B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64" authorId="0" shapeId="0" xr:uid="{00000000-0006-0000-0100-00000C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65" authorId="0" shapeId="0" xr:uid="{00000000-0006-0000-0100-00000D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66" authorId="0" shapeId="0" xr:uid="{00000000-0006-0000-0100-00000E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67" authorId="0" shapeId="0" xr:uid="{00000000-0006-0000-0100-00000F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68" authorId="0" shapeId="0" xr:uid="{00000000-0006-0000-0100-000010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69" authorId="0" shapeId="0" xr:uid="{00000000-0006-0000-0100-000011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70" authorId="0" shapeId="0" xr:uid="{00000000-0006-0000-0100-000012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71" authorId="0" shapeId="0" xr:uid="{00000000-0006-0000-0100-000013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72" authorId="0" shapeId="0" xr:uid="{00000000-0006-0000-0100-000014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73" authorId="0" shapeId="0" xr:uid="{00000000-0006-0000-0100-000015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74" authorId="0" shapeId="0" xr:uid="{00000000-0006-0000-0100-000016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75" authorId="0" shapeId="0" xr:uid="{00000000-0006-0000-0100-000017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76" authorId="0" shapeId="0" xr:uid="{00000000-0006-0000-0100-000018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77" authorId="0" shapeId="0" xr:uid="{00000000-0006-0000-0100-000019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78" authorId="0" shapeId="0" xr:uid="{00000000-0006-0000-0100-00001A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79" authorId="0" shapeId="0" xr:uid="{00000000-0006-0000-0100-00001B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80" authorId="0" shapeId="0" xr:uid="{00000000-0006-0000-0100-00001C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81" authorId="0" shapeId="0" xr:uid="{00000000-0006-0000-0100-00001D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82" authorId="0" shapeId="0" xr:uid="{00000000-0006-0000-0100-00001E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83" authorId="0" shapeId="0" xr:uid="{00000000-0006-0000-0100-00001F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84" authorId="0" shapeId="0" xr:uid="{00000000-0006-0000-0100-000020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85" authorId="0" shapeId="0" xr:uid="{00000000-0006-0000-0100-000021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86" authorId="0" shapeId="0" xr:uid="{00000000-0006-0000-0100-000022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87" authorId="0" shapeId="0" xr:uid="{00000000-0006-0000-0100-000023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88" authorId="0" shapeId="0" xr:uid="{00000000-0006-0000-0100-000024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89" authorId="0" shapeId="0" xr:uid="{00000000-0006-0000-0100-000025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90" authorId="0" shapeId="0" xr:uid="{00000000-0006-0000-0100-000026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91" authorId="0" shapeId="0" xr:uid="{00000000-0006-0000-0100-000027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92" authorId="0" shapeId="0" xr:uid="{00000000-0006-0000-0100-000028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93" authorId="0" shapeId="0" xr:uid="{00000000-0006-0000-0100-000029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94" authorId="0" shapeId="0" xr:uid="{00000000-0006-0000-0100-00002A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  <comment ref="A95" authorId="0" shapeId="0" xr:uid="{00000000-0006-0000-0100-00002B000000}">
      <text>
        <r>
          <rPr>
            <sz val="10"/>
            <color rgb="FF000000"/>
            <rFont val="Arial"/>
            <family val="2"/>
          </rPr>
          <t>GDP per capita growth rate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There are 3 values for above 1800 levels, but I have not included them here. Please let me know if you would like them.
</t>
        </r>
      </text>
    </comment>
    <comment ref="A10" authorId="0" shapeId="0" xr:uid="{00000000-0006-0000-0200-000002000000}">
      <text>
        <r>
          <rPr>
            <sz val="10"/>
            <color rgb="FF000000"/>
            <rFont val="Arial"/>
            <family val="2"/>
          </rPr>
          <t>There are 2 sources available for this information; either page 32 of the PDF table "temperature increase" or page 40 of the PDF "temperature increase, reference case". I have used page 32, both sources match up but there are fewer early 21st century values and conversely more late 21st century / 22nd century values on page 32 compared with page 40, which is the source I used for these numbers. Please see the citation for the link to this document.</t>
        </r>
      </text>
    </comment>
    <comment ref="A11" authorId="0" shapeId="0" xr:uid="{00000000-0006-0000-0200-000003000000}">
      <text>
        <r>
          <rPr>
            <sz val="10"/>
            <color rgb="FF000000"/>
            <rFont val="Arial"/>
            <family val="2"/>
          </rPr>
          <t>Degrees Celsius above pre-industrial levels</t>
        </r>
      </text>
    </comment>
    <comment ref="A12" authorId="0" shapeId="0" xr:uid="{00000000-0006-0000-0200-000004000000}">
      <text>
        <r>
          <rPr>
            <sz val="10"/>
            <color rgb="FF000000"/>
            <rFont val="Arial"/>
            <family val="2"/>
          </rPr>
          <t>Assumed to be above 1900 levels (mentioned once); does not mention pre-industrial levels</t>
        </r>
      </text>
    </comment>
    <comment ref="A13" authorId="0" shapeId="0" xr:uid="{00000000-0006-0000-0200-000005000000}">
      <text>
        <r>
          <rPr>
            <sz val="10"/>
            <color rgb="FF000000"/>
            <rFont val="Arial"/>
            <family val="2"/>
          </rPr>
          <t>Degrees Celsius above pre-industrial levels</t>
        </r>
      </text>
    </comment>
    <comment ref="A32" authorId="0" shapeId="0" xr:uid="{00000000-0006-0000-0200-000006000000}">
      <text>
        <r>
          <rPr>
            <sz val="10"/>
            <color rgb="FF000000"/>
            <rFont val="Arial"/>
            <family val="2"/>
          </rPr>
          <t>The MiniCAM model  was renamed to and became GCAM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2" authorId="0" shapeId="0" xr:uid="{00000000-0006-0000-0600-000001000000}">
      <text>
        <r>
          <rPr>
            <sz val="10"/>
            <color rgb="FF000000"/>
            <rFont val="Arial"/>
            <family val="2"/>
          </rPr>
          <t>This model (GCAM4) does not have consumption growth rates available, only temperature trajectories are available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3000000}">
      <text>
        <r>
          <rPr>
            <sz val="10"/>
            <color rgb="FF000000"/>
            <rFont val="Arial"/>
            <family val="2"/>
          </rPr>
          <t>Discuss w/ Wagner
	-Alexandra Denholtz</t>
        </r>
      </text>
    </comment>
    <comment ref="A3" authorId="0" shapeId="0" xr:uid="{00000000-0006-0000-0800-000001000000}">
      <text>
        <r>
          <rPr>
            <sz val="10"/>
            <color rgb="FF000000"/>
            <rFont val="Arial"/>
            <family val="2"/>
          </rPr>
          <t>According to page 47 of this PDF (http://www.econ.yale.edu/~nordhaus/homepage/homepage/documents/DICE_Manual_100413r1.pdf ), Managing the Global Commons explains DICE-1994</t>
        </r>
      </text>
    </comment>
    <comment ref="A7" authorId="0" shapeId="0" xr:uid="{00000000-0006-0000-0800-000002000000}">
      <text>
        <r>
          <rPr>
            <sz val="10"/>
            <color rgb="FF000000"/>
            <rFont val="Arial"/>
            <family val="2"/>
          </rPr>
          <t xml:space="preserve">An Excel spreadsheet beta version of the DICE 2010 is available at this link: https://web.archive.org/web/20141019003749/http://www.econ.yale.edu/~nordhaus/homepage/RICEmodels.htm
</t>
        </r>
      </text>
    </comment>
  </commentList>
</comments>
</file>

<file path=xl/sharedStrings.xml><?xml version="1.0" encoding="utf-8"?>
<sst xmlns="http://schemas.openxmlformats.org/spreadsheetml/2006/main" count="1396" uniqueCount="367">
  <si>
    <t>Key:</t>
  </si>
  <si>
    <t>Early (2010-2030)</t>
  </si>
  <si>
    <t>Middle (2031-2070)</t>
  </si>
  <si>
    <t>End of century (2071-2100)</t>
  </si>
  <si>
    <t>Early 22nd Century (2101-2150)</t>
  </si>
  <si>
    <t>End 22nd century (2151-2200)</t>
  </si>
  <si>
    <t>N/A - No value</t>
  </si>
  <si>
    <t>Consumption growth rates per capita unless otherwise noted</t>
  </si>
  <si>
    <t>Year</t>
  </si>
  <si>
    <t>Model</t>
  </si>
  <si>
    <t>DICE 1992</t>
  </si>
  <si>
    <t>DICE1994</t>
  </si>
  <si>
    <t>DICE 1998</t>
  </si>
  <si>
    <t>DICE1999</t>
  </si>
  <si>
    <t>DICE2007</t>
  </si>
  <si>
    <t>DICE2010</t>
  </si>
  <si>
    <t>DICE 2013</t>
  </si>
  <si>
    <t>DICE2013R</t>
  </si>
  <si>
    <t>DICE 2016R</t>
  </si>
  <si>
    <t>DICE 2016R2</t>
  </si>
  <si>
    <t>RICE2010</t>
  </si>
  <si>
    <t>PAGE2002</t>
  </si>
  <si>
    <t>PAGE2009</t>
  </si>
  <si>
    <t>FUND2.8</t>
  </si>
  <si>
    <t>FUND2.9</t>
  </si>
  <si>
    <t>FUND 3.2</t>
  </si>
  <si>
    <t>FUND 3.3</t>
  </si>
  <si>
    <t>FUND 3.4</t>
  </si>
  <si>
    <t>FUND 3.5</t>
  </si>
  <si>
    <t>FUND 3.6</t>
  </si>
  <si>
    <t>FUND 3.7</t>
  </si>
  <si>
    <t>FUND 3.8.1</t>
  </si>
  <si>
    <t>FUND3.9</t>
  </si>
  <si>
    <t>FUND3.10</t>
  </si>
  <si>
    <t>AIM/CGE SSP1-Baseline</t>
  </si>
  <si>
    <t>AIM/CGE SSP2-Baseline</t>
  </si>
  <si>
    <t>AIM/CGE SSP3-Baseline</t>
  </si>
  <si>
    <t>AIM/CGE SSP4-Baseline</t>
  </si>
  <si>
    <t>AIM/CGE SSP5-Baseline</t>
  </si>
  <si>
    <t>IMAGE SSP1-Baseline</t>
  </si>
  <si>
    <t>IMAGE SSP2-Baseline</t>
  </si>
  <si>
    <t>IMAGE SSP3-Baseline</t>
  </si>
  <si>
    <t>IMAGE SSP4-Baseline</t>
  </si>
  <si>
    <t>IMAGE SSP5-Baseline</t>
  </si>
  <si>
    <t>MESSAGE-GLOBIOM SSP1-Baseline</t>
  </si>
  <si>
    <t>MESSAGE-GLOBIOM SSP2-Baseline</t>
  </si>
  <si>
    <t>MESSAGE-GLOBIOM SSP3-Baseline</t>
  </si>
  <si>
    <t>REMIND-MAGPIE SSP1-Baseline</t>
  </si>
  <si>
    <t>REMIND-MAGPIE SSP2-Baseline</t>
  </si>
  <si>
    <t>REMIND-MAGPIE SSP5-Baseline</t>
  </si>
  <si>
    <t>WITCH-GLOBIOM SSP1-Baseline</t>
  </si>
  <si>
    <t>WITCH-GLOBIOM SSP2-Baseline</t>
  </si>
  <si>
    <t>WITCH-GLOBIOM SSP3-Baseline</t>
  </si>
  <si>
    <t>WITCH-GLOBIOM SSP4-Baseline</t>
  </si>
  <si>
    <t>WITCH-GLOBIOM SSP5-Baseline</t>
  </si>
  <si>
    <t>IAWG Scenario 1: IMAGE (BAU)</t>
  </si>
  <si>
    <t>IAWG Scenario 2: MESSAGE (BAU)</t>
  </si>
  <si>
    <t>IAWG Scenario: MiniCAM (base)</t>
  </si>
  <si>
    <t>IAWG Scenario: MERGE (optimistic)</t>
  </si>
  <si>
    <t>IAWG Scenario: 5th scenario (emissions pathway that achieves stabilization at 550 ppm CO2e)</t>
  </si>
  <si>
    <t xml:space="preserve"> </t>
  </si>
  <si>
    <t>IPCC SRES Scenario: A1 AIM</t>
  </si>
  <si>
    <t>IPCC SRES Scenario: A1 ASF</t>
  </si>
  <si>
    <t>IPCC SRES Scenario: A1 IMAGE</t>
  </si>
  <si>
    <t>IPCC SRES Scenario: A1 MESSAGE</t>
  </si>
  <si>
    <t>IPCC SRES Scenario: A1 MINICAM</t>
  </si>
  <si>
    <t>IPCC SRES Scenario: A1 MARIA</t>
  </si>
  <si>
    <t>IPCC SRES Scenario: A1C AIM</t>
  </si>
  <si>
    <t>IPCC SRES Scenario: A1C MESSAGE</t>
  </si>
  <si>
    <t>IPCC SRES Scenario: A1C MINICAM</t>
  </si>
  <si>
    <t>IPCC SRES Scenario: A1G AIM</t>
  </si>
  <si>
    <t>IPCC SRES Scenario: A1G MESSAGE</t>
  </si>
  <si>
    <t>IPCC SRES Scenario: A1G MINICAM</t>
  </si>
  <si>
    <t>IPCC SRES Scenario: A1V1 MINICAM</t>
  </si>
  <si>
    <t>IPCC SRES Scenario: A1V2 MINICAM</t>
  </si>
  <si>
    <t>IPCC SRES Scenario: A1T AIM</t>
  </si>
  <si>
    <t>IPCC SRES Scenario: A1T MESSAGE</t>
  </si>
  <si>
    <t>IPCC SRES Scenario: A1T MARIA</t>
  </si>
  <si>
    <t>IPCC SRES Scenario: A2 ASF</t>
  </si>
  <si>
    <t>IPCC SRES Scenario: A2 AIM</t>
  </si>
  <si>
    <t>IPCC SRES Scenario: A2G IMAGE</t>
  </si>
  <si>
    <t>IPCC SRES Scenario: A2 MESSAGE</t>
  </si>
  <si>
    <t>IPCC SRES Scenario: A2 MINICAM</t>
  </si>
  <si>
    <t>IPCC SRES Scenario: A2-A1 MINICAM</t>
  </si>
  <si>
    <t>IPCC SRES Scenario: B1 IMAGE</t>
  </si>
  <si>
    <t>IPCC SRES Scenario: B1 AIM</t>
  </si>
  <si>
    <t>IPCC SRES Scenario: B1 ASF</t>
  </si>
  <si>
    <t>IPCC SRES Scenario: B1 MESSAGE</t>
  </si>
  <si>
    <t>IPCC SRES Scenario: B1 MARIA</t>
  </si>
  <si>
    <t>IPCC SRES Scenario: B1 MINICAM</t>
  </si>
  <si>
    <t>IPCC SRES Scenario: B1T MESSAGE</t>
  </si>
  <si>
    <t>IPCC SRES Scenario: B1HIGH MESSAGE</t>
  </si>
  <si>
    <t>IPCC SRES Scenario: B1HIGH MINICAM</t>
  </si>
  <si>
    <t>IPCC SRES Scenario: B2 MESSAGE</t>
  </si>
  <si>
    <t>IPCC SRES Scenario: B2 AIM</t>
  </si>
  <si>
    <t>IPCC SRES Scenario: B2 ASF</t>
  </si>
  <si>
    <t>IPCC SRES Scenario: B2 IMAGE</t>
  </si>
  <si>
    <t>IPCC SRES Scenario: B2 MARIA</t>
  </si>
  <si>
    <t>IPCC SRES Scenario: B2 MINICAM</t>
  </si>
  <si>
    <t>IPCC SRES Scenario: B2HIGH MINICAM</t>
  </si>
  <si>
    <t>IPCC SRES Scenario: B2C MARIA</t>
  </si>
  <si>
    <t>(in Celsius) from 1900 levels unless otherwise noted in a note</t>
  </si>
  <si>
    <t>GCAM4 SSP1-Baseline</t>
  </si>
  <si>
    <t>GCAM4 SSP2-Baseline</t>
  </si>
  <si>
    <t>GCAM4 SSP3-Baseline</t>
  </si>
  <si>
    <t>GCAM4 SSP4-Baseline</t>
  </si>
  <si>
    <t>GCAM4 SSP5-Baseline</t>
  </si>
  <si>
    <t>Temperature increase (from 1900 lvls, degrees C)</t>
  </si>
  <si>
    <t>Uncontrolled</t>
  </si>
  <si>
    <t>Optimal</t>
  </si>
  <si>
    <t>1990 projected</t>
  </si>
  <si>
    <t>2010 projected</t>
  </si>
  <si>
    <t>2020 projected</t>
  </si>
  <si>
    <t>2070 projected</t>
  </si>
  <si>
    <t>2100 projected</t>
  </si>
  <si>
    <t>Consumption per capita (in 1000s)</t>
  </si>
  <si>
    <t>Consumption Growth Rate</t>
  </si>
  <si>
    <t>N/A</t>
  </si>
  <si>
    <t>DICE 1994</t>
  </si>
  <si>
    <t>Consumption per capita</t>
  </si>
  <si>
    <t>Consumpion growth rate</t>
  </si>
  <si>
    <t>DICE 2007</t>
  </si>
  <si>
    <t>Consumption growth rate</t>
  </si>
  <si>
    <t>Formula used to interpolate data: =FORECAST(X,OFFSET(KnownY,MATCH(X,KnownX,1)-1,0,2),OFFSET(KnownX,MATCH(X,KnownX,1)-1,0,2))</t>
  </si>
  <si>
    <t>DICE 2010</t>
  </si>
  <si>
    <t>RICE 2010</t>
  </si>
  <si>
    <t>World Per Capita Consumption (unit?)</t>
  </si>
  <si>
    <t>World Consumption Growth Rate</t>
  </si>
  <si>
    <t>Atmospheric temperature (degrees Celsius above preindustrial)</t>
  </si>
  <si>
    <t>DICE 2013R</t>
  </si>
  <si>
    <t>Consumption per capita units: (1000 2005 US$)</t>
  </si>
  <si>
    <t>Base</t>
  </si>
  <si>
    <t>Growth rates</t>
  </si>
  <si>
    <t>Formula used: e^ [ ln (X2020/ X2010) / (2020-2010) ] -1= GROWTHRATEofCONSUMPTION</t>
  </si>
  <si>
    <t>DICE 2016</t>
  </si>
  <si>
    <t>Consumption growth rates</t>
  </si>
  <si>
    <t>Consumption per capita ($thous per year)</t>
  </si>
  <si>
    <t>DICE 2016-R2</t>
  </si>
  <si>
    <t>DICE-1999</t>
  </si>
  <si>
    <t>Consumption Growth Rates</t>
  </si>
  <si>
    <t>Atmospheric temperature (degrees Celsius above 1900)</t>
  </si>
  <si>
    <t>PAGE 2002</t>
  </si>
  <si>
    <t>GDP growth rates</t>
  </si>
  <si>
    <t>start</t>
  </si>
  <si>
    <t>end</t>
  </si>
  <si>
    <t>EU</t>
  </si>
  <si>
    <t>% per year</t>
  </si>
  <si>
    <t>EE</t>
  </si>
  <si>
    <t>US</t>
  </si>
  <si>
    <t>CA</t>
  </si>
  <si>
    <t>IA</t>
  </si>
  <si>
    <t>AF</t>
  </si>
  <si>
    <t>LA</t>
  </si>
  <si>
    <t>OT</t>
  </si>
  <si>
    <t>AVERAGE</t>
  </si>
  <si>
    <t>PAGE 2009</t>
  </si>
  <si>
    <t>%/year</t>
  </si>
  <si>
    <t>FUND 3.10</t>
  </si>
  <si>
    <t>PER CAPITA INCOME</t>
  </si>
  <si>
    <t>USA</t>
  </si>
  <si>
    <t>CAN</t>
  </si>
  <si>
    <t>WEU</t>
  </si>
  <si>
    <t>JPK</t>
  </si>
  <si>
    <t>ANZ</t>
  </si>
  <si>
    <t>EEU</t>
  </si>
  <si>
    <t>FSU</t>
  </si>
  <si>
    <t>MDE</t>
  </si>
  <si>
    <t>CAM</t>
  </si>
  <si>
    <t>SAM</t>
  </si>
  <si>
    <t>SAS</t>
  </si>
  <si>
    <t>SEA</t>
  </si>
  <si>
    <t>CHI</t>
  </si>
  <si>
    <t>NAF</t>
  </si>
  <si>
    <t>SSA</t>
  </si>
  <si>
    <t>SIS</t>
  </si>
  <si>
    <t>CONSUMPTION GROWTH RATES</t>
  </si>
  <si>
    <t>FUND 3.9</t>
  </si>
  <si>
    <t>units: 2000 = 1.00 (per capita income)</t>
  </si>
  <si>
    <t>e^ [ ln (X2020/ X2010) / (2020-2010) ] -1</t>
  </si>
  <si>
    <t>Per capita income</t>
  </si>
  <si>
    <t>FUND 3.8</t>
  </si>
  <si>
    <t>AVERAGE PER DECADE</t>
  </si>
  <si>
    <t>AVERAGE CONSUMPTION GROWTH RATE PER YEAR</t>
  </si>
  <si>
    <t>Average Consumption Growth Rate Per Year</t>
  </si>
  <si>
    <t xml:space="preserve">CAN </t>
  </si>
  <si>
    <t xml:space="preserve">WEU </t>
  </si>
  <si>
    <t xml:space="preserve">JPK </t>
  </si>
  <si>
    <t xml:space="preserve">ANZ </t>
  </si>
  <si>
    <t xml:space="preserve">EEU </t>
  </si>
  <si>
    <t xml:space="preserve">FSU </t>
  </si>
  <si>
    <t xml:space="preserve">MDE </t>
  </si>
  <si>
    <t xml:space="preserve">CAM </t>
  </si>
  <si>
    <t xml:space="preserve">SAM </t>
  </si>
  <si>
    <t xml:space="preserve">SAS </t>
  </si>
  <si>
    <t xml:space="preserve">SEA </t>
  </si>
  <si>
    <t xml:space="preserve">CHI </t>
  </si>
  <si>
    <t xml:space="preserve">NAF </t>
  </si>
  <si>
    <t xml:space="preserve">SSA </t>
  </si>
  <si>
    <t>Average Consumption Growth Rate per Year</t>
  </si>
  <si>
    <t>average consumption growth rate per year</t>
  </si>
  <si>
    <t>FUND 2.8</t>
  </si>
  <si>
    <t>per capita income</t>
  </si>
  <si>
    <t xml:space="preserve">USA </t>
  </si>
  <si>
    <t>Scenario</t>
  </si>
  <si>
    <t>Model + Scenario</t>
  </si>
  <si>
    <t>Region</t>
  </si>
  <si>
    <t>Variable</t>
  </si>
  <si>
    <t>Unit</t>
  </si>
  <si>
    <t>AIM/CGE</t>
  </si>
  <si>
    <t>SSP1-Baseline</t>
  </si>
  <si>
    <t>World</t>
  </si>
  <si>
    <t>Annual Average Growth [%]</t>
  </si>
  <si>
    <t>SSP2-Baseline</t>
  </si>
  <si>
    <t>SSP3-Baseline</t>
  </si>
  <si>
    <t>SSP4-Baseline</t>
  </si>
  <si>
    <t>SSP5-Baseline</t>
  </si>
  <si>
    <t>IMAGE</t>
  </si>
  <si>
    <t>MESSAGE-GLOBIOM</t>
  </si>
  <si>
    <t>REMIND-MAGPIE</t>
  </si>
  <si>
    <t>WITCH-GLOBIOM</t>
  </si>
  <si>
    <t>Temperature Trajectories</t>
  </si>
  <si>
    <t>Diagnostics|MAGICC6|Temperature|Global Mean</t>
  </si>
  <si>
    <t>°C</t>
  </si>
  <si>
    <t>GCAM4</t>
  </si>
  <si>
    <t>World - A1 AIM</t>
  </si>
  <si>
    <t>Population</t>
  </si>
  <si>
    <t>Million</t>
  </si>
  <si>
    <t>GNP/GDP (mex)</t>
  </si>
  <si>
    <t>Trillion US$</t>
  </si>
  <si>
    <t>GDP per capita (Trillion US$/Million)</t>
  </si>
  <si>
    <t>GDP per capita growth rate (Trillion US$/Million)</t>
  </si>
  <si>
    <t>World - A1 ASF</t>
  </si>
  <si>
    <t>World - A1 IMAGE</t>
  </si>
  <si>
    <t>World - A1 MESSAGE</t>
  </si>
  <si>
    <t>World - A1 MINICAM</t>
  </si>
  <si>
    <t>World - A1 MARIA</t>
  </si>
  <si>
    <t>World - A1C AIM</t>
  </si>
  <si>
    <t>World - A1C MESSAGE</t>
  </si>
  <si>
    <t>World - A1C MINICAM</t>
  </si>
  <si>
    <t>World - A1G AIM</t>
  </si>
  <si>
    <t>World - A1G MESSAGE</t>
  </si>
  <si>
    <t>World - A1G MINICAM</t>
  </si>
  <si>
    <t>World - A1V1 MINICAM</t>
  </si>
  <si>
    <t>World - A1V2 MINICAM</t>
  </si>
  <si>
    <t>World - A1T AIM</t>
  </si>
  <si>
    <t>World - A1T MESSAGE</t>
  </si>
  <si>
    <t>World - A1T MARIA</t>
  </si>
  <si>
    <t>World - A2 ASF</t>
  </si>
  <si>
    <t>World - A2 AIM</t>
  </si>
  <si>
    <t>World - A2G IMAGE</t>
  </si>
  <si>
    <t>World - A2 MESSAGE</t>
  </si>
  <si>
    <t>World - A2 MINICAM</t>
  </si>
  <si>
    <t>World - A2-A1 MINICAM</t>
  </si>
  <si>
    <t>World - B1 IMAGE</t>
  </si>
  <si>
    <t>World - B1 AIM</t>
  </si>
  <si>
    <t>World - B1 ASF</t>
  </si>
  <si>
    <t>World - B1 MESSAGE</t>
  </si>
  <si>
    <t>World - B1 MARIA</t>
  </si>
  <si>
    <t>World - B1 MINICAM</t>
  </si>
  <si>
    <t>World - B1T MESSAGE</t>
  </si>
  <si>
    <t>World - B1HIGH MESSAGE</t>
  </si>
  <si>
    <t>World - B1HIGH MINICAM</t>
  </si>
  <si>
    <t>World - B2 MESSAGE</t>
  </si>
  <si>
    <t>World - B2 AIM</t>
  </si>
  <si>
    <t>World - B2 ASF</t>
  </si>
  <si>
    <t>World - B2 IMAGE</t>
  </si>
  <si>
    <t>World - B2 MARIA</t>
  </si>
  <si>
    <t>World - B2 MINICAM</t>
  </si>
  <si>
    <t>World - B2HIGH MINICAM</t>
  </si>
  <si>
    <t>World - B2C MARIA</t>
  </si>
  <si>
    <t>Citation Notes - Consumption Growth Rates</t>
  </si>
  <si>
    <t>Citation Notes - Temperature Trajectories</t>
  </si>
  <si>
    <t>URL</t>
  </si>
  <si>
    <t>Page 92 of PDF, Table IV-1 Values of Output and Consumption in Uncontrolled and Optimal Runs of DICE Model</t>
  </si>
  <si>
    <t>Page 96 of PDF, Table IV-5 "Values of Global Mean Surface Temperature in Uncontrolled and Optimal Runs of DICE Model"</t>
  </si>
  <si>
    <t>https://cowles.yale.edu/sites/default/files/files/pub/d10/d1009.pdf</t>
  </si>
  <si>
    <t>Page 92 of book (1st link), "Figure 5.5 Consumption per capita"</t>
  </si>
  <si>
    <t>Page 89 of book (1st link), Table 5.5 "Values of global mean temperature in uncontrolled and optimal runs in DICE model (difference from 1865 levels, degrees celsius)</t>
  </si>
  <si>
    <r>
      <rPr>
        <u/>
        <sz val="10"/>
        <color rgb="FF000000"/>
        <rFont val="Arial"/>
        <family val="2"/>
      </rPr>
      <t>http://web.a.ebscohost.com.proxy.library.nyu.edu/ehost/ebookviewer/ebook?sid=6c579b48-094d-47c8-8b0f-6a1096f6f1f1%40sdc-v-sessmgr03&amp;vid=0&amp;format=EB</t>
    </r>
    <r>
      <rPr>
        <sz val="10"/>
        <color rgb="FF000000"/>
        <rFont val="Arial"/>
        <family val="2"/>
      </rPr>
      <t xml:space="preserve"> (Nordhaus, William D. Managing the global commons: the economics of climate change. Vol. 31. Cambridge, MA: MIT press, 1994. )  </t>
    </r>
    <r>
      <rPr>
        <u/>
        <sz val="10"/>
        <color rgb="FF000000"/>
        <rFont val="Arial"/>
        <family val="2"/>
      </rPr>
      <t>http://www.econ.yale.edu/~nordhaus/homepage/homepage/documents/DICE_Manual_100413r1.pdf</t>
    </r>
  </si>
  <si>
    <t>Download DICE 99 Excel spreadsheet &gt; Model &gt; Endogenous Variables &gt; Consumption per capita ($thous per year)</t>
  </si>
  <si>
    <t>Download DICE 99 Excel spreadsheet &gt; Model &gt; Endogenous Variables &gt; Temperture &gt; Atmospheric temperature (degrees Celsius above preindustrial)</t>
  </si>
  <si>
    <t>https://web.archive.org/web/20141008180232/http://www.econ.yale.edu/~nordhaus/homepage/dice_section_V.html</t>
  </si>
  <si>
    <t>Page 242 of 1st PDF, "Figure V-9. Per capita consumption, major runs", GraphGrabber used to interpolate data</t>
  </si>
  <si>
    <t>Page 40 of 2nd PDF, Table "Temperature increase, reference case (°C from 1900)", row 9 "DICE 2007"</t>
  </si>
  <si>
    <r>
      <rPr>
        <u/>
        <sz val="10"/>
        <color rgb="FF000000"/>
        <rFont val="Arial"/>
        <family val="2"/>
      </rPr>
      <t xml:space="preserve">http://www.econ.yale.edu/~nordhaus/homepage/OldWebFiles/DICEGAMS/dice_mss_072407_all.pdf
</t>
    </r>
    <r>
      <rPr>
        <u/>
        <sz val="10"/>
        <color rgb="FF000000"/>
        <rFont val="Arial"/>
        <family val="2"/>
      </rPr>
      <t xml:space="preserve">http://www.econ.yale.edu/~nordhaus/homepage/homepage/documents/DICE_Manual_100413r1.pdf </t>
    </r>
  </si>
  <si>
    <t>Click URl &gt; Standard &gt; Essential &gt; Consumption per capita (thousands USD / person / year)</t>
  </si>
  <si>
    <t>Click URl &gt; Standard &gt; Essential &gt; Atmospheric temperature increase (degrees C since 1900)</t>
  </si>
  <si>
    <t>http://webdice.rdcep.org/standard#graph:essential</t>
  </si>
  <si>
    <t>Page 40 of PDF, section "Temperature Increase, reference case (degrees celsius from 1900) row 1a "DICE 2013"</t>
  </si>
  <si>
    <t>http://www.econ.yale.edu/~nordhaus/homepage/homepage/documents/DICE_Manual_100413r1.pdf</t>
  </si>
  <si>
    <t>Page 28 of PDF, Table 1 "Major economic variables in different scenarios", Table titled "Per capita consumption" (1000 2005$ USD), row "Base" (row 1)</t>
  </si>
  <si>
    <t>Page 40 of PDF, section "Temperature Increase, reference case (degrees celsius from 1900) row 1 "DICE 2013R"</t>
  </si>
  <si>
    <t>Excel spreadsheet &gt; Base &gt; Welfare &gt; Consumption per capita</t>
  </si>
  <si>
    <t>Excel spreadsheet &gt; Base &gt; Climate Module &gt; Atmospheric temperature</t>
  </si>
  <si>
    <t>https://williamnordhaus.com/dicerice-models</t>
  </si>
  <si>
    <t>Page 47 of PDF, Table A-6. Detailed results for baseline run by time period, row 7 "Consumption per capita"</t>
  </si>
  <si>
    <t>Page 47 of PDF, Table A-6. Detailed results for baseline run by time period, row 4 "Atmospheric temperature"</t>
  </si>
  <si>
    <r>
      <rPr>
        <u/>
        <sz val="10"/>
        <color rgb="FF000000"/>
        <rFont val="Arial"/>
        <family val="2"/>
      </rPr>
      <t>https://www.nber.org/system/files/working_papers/w22933/w22933.pdf</t>
    </r>
    <r>
      <rPr>
        <sz val="10"/>
        <color rgb="FF000000"/>
        <rFont val="Arial"/>
        <family val="2"/>
      </rPr>
      <t xml:space="preserve"> </t>
    </r>
  </si>
  <si>
    <t>Excel spreadsheet from 1st URL, accessed through WayBack machine, Global &gt; Consumption &gt; World consumption per capita</t>
  </si>
  <si>
    <t>Excel spreadsheet from 1st URL, accessed through WayBack machine, Global &gt; Consumption &gt; Atmospheric temperature (degrees Celsius above preindustrial)</t>
  </si>
  <si>
    <t>https://web.archive.org/web/20141019003749/http://www.econ.yale.edu/~nordhaus/homepage/RICEmodels.htm</t>
  </si>
  <si>
    <t>Page 32 of PDF, Table "GDP growth rates"</t>
  </si>
  <si>
    <t>http://116.203.146.222:8080/index.php/iaj/article/viewFile/227/190</t>
  </si>
  <si>
    <t>https://www.jbs.cam.ac.uk/wp-content/uploads/2020/08/wp1104.pdf</t>
  </si>
  <si>
    <t>Page 7 of PDF (1st link), Table Y "FUND" per capita income; second link for general information  (page 1, section 2 "Population and Income")</t>
  </si>
  <si>
    <r>
      <rPr>
        <u/>
        <sz val="10"/>
        <color rgb="FF000000"/>
        <rFont val="Arial"/>
        <family val="2"/>
      </rPr>
      <t xml:space="preserve">http://www.fund-model.org/files/documentation/Fund-2-8-Scientific-Tables.pdf , </t>
    </r>
    <r>
      <rPr>
        <u/>
        <sz val="10"/>
        <color rgb="FF000000"/>
        <rFont val="Arial"/>
        <family val="2"/>
      </rPr>
      <t xml:space="preserve">  </t>
    </r>
    <r>
      <rPr>
        <u/>
        <sz val="10"/>
        <color rgb="FF000000"/>
        <rFont val="Arial"/>
        <family val="2"/>
      </rPr>
      <t>http://www.fund-model.org/files/documentation/Fund-2-8-Scientific-Documentation.pdf</t>
    </r>
    <r>
      <rPr>
        <u/>
        <sz val="10"/>
        <color rgb="FF000000"/>
        <rFont val="Arial"/>
        <family val="2"/>
      </rPr>
      <t xml:space="preserve"> </t>
    </r>
  </si>
  <si>
    <r>
      <rPr>
        <u/>
        <sz val="10"/>
        <color rgb="FF000000"/>
        <rFont val="Arial"/>
        <family val="2"/>
      </rPr>
      <t>http://www.fund-model.org/files/documentation/Fund-3-3-Scientific-Tables.pdf</t>
    </r>
    <r>
      <rPr>
        <sz val="10"/>
        <color rgb="FF000000"/>
        <rFont val="Arial"/>
        <family val="2"/>
      </rPr>
      <t xml:space="preserve"> , </t>
    </r>
    <r>
      <rPr>
        <u/>
        <sz val="10"/>
        <color rgb="FF000000"/>
        <rFont val="Arial"/>
        <family val="2"/>
      </rPr>
      <t>http://www.fund-model.org/files/documentation/Fund-3-3-Scientific-Documentation.pdf</t>
    </r>
    <r>
      <rPr>
        <sz val="10"/>
        <color rgb="FF000000"/>
        <rFont val="Arial"/>
        <family val="2"/>
      </rPr>
      <t xml:space="preserve"> </t>
    </r>
  </si>
  <si>
    <t>Page 8 of PDF (1st link), Table Y "FUND" per capita income; second link for general information  (page 1, section 2 "Population and Income")</t>
  </si>
  <si>
    <r>
      <rPr>
        <u/>
        <sz val="10"/>
        <color rgb="FF000000"/>
        <rFont val="Arial"/>
        <family val="2"/>
      </rPr>
      <t>http://www.fund-model.org/files/documentation/Fund-3-5-Scientific-Tables.pdf</t>
    </r>
    <r>
      <rPr>
        <sz val="10"/>
        <color rgb="FF000000"/>
        <rFont val="Arial"/>
        <family val="2"/>
      </rPr>
      <t xml:space="preserve"> , </t>
    </r>
    <r>
      <rPr>
        <u/>
        <sz val="10"/>
        <color rgb="FF000000"/>
        <rFont val="Arial"/>
        <family val="2"/>
      </rPr>
      <t>http://www.fund-model.org/files/documentation/Fund-3-5-Scientific-Tables.pdf</t>
    </r>
    <r>
      <rPr>
        <sz val="10"/>
        <color rgb="FF000000"/>
        <rFont val="Arial"/>
        <family val="2"/>
      </rPr>
      <t xml:space="preserve"> </t>
    </r>
  </si>
  <si>
    <t>Page 12 of PDF (1st link), Table Y "FUND" per capita income; second link for general information  (page 1, section 2 "Population and Income")</t>
  </si>
  <si>
    <r>
      <rPr>
        <u/>
        <sz val="10"/>
        <color rgb="FF000000"/>
        <rFont val="Arial"/>
        <family val="2"/>
      </rPr>
      <t>http://www.fund-model.org/files/documentation/Fund-3-6-Scientific-Tables.pdf . http://www.fund-model.org/files/documentation/Fund-3-6-Scientific-Documentation.pdf</t>
    </r>
    <r>
      <rPr>
        <sz val="10"/>
        <color rgb="FF000000"/>
        <rFont val="Arial"/>
        <family val="2"/>
      </rPr>
      <t xml:space="preserve"> </t>
    </r>
  </si>
  <si>
    <r>
      <rPr>
        <u/>
        <sz val="10"/>
        <color rgb="FF000000"/>
        <rFont val="Arial"/>
        <family val="2"/>
      </rPr>
      <t>http://www.fund-model.org/files/documentation/Fund-3-7-Scientific-Tables.pdf</t>
    </r>
    <r>
      <rPr>
        <sz val="10"/>
        <color rgb="FF000000"/>
        <rFont val="Arial"/>
        <family val="2"/>
      </rPr>
      <t xml:space="preserve"> , </t>
    </r>
    <r>
      <rPr>
        <u/>
        <sz val="10"/>
        <color rgb="FF000000"/>
        <rFont val="Arial"/>
        <family val="2"/>
      </rPr>
      <t>http://www.fund-model.org/files/documentation/Fund-3-7-Scientific-Documentation.pdf.</t>
    </r>
  </si>
  <si>
    <r>
      <rPr>
        <u/>
        <sz val="10"/>
        <color rgb="FF000000"/>
        <rFont val="Arial"/>
        <family val="2"/>
      </rPr>
      <t>http://www.fund-model.org/files/documentation/Fund-3-8-Scientific-Tables.pdf</t>
    </r>
    <r>
      <rPr>
        <sz val="10"/>
        <color rgb="FF000000"/>
        <rFont val="Arial"/>
        <family val="2"/>
      </rPr>
      <t xml:space="preserve"> , </t>
    </r>
    <r>
      <rPr>
        <u/>
        <sz val="10"/>
        <color rgb="FF000000"/>
        <rFont val="Arial"/>
        <family val="2"/>
      </rPr>
      <t>http://www.fund-model.org/files/documentation/Fund-3-8-Scientific-Documentation.pdf</t>
    </r>
    <r>
      <rPr>
        <sz val="10"/>
        <color rgb="FF000000"/>
        <rFont val="Arial"/>
        <family val="2"/>
      </rPr>
      <t xml:space="preserve"> </t>
    </r>
  </si>
  <si>
    <t>Page 8 of PDF, Table Y "FUND" per capita income; second link for general information (page 1, section 2 "Population and Income")</t>
  </si>
  <si>
    <r>
      <rPr>
        <u/>
        <sz val="10"/>
        <color rgb="FF000000"/>
        <rFont val="Arial"/>
        <family val="2"/>
      </rPr>
      <t>http://www.fund-model.org/files/documentation/Fund-3-9-Scientific-Tables.pdf</t>
    </r>
    <r>
      <rPr>
        <sz val="10"/>
        <color rgb="FF000000"/>
        <rFont val="Arial"/>
        <family val="2"/>
      </rPr>
      <t xml:space="preserve"> , </t>
    </r>
    <r>
      <rPr>
        <u/>
        <sz val="10"/>
        <color rgb="FF000000"/>
        <rFont val="Arial"/>
        <family val="2"/>
      </rPr>
      <t>http://www.fund-model.org/files/documentation/Fund-3-9-Scientific-Documentation.pdf</t>
    </r>
    <r>
      <rPr>
        <sz val="10"/>
        <color rgb="FF000000"/>
        <rFont val="Arial"/>
        <family val="2"/>
      </rPr>
      <t xml:space="preserve"> </t>
    </r>
  </si>
  <si>
    <t>"Tables" Section, Table Y "FUND" per capita income; second link for general information (section 2 "Population and Income")</t>
  </si>
  <si>
    <r>
      <rPr>
        <u/>
        <sz val="10"/>
        <color rgb="FF000000"/>
        <rFont val="Arial"/>
        <family val="2"/>
      </rPr>
      <t>http://www.fund-model.org/MimiFUND.jl/latest/tables/#Table-Y.FUND:-Per-capita-income;-20001.00-1</t>
    </r>
    <r>
      <rPr>
        <sz val="10"/>
        <color rgb="FF000000"/>
        <rFont val="Arial"/>
        <family val="2"/>
      </rPr>
      <t xml:space="preserve"> , </t>
    </r>
    <r>
      <rPr>
        <u/>
        <sz val="10"/>
        <color rgb="FF000000"/>
        <rFont val="Arial"/>
        <family val="2"/>
      </rPr>
      <t>http://www.fund-model.org/MimiFUND.jl/latest/science/</t>
    </r>
    <r>
      <rPr>
        <sz val="10"/>
        <color rgb="FF000000"/>
        <rFont val="Arial"/>
        <family val="2"/>
      </rPr>
      <t xml:space="preserve"> </t>
    </r>
  </si>
  <si>
    <t>WITCH</t>
  </si>
  <si>
    <t>IAM Scenarios &gt; (1. Regions: World) &gt; (2. Model/Scenarios: WITCH-GLOBIOM, SSP1, SSP2, SSP3, SSP4, SSP5 Baseline &gt; (3. Variable growth per capita &gt; Economic Indicators &gt; Consumption)</t>
  </si>
  <si>
    <t>IAM Scenarios &gt; (1. Regions: World) &gt; (2. Model/Scenarios: WITCH-GLOBIOM, SSP1, SSP2, SSP3, SSP4, SSP5 Baseline &gt; (3. Variable growth data data &gt; Climate &gt; Temperature &gt; Global Mean)</t>
  </si>
  <si>
    <t>https://tntcat.iiasa.ac.at/SspDb</t>
  </si>
  <si>
    <t>All SSPs</t>
  </si>
  <si>
    <t>IAM Scenarios &gt; (1. Regions: World) &gt; (2. Model/Scenarios: AIM/CGE, IMAGE, GCAM4, REMIND-MAGPIE, SSP1, SSP2, SSP3, SSP4, SSP5 Baseline &gt; (3. Variable growth per capita &gt; Economic Indicators &gt; Consumption)</t>
  </si>
  <si>
    <t>IAM Scenarios &gt; (1. Regions: World) &gt; (2. Model/Scenarios: AIM/CGE, IMAGE, GCAM4, REMIND-MAGPIE, SSP1, SSP2, SSP3, SSP4, SSP5 Baseline &gt; (3. Variable growth data data &gt; Climate &gt; Temperature &gt; Global Mean)</t>
  </si>
  <si>
    <t>All SERs</t>
  </si>
  <si>
    <t>All scenarios, region world, MS Excel spreadsheet</t>
  </si>
  <si>
    <t>http://sres.ciesin.org/final_data.html</t>
  </si>
  <si>
    <t>All IAWG socio-economic scenarios</t>
  </si>
  <si>
    <t>Short Name for Merging</t>
  </si>
  <si>
    <t>DICE1992</t>
  </si>
  <si>
    <t>DICE1998</t>
  </si>
  <si>
    <t>DICE2013</t>
  </si>
  <si>
    <t>DICE2016R</t>
  </si>
  <si>
    <t>DICE2016R2</t>
  </si>
  <si>
    <t>FUND3.2</t>
  </si>
  <si>
    <t>FUND3.3</t>
  </si>
  <si>
    <t>FUND3.4</t>
  </si>
  <si>
    <t>FUND3.5</t>
  </si>
  <si>
    <t>FUND3.6</t>
  </si>
  <si>
    <t>FUND3.7</t>
  </si>
  <si>
    <t>FUND3.8.1</t>
  </si>
  <si>
    <t>SSP1</t>
  </si>
  <si>
    <t>SSP2</t>
  </si>
  <si>
    <t>SSP3</t>
  </si>
  <si>
    <t>SSP4</t>
  </si>
  <si>
    <t>SSP5</t>
  </si>
  <si>
    <t>IAWG_BAU</t>
  </si>
  <si>
    <t>IAWG_Policy</t>
  </si>
  <si>
    <t>A1</t>
  </si>
  <si>
    <t>A1C</t>
  </si>
  <si>
    <t>A1G</t>
  </si>
  <si>
    <t>A1V1</t>
  </si>
  <si>
    <t>A1V2</t>
  </si>
  <si>
    <t>A1T</t>
  </si>
  <si>
    <t>A2</t>
  </si>
  <si>
    <t>A2G</t>
  </si>
  <si>
    <t>B1</t>
  </si>
  <si>
    <t>B1T</t>
  </si>
  <si>
    <t>B2</t>
  </si>
  <si>
    <t>B2C</t>
  </si>
  <si>
    <t>B1HIGH MINICAM</t>
  </si>
  <si>
    <t>B1HIGH MESSAGE</t>
  </si>
  <si>
    <t>B2HIGH MINICAM</t>
  </si>
  <si>
    <t>FUND2.4</t>
  </si>
  <si>
    <t>FUND 3.0</t>
  </si>
  <si>
    <t>FUND3.0</t>
  </si>
  <si>
    <t>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</si>
</sst>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u/>
      <sz val="10"/>
      <color theme="1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color rgb="FF0000FF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EC8E76"/>
        <bgColor rgb="FFEC8E76"/>
      </patternFill>
    </fill>
    <fill>
      <patternFill patternType="solid">
        <fgColor rgb="FFE6CA92"/>
        <bgColor rgb="FFE6CA92"/>
      </patternFill>
    </fill>
    <fill>
      <patternFill patternType="solid">
        <fgColor rgb="FFC3CC7E"/>
        <bgColor rgb="FFC3CC7E"/>
      </patternFill>
    </fill>
    <fill>
      <patternFill patternType="solid">
        <fgColor rgb="FFA7D6CD"/>
        <bgColor rgb="FFA7D6CD"/>
      </patternFill>
    </fill>
    <fill>
      <patternFill patternType="solid">
        <fgColor rgb="FF89B8FF"/>
        <bgColor rgb="FF89B8FF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BDBDB"/>
      </left>
      <right style="thin">
        <color rgb="FF000000"/>
      </right>
      <top style="thin">
        <color rgb="FFDBDBDB"/>
      </top>
      <bottom style="thin">
        <color rgb="FF000000"/>
      </bottom>
      <diagonal/>
    </border>
    <border>
      <left/>
      <right style="thin">
        <color rgb="FFDBDBDB"/>
      </right>
      <top style="thin">
        <color rgb="FFDBDBDB"/>
      </top>
      <bottom style="thin">
        <color rgb="FF000000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000000"/>
      </bottom>
      <diagonal/>
    </border>
    <border>
      <left style="thin">
        <color rgb="FFDBDBDB"/>
      </left>
      <right style="thin">
        <color rgb="FF000000"/>
      </right>
      <top/>
      <bottom style="thin">
        <color rgb="FFDBDBDB"/>
      </bottom>
      <diagonal/>
    </border>
    <border>
      <left/>
      <right style="thin">
        <color rgb="FFDBDBDB"/>
      </right>
      <top/>
      <bottom style="thin">
        <color rgb="FFDBDBDB"/>
      </bottom>
      <diagonal/>
    </border>
    <border>
      <left style="thin">
        <color rgb="FFDBDBDB"/>
      </left>
      <right style="thin">
        <color rgb="FFDBDBDB"/>
      </right>
      <top/>
      <bottom style="thin">
        <color rgb="FFDBDBDB"/>
      </bottom>
      <diagonal/>
    </border>
    <border>
      <left style="thin">
        <color rgb="FFDBDBDB"/>
      </left>
      <right style="thin">
        <color rgb="FF000000"/>
      </right>
      <top style="thin">
        <color rgb="FFDBDBDB"/>
      </top>
      <bottom style="thin">
        <color rgb="FFDBDBDB"/>
      </bottom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/>
      <right style="thin">
        <color rgb="FFDBDBDB"/>
      </right>
      <top style="thin">
        <color rgb="FFDBDBDB"/>
      </top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5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8" borderId="3" xfId="0" applyFont="1" applyFill="1" applyBorder="1" applyAlignment="1"/>
    <xf numFmtId="0" fontId="1" fillId="3" borderId="3" xfId="0" applyFont="1" applyFill="1" applyBorder="1" applyAlignment="1"/>
    <xf numFmtId="0" fontId="1" fillId="9" borderId="3" xfId="0" applyFont="1" applyFill="1" applyBorder="1" applyAlignment="1"/>
    <xf numFmtId="0" fontId="1" fillId="4" borderId="3" xfId="0" applyFont="1" applyFill="1" applyBorder="1" applyAlignment="1"/>
    <xf numFmtId="0" fontId="1" fillId="10" borderId="3" xfId="0" applyFont="1" applyFill="1" applyBorder="1" applyAlignment="1"/>
    <xf numFmtId="0" fontId="1" fillId="5" borderId="3" xfId="0" applyFont="1" applyFill="1" applyBorder="1" applyAlignment="1"/>
    <xf numFmtId="0" fontId="3" fillId="5" borderId="3" xfId="0" applyFont="1" applyFill="1" applyBorder="1" applyAlignment="1"/>
    <xf numFmtId="0" fontId="3" fillId="11" borderId="3" xfId="0" applyFont="1" applyFill="1" applyBorder="1" applyAlignment="1"/>
    <xf numFmtId="0" fontId="1" fillId="12" borderId="3" xfId="0" applyFont="1" applyFill="1" applyBorder="1" applyAlignment="1"/>
    <xf numFmtId="0" fontId="3" fillId="0" borderId="1" xfId="0" applyFont="1" applyBorder="1" applyAlignment="1"/>
    <xf numFmtId="10" fontId="2" fillId="0" borderId="0" xfId="0" applyNumberFormat="1" applyFont="1" applyAlignment="1"/>
    <xf numFmtId="10" fontId="2" fillId="7" borderId="0" xfId="0" applyNumberFormat="1" applyFont="1" applyFill="1"/>
    <xf numFmtId="10" fontId="2" fillId="0" borderId="0" xfId="0" applyNumberFormat="1" applyFont="1"/>
    <xf numFmtId="10" fontId="2" fillId="7" borderId="0" xfId="0" applyNumberFormat="1" applyFont="1" applyFill="1" applyAlignment="1"/>
    <xf numFmtId="10" fontId="0" fillId="0" borderId="0" xfId="0" applyNumberFormat="1" applyFont="1"/>
    <xf numFmtId="10" fontId="0" fillId="0" borderId="0" xfId="0" applyNumberFormat="1" applyFont="1" applyAlignment="1">
      <alignment horizontal="left"/>
    </xf>
    <xf numFmtId="10" fontId="4" fillId="7" borderId="0" xfId="0" applyNumberFormat="1" applyFont="1" applyFill="1" applyAlignment="1">
      <alignment horizontal="left"/>
    </xf>
    <xf numFmtId="10" fontId="0" fillId="7" borderId="0" xfId="0" applyNumberFormat="1" applyFont="1" applyFill="1" applyAlignment="1">
      <alignment horizontal="left"/>
    </xf>
    <xf numFmtId="10" fontId="2" fillId="7" borderId="0" xfId="0" applyNumberFormat="1" applyFont="1" applyFill="1" applyAlignment="1">
      <alignment horizontal="left"/>
    </xf>
    <xf numFmtId="10" fontId="0" fillId="0" borderId="0" xfId="0" applyNumberFormat="1" applyFont="1" applyAlignment="1">
      <alignment horizontal="left"/>
    </xf>
    <xf numFmtId="10" fontId="0" fillId="7" borderId="0" xfId="0" applyNumberFormat="1" applyFont="1" applyFill="1" applyAlignment="1"/>
    <xf numFmtId="0" fontId="3" fillId="13" borderId="1" xfId="0" applyFont="1" applyFill="1" applyBorder="1" applyAlignment="1"/>
    <xf numFmtId="10" fontId="2" fillId="0" borderId="0" xfId="0" applyNumberFormat="1" applyFont="1" applyAlignment="1"/>
    <xf numFmtId="0" fontId="3" fillId="0" borderId="1" xfId="0" applyFont="1" applyBorder="1" applyAlignment="1">
      <alignment vertical="top"/>
    </xf>
    <xf numFmtId="10" fontId="0" fillId="0" borderId="0" xfId="0" applyNumberFormat="1" applyFont="1" applyAlignment="1">
      <alignment horizontal="right"/>
    </xf>
    <xf numFmtId="10" fontId="0" fillId="0" borderId="0" xfId="0" applyNumberFormat="1" applyFont="1" applyAlignment="1">
      <alignment horizontal="right"/>
    </xf>
    <xf numFmtId="0" fontId="5" fillId="0" borderId="1" xfId="0" applyFont="1" applyBorder="1" applyAlignment="1"/>
    <xf numFmtId="0" fontId="2" fillId="7" borderId="0" xfId="0" applyFont="1" applyFill="1"/>
    <xf numFmtId="0" fontId="6" fillId="7" borderId="0" xfId="0" applyFont="1" applyFill="1"/>
    <xf numFmtId="0" fontId="6" fillId="7" borderId="0" xfId="0" applyFont="1" applyFill="1" applyAlignment="1"/>
    <xf numFmtId="0" fontId="7" fillId="0" borderId="0" xfId="0" applyFont="1" applyAlignment="1">
      <alignment horizontal="left"/>
    </xf>
    <xf numFmtId="0" fontId="1" fillId="0" borderId="1" xfId="0" applyFont="1" applyBorder="1" applyAlignment="1"/>
    <xf numFmtId="0" fontId="2" fillId="0" borderId="0" xfId="0" applyFont="1" applyAlignment="1"/>
    <xf numFmtId="0" fontId="2" fillId="13" borderId="0" xfId="0" applyFont="1" applyFill="1" applyAlignment="1"/>
    <xf numFmtId="0" fontId="0" fillId="0" borderId="0" xfId="0" applyFont="1" applyAlignment="1">
      <alignment horizontal="right"/>
    </xf>
    <xf numFmtId="0" fontId="3" fillId="0" borderId="1" xfId="0" applyFont="1" applyBorder="1" applyAlignment="1">
      <alignment horizontal="left" vertical="top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2" fillId="0" borderId="1" xfId="0" applyFont="1" applyBorder="1" applyAlignment="1">
      <alignment horizontal="left"/>
    </xf>
    <xf numFmtId="0" fontId="3" fillId="0" borderId="2" xfId="0" applyFont="1" applyBorder="1" applyAlignment="1"/>
    <xf numFmtId="0" fontId="3" fillId="0" borderId="3" xfId="0" applyFont="1" applyBorder="1" applyAlignment="1"/>
    <xf numFmtId="0" fontId="0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Font="1" applyAlignment="1"/>
    <xf numFmtId="4" fontId="2" fillId="0" borderId="0" xfId="0" applyNumberFormat="1" applyFont="1"/>
    <xf numFmtId="4" fontId="2" fillId="0" borderId="0" xfId="0" applyNumberFormat="1" applyFont="1" applyAlignment="1"/>
    <xf numFmtId="0" fontId="1" fillId="13" borderId="0" xfId="0" applyFont="1" applyFill="1" applyAlignment="1">
      <alignment horizontal="right"/>
    </xf>
    <xf numFmtId="0" fontId="1" fillId="13" borderId="0" xfId="0" applyFont="1" applyFill="1" applyAlignment="1"/>
    <xf numFmtId="0" fontId="2" fillId="13" borderId="0" xfId="0" applyFont="1" applyFill="1" applyAlignment="1">
      <alignment horizontal="right"/>
    </xf>
    <xf numFmtId="10" fontId="6" fillId="0" borderId="0" xfId="0" applyNumberFormat="1" applyFont="1"/>
    <xf numFmtId="0" fontId="0" fillId="0" borderId="0" xfId="0" applyFont="1" applyAlignment="1"/>
    <xf numFmtId="0" fontId="2" fillId="0" borderId="1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/>
    <xf numFmtId="0" fontId="8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6" fillId="0" borderId="0" xfId="0" applyFont="1"/>
    <xf numFmtId="0" fontId="9" fillId="13" borderId="4" xfId="0" applyFont="1" applyFill="1" applyBorder="1" applyAlignment="1">
      <alignment horizontal="right" vertical="top"/>
    </xf>
    <xf numFmtId="0" fontId="9" fillId="13" borderId="5" xfId="0" applyFont="1" applyFill="1" applyBorder="1" applyAlignment="1">
      <alignment horizontal="right" vertical="top"/>
    </xf>
    <xf numFmtId="0" fontId="9" fillId="13" borderId="6" xfId="0" applyFont="1" applyFill="1" applyBorder="1" applyAlignment="1">
      <alignment horizontal="right" vertical="top"/>
    </xf>
    <xf numFmtId="0" fontId="10" fillId="13" borderId="7" xfId="0" applyFont="1" applyFill="1" applyBorder="1" applyAlignment="1">
      <alignment horizontal="right" vertical="top"/>
    </xf>
    <xf numFmtId="0" fontId="10" fillId="13" borderId="8" xfId="0" applyFont="1" applyFill="1" applyBorder="1" applyAlignment="1">
      <alignment horizontal="right" vertical="top"/>
    </xf>
    <xf numFmtId="0" fontId="10" fillId="13" borderId="9" xfId="0" applyFont="1" applyFill="1" applyBorder="1" applyAlignment="1">
      <alignment horizontal="right" vertical="top"/>
    </xf>
    <xf numFmtId="0" fontId="10" fillId="13" borderId="10" xfId="0" applyFont="1" applyFill="1" applyBorder="1" applyAlignment="1">
      <alignment horizontal="right" vertical="top"/>
    </xf>
    <xf numFmtId="0" fontId="10" fillId="13" borderId="11" xfId="0" applyFont="1" applyFill="1" applyBorder="1" applyAlignment="1">
      <alignment horizontal="right" vertical="top"/>
    </xf>
    <xf numFmtId="0" fontId="10" fillId="13" borderId="12" xfId="0" applyFont="1" applyFill="1" applyBorder="1" applyAlignment="1">
      <alignment horizontal="right" vertical="top"/>
    </xf>
    <xf numFmtId="0" fontId="10" fillId="13" borderId="1" xfId="0" applyFont="1" applyFill="1" applyBorder="1" applyAlignment="1">
      <alignment horizontal="right" vertical="top"/>
    </xf>
    <xf numFmtId="0" fontId="10" fillId="13" borderId="0" xfId="0" applyFont="1" applyFill="1" applyAlignment="1">
      <alignment horizontal="right" vertical="top"/>
    </xf>
    <xf numFmtId="10" fontId="10" fillId="13" borderId="8" xfId="0" applyNumberFormat="1" applyFont="1" applyFill="1" applyBorder="1" applyAlignment="1">
      <alignment horizontal="right" vertical="top"/>
    </xf>
    <xf numFmtId="10" fontId="10" fillId="13" borderId="9" xfId="0" applyNumberFormat="1" applyFont="1" applyFill="1" applyBorder="1" applyAlignment="1">
      <alignment horizontal="right" vertical="top"/>
    </xf>
    <xf numFmtId="10" fontId="10" fillId="13" borderId="11" xfId="0" applyNumberFormat="1" applyFont="1" applyFill="1" applyBorder="1" applyAlignment="1">
      <alignment horizontal="right" vertical="top"/>
    </xf>
    <xf numFmtId="10" fontId="10" fillId="13" borderId="12" xfId="0" applyNumberFormat="1" applyFont="1" applyFill="1" applyBorder="1" applyAlignment="1">
      <alignment horizontal="right" vertical="top"/>
    </xf>
    <xf numFmtId="0" fontId="10" fillId="13" borderId="13" xfId="0" applyFont="1" applyFill="1" applyBorder="1" applyAlignment="1">
      <alignment horizontal="right" vertical="top"/>
    </xf>
    <xf numFmtId="10" fontId="10" fillId="13" borderId="14" xfId="0" applyNumberFormat="1" applyFont="1" applyFill="1" applyBorder="1" applyAlignment="1">
      <alignment horizontal="right" vertical="top"/>
    </xf>
    <xf numFmtId="10" fontId="10" fillId="13" borderId="15" xfId="0" applyNumberFormat="1" applyFont="1" applyFill="1" applyBorder="1" applyAlignment="1">
      <alignment horizontal="right" vertical="top"/>
    </xf>
    <xf numFmtId="0" fontId="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/>
    <xf numFmtId="10" fontId="2" fillId="0" borderId="0" xfId="0" applyNumberFormat="1" applyFont="1" applyAlignment="1">
      <alignment vertical="top"/>
    </xf>
    <xf numFmtId="0" fontId="3" fillId="13" borderId="0" xfId="0" applyFont="1" applyFill="1" applyAlignment="1">
      <alignment horizontal="left"/>
    </xf>
    <xf numFmtId="0" fontId="0" fillId="13" borderId="0" xfId="0" applyFont="1" applyFill="1" applyAlignment="1">
      <alignment horizontal="left"/>
    </xf>
    <xf numFmtId="10" fontId="0" fillId="13" borderId="0" xfId="0" applyNumberFormat="1" applyFont="1" applyFill="1" applyAlignment="1">
      <alignment horizontal="left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0" fillId="0" borderId="17" xfId="0" applyFont="1" applyBorder="1" applyAlignment="1">
      <alignment vertical="top"/>
    </xf>
    <xf numFmtId="164" fontId="2" fillId="7" borderId="0" xfId="0" applyNumberFormat="1" applyFont="1" applyFill="1" applyAlignment="1"/>
    <xf numFmtId="164" fontId="2" fillId="7" borderId="3" xfId="0" applyNumberFormat="1" applyFont="1" applyFill="1" applyBorder="1" applyAlignment="1"/>
    <xf numFmtId="0" fontId="3" fillId="0" borderId="17" xfId="0" applyFont="1" applyBorder="1" applyAlignment="1">
      <alignment horizontal="center" vertical="top"/>
    </xf>
    <xf numFmtId="0" fontId="0" fillId="0" borderId="17" xfId="0" applyFont="1" applyBorder="1" applyAlignment="1">
      <alignment horizontal="left" vertical="top"/>
    </xf>
    <xf numFmtId="0" fontId="0" fillId="7" borderId="0" xfId="0" applyFont="1" applyFill="1" applyAlignment="1"/>
    <xf numFmtId="164" fontId="0" fillId="0" borderId="0" xfId="0" applyNumberFormat="1" applyFont="1" applyAlignment="1">
      <alignment horizontal="right"/>
    </xf>
    <xf numFmtId="0" fontId="0" fillId="0" borderId="0" xfId="0" applyFont="1" applyAlignment="1"/>
    <xf numFmtId="0" fontId="13" fillId="0" borderId="0" xfId="0" applyFont="1" applyAlignment="1"/>
    <xf numFmtId="0" fontId="0" fillId="0" borderId="0" xfId="0" applyFont="1" applyAlignment="1">
      <alignment horizontal="center" vertical="top"/>
    </xf>
    <xf numFmtId="164" fontId="0" fillId="0" borderId="3" xfId="0" applyNumberFormat="1" applyFont="1" applyBorder="1" applyAlignment="1">
      <alignment horizontal="right"/>
    </xf>
    <xf numFmtId="0" fontId="0" fillId="0" borderId="0" xfId="0" applyFont="1" applyAlignment="1">
      <alignment horizontal="left" vertical="top"/>
    </xf>
    <xf numFmtId="0" fontId="3" fillId="13" borderId="17" xfId="0" applyFont="1" applyFill="1" applyBorder="1" applyAlignment="1"/>
    <xf numFmtId="0" fontId="3" fillId="13" borderId="18" xfId="0" applyFont="1" applyFill="1" applyBorder="1" applyAlignment="1"/>
    <xf numFmtId="0" fontId="3" fillId="13" borderId="18" xfId="0" applyFont="1" applyFill="1" applyBorder="1" applyAlignment="1">
      <alignment horizontal="right"/>
    </xf>
    <xf numFmtId="0" fontId="0" fillId="13" borderId="0" xfId="0" applyFont="1" applyFill="1"/>
    <xf numFmtId="0" fontId="3" fillId="13" borderId="19" xfId="0" applyFont="1" applyFill="1" applyBorder="1" applyAlignment="1"/>
    <xf numFmtId="0" fontId="3" fillId="13" borderId="2" xfId="0" applyFont="1" applyFill="1" applyBorder="1" applyAlignment="1"/>
    <xf numFmtId="0" fontId="0" fillId="13" borderId="2" xfId="0" applyFont="1" applyFill="1" applyBorder="1" applyAlignment="1"/>
    <xf numFmtId="0" fontId="3" fillId="13" borderId="19" xfId="0" applyFont="1" applyFill="1" applyBorder="1" applyAlignment="1"/>
    <xf numFmtId="0" fontId="3" fillId="13" borderId="2" xfId="0" applyFont="1" applyFill="1" applyBorder="1" applyAlignment="1"/>
    <xf numFmtId="0" fontId="0" fillId="13" borderId="2" xfId="0" applyFont="1" applyFill="1" applyBorder="1" applyAlignment="1">
      <alignment horizontal="right"/>
    </xf>
    <xf numFmtId="0" fontId="3" fillId="13" borderId="0" xfId="0" applyFont="1" applyFill="1" applyAlignment="1"/>
    <xf numFmtId="10" fontId="0" fillId="13" borderId="0" xfId="0" applyNumberFormat="1" applyFont="1" applyFill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/>
    <xf numFmtId="0" fontId="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0" fillId="7" borderId="0" xfId="0" applyFont="1" applyFill="1"/>
    <xf numFmtId="0" fontId="0" fillId="7" borderId="0" xfId="0" applyFont="1" applyFill="1" applyAlignment="1"/>
    <xf numFmtId="0" fontId="15" fillId="13" borderId="0" xfId="0" applyFont="1" applyFill="1" applyAlignment="1">
      <alignment horizontal="left"/>
    </xf>
    <xf numFmtId="0" fontId="3" fillId="0" borderId="1" xfId="0" applyFont="1" applyBorder="1" applyAlignment="1"/>
    <xf numFmtId="0" fontId="16" fillId="0" borderId="0" xfId="0" applyFont="1" applyAlignment="1"/>
    <xf numFmtId="0" fontId="17" fillId="13" borderId="0" xfId="0" applyFont="1" applyFill="1" applyAlignment="1"/>
    <xf numFmtId="0" fontId="0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13" borderId="1" xfId="0" applyFont="1" applyFill="1" applyBorder="1" applyAlignment="1"/>
    <xf numFmtId="0" fontId="20" fillId="13" borderId="0" xfId="0" applyFont="1" applyFill="1" applyAlignment="1"/>
    <xf numFmtId="0" fontId="19" fillId="0" borderId="0" xfId="0" applyFont="1" applyAlignment="1"/>
    <xf numFmtId="0" fontId="0" fillId="0" borderId="0" xfId="0" applyFont="1" applyAlignment="1"/>
    <xf numFmtId="0" fontId="2" fillId="0" borderId="0" xfId="0" applyFont="1" applyBorder="1" applyAlignment="1"/>
    <xf numFmtId="0" fontId="1" fillId="0" borderId="3" xfId="0" applyFont="1" applyBorder="1" applyAlignment="1">
      <alignment horizontal="center"/>
    </xf>
    <xf numFmtId="0" fontId="3" fillId="0" borderId="0" xfId="0" applyFont="1" applyBorder="1" applyAlignment="1">
      <alignment vertical="top"/>
    </xf>
    <xf numFmtId="0" fontId="1" fillId="0" borderId="0" xfId="0" applyFont="1" applyBorder="1" applyAlignment="1"/>
    <xf numFmtId="0" fontId="3" fillId="0" borderId="0" xfId="0" applyFont="1" applyAlignment="1">
      <alignment horizontal="left"/>
    </xf>
    <xf numFmtId="0" fontId="22" fillId="0" borderId="0" xfId="1" applyFont="1" applyBorder="1" applyAlignment="1"/>
    <xf numFmtId="0" fontId="23" fillId="0" borderId="1" xfId="0" applyFont="1" applyBorder="1" applyAlignment="1"/>
    <xf numFmtId="0" fontId="23" fillId="0" borderId="0" xfId="0" applyFont="1" applyBorder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13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illiamnordhaus.com/dicerice-models" TargetMode="External"/><Relationship Id="rId13" Type="http://schemas.openxmlformats.org/officeDocument/2006/relationships/hyperlink" Target="http://www.fund-model.org/files/documentation/Fund-2-8-Scientific-Documentation.pdf" TargetMode="External"/><Relationship Id="rId18" Type="http://schemas.openxmlformats.org/officeDocument/2006/relationships/hyperlink" Target="http://www.fund-model.org/files/documentation/Fund-3-8-Scientific-Tables.pdf" TargetMode="External"/><Relationship Id="rId3" Type="http://schemas.openxmlformats.org/officeDocument/2006/relationships/hyperlink" Target="https://web.archive.org/web/20141008180232/http:/www.econ.yale.edu/~nordhaus/homepage/dice_section_V.html" TargetMode="External"/><Relationship Id="rId21" Type="http://schemas.openxmlformats.org/officeDocument/2006/relationships/hyperlink" Target="https://tntcat.iiasa.ac.at/SspDb/dsd?Action=htmlpage&amp;page=citation" TargetMode="External"/><Relationship Id="rId7" Type="http://schemas.openxmlformats.org/officeDocument/2006/relationships/hyperlink" Target="http://www.econ.yale.edu/~nordhaus/homepage/homepage/documents/DICE_Manual_100413r1.pdf" TargetMode="External"/><Relationship Id="rId12" Type="http://schemas.openxmlformats.org/officeDocument/2006/relationships/hyperlink" Target="https://www.jbs.cam.ac.uk/wp-content/uploads/2020/08/wp1104.pdf" TargetMode="External"/><Relationship Id="rId17" Type="http://schemas.openxmlformats.org/officeDocument/2006/relationships/hyperlink" Target="http://www.fund-model.org/files/documentation/Fund-3-7-Scientific-Tables.pdf" TargetMode="External"/><Relationship Id="rId25" Type="http://schemas.openxmlformats.org/officeDocument/2006/relationships/comments" Target="../comments4.xml"/><Relationship Id="rId2" Type="http://schemas.openxmlformats.org/officeDocument/2006/relationships/hyperlink" Target="http://web.a.ebscohost.com.proxy.library.nyu.edu/ehost/ebookviewer/ebook?sid=6c579b48-094d-47c8-8b0f-6a1096f6f1f1%40sdc-v-sessmgr03&amp;vid=0&amp;format=EB" TargetMode="External"/><Relationship Id="rId16" Type="http://schemas.openxmlformats.org/officeDocument/2006/relationships/hyperlink" Target="http://www.fund-model.org/files/documentation/Fund-3-6-Scientific-Documentation.pdf" TargetMode="External"/><Relationship Id="rId20" Type="http://schemas.openxmlformats.org/officeDocument/2006/relationships/hyperlink" Target="http://www.fund-model.org/MimiFUND.jl/latest/tables/" TargetMode="External"/><Relationship Id="rId1" Type="http://schemas.openxmlformats.org/officeDocument/2006/relationships/hyperlink" Target="https://cowles.yale.edu/sites/default/files/files/pub/d10/d1009.pdf" TargetMode="External"/><Relationship Id="rId6" Type="http://schemas.openxmlformats.org/officeDocument/2006/relationships/hyperlink" Target="http://www.econ.yale.edu/~nordhaus/homepage/homepage/documents/DICE_Manual_100413r1.pdf" TargetMode="External"/><Relationship Id="rId11" Type="http://schemas.openxmlformats.org/officeDocument/2006/relationships/hyperlink" Target="http://116.203.146.222:8080/index.php/iaj/article/viewFile/227/190" TargetMode="External"/><Relationship Id="rId24" Type="http://schemas.openxmlformats.org/officeDocument/2006/relationships/vmlDrawing" Target="../drawings/vmlDrawing4.vml"/><Relationship Id="rId5" Type="http://schemas.openxmlformats.org/officeDocument/2006/relationships/hyperlink" Target="http://webdice.rdcep.org/standard" TargetMode="External"/><Relationship Id="rId15" Type="http://schemas.openxmlformats.org/officeDocument/2006/relationships/hyperlink" Target="http://www.fund-model.org/files/documentation/Fund-3-5-Scientific-Tables.pdf" TargetMode="External"/><Relationship Id="rId23" Type="http://schemas.openxmlformats.org/officeDocument/2006/relationships/hyperlink" Target="http://sres.ciesin.org/final_data.html" TargetMode="External"/><Relationship Id="rId10" Type="http://schemas.openxmlformats.org/officeDocument/2006/relationships/hyperlink" Target="https://web.archive.org/web/20141019003749/http:/www.econ.yale.edu/~nordhaus/homepage/RICEmodels.htm" TargetMode="External"/><Relationship Id="rId19" Type="http://schemas.openxmlformats.org/officeDocument/2006/relationships/hyperlink" Target="http://www.fund-model.org/files/documentation/Fund-3-9-Scientific-Tables.pdf" TargetMode="External"/><Relationship Id="rId4" Type="http://schemas.openxmlformats.org/officeDocument/2006/relationships/hyperlink" Target="http://www.econ.yale.edu/~nordhaus/homepage/homepage/documents/DICE_Manual_100413r1.pdf" TargetMode="External"/><Relationship Id="rId9" Type="http://schemas.openxmlformats.org/officeDocument/2006/relationships/hyperlink" Target="https://www.nber.org/system/files/working_papers/w22933/w22933.pdf" TargetMode="External"/><Relationship Id="rId14" Type="http://schemas.openxmlformats.org/officeDocument/2006/relationships/hyperlink" Target="http://www.fund-model.org/files/documentation/Fund-3-3-Scientific-Tables.pdf" TargetMode="External"/><Relationship Id="rId22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E6" sqref="E6"/>
    </sheetView>
  </sheetViews>
  <sheetFormatPr defaultColWidth="14.40625" defaultRowHeight="15.75" customHeight="1" x14ac:dyDescent="0.6"/>
  <cols>
    <col min="1" max="1" width="28.6796875" customWidth="1"/>
  </cols>
  <sheetData>
    <row r="1" spans="1:26" ht="15.75" customHeight="1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6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6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6">
      <c r="A4" s="5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6">
      <c r="A5" s="6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6">
      <c r="A6" s="7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6">
      <c r="A7" s="8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 x14ac:dyDescent="0.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 x14ac:dyDescent="0.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 x14ac:dyDescent="0.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 x14ac:dyDescent="0.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 x14ac:dyDescent="0.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 x14ac:dyDescent="0.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 x14ac:dyDescent="0.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 x14ac:dyDescent="0.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 x14ac:dyDescent="0.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 x14ac:dyDescent="0.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 x14ac:dyDescent="0.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 x14ac:dyDescent="0.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 x14ac:dyDescent="0.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 x14ac:dyDescent="0.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 x14ac:dyDescent="0.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 x14ac:dyDescent="0.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 x14ac:dyDescent="0.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 x14ac:dyDescent="0.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 x14ac:dyDescent="0.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 x14ac:dyDescent="0.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 x14ac:dyDescent="0.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 x14ac:dyDescent="0.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 x14ac:dyDescent="0.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 x14ac:dyDescent="0.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 x14ac:dyDescent="0.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 x14ac:dyDescent="0.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 x14ac:dyDescent="0.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x14ac:dyDescent="0.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1005"/>
  <sheetViews>
    <sheetView tabSelected="1" topLeftCell="A12" workbookViewId="0">
      <selection activeCell="A30" sqref="A30"/>
    </sheetView>
  </sheetViews>
  <sheetFormatPr defaultColWidth="14.40625" defaultRowHeight="15.75" customHeight="1" x14ac:dyDescent="0.6"/>
  <cols>
    <col min="1" max="1" width="34.86328125" customWidth="1"/>
    <col min="2" max="2" width="29.04296875" style="133" customWidth="1"/>
    <col min="3" max="3" width="10.26953125" customWidth="1"/>
    <col min="4" max="4" width="8.40625" customWidth="1"/>
    <col min="5" max="5" width="8.26953125" customWidth="1"/>
    <col min="6" max="6" width="7.86328125" customWidth="1"/>
    <col min="7" max="7" width="7.1328125" customWidth="1"/>
    <col min="8" max="8" width="10.86328125" customWidth="1"/>
    <col min="9" max="9" width="7.86328125" customWidth="1"/>
    <col min="10" max="10" width="9.40625" customWidth="1"/>
    <col min="11" max="11" width="6.6796875" customWidth="1"/>
    <col min="12" max="12" width="7.40625" customWidth="1"/>
    <col min="13" max="13" width="7.1328125" customWidth="1"/>
    <col min="14" max="15" width="6.86328125" customWidth="1"/>
    <col min="16" max="16" width="7.26953125" customWidth="1"/>
    <col min="17" max="17" width="8" customWidth="1"/>
    <col min="18" max="18" width="6.6796875" customWidth="1"/>
    <col min="19" max="19" width="6.1328125" customWidth="1"/>
    <col min="20" max="20" width="7" customWidth="1"/>
    <col min="21" max="21" width="8.26953125" customWidth="1"/>
    <col min="22" max="23" width="7.86328125" customWidth="1"/>
    <col min="24" max="25" width="9.6796875" customWidth="1"/>
    <col min="26" max="26" width="8" customWidth="1"/>
    <col min="27" max="27" width="8.40625" customWidth="1"/>
    <col min="28" max="29" width="8.1328125" customWidth="1"/>
    <col min="30" max="31" width="8.6796875" customWidth="1"/>
    <col min="32" max="33" width="8.54296875" customWidth="1"/>
    <col min="34" max="35" width="7.26953125" customWidth="1"/>
    <col min="36" max="36" width="8" customWidth="1"/>
    <col min="37" max="37" width="7.6796875" customWidth="1"/>
    <col min="38" max="39" width="7.1328125" customWidth="1"/>
    <col min="40" max="41" width="6.40625" customWidth="1"/>
  </cols>
  <sheetData>
    <row r="1" spans="1:41" ht="15.75" customHeight="1" x14ac:dyDescent="0.6">
      <c r="A1" s="9" t="s">
        <v>7</v>
      </c>
      <c r="B1" s="148"/>
      <c r="C1" s="10" t="s">
        <v>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15.75" customHeight="1" x14ac:dyDescent="0.6">
      <c r="A2" s="11" t="s">
        <v>9</v>
      </c>
      <c r="B2" s="149" t="s">
        <v>328</v>
      </c>
      <c r="C2" s="12">
        <v>2010</v>
      </c>
      <c r="D2" s="12">
        <v>2015</v>
      </c>
      <c r="E2" s="12">
        <v>2020</v>
      </c>
      <c r="F2" s="12">
        <v>2025</v>
      </c>
      <c r="G2" s="13">
        <v>2030</v>
      </c>
      <c r="H2" s="14">
        <v>2035</v>
      </c>
      <c r="I2" s="14">
        <v>2040</v>
      </c>
      <c r="J2" s="14">
        <v>2045</v>
      </c>
      <c r="K2" s="14">
        <v>2050</v>
      </c>
      <c r="L2" s="14">
        <v>2055</v>
      </c>
      <c r="M2" s="14">
        <v>2060</v>
      </c>
      <c r="N2" s="14">
        <v>2065</v>
      </c>
      <c r="O2" s="15">
        <v>2070</v>
      </c>
      <c r="P2" s="16">
        <v>2075</v>
      </c>
      <c r="Q2" s="16">
        <v>2080</v>
      </c>
      <c r="R2" s="16">
        <v>2085</v>
      </c>
      <c r="S2" s="16">
        <v>2090</v>
      </c>
      <c r="T2" s="16">
        <v>2095</v>
      </c>
      <c r="U2" s="17">
        <v>2100</v>
      </c>
      <c r="V2" s="18">
        <v>2105</v>
      </c>
      <c r="W2" s="18">
        <v>2110</v>
      </c>
      <c r="X2" s="18">
        <v>2115</v>
      </c>
      <c r="Y2" s="18">
        <v>2120</v>
      </c>
      <c r="Z2" s="19">
        <v>2125</v>
      </c>
      <c r="AA2" s="18">
        <v>2130</v>
      </c>
      <c r="AB2" s="18">
        <v>2135</v>
      </c>
      <c r="AC2" s="18">
        <v>2140</v>
      </c>
      <c r="AD2" s="19">
        <v>2145</v>
      </c>
      <c r="AE2" s="20">
        <v>2150</v>
      </c>
      <c r="AF2" s="21">
        <v>2155</v>
      </c>
      <c r="AG2" s="21">
        <v>2160</v>
      </c>
      <c r="AH2" s="21">
        <v>2165</v>
      </c>
      <c r="AI2" s="21">
        <v>2170</v>
      </c>
      <c r="AJ2" s="21">
        <v>2175</v>
      </c>
      <c r="AK2" s="21">
        <v>2180</v>
      </c>
      <c r="AL2" s="21">
        <v>2185</v>
      </c>
      <c r="AM2" s="21">
        <v>2190</v>
      </c>
      <c r="AN2" s="21">
        <v>2195</v>
      </c>
      <c r="AO2" s="21">
        <v>2200</v>
      </c>
    </row>
    <row r="3" spans="1:41" ht="15.75" customHeight="1" x14ac:dyDescent="0.6">
      <c r="A3" s="22" t="s">
        <v>10</v>
      </c>
      <c r="B3" s="138" t="s">
        <v>329</v>
      </c>
      <c r="C3" s="23">
        <f>'Calculations for DICE &amp; RICE'!C11</f>
        <v>1.2375447209488133E-2</v>
      </c>
      <c r="D3" s="24"/>
      <c r="E3" s="25">
        <f>'Calculations for DICE &amp; RICE'!C12</f>
        <v>1.0973106267519128E-2</v>
      </c>
      <c r="F3" s="24"/>
      <c r="G3" s="25">
        <f>'Calculations for DICE &amp; RICE'!C13</f>
        <v>9.6055718033669635E-3</v>
      </c>
      <c r="H3" s="26"/>
      <c r="I3" s="23">
        <f>'Calculations for DICE &amp; RICE'!C14</f>
        <v>9.2227668838400501E-3</v>
      </c>
      <c r="J3" s="24"/>
      <c r="K3" s="25">
        <f>'Calculations for DICE &amp; RICE'!C15</f>
        <v>7.7324898183250834E-3</v>
      </c>
      <c r="L3" s="24"/>
      <c r="M3" s="25">
        <f>'Calculations for DICE &amp; RICE'!C16</f>
        <v>7.0958107146976701E-3</v>
      </c>
      <c r="N3" s="24"/>
      <c r="O3" s="25">
        <f>'Calculations for DICE &amp; RICE'!C17</f>
        <v>5.9484285312385587E-3</v>
      </c>
      <c r="P3" s="24"/>
      <c r="Q3" s="25">
        <f>'Calculations for DICE &amp; RICE'!C18</f>
        <v>5.8942632361114189E-3</v>
      </c>
      <c r="R3" s="24"/>
      <c r="S3" s="25">
        <f>'Calculations for DICE &amp; RICE'!C19</f>
        <v>4.6411379047710533E-3</v>
      </c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</row>
    <row r="4" spans="1:41" ht="15.75" customHeight="1" x14ac:dyDescent="0.6">
      <c r="A4" s="22" t="s">
        <v>11</v>
      </c>
      <c r="B4" s="138" t="s">
        <v>11</v>
      </c>
      <c r="C4" s="23">
        <f>'Calculations for DICE &amp; RICE'!C32</f>
        <v>1.2420726593899367E-2</v>
      </c>
      <c r="D4" s="24"/>
      <c r="E4" s="25">
        <f>'Calculations for DICE &amp; RICE'!C33</f>
        <v>1.0888696234190753E-2</v>
      </c>
      <c r="F4" s="24"/>
      <c r="G4" s="25">
        <f>'Calculations for DICE &amp; RICE'!C34</f>
        <v>1.0138906647510382E-2</v>
      </c>
      <c r="H4" s="26"/>
      <c r="I4" s="23">
        <f>'Calculations for DICE &amp; RICE'!C35</f>
        <v>9.6414046227450978E-3</v>
      </c>
      <c r="J4" s="24"/>
      <c r="K4" s="25">
        <f>'Calculations for DICE &amp; RICE'!C36</f>
        <v>7.6679571168645211E-3</v>
      </c>
      <c r="L4" s="24"/>
      <c r="M4" s="25">
        <f>'Calculations for DICE &amp; RICE'!C37</f>
        <v>7.4261438040861272E-3</v>
      </c>
      <c r="N4" s="24"/>
      <c r="O4" s="25">
        <f>'Calculations for DICE &amp; RICE'!C38</f>
        <v>6.4772055727257971E-3</v>
      </c>
      <c r="P4" s="24"/>
      <c r="Q4" s="25">
        <f>'Calculations for DICE &amp; RICE'!C39</f>
        <v>5.9844503914590064E-3</v>
      </c>
      <c r="R4" s="24"/>
      <c r="S4" s="25">
        <f>'Calculations for DICE &amp; RICE'!C40</f>
        <v>5.1355264751069551E-3</v>
      </c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</row>
    <row r="5" spans="1:41" ht="15.75" customHeight="1" x14ac:dyDescent="0.6">
      <c r="A5" s="22" t="s">
        <v>12</v>
      </c>
      <c r="B5" s="138" t="s">
        <v>330</v>
      </c>
      <c r="C5" s="24"/>
      <c r="D5" s="24">
        <v>7.8134655074244552E-3</v>
      </c>
      <c r="E5" s="24"/>
      <c r="F5" s="24">
        <v>6.7933504532495803E-3</v>
      </c>
      <c r="G5" s="24"/>
      <c r="H5" s="24">
        <v>6.361067756438743E-3</v>
      </c>
      <c r="I5" s="24"/>
      <c r="J5" s="24">
        <v>5.9805239001482491E-3</v>
      </c>
      <c r="K5" s="24"/>
      <c r="L5" s="24">
        <v>5.832535400300598E-3</v>
      </c>
      <c r="M5" s="24"/>
      <c r="N5" s="24">
        <v>5.8689156873497073E-3</v>
      </c>
      <c r="O5" s="24"/>
      <c r="P5" s="24">
        <v>5.5434863116599065E-3</v>
      </c>
      <c r="Q5" s="24"/>
      <c r="R5" s="24">
        <v>5.5724537970720522E-3</v>
      </c>
      <c r="S5" s="24"/>
      <c r="T5" s="24">
        <v>5.4297773740243915E-3</v>
      </c>
      <c r="U5" s="24"/>
      <c r="V5" s="24">
        <v>5.4373025194520697E-3</v>
      </c>
      <c r="W5" s="24"/>
      <c r="X5" s="24">
        <v>5.4289133470186712E-3</v>
      </c>
      <c r="Y5" s="24"/>
      <c r="Z5" s="24">
        <v>5.4070620426855953E-3</v>
      </c>
      <c r="AA5" s="24"/>
      <c r="AB5" s="24">
        <v>5.3739260236924657E-3</v>
      </c>
      <c r="AC5" s="24"/>
      <c r="AD5" s="24">
        <v>5.4470496962826243E-3</v>
      </c>
      <c r="AE5" s="24"/>
      <c r="AF5" s="24">
        <v>5.2752916698397545E-3</v>
      </c>
      <c r="AG5" s="24"/>
      <c r="AH5" s="24">
        <v>5.4271353336712291E-3</v>
      </c>
      <c r="AI5" s="24"/>
      <c r="AJ5" s="24">
        <v>5.3448058719287594E-3</v>
      </c>
      <c r="AK5" s="24"/>
      <c r="AL5" s="24">
        <v>5.2605807748111744E-3</v>
      </c>
      <c r="AM5" s="24"/>
      <c r="AN5" s="24">
        <v>5.3524925973629234E-3</v>
      </c>
      <c r="AO5" s="24"/>
    </row>
    <row r="6" spans="1:41" ht="15.75" customHeight="1" x14ac:dyDescent="0.6">
      <c r="A6" s="22" t="s">
        <v>13</v>
      </c>
      <c r="B6" s="138" t="s">
        <v>13</v>
      </c>
      <c r="C6" s="24"/>
      <c r="D6" s="25">
        <f>'Calculations for DICE &amp; RICE'!B296</f>
        <v>7.8134655074244552E-3</v>
      </c>
      <c r="E6" s="24"/>
      <c r="F6" s="25">
        <f>'Calculations for DICE &amp; RICE'!C296</f>
        <v>6.7933504532495803E-3</v>
      </c>
      <c r="G6" s="24"/>
      <c r="H6" s="25">
        <f>'Calculations for DICE &amp; RICE'!D296</f>
        <v>6.361067756438743E-3</v>
      </c>
      <c r="I6" s="24"/>
      <c r="J6" s="25">
        <f>'Calculations for DICE &amp; RICE'!E296</f>
        <v>5.9805239001482491E-3</v>
      </c>
      <c r="K6" s="24"/>
      <c r="L6" s="25">
        <f>'Calculations for DICE &amp; RICE'!F296</f>
        <v>5.832535400300598E-3</v>
      </c>
      <c r="M6" s="24"/>
      <c r="N6" s="25">
        <f>'Calculations for DICE &amp; RICE'!G296</f>
        <v>5.8689156873497073E-3</v>
      </c>
      <c r="O6" s="24"/>
      <c r="P6" s="25">
        <f>'Calculations for DICE &amp; RICE'!H296</f>
        <v>5.5434863116599065E-3</v>
      </c>
      <c r="Q6" s="24"/>
      <c r="R6" s="25">
        <f>'Calculations for DICE &amp; RICE'!I296</f>
        <v>5.5724537970720522E-3</v>
      </c>
      <c r="S6" s="24"/>
      <c r="T6" s="25">
        <f>'Calculations for DICE &amp; RICE'!J296</f>
        <v>5.4297773740243915E-3</v>
      </c>
      <c r="U6" s="24"/>
      <c r="V6" s="25">
        <f>'Calculations for DICE &amp; RICE'!K296</f>
        <v>5.4373025194520697E-3</v>
      </c>
      <c r="W6" s="24"/>
      <c r="X6" s="25">
        <f>'Calculations for DICE &amp; RICE'!L296</f>
        <v>5.4289133470186712E-3</v>
      </c>
      <c r="Y6" s="24"/>
      <c r="Z6" s="25">
        <f>'Calculations for DICE &amp; RICE'!M296</f>
        <v>5.4070620426855953E-3</v>
      </c>
      <c r="AA6" s="24"/>
      <c r="AB6" s="25">
        <f>'Calculations for DICE &amp; RICE'!N296</f>
        <v>5.3739260236924657E-3</v>
      </c>
      <c r="AC6" s="24"/>
      <c r="AD6" s="25">
        <f>'Calculations for DICE &amp; RICE'!O296</f>
        <v>5.4470496962826243E-3</v>
      </c>
      <c r="AE6" s="24"/>
      <c r="AF6" s="25">
        <f>'Calculations for DICE &amp; RICE'!P296</f>
        <v>5.2752916698397545E-3</v>
      </c>
      <c r="AG6" s="24"/>
      <c r="AH6" s="25">
        <f>'Calculations for DICE &amp; RICE'!Q296</f>
        <v>5.4271353336712291E-3</v>
      </c>
      <c r="AI6" s="24"/>
      <c r="AJ6" s="25">
        <f>'Calculations for DICE &amp; RICE'!R296</f>
        <v>5.3448058719287594E-3</v>
      </c>
      <c r="AK6" s="24"/>
      <c r="AL6" s="25">
        <f>'Calculations for DICE &amp; RICE'!S296</f>
        <v>5.2605807748111744E-3</v>
      </c>
      <c r="AM6" s="24"/>
      <c r="AN6" s="25">
        <f>'Calculations for DICE &amp; RICE'!T296</f>
        <v>5.3524925973629234E-3</v>
      </c>
      <c r="AO6" s="24"/>
    </row>
    <row r="7" spans="1:41" ht="15.75" customHeight="1" x14ac:dyDescent="0.6">
      <c r="A7" s="22" t="s">
        <v>14</v>
      </c>
      <c r="B7" s="138" t="s">
        <v>14</v>
      </c>
      <c r="C7" s="25">
        <f>'Calculations for DICE &amp; RICE'!C45</f>
        <v>1.3938327561541231E-2</v>
      </c>
      <c r="D7" s="25">
        <f>'Calculations for DICE &amp; RICE'!C46</f>
        <v>1.4885552361190824E-2</v>
      </c>
      <c r="E7" s="25">
        <f>'Calculations for DICE &amp; RICE'!C47</f>
        <v>1.4924306799855014E-2</v>
      </c>
      <c r="F7" s="25">
        <f>'Calculations for DICE &amp; RICE'!C48</f>
        <v>1.4209925541248225E-2</v>
      </c>
      <c r="G7" s="25">
        <f>'Calculations for DICE &amp; RICE'!C49</f>
        <v>1.4626041926240063E-2</v>
      </c>
      <c r="H7" s="25">
        <f>'Calculations for DICE &amp; RICE'!C50</f>
        <v>1.3535590521401852E-2</v>
      </c>
      <c r="I7" s="25">
        <f>'Calculations for DICE &amp; RICE'!C51</f>
        <v>1.162135454590052E-2</v>
      </c>
      <c r="J7" s="25">
        <f>'Calculations for DICE &amp; RICE'!C52</f>
        <v>1.4810669992749936E-2</v>
      </c>
      <c r="K7" s="25">
        <f>'Calculations for DICE &amp; RICE'!C53</f>
        <v>1.32646443321498E-2</v>
      </c>
      <c r="L7" s="27">
        <f>'Calculations for DICE &amp; RICE'!C54</f>
        <v>1.3260862486326852E-2</v>
      </c>
      <c r="M7" s="28">
        <f>'Calculations for DICE &amp; RICE'!C55</f>
        <v>1.3919974086831433E-2</v>
      </c>
      <c r="N7" s="28">
        <f>'Calculations for DICE &amp; RICE'!C56</f>
        <v>1.23856966037863E-2</v>
      </c>
      <c r="O7" s="28">
        <f>'Calculations for DICE &amp; RICE'!C57</f>
        <v>1.3672756508039674E-2</v>
      </c>
      <c r="P7" s="28">
        <f>'Calculations for DICE &amp; RICE'!C58</f>
        <v>1.321939117224602E-2</v>
      </c>
      <c r="Q7" s="28">
        <f>'Calculations for DICE &amp; RICE'!C59</f>
        <v>1.2399662982584214E-2</v>
      </c>
      <c r="R7" s="28">
        <f>'Calculations for DICE &amp; RICE'!C60</f>
        <v>1.2525720914511984E-2</v>
      </c>
      <c r="S7" s="28">
        <f>'Calculations for DICE &amp; RICE'!C61</f>
        <v>1.2071566734320083E-2</v>
      </c>
      <c r="T7" s="28">
        <f>'Calculations for DICE &amp; RICE'!C62</f>
        <v>1.2884380608913393E-2</v>
      </c>
      <c r="U7" s="29"/>
      <c r="V7" s="24"/>
      <c r="W7" s="24"/>
      <c r="X7" s="24"/>
      <c r="Y7" s="24"/>
      <c r="Z7" s="29"/>
      <c r="AA7" s="29"/>
      <c r="AB7" s="24"/>
      <c r="AC7" s="24"/>
      <c r="AD7" s="29"/>
      <c r="AE7" s="29"/>
      <c r="AF7" s="24"/>
      <c r="AG7" s="24"/>
      <c r="AH7" s="24"/>
      <c r="AI7" s="24"/>
      <c r="AJ7" s="29"/>
      <c r="AK7" s="24"/>
      <c r="AL7" s="29"/>
      <c r="AM7" s="29"/>
      <c r="AN7" s="29"/>
      <c r="AO7" s="29"/>
    </row>
    <row r="8" spans="1:41" ht="15.75" customHeight="1" x14ac:dyDescent="0.6">
      <c r="A8" s="22" t="s">
        <v>15</v>
      </c>
      <c r="B8" s="138" t="s">
        <v>15</v>
      </c>
      <c r="C8" s="24"/>
      <c r="D8" s="25">
        <f>'Calculations for DICE &amp; RICE'!C108</f>
        <v>2.4701341898157869E-2</v>
      </c>
      <c r="E8" s="24"/>
      <c r="F8" s="25">
        <f>'Calculations for DICE &amp; RICE'!C109</f>
        <v>2.41545565251573E-2</v>
      </c>
      <c r="G8" s="24"/>
      <c r="H8" s="25">
        <f>'Calculations for DICE &amp; RICE'!C110</f>
        <v>2.1155697764494441E-2</v>
      </c>
      <c r="I8" s="24"/>
      <c r="J8" s="25">
        <f>'Calculations for DICE &amp; RICE'!C111</f>
        <v>1.8869877957629289E-2</v>
      </c>
      <c r="K8" s="24"/>
      <c r="L8" s="25">
        <f>'Calculations for DICE &amp; RICE'!C112</f>
        <v>1.7061790799291154E-2</v>
      </c>
      <c r="M8" s="24"/>
      <c r="N8" s="25">
        <f>'Calculations for DICE &amp; RICE'!C113</f>
        <v>1.5590928831015427E-2</v>
      </c>
      <c r="O8" s="24"/>
      <c r="P8" s="25">
        <f>'Calculations for DICE &amp; RICE'!C114</f>
        <v>1.4074317838793204E-2</v>
      </c>
      <c r="Q8" s="24"/>
      <c r="R8" s="25">
        <f>'Calculations for DICE &amp; RICE'!C115</f>
        <v>1.3369228745407025E-2</v>
      </c>
      <c r="S8" s="24"/>
      <c r="T8" s="25">
        <f>'Calculations for DICE &amp; RICE'!C116</f>
        <v>1.2019020160269234E-2</v>
      </c>
      <c r="U8" s="24"/>
      <c r="V8" s="25">
        <f>'Calculations for DICE &amp; RICE'!C117</f>
        <v>1.1340366279223302E-2</v>
      </c>
      <c r="W8" s="24"/>
      <c r="X8" s="25">
        <f>'Calculations for DICE &amp; RICE'!C118</f>
        <v>1.0551076160941308E-2</v>
      </c>
      <c r="Y8" s="24"/>
      <c r="Z8" s="25">
        <f>'Calculations for DICE &amp; RICE'!C119</f>
        <v>9.8754658812416629E-3</v>
      </c>
      <c r="AA8" s="24"/>
      <c r="AB8" s="25">
        <f>'Calculations for DICE &amp; RICE'!C120</f>
        <v>9.2898760854489559E-3</v>
      </c>
      <c r="AC8" s="24"/>
      <c r="AD8" s="25">
        <f>'Calculations for DICE &amp; RICE'!C121</f>
        <v>8.7768484858630202E-3</v>
      </c>
      <c r="AE8" s="24"/>
      <c r="AF8" s="25">
        <f>'Calculations for DICE &amp; RICE'!C122</f>
        <v>8.1958269776003512E-3</v>
      </c>
      <c r="AG8" s="24"/>
      <c r="AH8" s="25">
        <f>'Calculations for DICE &amp; RICE'!C123</f>
        <v>7.8106956895556134E-3</v>
      </c>
      <c r="AI8" s="24"/>
      <c r="AJ8" s="25">
        <f>'Calculations for DICE &amp; RICE'!C124</f>
        <v>7.463571365951438E-3</v>
      </c>
      <c r="AK8" s="24"/>
      <c r="AL8" s="25">
        <f>'Calculations for DICE &amp; RICE'!C125</f>
        <v>7.1488615126882316E-3</v>
      </c>
      <c r="AM8" s="24"/>
      <c r="AN8" s="24"/>
      <c r="AO8" s="24"/>
    </row>
    <row r="9" spans="1:41" ht="15.75" customHeight="1" x14ac:dyDescent="0.6">
      <c r="A9" s="22" t="s">
        <v>16</v>
      </c>
      <c r="B9" s="138" t="s">
        <v>331</v>
      </c>
      <c r="C9" s="24">
        <v>2.4456098894637623E-2</v>
      </c>
      <c r="D9" s="24"/>
      <c r="E9" s="24">
        <v>2.3040017804210722E-2</v>
      </c>
      <c r="F9" s="24"/>
      <c r="G9" s="24">
        <v>2.0737490677206427E-2</v>
      </c>
      <c r="H9" s="24"/>
      <c r="I9" s="24"/>
      <c r="J9" s="24"/>
      <c r="K9" s="24">
        <v>1.6059821059356327E-2</v>
      </c>
      <c r="L9" s="30"/>
      <c r="M9" s="30"/>
      <c r="N9" s="30"/>
      <c r="O9" s="30"/>
      <c r="P9" s="30"/>
      <c r="Q9" s="30"/>
      <c r="R9" s="30"/>
      <c r="S9" s="30"/>
      <c r="T9" s="30"/>
      <c r="U9" s="31">
        <v>1.1157568453034727E-2</v>
      </c>
      <c r="V9" s="24"/>
      <c r="W9" s="24"/>
      <c r="X9" s="24"/>
      <c r="Y9" s="24"/>
      <c r="Z9" s="30"/>
      <c r="AA9" s="31"/>
      <c r="AB9" s="24"/>
      <c r="AC9" s="24"/>
      <c r="AD9" s="30"/>
      <c r="AE9" s="30">
        <v>8.0995682793403301E-3</v>
      </c>
      <c r="AF9" s="24"/>
      <c r="AG9" s="24"/>
      <c r="AH9" s="24"/>
      <c r="AI9" s="24"/>
      <c r="AJ9" s="31"/>
      <c r="AK9" s="24"/>
      <c r="AL9" s="31"/>
      <c r="AM9" s="31"/>
      <c r="AN9" s="31"/>
      <c r="AO9" s="31"/>
    </row>
    <row r="10" spans="1:41" ht="15.75" customHeight="1" x14ac:dyDescent="0.6">
      <c r="A10" s="22" t="s">
        <v>17</v>
      </c>
      <c r="B10" s="138" t="s">
        <v>17</v>
      </c>
      <c r="C10" s="23">
        <f>'Calculations for DICE &amp; RICE'!B223</f>
        <v>2.4456098894637623E-2</v>
      </c>
      <c r="D10" s="24"/>
      <c r="E10" s="25">
        <f>'Calculations for DICE &amp; RICE'!C223</f>
        <v>2.3040017804210722E-2</v>
      </c>
      <c r="F10" s="24"/>
      <c r="G10" s="25">
        <f>'Calculations for DICE &amp; RICE'!D223</f>
        <v>2.0737490677206427E-2</v>
      </c>
      <c r="H10" s="24"/>
      <c r="I10" s="24"/>
      <c r="J10" s="24"/>
      <c r="K10" s="25">
        <f>'Calculations for DICE &amp; RICE'!E223</f>
        <v>1.6059821059356327E-2</v>
      </c>
      <c r="L10" s="30"/>
      <c r="M10" s="30"/>
      <c r="N10" s="30"/>
      <c r="O10" s="30"/>
      <c r="P10" s="30"/>
      <c r="Q10" s="30"/>
      <c r="R10" s="30"/>
      <c r="S10" s="30"/>
      <c r="T10" s="30"/>
      <c r="U10" s="32">
        <f>'Calculations for DICE &amp; RICE'!F223</f>
        <v>1.1157568453034727E-2</v>
      </c>
      <c r="V10" s="24"/>
      <c r="W10" s="24"/>
      <c r="X10" s="24"/>
      <c r="Y10" s="24"/>
      <c r="Z10" s="24"/>
      <c r="AA10" s="30"/>
      <c r="AB10" s="24"/>
      <c r="AC10" s="24"/>
      <c r="AD10" s="24"/>
      <c r="AE10" s="28">
        <f>'Calculations for DICE &amp; RICE'!G223</f>
        <v>8.0995682793403301E-3</v>
      </c>
      <c r="AF10" s="24"/>
      <c r="AG10" s="24"/>
      <c r="AH10" s="24"/>
      <c r="AI10" s="24"/>
      <c r="AJ10" s="30"/>
      <c r="AK10" s="24"/>
      <c r="AL10" s="30"/>
      <c r="AM10" s="30"/>
      <c r="AN10" s="30"/>
      <c r="AO10" s="30"/>
    </row>
    <row r="11" spans="1:41" ht="15.75" customHeight="1" x14ac:dyDescent="0.6">
      <c r="A11" s="22" t="s">
        <v>18</v>
      </c>
      <c r="B11" s="138" t="s">
        <v>332</v>
      </c>
      <c r="C11" s="24"/>
      <c r="D11" s="25">
        <f>'Calculations for DICE &amp; RICE'!C231</f>
        <v>2.4308103595524377E-2</v>
      </c>
      <c r="E11" s="25">
        <f>'Calculations for DICE &amp; RICE'!C232</f>
        <v>2.3555593359545934E-2</v>
      </c>
      <c r="F11" s="25">
        <f>'Calculations for DICE &amp; RICE'!C233</f>
        <v>2.2808098960410472E-2</v>
      </c>
      <c r="G11" s="25">
        <f>'Calculations for DICE &amp; RICE'!C234</f>
        <v>2.2076307148322316E-2</v>
      </c>
      <c r="H11" s="25">
        <f>'Calculations for DICE &amp; RICE'!C235</f>
        <v>2.1355937551424065E-2</v>
      </c>
      <c r="I11" s="25">
        <f>'Calculations for DICE &amp; RICE'!C236</f>
        <v>2.0685312257940236E-2</v>
      </c>
      <c r="J11" s="25">
        <f>'Calculations for DICE &amp; RICE'!C237</f>
        <v>2.0013041230301676E-2</v>
      </c>
      <c r="K11" s="25">
        <f>'Calculations for DICE &amp; RICE'!C238</f>
        <v>1.9383533306316147E-2</v>
      </c>
      <c r="L11" s="25">
        <f>'Calculations for DICE &amp; RICE'!C239</f>
        <v>1.8762786675988963E-2</v>
      </c>
      <c r="M11" s="25">
        <f>'Calculations for DICE &amp; RICE'!C240</f>
        <v>1.8164395965677871E-2</v>
      </c>
      <c r="N11" s="25">
        <f>'Calculations for DICE &amp; RICE'!C241</f>
        <v>1.759037283121323E-2</v>
      </c>
      <c r="O11" s="25">
        <f>'Calculations for DICE &amp; RICE'!C242</f>
        <v>1.7035871225719035E-2</v>
      </c>
      <c r="P11" s="25">
        <f>'Calculations for DICE &amp; RICE'!C243</f>
        <v>1.6497545744650344E-2</v>
      </c>
      <c r="Q11" s="25">
        <f>'Calculations for DICE &amp; RICE'!C244</f>
        <v>1.5977961452016354E-2</v>
      </c>
      <c r="R11" s="25">
        <f>'Calculations for DICE &amp; RICE'!C245</f>
        <v>1.5483087159507747E-2</v>
      </c>
      <c r="S11" s="25">
        <f>'Calculations for DICE &amp; RICE'!C246</f>
        <v>1.499970428824593E-2</v>
      </c>
      <c r="T11" s="25">
        <f>'Calculations for DICE &amp; RICE'!C247</f>
        <v>1.4538254284433005E-2</v>
      </c>
      <c r="U11" s="25">
        <f>'Calculations for DICE &amp; RICE'!C248</f>
        <v>1.4101907419679982E-2</v>
      </c>
      <c r="V11" s="25">
        <f>'Calculations for DICE &amp; RICE'!C249</f>
        <v>1.3678842175586459E-2</v>
      </c>
      <c r="W11" s="25">
        <f>'Calculations for DICE &amp; RICE'!C250</f>
        <v>1.3279635979885684E-2</v>
      </c>
      <c r="X11" s="25">
        <f>'Calculations for DICE &amp; RICE'!C251</f>
        <v>1.2893538834042095E-2</v>
      </c>
      <c r="Y11" s="25">
        <f>'Calculations for DICE &amp; RICE'!C252</f>
        <v>1.2523854752404251E-2</v>
      </c>
      <c r="Z11" s="25">
        <f>'Calculations for DICE &amp; RICE'!C253</f>
        <v>1.2172745387489359E-2</v>
      </c>
      <c r="AA11" s="25">
        <f>'Calculations for DICE &amp; RICE'!C254</f>
        <v>1.1829123485977977E-2</v>
      </c>
      <c r="AB11" s="25">
        <f>'Calculations for DICE &amp; RICE'!C255</f>
        <v>1.1503472814740512E-2</v>
      </c>
      <c r="AC11" s="25">
        <f>'Calculations for DICE &amp; RICE'!C256</f>
        <v>1.1187854005390019E-2</v>
      </c>
      <c r="AD11" s="25">
        <f>'Calculations for DICE &amp; RICE'!C257</f>
        <v>1.0888780528750752E-2</v>
      </c>
      <c r="AE11" s="25">
        <f>'Calculations for DICE &amp; RICE'!C258</f>
        <v>1.0595065380531565E-2</v>
      </c>
      <c r="AF11" s="25">
        <f>'Calculations for DICE &amp; RICE'!C259</f>
        <v>1.0318914867480045E-2</v>
      </c>
      <c r="AG11" s="25">
        <f>'Calculations for DICE &amp; RICE'!C260</f>
        <v>1.0049739165802096E-2</v>
      </c>
      <c r="AH11" s="25">
        <f>'Calculations for DICE &amp; RICE'!C261</f>
        <v>9.7912607236754212E-3</v>
      </c>
      <c r="AI11" s="25">
        <f>'Calculations for DICE &amp; RICE'!C262</f>
        <v>9.5462683116602776E-3</v>
      </c>
      <c r="AJ11" s="25">
        <f>'Calculations for DICE &amp; RICE'!C263</f>
        <v>9.307476488600086E-3</v>
      </c>
      <c r="AK11" s="25">
        <f>'Calculations for DICE &amp; RICE'!C264</f>
        <v>9.0809896440788851E-3</v>
      </c>
      <c r="AL11" s="25">
        <f>'Calculations for DICE &amp; RICE'!C265</f>
        <v>8.8615767536757151E-3</v>
      </c>
      <c r="AM11" s="25">
        <f>'Calculations for DICE &amp; RICE'!C266</f>
        <v>8.6504603659758317E-3</v>
      </c>
      <c r="AN11" s="25">
        <f>'Calculations for DICE &amp; RICE'!C267</f>
        <v>8.4498593668580479E-3</v>
      </c>
      <c r="AO11" s="25">
        <f>'Calculations for DICE &amp; RICE'!C268</f>
        <v>8.2564672266935979E-3</v>
      </c>
    </row>
    <row r="12" spans="1:41" ht="15.75" customHeight="1" x14ac:dyDescent="0.6">
      <c r="A12" s="22" t="s">
        <v>19</v>
      </c>
      <c r="B12" s="138" t="s">
        <v>333</v>
      </c>
      <c r="C12" s="24"/>
      <c r="D12" s="25">
        <f>'Calculations for DICE &amp; RICE'!C273</f>
        <v>2.4312519069182859E-2</v>
      </c>
      <c r="E12" s="25">
        <f>'Calculations for DICE &amp; RICE'!C274</f>
        <v>2.3682480186390187E-2</v>
      </c>
      <c r="F12" s="25">
        <f>'Calculations for DICE &amp; RICE'!C275</f>
        <v>2.2688396540210265E-2</v>
      </c>
      <c r="G12" s="25">
        <f>'Calculations for DICE &amp; RICE'!C276</f>
        <v>2.2103762390716764E-2</v>
      </c>
      <c r="H12" s="25">
        <f>'Calculations for DICE &amp; RICE'!C277</f>
        <v>2.145550324591694E-2</v>
      </c>
      <c r="I12" s="25">
        <f>'Calculations for DICE &amp; RICE'!C278</f>
        <v>2.0675632951498768E-2</v>
      </c>
      <c r="J12" s="25">
        <f>'Calculations for DICE &amp; RICE'!C279</f>
        <v>2.0004576439275334E-2</v>
      </c>
      <c r="K12" s="25">
        <f>'Calculations for DICE &amp; RICE'!C280</f>
        <v>1.9417091957501631E-2</v>
      </c>
      <c r="L12" s="25">
        <f>'Calculations for DICE &amp; RICE'!C281</f>
        <v>1.8819790129500635E-2</v>
      </c>
      <c r="M12" s="25">
        <f>'Calculations for DICE &amp; RICE'!C282</f>
        <v>1.8156445920961994E-2</v>
      </c>
      <c r="N12" s="25">
        <f>'Calculations for DICE &amp; RICE'!C283</f>
        <v>1.7645403908311375E-2</v>
      </c>
      <c r="O12" s="25">
        <f>'Calculations for DICE &amp; RICE'!C284</f>
        <v>1.707552191599615E-2</v>
      </c>
      <c r="P12" s="25">
        <f>'Calculations for DICE &amp; RICE'!C285</f>
        <v>1.6524806959365312E-2</v>
      </c>
      <c r="Q12" s="25">
        <f>'Calculations for DICE &amp; RICE'!C286</f>
        <v>1.5995244782525786E-2</v>
      </c>
      <c r="R12" s="25">
        <f>'Calculations for DICE &amp; RICE'!C287</f>
        <v>1.5532929589655353E-2</v>
      </c>
      <c r="S12" s="25">
        <f>'Calculations for DICE &amp; RICE'!C288</f>
        <v>1.5041430566143488E-2</v>
      </c>
      <c r="T12" s="25">
        <f>'Calculations for DICE &amp; RICE'!C289</f>
        <v>1.4573134313900393E-2</v>
      </c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</row>
    <row r="13" spans="1:41" ht="15.75" customHeight="1" x14ac:dyDescent="0.6">
      <c r="A13" s="22" t="s">
        <v>20</v>
      </c>
      <c r="B13" s="138" t="s">
        <v>20</v>
      </c>
      <c r="C13" s="24"/>
      <c r="D13" s="25">
        <f>'Calculations for DICE &amp; RICE'!D131</f>
        <v>2.3965907095305994E-2</v>
      </c>
      <c r="E13" s="33"/>
      <c r="F13" s="25">
        <f>'Calculations for DICE &amp; RICE'!D133</f>
        <v>2.1209636638408247E-2</v>
      </c>
      <c r="G13" s="24"/>
      <c r="H13" s="25">
        <f>'Calculations for DICE &amp; RICE'!D135</f>
        <v>1.936248552981934E-2</v>
      </c>
      <c r="I13" s="24"/>
      <c r="J13" s="25">
        <f>'Calculations for DICE &amp; RICE'!D137</f>
        <v>1.8425919376060973E-2</v>
      </c>
      <c r="K13" s="24"/>
      <c r="L13" s="25">
        <f>'Calculations for DICE &amp; RICE'!D139</f>
        <v>1.7237432433930611E-2</v>
      </c>
      <c r="M13" s="24"/>
      <c r="N13" s="25">
        <f>'Calculations for DICE &amp; RICE'!D141</f>
        <v>1.58301046340934E-2</v>
      </c>
      <c r="O13" s="24"/>
      <c r="P13" s="25">
        <f>'Calculations for DICE &amp; RICE'!D143</f>
        <v>1.4595685087124499E-2</v>
      </c>
      <c r="Q13" s="24"/>
      <c r="R13" s="25">
        <f>'Calculations for DICE &amp; RICE'!D145</f>
        <v>1.3475920569759881E-2</v>
      </c>
      <c r="S13" s="24"/>
      <c r="T13" s="25">
        <f>'Calculations for DICE &amp; RICE'!D147</f>
        <v>1.2983541304160795E-2</v>
      </c>
      <c r="U13" s="24"/>
      <c r="V13" s="25">
        <f>'Calculations for DICE &amp; RICE'!D149</f>
        <v>1.2163969506320038E-2</v>
      </c>
      <c r="W13" s="24"/>
      <c r="X13" s="25">
        <f>'Calculations for DICE &amp; RICE'!D151</f>
        <v>1.2028587312810313E-2</v>
      </c>
      <c r="Y13" s="24"/>
      <c r="Z13" s="25">
        <f>'Calculations for DICE &amp; RICE'!D153</f>
        <v>1.0903853550953135E-2</v>
      </c>
      <c r="AA13" s="24"/>
      <c r="AB13" s="25">
        <f>'Calculations for DICE &amp; RICE'!D155</f>
        <v>9.9813292186090585E-3</v>
      </c>
      <c r="AC13" s="24"/>
      <c r="AD13" s="25">
        <f>'Calculations for DICE &amp; RICE'!D157</f>
        <v>9.1921720456791256E-3</v>
      </c>
      <c r="AE13" s="24"/>
      <c r="AF13" s="25">
        <f>'Calculations for DICE &amp; RICE'!D159</f>
        <v>8.4944508601330071E-3</v>
      </c>
      <c r="AG13" s="24"/>
      <c r="AH13" s="25">
        <f>'Calculations for DICE &amp; RICE'!D161</f>
        <v>7.868614129296736E-3</v>
      </c>
      <c r="AI13" s="24"/>
      <c r="AJ13" s="25">
        <f>'Calculations for DICE &amp; RICE'!D163</f>
        <v>7.3010612764716765E-3</v>
      </c>
      <c r="AK13" s="24"/>
      <c r="AL13" s="25">
        <f>'Calculations for DICE &amp; RICE'!D165</f>
        <v>6.7853610248225227E-3</v>
      </c>
      <c r="AM13" s="24"/>
      <c r="AN13" s="25">
        <f>'Calculations for DICE &amp; RICE'!D167</f>
        <v>6.0696215566484746E-3</v>
      </c>
      <c r="AO13" s="24"/>
    </row>
    <row r="14" spans="1:41" ht="15.75" customHeight="1" x14ac:dyDescent="0.6">
      <c r="A14" s="22" t="s">
        <v>21</v>
      </c>
      <c r="B14" s="138" t="s">
        <v>21</v>
      </c>
      <c r="C14" s="25">
        <f>'Calculations for PAGE'!C13</f>
        <v>3.1125E-2</v>
      </c>
      <c r="D14" s="24"/>
      <c r="E14" s="25">
        <f>'Calculations for PAGE'!D13</f>
        <v>3.4375000000000003E-2</v>
      </c>
      <c r="F14" s="24"/>
      <c r="G14" s="24"/>
      <c r="H14" s="24"/>
      <c r="I14" s="25">
        <f>'Calculations for PAGE'!E13</f>
        <v>1.8375000000000002E-2</v>
      </c>
      <c r="J14" s="24"/>
      <c r="K14" s="24"/>
      <c r="L14" s="24"/>
      <c r="M14" s="25">
        <f>'Calculations for PAGE'!F13</f>
        <v>2.3500000000000007E-2</v>
      </c>
      <c r="N14" s="24"/>
      <c r="O14" s="24"/>
      <c r="P14" s="24"/>
      <c r="Q14" s="25">
        <f>'Calculations for PAGE'!G13</f>
        <v>2.1625000000000002E-2</v>
      </c>
      <c r="R14" s="24"/>
      <c r="S14" s="24"/>
      <c r="T14" s="24"/>
      <c r="U14" s="25">
        <f>'Calculations for PAGE'!H13</f>
        <v>2.1625000000000002E-2</v>
      </c>
      <c r="V14" s="24"/>
      <c r="W14" s="24"/>
      <c r="X14" s="24"/>
      <c r="Y14" s="24"/>
      <c r="Z14" s="24"/>
      <c r="AA14" s="24"/>
      <c r="AB14" s="24"/>
      <c r="AC14" s="24"/>
      <c r="AD14" s="24"/>
      <c r="AE14" s="25">
        <f>'Calculations for PAGE'!I13</f>
        <v>2.1625000000000002E-2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</row>
    <row r="15" spans="1:41" ht="15.75" customHeight="1" x14ac:dyDescent="0.6">
      <c r="A15" s="22" t="s">
        <v>22</v>
      </c>
      <c r="B15" s="138" t="s">
        <v>22</v>
      </c>
      <c r="C15" s="25">
        <f>'Calculations for PAGE'!C27</f>
        <v>3.4749999999999996E-2</v>
      </c>
      <c r="D15" s="24"/>
      <c r="E15" s="25">
        <f>'Calculations for PAGE'!D27</f>
        <v>3.4749999999999996E-2</v>
      </c>
      <c r="F15" s="24"/>
      <c r="G15" s="25">
        <f>'Calculations for PAGE'!E27</f>
        <v>3.4749999999999996E-2</v>
      </c>
      <c r="H15" s="24"/>
      <c r="I15" s="25">
        <f>'Calculations for PAGE'!F27</f>
        <v>2.4124999999999997E-2</v>
      </c>
      <c r="J15" s="24"/>
      <c r="K15" s="25">
        <f>'Calculations for PAGE'!G27</f>
        <v>2.4124999999999997E-2</v>
      </c>
      <c r="L15" s="24"/>
      <c r="M15" s="24"/>
      <c r="N15" s="24"/>
      <c r="O15" s="24"/>
      <c r="P15" s="25">
        <f>'Calculations for PAGE'!H27</f>
        <v>2.4124999999999997E-2</v>
      </c>
      <c r="Q15" s="24"/>
      <c r="R15" s="24"/>
      <c r="S15" s="24"/>
      <c r="T15" s="24"/>
      <c r="U15" s="25">
        <f>'Calculations for PAGE'!I27</f>
        <v>1.6999999999999998E-2</v>
      </c>
      <c r="V15" s="24"/>
      <c r="W15" s="24"/>
      <c r="X15" s="24"/>
      <c r="Y15" s="24"/>
      <c r="Z15" s="24"/>
      <c r="AA15" s="24"/>
      <c r="AB15" s="24"/>
      <c r="AC15" s="24"/>
      <c r="AD15" s="24"/>
      <c r="AE15" s="25">
        <f>'Calculations for PAGE'!J27</f>
        <v>1.6999999999999998E-2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</row>
    <row r="16" spans="1:41" s="147" customFormat="1" ht="15.75" customHeight="1" x14ac:dyDescent="0.6">
      <c r="A16" s="138" t="s">
        <v>363</v>
      </c>
      <c r="B16" s="138" t="s">
        <v>363</v>
      </c>
      <c r="C16" s="25">
        <v>2.4190260433641461E-2</v>
      </c>
      <c r="D16" s="24"/>
      <c r="E16" s="25">
        <v>2.2992026238824834E-2</v>
      </c>
      <c r="F16" s="24"/>
      <c r="G16" s="25">
        <v>2.1789646629965478E-2</v>
      </c>
      <c r="H16" s="24"/>
      <c r="I16" s="25">
        <v>2.0422713658689709E-2</v>
      </c>
      <c r="J16" s="24"/>
      <c r="K16" s="25">
        <v>1.9827645625435236E-2</v>
      </c>
      <c r="L16" s="24"/>
      <c r="M16" s="24">
        <v>2.0229992705574906E-2</v>
      </c>
      <c r="N16" s="24"/>
      <c r="O16" s="24">
        <v>2.041543120712809E-2</v>
      </c>
      <c r="P16" s="25"/>
      <c r="Q16" s="24">
        <v>1.8536716158675387E-2</v>
      </c>
      <c r="R16" s="24"/>
      <c r="S16" s="24">
        <v>1.6289542519112632E-2</v>
      </c>
      <c r="T16" s="24"/>
      <c r="U16" s="25">
        <v>1.4376893175643835E-2</v>
      </c>
      <c r="V16" s="24"/>
      <c r="W16" s="24">
        <v>1.3117920190750032E-2</v>
      </c>
      <c r="X16" s="24"/>
      <c r="Y16" s="24">
        <v>1.1826372674216046E-2</v>
      </c>
      <c r="Z16" s="24"/>
      <c r="AA16" s="24">
        <v>1.0501178835031696E-2</v>
      </c>
      <c r="AB16" s="24"/>
      <c r="AC16" s="24">
        <v>9.2122440419177831E-3</v>
      </c>
      <c r="AD16" s="24"/>
      <c r="AE16" s="25">
        <v>8.5073961713953011E-3</v>
      </c>
      <c r="AF16" s="24"/>
      <c r="AG16" s="24">
        <v>8.5034583083410109E-3</v>
      </c>
      <c r="AH16" s="24"/>
      <c r="AI16" s="24">
        <v>8.501541980297303E-3</v>
      </c>
      <c r="AJ16" s="24"/>
      <c r="AK16" s="24">
        <v>8.4893982170276133E-3</v>
      </c>
      <c r="AL16" s="24"/>
      <c r="AM16" s="24">
        <v>8.5087366828459771E-3</v>
      </c>
      <c r="AN16" s="24"/>
      <c r="AO16" s="24">
        <v>8.3802762785964713E-3</v>
      </c>
    </row>
    <row r="17" spans="1:41" ht="15.75" customHeight="1" x14ac:dyDescent="0.6">
      <c r="A17" s="22" t="s">
        <v>23</v>
      </c>
      <c r="B17" s="138" t="s">
        <v>23</v>
      </c>
      <c r="C17" s="25">
        <f>'Calculations for FUND'!R419</f>
        <v>2.4190260433641461E-2</v>
      </c>
      <c r="D17" s="24"/>
      <c r="E17" s="25">
        <f>'Calculations for FUND'!R420</f>
        <v>2.2992026238824834E-2</v>
      </c>
      <c r="F17" s="24"/>
      <c r="G17" s="25">
        <f>'Calculations for FUND'!R421</f>
        <v>2.1789646629965478E-2</v>
      </c>
      <c r="H17" s="24"/>
      <c r="I17" s="25">
        <f>'Calculations for FUND'!R422</f>
        <v>2.0422713658689709E-2</v>
      </c>
      <c r="J17" s="24"/>
      <c r="K17" s="25">
        <f>'Calculations for FUND'!R423</f>
        <v>1.9827645625435236E-2</v>
      </c>
      <c r="L17" s="24"/>
      <c r="M17" s="25">
        <f>'Calculations for FUND'!R424</f>
        <v>2.0229992705574906E-2</v>
      </c>
      <c r="N17" s="24"/>
      <c r="O17" s="25">
        <f>'Calculations for FUND'!R425</f>
        <v>2.041543120712809E-2</v>
      </c>
      <c r="P17" s="24"/>
      <c r="Q17" s="25">
        <f>'Calculations for FUND'!R426</f>
        <v>1.8536716158675387E-2</v>
      </c>
      <c r="R17" s="24"/>
      <c r="S17" s="25">
        <f>'Calculations for FUND'!R427</f>
        <v>1.6289542519112632E-2</v>
      </c>
      <c r="T17" s="24"/>
      <c r="U17" s="25">
        <f>'Calculations for FUND'!R428</f>
        <v>1.4376893175643835E-2</v>
      </c>
      <c r="V17" s="24"/>
      <c r="W17" s="25">
        <f>'Calculations for FUND'!R429</f>
        <v>1.3117920190750032E-2</v>
      </c>
      <c r="X17" s="24"/>
      <c r="Y17" s="25">
        <f>'Calculations for FUND'!R430</f>
        <v>1.1826372674216046E-2</v>
      </c>
      <c r="Z17" s="24"/>
      <c r="AA17" s="25">
        <f>'Calculations for FUND'!R431</f>
        <v>1.0501178835031696E-2</v>
      </c>
      <c r="AB17" s="24"/>
      <c r="AC17" s="25">
        <f>'Calculations for FUND'!R432</f>
        <v>9.2122440419177831E-3</v>
      </c>
      <c r="AD17" s="24"/>
      <c r="AE17" s="25">
        <f>'Calculations for FUND'!R433</f>
        <v>8.5073961713953011E-3</v>
      </c>
      <c r="AF17" s="24"/>
      <c r="AG17" s="25">
        <f>'Calculations for FUND'!R434</f>
        <v>8.5034583083410109E-3</v>
      </c>
      <c r="AH17" s="24"/>
      <c r="AI17" s="25">
        <f>'Calculations for FUND'!R435</f>
        <v>8.501541980297303E-3</v>
      </c>
      <c r="AJ17" s="24"/>
      <c r="AK17" s="25">
        <f>'Calculations for FUND'!R436</f>
        <v>8.4893982170276133E-3</v>
      </c>
      <c r="AL17" s="24"/>
      <c r="AM17" s="25">
        <f>'Calculations for FUND'!R437</f>
        <v>8.5087366828459771E-3</v>
      </c>
      <c r="AN17" s="24"/>
      <c r="AO17" s="25">
        <f>'Calculations for FUND'!R438</f>
        <v>8.3802762785964713E-3</v>
      </c>
    </row>
    <row r="18" spans="1:41" ht="15.75" customHeight="1" x14ac:dyDescent="0.6">
      <c r="A18" s="22" t="s">
        <v>24</v>
      </c>
      <c r="B18" s="138" t="s">
        <v>24</v>
      </c>
      <c r="C18" s="24">
        <v>2.4190260433641461E-2</v>
      </c>
      <c r="D18" s="24"/>
      <c r="E18" s="24">
        <v>2.2992026238824834E-2</v>
      </c>
      <c r="F18" s="24"/>
      <c r="G18" s="24">
        <v>2.1789646629965478E-2</v>
      </c>
      <c r="H18" s="24"/>
      <c r="I18" s="24">
        <v>2.0422713658689709E-2</v>
      </c>
      <c r="J18" s="24"/>
      <c r="K18" s="24">
        <v>1.9827645625435236E-2</v>
      </c>
      <c r="L18" s="24"/>
      <c r="M18" s="24">
        <v>2.0229992705574906E-2</v>
      </c>
      <c r="N18" s="24"/>
      <c r="O18" s="24">
        <v>2.041543120712809E-2</v>
      </c>
      <c r="P18" s="24"/>
      <c r="Q18" s="24">
        <v>1.8536716158675387E-2</v>
      </c>
      <c r="R18" s="24"/>
      <c r="S18" s="24">
        <v>1.6289542519112632E-2</v>
      </c>
      <c r="T18" s="24"/>
      <c r="U18" s="24">
        <v>1.4376893175643835E-2</v>
      </c>
      <c r="V18" s="24"/>
      <c r="W18" s="24">
        <v>1.3117920190750032E-2</v>
      </c>
      <c r="X18" s="24"/>
      <c r="Y18" s="24">
        <v>1.1826372674216046E-2</v>
      </c>
      <c r="Z18" s="24"/>
      <c r="AA18" s="24">
        <v>1.0501178835031696E-2</v>
      </c>
      <c r="AB18" s="24"/>
      <c r="AC18" s="24">
        <v>9.2122440419177831E-3</v>
      </c>
      <c r="AD18" s="24"/>
      <c r="AE18" s="24">
        <v>8.5073961713953011E-3</v>
      </c>
      <c r="AF18" s="24"/>
      <c r="AG18" s="24">
        <v>8.5034583083410109E-3</v>
      </c>
      <c r="AH18" s="24"/>
      <c r="AI18" s="24">
        <v>8.501541980297303E-3</v>
      </c>
      <c r="AJ18" s="24"/>
      <c r="AK18" s="24">
        <v>8.4893982170276133E-3</v>
      </c>
      <c r="AL18" s="24"/>
      <c r="AM18" s="24">
        <v>8.5087366828459771E-3</v>
      </c>
      <c r="AN18" s="24"/>
      <c r="AO18" s="24">
        <v>8.3802762785964713E-3</v>
      </c>
    </row>
    <row r="19" spans="1:41" s="147" customFormat="1" ht="15.75" customHeight="1" x14ac:dyDescent="0.6">
      <c r="A19" s="138" t="s">
        <v>364</v>
      </c>
      <c r="B19" s="138" t="s">
        <v>365</v>
      </c>
      <c r="C19" s="24">
        <v>2.4190260433641461E-2</v>
      </c>
      <c r="D19" s="24"/>
      <c r="E19" s="24">
        <v>2.2992026238824834E-2</v>
      </c>
      <c r="F19" s="24"/>
      <c r="G19" s="24">
        <v>2.1789646629965478E-2</v>
      </c>
      <c r="H19" s="24"/>
      <c r="I19" s="24">
        <v>2.0422713658689709E-2</v>
      </c>
      <c r="J19" s="24"/>
      <c r="K19" s="24">
        <v>1.9827645625435236E-2</v>
      </c>
      <c r="L19" s="24"/>
      <c r="M19" s="24">
        <v>2.0229992705574906E-2</v>
      </c>
      <c r="N19" s="24"/>
      <c r="O19" s="24">
        <v>2.041543120712809E-2</v>
      </c>
      <c r="P19" s="24"/>
      <c r="Q19" s="24">
        <v>1.8536716158675387E-2</v>
      </c>
      <c r="R19" s="24"/>
      <c r="S19" s="24">
        <v>1.6289542519112632E-2</v>
      </c>
      <c r="T19" s="24"/>
      <c r="U19" s="24">
        <v>1.4376893175643835E-2</v>
      </c>
      <c r="V19" s="24"/>
      <c r="W19" s="24">
        <v>1.3117920190750032E-2</v>
      </c>
      <c r="X19" s="24"/>
      <c r="Y19" s="24">
        <v>1.1826372674216046E-2</v>
      </c>
      <c r="Z19" s="24"/>
      <c r="AA19" s="24">
        <v>1.0501178835031696E-2</v>
      </c>
      <c r="AB19" s="24"/>
      <c r="AC19" s="24">
        <v>9.2122440419177831E-3</v>
      </c>
      <c r="AD19" s="24"/>
      <c r="AE19" s="24">
        <v>8.5073961713953011E-3</v>
      </c>
      <c r="AF19" s="24"/>
      <c r="AG19" s="24">
        <v>8.5034583083410109E-3</v>
      </c>
      <c r="AH19" s="24"/>
      <c r="AI19" s="24">
        <v>8.501541980297303E-3</v>
      </c>
      <c r="AJ19" s="24"/>
      <c r="AK19" s="24">
        <v>8.4893982170276133E-3</v>
      </c>
      <c r="AL19" s="24"/>
      <c r="AM19" s="24">
        <v>8.5087366828459771E-3</v>
      </c>
      <c r="AN19" s="24"/>
      <c r="AO19" s="24">
        <v>8.3802762785964713E-3</v>
      </c>
    </row>
    <row r="20" spans="1:41" ht="15.75" customHeight="1" x14ac:dyDescent="0.6">
      <c r="A20" s="22" t="s">
        <v>25</v>
      </c>
      <c r="B20" s="138" t="s">
        <v>334</v>
      </c>
      <c r="C20" s="24">
        <v>2.4190260433641461E-2</v>
      </c>
      <c r="D20" s="24"/>
      <c r="E20" s="24">
        <v>2.2992026238824834E-2</v>
      </c>
      <c r="F20" s="24"/>
      <c r="G20" s="24">
        <v>2.1789646629965478E-2</v>
      </c>
      <c r="H20" s="24"/>
      <c r="I20" s="24">
        <v>2.0422713658689709E-2</v>
      </c>
      <c r="J20" s="24"/>
      <c r="K20" s="24">
        <v>1.9827645625435236E-2</v>
      </c>
      <c r="L20" s="24"/>
      <c r="M20" s="24">
        <v>2.0229992705574906E-2</v>
      </c>
      <c r="N20" s="24"/>
      <c r="O20" s="24">
        <v>2.041543120712809E-2</v>
      </c>
      <c r="P20" s="24"/>
      <c r="Q20" s="24">
        <v>1.8536716158675387E-2</v>
      </c>
      <c r="R20" s="24"/>
      <c r="S20" s="24">
        <v>1.6289542519112632E-2</v>
      </c>
      <c r="T20" s="24"/>
      <c r="U20" s="24">
        <v>1.4376893175643835E-2</v>
      </c>
      <c r="V20" s="24"/>
      <c r="W20" s="24">
        <v>1.3117920190750032E-2</v>
      </c>
      <c r="X20" s="24"/>
      <c r="Y20" s="24">
        <v>1.1826372674216046E-2</v>
      </c>
      <c r="Z20" s="24"/>
      <c r="AA20" s="24">
        <v>1.0501178835031696E-2</v>
      </c>
      <c r="AB20" s="24"/>
      <c r="AC20" s="24">
        <v>9.2122440419177831E-3</v>
      </c>
      <c r="AD20" s="24"/>
      <c r="AE20" s="24">
        <v>8.5073961713953011E-3</v>
      </c>
      <c r="AF20" s="24"/>
      <c r="AG20" s="24">
        <v>8.5034583083410109E-3</v>
      </c>
      <c r="AH20" s="24"/>
      <c r="AI20" s="24">
        <v>8.501541980297303E-3</v>
      </c>
      <c r="AJ20" s="24"/>
      <c r="AK20" s="24">
        <v>8.4893982170276133E-3</v>
      </c>
      <c r="AL20" s="24"/>
      <c r="AM20" s="24">
        <v>8.5087366828459771E-3</v>
      </c>
      <c r="AN20" s="24"/>
      <c r="AO20" s="24">
        <v>8.3802762785964713E-3</v>
      </c>
    </row>
    <row r="21" spans="1:41" ht="13" x14ac:dyDescent="0.6">
      <c r="A21" s="22" t="s">
        <v>26</v>
      </c>
      <c r="B21" s="138" t="s">
        <v>335</v>
      </c>
      <c r="C21" s="25">
        <f>'Calculations for FUND'!R295</f>
        <v>2.4190260433641461E-2</v>
      </c>
      <c r="D21" s="24"/>
      <c r="E21" s="25">
        <f>'Calculations for FUND'!R296</f>
        <v>2.2992026238824834E-2</v>
      </c>
      <c r="F21" s="24"/>
      <c r="G21" s="25">
        <f>'Calculations for FUND'!R297</f>
        <v>2.1789646629965478E-2</v>
      </c>
      <c r="H21" s="24"/>
      <c r="I21" s="25">
        <f>'Calculations for FUND'!R298</f>
        <v>2.0422713658689709E-2</v>
      </c>
      <c r="J21" s="24"/>
      <c r="K21" s="25">
        <f>'Calculations for FUND'!R299</f>
        <v>1.9827645625435236E-2</v>
      </c>
      <c r="L21" s="24"/>
      <c r="M21" s="25">
        <f>'Calculations for FUND'!R300</f>
        <v>2.0229992705574906E-2</v>
      </c>
      <c r="N21" s="24"/>
      <c r="O21" s="25">
        <f>'Calculations for FUND'!R301</f>
        <v>2.041543120712809E-2</v>
      </c>
      <c r="P21" s="24"/>
      <c r="Q21" s="25">
        <f>'Calculations for FUND'!R302</f>
        <v>1.8536716158675387E-2</v>
      </c>
      <c r="R21" s="24"/>
      <c r="S21" s="25">
        <f>'Calculations for FUND'!R303</f>
        <v>1.6289542519112632E-2</v>
      </c>
      <c r="T21" s="24"/>
      <c r="U21" s="25">
        <f>'Calculations for FUND'!R304</f>
        <v>1.4376893175643835E-2</v>
      </c>
      <c r="V21" s="24"/>
      <c r="W21" s="25">
        <f>'Calculations for FUND'!R343</f>
        <v>1.3117920190750032E-2</v>
      </c>
      <c r="X21" s="24"/>
      <c r="Y21" s="25">
        <f>'Calculations for FUND'!AL333</f>
        <v>1.1826372674216046E-2</v>
      </c>
      <c r="Z21" s="24"/>
      <c r="AA21" s="25">
        <f>'Calculations for FUND'!AL334</f>
        <v>1.0501178835031696E-2</v>
      </c>
      <c r="AB21" s="24"/>
      <c r="AC21" s="25">
        <f>'Calculations for FUND'!AL335</f>
        <v>9.2122440419177831E-3</v>
      </c>
      <c r="AD21" s="24"/>
      <c r="AE21" s="25">
        <f>'Calculations for FUND'!AL336</f>
        <v>8.5073961713953011E-3</v>
      </c>
      <c r="AF21" s="24"/>
      <c r="AG21" s="25">
        <f>'Calculations for FUND'!AL337</f>
        <v>8.5034583083410109E-3</v>
      </c>
      <c r="AH21" s="24"/>
      <c r="AI21" s="25">
        <f>'Calculations for FUND'!AL338</f>
        <v>8.501541980297303E-3</v>
      </c>
      <c r="AJ21" s="24"/>
      <c r="AK21" s="25">
        <f>'Calculations for FUND'!AL339</f>
        <v>8.4893982170276133E-3</v>
      </c>
      <c r="AL21" s="24"/>
      <c r="AM21" s="25">
        <f>'Calculations for FUND'!AL340</f>
        <v>8.5087366828459771E-3</v>
      </c>
      <c r="AN21" s="24"/>
      <c r="AO21" s="25">
        <f>'Calculations for FUND'!AL341</f>
        <v>8.3802762785964713E-3</v>
      </c>
    </row>
    <row r="22" spans="1:41" ht="13" x14ac:dyDescent="0.6">
      <c r="A22" s="22" t="s">
        <v>27</v>
      </c>
      <c r="B22" s="138" t="s">
        <v>336</v>
      </c>
      <c r="C22" s="24">
        <v>2.4190260433641461E-2</v>
      </c>
      <c r="D22" s="24"/>
      <c r="E22" s="24">
        <v>2.2992026238824834E-2</v>
      </c>
      <c r="F22" s="24"/>
      <c r="G22" s="24">
        <v>2.1789646629965478E-2</v>
      </c>
      <c r="H22" s="24"/>
      <c r="I22" s="24">
        <v>2.0422713658689709E-2</v>
      </c>
      <c r="J22" s="24"/>
      <c r="K22" s="24">
        <v>1.9827645625435236E-2</v>
      </c>
      <c r="L22" s="24"/>
      <c r="M22" s="24">
        <v>2.0229992705574906E-2</v>
      </c>
      <c r="N22" s="24"/>
      <c r="O22" s="24">
        <v>2.041543120712809E-2</v>
      </c>
      <c r="P22" s="24"/>
      <c r="Q22" s="24">
        <v>1.8536716158675387E-2</v>
      </c>
      <c r="R22" s="24"/>
      <c r="S22" s="24">
        <v>1.6289542519112632E-2</v>
      </c>
      <c r="T22" s="24"/>
      <c r="U22" s="24">
        <v>1.4376893175643835E-2</v>
      </c>
      <c r="V22" s="24"/>
      <c r="W22" s="24">
        <v>1.3117920190750032E-2</v>
      </c>
      <c r="X22" s="24"/>
      <c r="Y22" s="24">
        <v>1.1826372674216046E-2</v>
      </c>
      <c r="Z22" s="24"/>
      <c r="AA22" s="24">
        <v>1.0501178835031696E-2</v>
      </c>
      <c r="AB22" s="24"/>
      <c r="AC22" s="24">
        <v>9.2122440419177831E-3</v>
      </c>
      <c r="AD22" s="24"/>
      <c r="AE22" s="24">
        <v>8.5073961713953011E-3</v>
      </c>
      <c r="AF22" s="24"/>
      <c r="AG22" s="24">
        <v>8.5034583083410109E-3</v>
      </c>
      <c r="AH22" s="24"/>
      <c r="AI22" s="24">
        <v>8.501541980297303E-3</v>
      </c>
      <c r="AJ22" s="24"/>
      <c r="AK22" s="24">
        <v>8.4893982170276133E-3</v>
      </c>
      <c r="AL22" s="24"/>
      <c r="AM22" s="24">
        <v>8.5087366828459771E-3</v>
      </c>
      <c r="AN22" s="24"/>
      <c r="AO22" s="24">
        <v>8.3802762785964713E-3</v>
      </c>
    </row>
    <row r="23" spans="1:41" ht="13" x14ac:dyDescent="0.6">
      <c r="A23" s="34" t="s">
        <v>28</v>
      </c>
      <c r="B23" s="34" t="s">
        <v>337</v>
      </c>
      <c r="C23" s="25">
        <f>'Calculations for FUND'!R373</f>
        <v>2.4190260433641461E-2</v>
      </c>
      <c r="D23" s="24"/>
      <c r="E23" s="25">
        <f>'Calculations for FUND'!R374</f>
        <v>2.2992026238824834E-2</v>
      </c>
      <c r="F23" s="24"/>
      <c r="G23" s="25">
        <f>'Calculations for FUND'!R375</f>
        <v>2.1789646629965478E-2</v>
      </c>
      <c r="H23" s="24"/>
      <c r="I23" s="25">
        <f>'Calculations for FUND'!R376</f>
        <v>2.0422713658689709E-2</v>
      </c>
      <c r="J23" s="24"/>
      <c r="K23" s="25">
        <f>'Calculations for FUND'!R377</f>
        <v>1.9827645625435236E-2</v>
      </c>
      <c r="L23" s="24"/>
      <c r="M23" s="25">
        <f>'Calculations for FUND'!R378</f>
        <v>2.0229992705574906E-2</v>
      </c>
      <c r="N23" s="24"/>
      <c r="O23" s="25">
        <f>'Calculations for FUND'!R379</f>
        <v>2.041543120712809E-2</v>
      </c>
      <c r="P23" s="24"/>
      <c r="Q23" s="25">
        <f>'Calculations for FUND'!R380</f>
        <v>1.8536716158675387E-2</v>
      </c>
      <c r="R23" s="24"/>
      <c r="S23" s="25">
        <f>'Calculations for FUND'!R381</f>
        <v>1.6289542519112632E-2</v>
      </c>
      <c r="T23" s="24"/>
      <c r="U23" s="25">
        <f>'Calculations for FUND'!R382</f>
        <v>1.4376893175643835E-2</v>
      </c>
      <c r="V23" s="24"/>
      <c r="W23" s="25">
        <f>'Calculations for FUND'!R383</f>
        <v>1.3117920190750032E-2</v>
      </c>
      <c r="X23" s="24"/>
      <c r="Y23" s="25">
        <f>'Calculations for FUND'!R384</f>
        <v>1.1826372674216046E-2</v>
      </c>
      <c r="Z23" s="24"/>
      <c r="AA23" s="25">
        <f>'Calculations for FUND'!R385</f>
        <v>1.0501178835031696E-2</v>
      </c>
      <c r="AB23" s="24"/>
      <c r="AC23" s="25">
        <f>'Calculations for FUND'!R386</f>
        <v>9.2122440419177831E-3</v>
      </c>
      <c r="AD23" s="24"/>
      <c r="AE23" s="25">
        <f>'Calculations for FUND'!R387</f>
        <v>8.5073961713953011E-3</v>
      </c>
      <c r="AF23" s="24"/>
      <c r="AG23" s="25">
        <f>'Calculations for FUND'!R388</f>
        <v>8.5034583083410109E-3</v>
      </c>
      <c r="AH23" s="24"/>
      <c r="AI23" s="25">
        <f>'Calculations for FUND'!R389</f>
        <v>8.501541980297303E-3</v>
      </c>
      <c r="AJ23" s="24"/>
      <c r="AK23" s="25">
        <f>'Calculations for FUND'!R390</f>
        <v>8.4893982170276133E-3</v>
      </c>
      <c r="AL23" s="24"/>
      <c r="AM23" s="25">
        <f>'Calculations for FUND'!R391</f>
        <v>8.5087366828459771E-3</v>
      </c>
      <c r="AN23" s="24"/>
      <c r="AO23" s="25">
        <f>'Calculations for FUND'!R392</f>
        <v>8.3802762785964713E-3</v>
      </c>
    </row>
    <row r="24" spans="1:41" ht="13" x14ac:dyDescent="0.6">
      <c r="A24" s="34" t="s">
        <v>29</v>
      </c>
      <c r="B24" s="34" t="s">
        <v>338</v>
      </c>
      <c r="C24" s="25">
        <f>'Calculations for FUND'!R295</f>
        <v>2.4190260433641461E-2</v>
      </c>
      <c r="D24" s="24"/>
      <c r="E24" s="25">
        <f>'Calculations for FUND'!R296</f>
        <v>2.2992026238824834E-2</v>
      </c>
      <c r="F24" s="24"/>
      <c r="G24" s="25">
        <f>'Calculations for FUND'!R297</f>
        <v>2.1789646629965478E-2</v>
      </c>
      <c r="H24" s="24"/>
      <c r="I24" s="25">
        <f>'Calculations for FUND'!R298</f>
        <v>2.0422713658689709E-2</v>
      </c>
      <c r="J24" s="24"/>
      <c r="K24" s="25">
        <f>'Calculations for FUND'!R299</f>
        <v>1.9827645625435236E-2</v>
      </c>
      <c r="L24" s="24"/>
      <c r="M24" s="25">
        <f>'Calculations for FUND'!R300</f>
        <v>2.0229992705574906E-2</v>
      </c>
      <c r="N24" s="24"/>
      <c r="O24" s="25">
        <f>'Calculations for FUND'!R301</f>
        <v>2.041543120712809E-2</v>
      </c>
      <c r="P24" s="24"/>
      <c r="Q24" s="25">
        <f>'Calculations for FUND'!R302</f>
        <v>1.8536716158675387E-2</v>
      </c>
      <c r="R24" s="24"/>
      <c r="S24" s="25">
        <f>'Calculations for FUND'!R303</f>
        <v>1.6289542519112632E-2</v>
      </c>
      <c r="T24" s="24"/>
      <c r="U24" s="25">
        <f>'Calculations for FUND'!R304</f>
        <v>1.4376893175643835E-2</v>
      </c>
      <c r="V24" s="24"/>
      <c r="W24" s="25">
        <f>'Calculations for FUND'!R305</f>
        <v>1.3117920190750032E-2</v>
      </c>
      <c r="X24" s="24"/>
      <c r="Y24" s="25">
        <f>'Calculations for FUND'!R306</f>
        <v>1.1826372674216046E-2</v>
      </c>
      <c r="Z24" s="24"/>
      <c r="AA24" s="25">
        <f>'Calculations for FUND'!R307</f>
        <v>1.0501178835031696E-2</v>
      </c>
      <c r="AB24" s="24"/>
      <c r="AC24" s="25">
        <f>'Calculations for FUND'!R308</f>
        <v>9.2122440419177831E-3</v>
      </c>
      <c r="AD24" s="24"/>
      <c r="AE24" s="25">
        <f>'Calculations for FUND'!R309</f>
        <v>8.5073961713953011E-3</v>
      </c>
      <c r="AF24" s="24"/>
      <c r="AG24" s="25">
        <f>'Calculations for FUND'!R310</f>
        <v>8.5034583083410109E-3</v>
      </c>
      <c r="AH24" s="24"/>
      <c r="AI24" s="25">
        <f>'Calculations for FUND'!R311</f>
        <v>8.501541980297303E-3</v>
      </c>
      <c r="AJ24" s="24"/>
      <c r="AK24" s="25">
        <f>'Calculations for FUND'!R312</f>
        <v>8.4893982170276133E-3</v>
      </c>
      <c r="AL24" s="24"/>
      <c r="AM24" s="25">
        <f>'Calculations for FUND'!R313</f>
        <v>8.5087366828459771E-3</v>
      </c>
      <c r="AN24" s="24"/>
      <c r="AO24" s="25">
        <f>'Calculations for FUND'!R314</f>
        <v>8.3802762785964713E-3</v>
      </c>
    </row>
    <row r="25" spans="1:41" ht="13" x14ac:dyDescent="0.6">
      <c r="A25" s="34" t="s">
        <v>30</v>
      </c>
      <c r="B25" s="34" t="s">
        <v>339</v>
      </c>
      <c r="C25" s="25">
        <f>'Calculations for FUND'!R235</f>
        <v>2.4190260433641461E-2</v>
      </c>
      <c r="D25" s="24"/>
      <c r="E25" s="25">
        <f>'Calculations for FUND'!R236</f>
        <v>2.2992026238824834E-2</v>
      </c>
      <c r="F25" s="24"/>
      <c r="G25" s="25">
        <f>'Calculations for FUND'!R237</f>
        <v>2.1789646629965478E-2</v>
      </c>
      <c r="H25" s="24"/>
      <c r="I25" s="25">
        <f>'Calculations for FUND'!R238</f>
        <v>2.0422713658689709E-2</v>
      </c>
      <c r="J25" s="24"/>
      <c r="K25" s="25">
        <f>'Calculations for FUND'!R239</f>
        <v>1.9827645625435236E-2</v>
      </c>
      <c r="L25" s="24"/>
      <c r="M25" s="25">
        <f>'Calculations for FUND'!R240</f>
        <v>2.0229992705574906E-2</v>
      </c>
      <c r="N25" s="24"/>
      <c r="O25" s="25">
        <f>'Calculations for FUND'!R241</f>
        <v>2.041543120712809E-2</v>
      </c>
      <c r="P25" s="24"/>
      <c r="Q25" s="25">
        <f>'Calculations for FUND'!R242</f>
        <v>1.8536716158675387E-2</v>
      </c>
      <c r="R25" s="24"/>
      <c r="S25" s="25">
        <f>'Calculations for FUND'!R243</f>
        <v>1.6289542519112632E-2</v>
      </c>
      <c r="T25" s="24"/>
      <c r="U25" s="25">
        <f>'Calculations for FUND'!R244</f>
        <v>1.4376893175643835E-2</v>
      </c>
      <c r="V25" s="24"/>
      <c r="W25" s="25">
        <f>'Calculations for FUND'!R245</f>
        <v>1.3117920190750032E-2</v>
      </c>
      <c r="X25" s="24"/>
      <c r="Y25" s="25">
        <f>'Calculations for FUND'!R246</f>
        <v>1.1826372674216046E-2</v>
      </c>
      <c r="Z25" s="24"/>
      <c r="AA25" s="25">
        <f>'Calculations for FUND'!R247</f>
        <v>1.0501178835031696E-2</v>
      </c>
      <c r="AB25" s="24"/>
      <c r="AC25" s="25">
        <f>'Calculations for FUND'!R248</f>
        <v>9.2122440419177831E-3</v>
      </c>
      <c r="AD25" s="24"/>
      <c r="AE25" s="25">
        <f>'Calculations for FUND'!R249</f>
        <v>8.5073961713953011E-3</v>
      </c>
      <c r="AF25" s="24"/>
      <c r="AG25" s="25">
        <f>'Calculations for FUND'!R250</f>
        <v>8.5034583083410109E-3</v>
      </c>
      <c r="AH25" s="24"/>
      <c r="AI25" s="25">
        <f>'Calculations for FUND'!R251</f>
        <v>8.501541980297303E-3</v>
      </c>
      <c r="AJ25" s="24"/>
      <c r="AK25" s="25">
        <f>'Calculations for FUND'!R252</f>
        <v>8.4893982170276133E-3</v>
      </c>
      <c r="AL25" s="24"/>
      <c r="AM25" s="25">
        <f>'Calculations for FUND'!R253</f>
        <v>8.5087366828459771E-3</v>
      </c>
      <c r="AN25" s="24"/>
      <c r="AO25" s="25">
        <f>'Calculations for FUND'!R254</f>
        <v>8.3802762785964713E-3</v>
      </c>
    </row>
    <row r="26" spans="1:41" ht="13" x14ac:dyDescent="0.6">
      <c r="A26" s="34" t="s">
        <v>31</v>
      </c>
      <c r="B26" s="34" t="s">
        <v>340</v>
      </c>
      <c r="C26" s="25">
        <f>'Calculations for FUND'!R163</f>
        <v>2.4190260433641461E-2</v>
      </c>
      <c r="D26" s="24"/>
      <c r="E26" s="25">
        <f>'Calculations for FUND'!R164</f>
        <v>2.2992026238824834E-2</v>
      </c>
      <c r="F26" s="24"/>
      <c r="G26" s="25">
        <f>'Calculations for FUND'!R165</f>
        <v>2.1789646629965478E-2</v>
      </c>
      <c r="H26" s="24"/>
      <c r="I26" s="25">
        <f>'Calculations for FUND'!R166</f>
        <v>2.0422713658689709E-2</v>
      </c>
      <c r="J26" s="24"/>
      <c r="K26" s="25">
        <f>'Calculations for FUND'!R167</f>
        <v>1.9827645625435236E-2</v>
      </c>
      <c r="L26" s="24"/>
      <c r="M26" s="25">
        <f>'Calculations for FUND'!R168</f>
        <v>2.0229992705574906E-2</v>
      </c>
      <c r="N26" s="24"/>
      <c r="O26" s="25">
        <f>'Calculations for FUND'!R169</f>
        <v>2.041543120712809E-2</v>
      </c>
      <c r="P26" s="24"/>
      <c r="Q26" s="25">
        <f>'Calculations for FUND'!R170</f>
        <v>1.8536716158675387E-2</v>
      </c>
      <c r="R26" s="24"/>
      <c r="S26" s="25">
        <f>'Calculations for FUND'!R171</f>
        <v>1.6289542519112632E-2</v>
      </c>
      <c r="T26" s="24"/>
      <c r="U26" s="25">
        <f>'Calculations for FUND'!R172</f>
        <v>1.4376893175643835E-2</v>
      </c>
      <c r="V26" s="24"/>
      <c r="W26" s="25">
        <f>'Calculations for FUND'!R173</f>
        <v>1.3117920190750032E-2</v>
      </c>
      <c r="X26" s="24"/>
      <c r="Y26" s="25">
        <f>'Calculations for FUND'!R174</f>
        <v>1.1826372674216046E-2</v>
      </c>
      <c r="Z26" s="24"/>
      <c r="AA26" s="25">
        <f>'Calculations for FUND'!R175</f>
        <v>1.0501178835031696E-2</v>
      </c>
      <c r="AB26" s="24"/>
      <c r="AC26" s="25">
        <f>'Calculations for FUND'!R176</f>
        <v>9.2122440419177831E-3</v>
      </c>
      <c r="AD26" s="24"/>
      <c r="AE26" s="25">
        <f>'Calculations for FUND'!R177</f>
        <v>8.5073961713953011E-3</v>
      </c>
      <c r="AF26" s="24"/>
      <c r="AG26" s="25">
        <f>'Calculations for FUND'!R178</f>
        <v>8.5034583083410109E-3</v>
      </c>
      <c r="AH26" s="24"/>
      <c r="AI26" s="25">
        <f>'Calculations for FUND'!R179</f>
        <v>8.501541980297303E-3</v>
      </c>
      <c r="AJ26" s="24"/>
      <c r="AK26" s="25">
        <f>'Calculations for FUND'!R180</f>
        <v>8.4893982170276133E-3</v>
      </c>
      <c r="AL26" s="24"/>
      <c r="AM26" s="25">
        <f>'Calculations for FUND'!R181</f>
        <v>8.5087366828459771E-3</v>
      </c>
      <c r="AN26" s="24"/>
      <c r="AO26" s="25">
        <f>'Calculations for FUND'!R182</f>
        <v>8.3802762785964713E-3</v>
      </c>
    </row>
    <row r="27" spans="1:41" ht="13" x14ac:dyDescent="0.6">
      <c r="A27" s="34" t="s">
        <v>32</v>
      </c>
      <c r="B27" s="34" t="s">
        <v>32</v>
      </c>
      <c r="C27" s="25">
        <f>'Calculations for FUND'!H115</f>
        <v>2.4190260433641461E-2</v>
      </c>
      <c r="D27" s="24"/>
      <c r="E27" s="25">
        <f>'Calculations for FUND'!I115</f>
        <v>2.2992026238824834E-2</v>
      </c>
      <c r="F27" s="24"/>
      <c r="G27" s="25">
        <f>'Calculations for FUND'!J115</f>
        <v>2.1789646629965478E-2</v>
      </c>
      <c r="H27" s="24"/>
      <c r="I27" s="25">
        <f>'Calculations for FUND'!K115</f>
        <v>2.0422713658689709E-2</v>
      </c>
      <c r="J27" s="24"/>
      <c r="K27" s="25">
        <f>'Calculations for FUND'!L115</f>
        <v>1.9827645625435236E-2</v>
      </c>
      <c r="L27" s="24"/>
      <c r="M27" s="25">
        <f>'Calculations for FUND'!M115</f>
        <v>2.0229992705574906E-2</v>
      </c>
      <c r="N27" s="24"/>
      <c r="O27" s="25">
        <f>'Calculations for FUND'!N115</f>
        <v>2.041543120712809E-2</v>
      </c>
      <c r="P27" s="24"/>
      <c r="Q27" s="25">
        <f>'Calculations for FUND'!O115</f>
        <v>1.8536716158675387E-2</v>
      </c>
      <c r="R27" s="24"/>
      <c r="S27" s="25">
        <f>'Calculations for FUND'!P115</f>
        <v>1.6289542519112632E-2</v>
      </c>
      <c r="T27" s="24"/>
      <c r="U27" s="25">
        <f>'Calculations for FUND'!Q115</f>
        <v>1.4376893175643835E-2</v>
      </c>
      <c r="V27" s="24"/>
      <c r="W27" s="25">
        <f>'Calculations for FUND'!R115</f>
        <v>1.3117920190750032E-2</v>
      </c>
      <c r="X27" s="24"/>
      <c r="Y27" s="25">
        <f>'Calculations for FUND'!S115</f>
        <v>1.1826372674216046E-2</v>
      </c>
      <c r="Z27" s="24"/>
      <c r="AA27" s="25">
        <f>'Calculations for FUND'!T115</f>
        <v>1.0501178835031696E-2</v>
      </c>
      <c r="AB27" s="24"/>
      <c r="AC27" s="25">
        <f>'Calculations for FUND'!U115</f>
        <v>9.2122440419177831E-3</v>
      </c>
      <c r="AD27" s="24"/>
      <c r="AE27" s="25">
        <f>'Calculations for FUND'!V115</f>
        <v>8.5073961713953011E-3</v>
      </c>
      <c r="AF27" s="24"/>
      <c r="AG27" s="25">
        <f>'Calculations for FUND'!W115</f>
        <v>8.5034583083410109E-3</v>
      </c>
      <c r="AH27" s="24"/>
      <c r="AI27" s="25">
        <f>'Calculations for FUND'!X115</f>
        <v>8.501541980297303E-3</v>
      </c>
      <c r="AJ27" s="24"/>
      <c r="AK27" s="25">
        <f>'Calculations for FUND'!Y115</f>
        <v>8.4893982170276133E-3</v>
      </c>
      <c r="AL27" s="24"/>
      <c r="AM27" s="25">
        <f>'Calculations for FUND'!Z115</f>
        <v>8.5087366828459771E-3</v>
      </c>
      <c r="AN27" s="24"/>
      <c r="AO27" s="25">
        <f>'Calculations for FUND'!AA115</f>
        <v>8.3802762785964713E-3</v>
      </c>
    </row>
    <row r="28" spans="1:41" ht="13" x14ac:dyDescent="0.6">
      <c r="A28" s="34" t="s">
        <v>33</v>
      </c>
      <c r="B28" s="34" t="s">
        <v>33</v>
      </c>
      <c r="C28" s="25">
        <f>'Calculations for FUND'!R48</f>
        <v>2.4190260433641461E-2</v>
      </c>
      <c r="D28" s="24"/>
      <c r="E28" s="35">
        <f>'Calculations for FUND'!R49</f>
        <v>2.2992026238824834E-2</v>
      </c>
      <c r="F28" s="24"/>
      <c r="G28" s="25">
        <f>'Calculations for FUND'!R50</f>
        <v>2.1789646629965478E-2</v>
      </c>
      <c r="H28" s="26"/>
      <c r="I28" s="25">
        <f>'Calculations for FUND'!R51</f>
        <v>2.0422713658689709E-2</v>
      </c>
      <c r="J28" s="24"/>
      <c r="K28" s="25">
        <f>'Calculations for FUND'!R52</f>
        <v>1.9827645625435236E-2</v>
      </c>
      <c r="L28" s="24"/>
      <c r="M28" s="25">
        <f>'Calculations for FUND'!R53</f>
        <v>2.0229992705574906E-2</v>
      </c>
      <c r="N28" s="24"/>
      <c r="O28" s="25">
        <f>'Calculations for FUND'!R54</f>
        <v>2.041543120712809E-2</v>
      </c>
      <c r="P28" s="24"/>
      <c r="Q28" s="25">
        <f>'Calculations for FUND'!R55</f>
        <v>1.8536716158675387E-2</v>
      </c>
      <c r="R28" s="24"/>
      <c r="S28" s="25">
        <f>'Calculations for FUND'!R56</f>
        <v>1.6289542519112632E-2</v>
      </c>
      <c r="T28" s="24"/>
      <c r="U28" s="25">
        <f>'Calculations for FUND'!R57</f>
        <v>1.4376893175643835E-2</v>
      </c>
      <c r="V28" s="24"/>
      <c r="W28" s="25">
        <f>'Calculations for FUND'!R58</f>
        <v>1.3117920190750032E-2</v>
      </c>
      <c r="X28" s="24"/>
      <c r="Y28" s="25">
        <f>'Calculations for FUND'!R59</f>
        <v>1.1826372674216046E-2</v>
      </c>
      <c r="Z28" s="24"/>
      <c r="AA28" s="25">
        <f>'Calculations for FUND'!R60</f>
        <v>1.0501178835031696E-2</v>
      </c>
      <c r="AB28" s="24"/>
      <c r="AC28" s="25">
        <f>'Calculations for FUND'!R61</f>
        <v>9.2122440419177831E-3</v>
      </c>
      <c r="AD28" s="24"/>
      <c r="AE28" s="25">
        <f>'Calculations for FUND'!R62</f>
        <v>8.5073961713953011E-3</v>
      </c>
      <c r="AF28" s="24"/>
      <c r="AG28" s="25">
        <f>'Calculations for FUND'!R63</f>
        <v>8.5034583083410109E-3</v>
      </c>
      <c r="AH28" s="24"/>
      <c r="AI28" s="25">
        <f>'Calculations for FUND'!R64</f>
        <v>8.501541980297303E-3</v>
      </c>
      <c r="AJ28" s="24"/>
      <c r="AK28" s="25">
        <f>'Calculations for FUND'!R65</f>
        <v>8.4893982170276133E-3</v>
      </c>
      <c r="AL28" s="24"/>
      <c r="AM28" s="25">
        <f>'Calculations for FUND'!R66</f>
        <v>8.5087366828459771E-3</v>
      </c>
      <c r="AN28" s="24"/>
      <c r="AO28" s="25">
        <f>'Calculations for FUND'!R67</f>
        <v>8.3802762785964713E-3</v>
      </c>
    </row>
    <row r="29" spans="1:41" s="147" customFormat="1" ht="13" x14ac:dyDescent="0.6">
      <c r="A29" s="34" t="s">
        <v>366</v>
      </c>
      <c r="B29" s="158" t="s">
        <v>366</v>
      </c>
      <c r="C29" s="25">
        <v>2.4190260433641461E-2</v>
      </c>
      <c r="D29" s="24"/>
      <c r="E29" s="35">
        <v>2.2992026238824834E-2</v>
      </c>
      <c r="F29" s="24"/>
      <c r="G29" s="25">
        <v>2.1789646629965478E-2</v>
      </c>
      <c r="H29" s="26"/>
      <c r="I29" s="25">
        <v>2.0422713658689709E-2</v>
      </c>
      <c r="J29" s="24"/>
      <c r="K29" s="25">
        <v>1.9827645625435236E-2</v>
      </c>
      <c r="L29" s="24"/>
      <c r="M29" s="25">
        <v>2.0229992705574906E-2</v>
      </c>
      <c r="N29" s="24"/>
      <c r="O29" s="25">
        <v>2.041543120712809E-2</v>
      </c>
      <c r="P29" s="24"/>
      <c r="Q29" s="25">
        <v>1.8536716158675387E-2</v>
      </c>
      <c r="R29" s="24"/>
      <c r="S29" s="25">
        <v>1.6289542519112632E-2</v>
      </c>
      <c r="T29" s="24"/>
      <c r="U29" s="25">
        <v>1.4376893175643835E-2</v>
      </c>
      <c r="V29" s="24"/>
      <c r="W29" s="25">
        <v>1.3117920190750032E-2</v>
      </c>
      <c r="X29" s="24"/>
      <c r="Y29" s="25">
        <v>1.1826372674216046E-2</v>
      </c>
      <c r="Z29" s="24"/>
      <c r="AA29" s="25">
        <v>1.0501178835031696E-2</v>
      </c>
      <c r="AB29" s="24"/>
      <c r="AC29" s="25">
        <v>9.2122440419177831E-3</v>
      </c>
      <c r="AD29" s="24"/>
      <c r="AE29" s="25">
        <v>8.5073961713953011E-3</v>
      </c>
      <c r="AF29" s="24"/>
      <c r="AG29" s="25">
        <v>8.5034583083410109E-3</v>
      </c>
      <c r="AH29" s="24"/>
      <c r="AI29" s="25">
        <v>8.501541980297303E-3</v>
      </c>
      <c r="AJ29" s="24"/>
      <c r="AK29" s="25">
        <v>8.4893982170276133E-3</v>
      </c>
      <c r="AL29" s="24"/>
      <c r="AM29" s="25">
        <v>8.5087366828459771E-3</v>
      </c>
      <c r="AN29" s="24"/>
      <c r="AO29" s="25">
        <v>8.3802762785964713E-3</v>
      </c>
    </row>
    <row r="30" spans="1:41" ht="13" x14ac:dyDescent="0.6">
      <c r="A30" s="36" t="s">
        <v>34</v>
      </c>
      <c r="B30" s="150" t="s">
        <v>341</v>
      </c>
      <c r="C30" s="37">
        <v>2.3602398963446625E-2</v>
      </c>
      <c r="D30" s="24"/>
      <c r="E30" s="38">
        <v>2.7277624531365285E-2</v>
      </c>
      <c r="F30" s="24"/>
      <c r="G30" s="38">
        <v>2.6010649019379217E-2</v>
      </c>
      <c r="H30" s="24"/>
      <c r="I30" s="38">
        <v>2.1763787229798659E-2</v>
      </c>
      <c r="J30" s="24"/>
      <c r="K30" s="38">
        <v>1.9243901905229288E-2</v>
      </c>
      <c r="L30" s="24"/>
      <c r="M30" s="38">
        <v>1.8242152031997749E-2</v>
      </c>
      <c r="N30" s="24"/>
      <c r="O30" s="38">
        <v>1.6830120939502313E-2</v>
      </c>
      <c r="P30" s="24"/>
      <c r="Q30" s="38">
        <v>1.6830120939502313E-2</v>
      </c>
      <c r="R30" s="24"/>
      <c r="S30" s="38">
        <v>1.5807933411390751E-2</v>
      </c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</row>
    <row r="31" spans="1:41" ht="13" x14ac:dyDescent="0.6">
      <c r="A31" s="36" t="s">
        <v>35</v>
      </c>
      <c r="B31" s="150" t="s">
        <v>342</v>
      </c>
      <c r="C31" s="38">
        <v>2.1947206725930313E-2</v>
      </c>
      <c r="D31" s="24"/>
      <c r="E31" s="38">
        <v>1.9758813257819918E-2</v>
      </c>
      <c r="F31" s="24"/>
      <c r="G31" s="38">
        <v>1.5955135729341263E-2</v>
      </c>
      <c r="H31" s="24"/>
      <c r="I31" s="38">
        <v>1.4689333842959229E-2</v>
      </c>
      <c r="J31" s="24"/>
      <c r="K31" s="38">
        <v>1.4933166610646031E-2</v>
      </c>
      <c r="L31" s="24"/>
      <c r="M31" s="38">
        <v>1.58818251770938E-2</v>
      </c>
      <c r="N31" s="24"/>
      <c r="O31" s="38">
        <v>1.5903168244728372E-2</v>
      </c>
      <c r="P31" s="24"/>
      <c r="Q31" s="38">
        <v>1.5903168244728372E-2</v>
      </c>
      <c r="R31" s="24"/>
      <c r="S31" s="38">
        <v>1.5905077775809406E-2</v>
      </c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</row>
    <row r="32" spans="1:41" ht="13" x14ac:dyDescent="0.6">
      <c r="A32" s="36" t="s">
        <v>36</v>
      </c>
      <c r="B32" s="150" t="s">
        <v>343</v>
      </c>
      <c r="C32" s="38">
        <v>1.9657773333058071E-2</v>
      </c>
      <c r="D32" s="24"/>
      <c r="E32" s="38">
        <v>1.2140592040278175E-2</v>
      </c>
      <c r="F32" s="24"/>
      <c r="G32" s="38">
        <v>5.1193492450698486E-3</v>
      </c>
      <c r="H32" s="24"/>
      <c r="I32" s="38">
        <v>1.7819469079503047E-3</v>
      </c>
      <c r="J32" s="24"/>
      <c r="K32" s="38">
        <v>8.0752553703300478E-4</v>
      </c>
      <c r="L32" s="24"/>
      <c r="M32" s="38">
        <v>1.5503133046455009E-3</v>
      </c>
      <c r="N32" s="24"/>
      <c r="O32" s="38">
        <v>1.4019554702382475E-3</v>
      </c>
      <c r="P32" s="24"/>
      <c r="Q32" s="38">
        <v>1.4019554702382475E-3</v>
      </c>
      <c r="R32" s="24"/>
      <c r="S32" s="38">
        <v>2.3021012760968684E-3</v>
      </c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</row>
    <row r="33" spans="1:41" ht="13" x14ac:dyDescent="0.6">
      <c r="A33" s="36" t="s">
        <v>37</v>
      </c>
      <c r="B33" s="150" t="s">
        <v>344</v>
      </c>
      <c r="C33" s="38">
        <v>2.1678517781265283E-2</v>
      </c>
      <c r="D33" s="24"/>
      <c r="E33" s="38">
        <v>2.0991255323229208E-2</v>
      </c>
      <c r="F33" s="24"/>
      <c r="G33" s="38">
        <v>1.6805014611623426E-2</v>
      </c>
      <c r="H33" s="24"/>
      <c r="I33" s="38">
        <v>1.2477678279930071E-2</v>
      </c>
      <c r="J33" s="24"/>
      <c r="K33" s="38">
        <v>1.065965057507845E-2</v>
      </c>
      <c r="L33" s="24"/>
      <c r="M33" s="38">
        <v>1.0100540976214711E-2</v>
      </c>
      <c r="N33" s="24"/>
      <c r="O33" s="38">
        <v>8.6907616329305881E-3</v>
      </c>
      <c r="P33" s="24"/>
      <c r="Q33" s="38">
        <v>8.6907616329305881E-3</v>
      </c>
      <c r="R33" s="24"/>
      <c r="S33" s="38">
        <v>7.5125817043739662E-3</v>
      </c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</row>
    <row r="34" spans="1:41" ht="13" x14ac:dyDescent="0.6">
      <c r="A34" s="36" t="s">
        <v>38</v>
      </c>
      <c r="B34" s="150" t="s">
        <v>345</v>
      </c>
      <c r="C34" s="38">
        <v>2.4869111500651186E-2</v>
      </c>
      <c r="D34" s="24"/>
      <c r="E34" s="38">
        <v>3.4339155857012749E-2</v>
      </c>
      <c r="F34" s="24"/>
      <c r="G34" s="38">
        <v>3.4509253377180027E-2</v>
      </c>
      <c r="H34" s="24"/>
      <c r="I34" s="38">
        <v>2.9050748677481142E-2</v>
      </c>
      <c r="J34" s="24"/>
      <c r="K34" s="38">
        <v>2.6305243335569939E-2</v>
      </c>
      <c r="L34" s="24"/>
      <c r="M34" s="38">
        <v>2.5422700192612835E-2</v>
      </c>
      <c r="N34" s="24"/>
      <c r="O34" s="38">
        <v>2.4293750598349151E-2</v>
      </c>
      <c r="P34" s="24"/>
      <c r="Q34" s="38">
        <v>2.4293750598349151E-2</v>
      </c>
      <c r="R34" s="24"/>
      <c r="S34" s="38">
        <v>2.34025079975273E-2</v>
      </c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</row>
    <row r="35" spans="1:41" ht="13" x14ac:dyDescent="0.6">
      <c r="A35" s="36" t="s">
        <v>39</v>
      </c>
      <c r="B35" s="150" t="s">
        <v>341</v>
      </c>
      <c r="C35" s="38">
        <v>3.214114465158513E-2</v>
      </c>
      <c r="D35" s="24"/>
      <c r="E35" s="38">
        <v>3.8400804969437097E-2</v>
      </c>
      <c r="F35" s="24"/>
      <c r="G35" s="38">
        <v>3.3951712882958063E-2</v>
      </c>
      <c r="H35" s="24"/>
      <c r="I35" s="38">
        <v>2.6624359373363271E-2</v>
      </c>
      <c r="J35" s="24"/>
      <c r="K35" s="38">
        <v>2.0542739923631315E-2</v>
      </c>
      <c r="L35" s="24"/>
      <c r="M35" s="38">
        <v>1.8704629506038462E-2</v>
      </c>
      <c r="N35" s="24"/>
      <c r="O35" s="38">
        <v>1.6872215536575474E-2</v>
      </c>
      <c r="P35" s="24"/>
      <c r="Q35" s="38">
        <v>1.6872215536575474E-2</v>
      </c>
      <c r="R35" s="24"/>
      <c r="S35" s="38">
        <v>1.5429754636162141E-2</v>
      </c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</row>
    <row r="36" spans="1:41" ht="13" x14ac:dyDescent="0.6">
      <c r="A36" s="36" t="s">
        <v>40</v>
      </c>
      <c r="B36" s="150" t="s">
        <v>342</v>
      </c>
      <c r="C36" s="38">
        <v>3.0689860300521898E-2</v>
      </c>
      <c r="D36" s="24"/>
      <c r="E36" s="38">
        <v>2.9226287622041713E-2</v>
      </c>
      <c r="F36" s="24"/>
      <c r="G36" s="38">
        <v>2.1859466763369806E-2</v>
      </c>
      <c r="H36" s="24"/>
      <c r="I36" s="38">
        <v>1.8904484874719074E-2</v>
      </c>
      <c r="J36" s="24"/>
      <c r="K36" s="38">
        <v>1.6625162361885826E-2</v>
      </c>
      <c r="L36" s="24"/>
      <c r="M36" s="38">
        <v>1.7273151399047171E-2</v>
      </c>
      <c r="N36" s="24"/>
      <c r="O36" s="38">
        <v>1.7214397987189045E-2</v>
      </c>
      <c r="P36" s="24"/>
      <c r="Q36" s="38">
        <v>1.7214397987189045E-2</v>
      </c>
      <c r="R36" s="24"/>
      <c r="S36" s="38">
        <v>1.7143398874430282E-2</v>
      </c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</row>
    <row r="37" spans="1:41" ht="13" x14ac:dyDescent="0.6">
      <c r="A37" s="36" t="s">
        <v>41</v>
      </c>
      <c r="B37" s="150" t="s">
        <v>343</v>
      </c>
      <c r="C37" s="38">
        <v>2.893801875875246E-2</v>
      </c>
      <c r="D37" s="24"/>
      <c r="E37" s="38">
        <v>2.1468866975737466E-2</v>
      </c>
      <c r="F37" s="24"/>
      <c r="G37" s="38">
        <v>1.0184957394667737E-2</v>
      </c>
      <c r="H37" s="24"/>
      <c r="I37" s="38">
        <v>5.5241871586553248E-3</v>
      </c>
      <c r="J37" s="24"/>
      <c r="K37" s="38">
        <v>2.6842417975312394E-3</v>
      </c>
      <c r="L37" s="24"/>
      <c r="M37" s="38">
        <v>3.7220651041294239E-3</v>
      </c>
      <c r="N37" s="24"/>
      <c r="O37" s="38">
        <v>3.9872649657297643E-3</v>
      </c>
      <c r="P37" s="24"/>
      <c r="Q37" s="38">
        <v>3.9872649657297643E-3</v>
      </c>
      <c r="R37" s="24"/>
      <c r="S37" s="38">
        <v>5.0135747888861992E-3</v>
      </c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</row>
    <row r="38" spans="1:41" ht="13" x14ac:dyDescent="0.6">
      <c r="A38" s="36" t="s">
        <v>42</v>
      </c>
      <c r="B38" s="150" t="s">
        <v>344</v>
      </c>
      <c r="C38" s="38">
        <v>3.2887274696028257E-2</v>
      </c>
      <c r="D38" s="24"/>
      <c r="E38" s="38">
        <v>2.9526569426914451E-2</v>
      </c>
      <c r="F38" s="24"/>
      <c r="G38" s="38">
        <v>2.1326140512913039E-2</v>
      </c>
      <c r="H38" s="24"/>
      <c r="I38" s="38">
        <v>1.5415853335304597E-2</v>
      </c>
      <c r="J38" s="24"/>
      <c r="K38" s="38">
        <v>1.0699403285789666E-2</v>
      </c>
      <c r="L38" s="24"/>
      <c r="M38" s="38">
        <v>9.6421353648663555E-3</v>
      </c>
      <c r="N38" s="24"/>
      <c r="O38" s="38">
        <v>8.0595554484990117E-3</v>
      </c>
      <c r="P38" s="24"/>
      <c r="Q38" s="38">
        <v>8.0595554484990117E-3</v>
      </c>
      <c r="R38" s="24"/>
      <c r="S38" s="38">
        <v>7.0493002865130716E-3</v>
      </c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</row>
    <row r="39" spans="1:41" ht="13" x14ac:dyDescent="0.6">
      <c r="A39" s="36" t="s">
        <v>43</v>
      </c>
      <c r="B39" s="150" t="s">
        <v>345</v>
      </c>
      <c r="C39" s="38">
        <v>3.5837618468824717E-2</v>
      </c>
      <c r="D39" s="24"/>
      <c r="E39" s="38">
        <v>4.6062955469037936E-2</v>
      </c>
      <c r="F39" s="24"/>
      <c r="G39" s="38">
        <v>4.2402565362381406E-2</v>
      </c>
      <c r="H39" s="24"/>
      <c r="I39" s="38">
        <v>3.2809656947728083E-2</v>
      </c>
      <c r="J39" s="24"/>
      <c r="K39" s="38">
        <v>2.6208859258922246E-2</v>
      </c>
      <c r="L39" s="24"/>
      <c r="M39" s="38">
        <v>2.4446468703340329E-2</v>
      </c>
      <c r="N39" s="24"/>
      <c r="O39" s="38">
        <v>2.2781331427636387E-2</v>
      </c>
      <c r="P39" s="24"/>
      <c r="Q39" s="38">
        <v>2.2781331427636387E-2</v>
      </c>
      <c r="R39" s="24"/>
      <c r="S39" s="38">
        <v>2.1432038218855309E-2</v>
      </c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</row>
    <row r="40" spans="1:41" ht="13" x14ac:dyDescent="0.6">
      <c r="A40" s="36" t="s">
        <v>44</v>
      </c>
      <c r="B40" s="150" t="s">
        <v>341</v>
      </c>
      <c r="C40" s="38">
        <v>2.6098146448259918E-2</v>
      </c>
      <c r="D40" s="24"/>
      <c r="E40" s="38">
        <v>4.9442042775059258E-2</v>
      </c>
      <c r="F40" s="24"/>
      <c r="G40" s="38">
        <v>4.3459796467572698E-2</v>
      </c>
      <c r="H40" s="24"/>
      <c r="I40" s="38">
        <v>3.6225422130458318E-2</v>
      </c>
      <c r="J40" s="24"/>
      <c r="K40" s="38">
        <v>2.8741871928116947E-2</v>
      </c>
      <c r="L40" s="24"/>
      <c r="M40" s="38">
        <v>2.5983917500437048E-2</v>
      </c>
      <c r="N40" s="24"/>
      <c r="O40" s="38">
        <v>2.2716663721267683E-2</v>
      </c>
      <c r="P40" s="24"/>
      <c r="Q40" s="38">
        <v>2.2716663721267683E-2</v>
      </c>
      <c r="R40" s="24"/>
      <c r="S40" s="38">
        <v>1.9150667647883202E-2</v>
      </c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</row>
    <row r="41" spans="1:41" ht="13" x14ac:dyDescent="0.6">
      <c r="A41" s="36" t="s">
        <v>45</v>
      </c>
      <c r="B41" s="150" t="s">
        <v>342</v>
      </c>
      <c r="C41" s="38">
        <v>2.5192504739459221E-2</v>
      </c>
      <c r="D41" s="24"/>
      <c r="E41" s="38">
        <v>4.0769205085461779E-2</v>
      </c>
      <c r="F41" s="24"/>
      <c r="G41" s="38">
        <v>2.8092366960255521E-2</v>
      </c>
      <c r="H41" s="24"/>
      <c r="I41" s="38">
        <v>2.3945767155486353E-2</v>
      </c>
      <c r="J41" s="24"/>
      <c r="K41" s="38">
        <v>2.2326156734336244E-2</v>
      </c>
      <c r="L41" s="24"/>
      <c r="M41" s="38">
        <v>2.2932968033011703E-2</v>
      </c>
      <c r="N41" s="24"/>
      <c r="O41" s="38">
        <v>2.2462033700977324E-2</v>
      </c>
      <c r="P41" s="24"/>
      <c r="Q41" s="38">
        <v>2.2462033700977324E-2</v>
      </c>
      <c r="R41" s="24"/>
      <c r="S41" s="38">
        <v>2.0115097412432892E-2</v>
      </c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</row>
    <row r="42" spans="1:41" ht="13" x14ac:dyDescent="0.6">
      <c r="A42" s="36" t="s">
        <v>46</v>
      </c>
      <c r="B42" s="150" t="s">
        <v>343</v>
      </c>
      <c r="C42" s="38">
        <v>2.3988330203963848E-2</v>
      </c>
      <c r="D42" s="24"/>
      <c r="E42" s="38">
        <v>3.3357505557022549E-2</v>
      </c>
      <c r="F42" s="24"/>
      <c r="G42" s="38">
        <v>1.4991081571059883E-2</v>
      </c>
      <c r="H42" s="24"/>
      <c r="I42" s="38">
        <v>7.4698076515629097E-3</v>
      </c>
      <c r="J42" s="24"/>
      <c r="K42" s="38">
        <v>4.2525807672979532E-3</v>
      </c>
      <c r="L42" s="24"/>
      <c r="M42" s="38">
        <v>4.5120425177798129E-3</v>
      </c>
      <c r="N42" s="24"/>
      <c r="O42" s="38">
        <v>4.5628981932459567E-3</v>
      </c>
      <c r="P42" s="24"/>
      <c r="Q42" s="38">
        <v>4.5628981932459567E-3</v>
      </c>
      <c r="R42" s="24"/>
      <c r="S42" s="38">
        <v>4.4565697761218548E-3</v>
      </c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</row>
    <row r="43" spans="1:41" ht="13" x14ac:dyDescent="0.6">
      <c r="A43" s="36" t="s">
        <v>47</v>
      </c>
      <c r="B43" s="150" t="s">
        <v>341</v>
      </c>
      <c r="C43" s="38">
        <v>2.6886062296422875E-2</v>
      </c>
      <c r="D43" s="24"/>
      <c r="E43" s="38">
        <v>2.9661647445951012E-2</v>
      </c>
      <c r="F43" s="24"/>
      <c r="G43" s="38">
        <v>3.0915254839323669E-2</v>
      </c>
      <c r="H43" s="24"/>
      <c r="I43" s="38">
        <v>2.6891058234271181E-2</v>
      </c>
      <c r="J43" s="24"/>
      <c r="K43" s="38">
        <v>2.1992507687979446E-2</v>
      </c>
      <c r="L43" s="24"/>
      <c r="M43" s="38">
        <v>1.5556852189414272E-2</v>
      </c>
      <c r="N43" s="24"/>
      <c r="O43" s="38">
        <v>2.0154980570910253E-2</v>
      </c>
      <c r="P43" s="24"/>
      <c r="Q43" s="38">
        <v>2.0154980570910253E-2</v>
      </c>
      <c r="R43" s="24"/>
      <c r="S43" s="38">
        <v>1.5579710977868366E-2</v>
      </c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</row>
    <row r="44" spans="1:41" ht="13" x14ac:dyDescent="0.6">
      <c r="A44" s="36" t="s">
        <v>48</v>
      </c>
      <c r="B44" s="150" t="s">
        <v>342</v>
      </c>
      <c r="C44" s="38">
        <v>2.5531048670514256E-2</v>
      </c>
      <c r="D44" s="24"/>
      <c r="E44" s="38">
        <v>2.3040437105080303E-2</v>
      </c>
      <c r="F44" s="24"/>
      <c r="G44" s="38">
        <v>2.0481178009574608E-2</v>
      </c>
      <c r="H44" s="24"/>
      <c r="I44" s="38">
        <v>1.8155633594347131E-2</v>
      </c>
      <c r="J44" s="24"/>
      <c r="K44" s="38">
        <v>1.7073142570547706E-2</v>
      </c>
      <c r="L44" s="24"/>
      <c r="M44" s="38">
        <v>1.3393329207118665E-2</v>
      </c>
      <c r="N44" s="24"/>
      <c r="O44" s="38">
        <v>1.9119227249917214E-2</v>
      </c>
      <c r="P44" s="24"/>
      <c r="Q44" s="38">
        <v>1.9119227249917214E-2</v>
      </c>
      <c r="R44" s="24"/>
      <c r="S44" s="38">
        <v>1.5074840115385957E-2</v>
      </c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</row>
    <row r="45" spans="1:41" ht="13" x14ac:dyDescent="0.6">
      <c r="A45" s="36" t="s">
        <v>49</v>
      </c>
      <c r="B45" s="150" t="s">
        <v>345</v>
      </c>
      <c r="C45" s="38">
        <v>2.6969341412364622E-2</v>
      </c>
      <c r="D45" s="24"/>
      <c r="E45" s="38">
        <v>3.4626064387211608E-2</v>
      </c>
      <c r="F45" s="24"/>
      <c r="G45" s="38">
        <v>3.8720795463089042E-2</v>
      </c>
      <c r="H45" s="24"/>
      <c r="I45" s="38">
        <v>3.3790209161510987E-2</v>
      </c>
      <c r="J45" s="24"/>
      <c r="K45" s="38">
        <v>2.9317571913908935E-2</v>
      </c>
      <c r="L45" s="24"/>
      <c r="M45" s="38">
        <v>2.1018451369685609E-2</v>
      </c>
      <c r="N45" s="24"/>
      <c r="O45" s="38">
        <v>2.7333044519292526E-2</v>
      </c>
      <c r="P45" s="24"/>
      <c r="Q45" s="38">
        <v>2.7333044519292526E-2</v>
      </c>
      <c r="R45" s="24"/>
      <c r="S45" s="38">
        <v>2.1688023240182375E-2</v>
      </c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</row>
    <row r="46" spans="1:41" ht="13" x14ac:dyDescent="0.6">
      <c r="A46" s="36" t="s">
        <v>50</v>
      </c>
      <c r="B46" s="150" t="s">
        <v>341</v>
      </c>
      <c r="C46" s="38">
        <v>2.4871808863502487E-2</v>
      </c>
      <c r="D46" s="24"/>
      <c r="E46" s="38">
        <v>2.8829880926762863E-2</v>
      </c>
      <c r="F46" s="24"/>
      <c r="G46" s="38">
        <v>2.6937399178057708E-2</v>
      </c>
      <c r="H46" s="24"/>
      <c r="I46" s="38">
        <v>2.2654724199954401E-2</v>
      </c>
      <c r="J46" s="24"/>
      <c r="K46" s="38">
        <v>1.9798419485093754E-2</v>
      </c>
      <c r="L46" s="24"/>
      <c r="M46" s="38">
        <v>1.8403066370730858E-2</v>
      </c>
      <c r="N46" s="24"/>
      <c r="O46" s="38">
        <v>1.7160137494055983E-2</v>
      </c>
      <c r="P46" s="24"/>
      <c r="Q46" s="38">
        <v>1.7160137494055983E-2</v>
      </c>
      <c r="R46" s="24"/>
      <c r="S46" s="38">
        <v>1.5014297290196099E-2</v>
      </c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</row>
    <row r="47" spans="1:41" ht="13" x14ac:dyDescent="0.6">
      <c r="A47" s="36" t="s">
        <v>51</v>
      </c>
      <c r="B47" s="150" t="s">
        <v>342</v>
      </c>
      <c r="C47" s="38">
        <v>2.2142586944936538E-2</v>
      </c>
      <c r="D47" s="24"/>
      <c r="E47" s="38">
        <v>2.1229634434092981E-2</v>
      </c>
      <c r="F47" s="24"/>
      <c r="G47" s="38">
        <v>1.7247733724906622E-2</v>
      </c>
      <c r="H47" s="24"/>
      <c r="I47" s="38">
        <v>1.5442200013030538E-2</v>
      </c>
      <c r="J47" s="24"/>
      <c r="K47" s="38">
        <v>1.525243138048582E-2</v>
      </c>
      <c r="L47" s="24"/>
      <c r="M47" s="38">
        <v>1.5799187857526542E-2</v>
      </c>
      <c r="N47" s="24"/>
      <c r="O47" s="38">
        <v>1.5960095749440129E-2</v>
      </c>
      <c r="P47" s="24"/>
      <c r="Q47" s="38">
        <v>1.5960095749440129E-2</v>
      </c>
      <c r="R47" s="24"/>
      <c r="S47" s="38">
        <v>1.537760568707669E-2</v>
      </c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</row>
    <row r="48" spans="1:41" ht="13" x14ac:dyDescent="0.6">
      <c r="A48" s="36" t="s">
        <v>52</v>
      </c>
      <c r="B48" s="150" t="s">
        <v>343</v>
      </c>
      <c r="C48" s="38">
        <v>1.9472333403281361E-2</v>
      </c>
      <c r="D48" s="24"/>
      <c r="E48" s="38">
        <v>1.3586700100645333E-2</v>
      </c>
      <c r="F48" s="24"/>
      <c r="G48" s="38">
        <v>6.4293574514082685E-3</v>
      </c>
      <c r="H48" s="24"/>
      <c r="I48" s="38">
        <v>2.5955462493523207E-3</v>
      </c>
      <c r="J48" s="24"/>
      <c r="K48" s="38">
        <v>1.0752386000469905E-3</v>
      </c>
      <c r="L48" s="24"/>
      <c r="M48" s="38">
        <v>1.2566104914273346E-3</v>
      </c>
      <c r="N48" s="24"/>
      <c r="O48" s="38">
        <v>1.2515952704681421E-3</v>
      </c>
      <c r="P48" s="24"/>
      <c r="Q48" s="38">
        <v>1.2515952704681421E-3</v>
      </c>
      <c r="R48" s="24"/>
      <c r="S48" s="38">
        <v>1.9237160402405529E-3</v>
      </c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</row>
    <row r="49" spans="1:41" ht="13" x14ac:dyDescent="0.6">
      <c r="A49" s="36" t="s">
        <v>53</v>
      </c>
      <c r="B49" s="150" t="s">
        <v>344</v>
      </c>
      <c r="C49" s="38">
        <v>2.2256275597573261E-2</v>
      </c>
      <c r="D49" s="24"/>
      <c r="E49" s="38">
        <v>2.2056622222408784E-2</v>
      </c>
      <c r="F49" s="24"/>
      <c r="G49" s="38">
        <v>1.7724250398765351E-2</v>
      </c>
      <c r="H49" s="24"/>
      <c r="I49" s="38">
        <v>1.3442410786344672E-2</v>
      </c>
      <c r="J49" s="24"/>
      <c r="K49" s="38">
        <v>1.1114960291004561E-2</v>
      </c>
      <c r="L49" s="24"/>
      <c r="M49" s="38">
        <v>1.0084257922953199E-2</v>
      </c>
      <c r="N49" s="24"/>
      <c r="O49" s="38">
        <v>8.7341514120526931E-3</v>
      </c>
      <c r="P49" s="24"/>
      <c r="Q49" s="38">
        <v>8.7341514120526931E-3</v>
      </c>
      <c r="R49" s="24"/>
      <c r="S49" s="38">
        <v>6.4193643835503966E-3</v>
      </c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</row>
    <row r="50" spans="1:41" ht="13" x14ac:dyDescent="0.6">
      <c r="A50" s="36" t="s">
        <v>54</v>
      </c>
      <c r="B50" s="150" t="s">
        <v>345</v>
      </c>
      <c r="C50" s="25">
        <v>2.6416285953588803E-2</v>
      </c>
      <c r="D50" s="24"/>
      <c r="E50" s="38">
        <v>3.5452977621079906E-2</v>
      </c>
      <c r="F50" s="24"/>
      <c r="G50" s="38">
        <v>3.5386802256774041E-2</v>
      </c>
      <c r="H50" s="24"/>
      <c r="I50" s="38">
        <v>2.9972185602828771E-2</v>
      </c>
      <c r="J50" s="24"/>
      <c r="K50" s="38">
        <v>2.6861927820082565E-2</v>
      </c>
      <c r="L50" s="24"/>
      <c r="M50" s="38">
        <v>2.5507739763700688E-2</v>
      </c>
      <c r="N50" s="24"/>
      <c r="O50" s="38">
        <v>2.4386516360974664E-2</v>
      </c>
      <c r="P50" s="24"/>
      <c r="Q50" s="38">
        <v>2.4386516360974664E-2</v>
      </c>
      <c r="R50" s="24"/>
      <c r="S50" s="38">
        <v>2.2284385820787067E-2</v>
      </c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</row>
    <row r="51" spans="1:41" ht="13" x14ac:dyDescent="0.6">
      <c r="A51" s="39" t="s">
        <v>55</v>
      </c>
      <c r="B51" s="151" t="s">
        <v>346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</row>
    <row r="52" spans="1:41" ht="13" x14ac:dyDescent="0.6">
      <c r="A52" s="39" t="s">
        <v>56</v>
      </c>
      <c r="B52" s="151" t="s">
        <v>346</v>
      </c>
      <c r="C52" s="40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</row>
    <row r="53" spans="1:41" ht="13" x14ac:dyDescent="0.6">
      <c r="A53" s="39" t="s">
        <v>57</v>
      </c>
      <c r="B53" s="151" t="s">
        <v>346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</row>
    <row r="54" spans="1:41" ht="13" x14ac:dyDescent="0.6">
      <c r="A54" s="39" t="s">
        <v>58</v>
      </c>
      <c r="B54" s="151" t="s">
        <v>346</v>
      </c>
      <c r="C54" s="41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</row>
    <row r="55" spans="1:41" ht="13" x14ac:dyDescent="0.6">
      <c r="A55" s="39" t="s">
        <v>59</v>
      </c>
      <c r="B55" s="151" t="s">
        <v>347</v>
      </c>
      <c r="C55" s="42" t="s">
        <v>60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</row>
    <row r="56" spans="1:41" ht="13" x14ac:dyDescent="0.6">
      <c r="A56" s="43" t="s">
        <v>61</v>
      </c>
      <c r="B56" s="152" t="s">
        <v>348</v>
      </c>
      <c r="C56" s="23">
        <f>'Calculations for SRES'!F7</f>
        <v>3.076143981520163E-2</v>
      </c>
      <c r="D56" s="41"/>
      <c r="E56" s="25">
        <f>'Calculations for SRES'!G7</f>
        <v>3.7438954981834138E-2</v>
      </c>
      <c r="F56" s="41"/>
      <c r="G56" s="25">
        <f>'Calculations for SRES'!H7</f>
        <v>3.296030708424591E-2</v>
      </c>
      <c r="H56" s="41"/>
      <c r="I56" s="25">
        <f>'Calculations for SRES'!I7</f>
        <v>3.2957458449904387E-2</v>
      </c>
      <c r="J56" s="41"/>
      <c r="K56" s="25">
        <f>'Calculations for SRES'!J7</f>
        <v>2.8304545819246796E-2</v>
      </c>
      <c r="L56" s="41"/>
      <c r="M56" s="25">
        <f>'Calculations for SRES'!K7</f>
        <v>2.8250941855459288E-2</v>
      </c>
      <c r="N56" s="41"/>
      <c r="O56" s="25">
        <f>'Calculations for SRES'!L7</f>
        <v>2.5935059252192971E-2</v>
      </c>
      <c r="P56" s="41"/>
      <c r="Q56" s="25">
        <f>'Calculations for SRES'!M7</f>
        <v>2.3564643328578327E-2</v>
      </c>
      <c r="R56" s="41"/>
      <c r="S56" s="25">
        <f>'Calculations for SRES'!N7</f>
        <v>2.3586928347867575E-2</v>
      </c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</row>
    <row r="57" spans="1:41" ht="13" x14ac:dyDescent="0.6">
      <c r="A57" s="44" t="s">
        <v>62</v>
      </c>
      <c r="B57" s="152" t="s">
        <v>348</v>
      </c>
      <c r="C57" s="23">
        <f>'Calculations for SRES'!F15</f>
        <v>2.9027551139391816E-2</v>
      </c>
      <c r="D57" s="40"/>
      <c r="E57" s="25">
        <f>'Calculations for SRES'!G15</f>
        <v>3.1049858694587096E-2</v>
      </c>
      <c r="F57" s="40"/>
      <c r="G57" s="25">
        <f>'Calculations for SRES'!H15</f>
        <v>4.5880505467414956E-2</v>
      </c>
      <c r="H57" s="40"/>
      <c r="I57" s="25">
        <f>'Calculations for SRES'!I15</f>
        <v>1.5774012633135825E-2</v>
      </c>
      <c r="J57" s="40"/>
      <c r="K57" s="25">
        <f>'Calculations for SRES'!J15</f>
        <v>2.8290158097422635E-2</v>
      </c>
      <c r="L57" s="40"/>
      <c r="M57" s="25">
        <f>'Calculations for SRES'!K15</f>
        <v>1.4181365407477609E-2</v>
      </c>
      <c r="N57" s="40"/>
      <c r="O57" s="25">
        <f>'Calculations for SRES'!L15</f>
        <v>4.1702605861443587E-2</v>
      </c>
      <c r="P57" s="40"/>
      <c r="Q57" s="25">
        <f>'Calculations for SRES'!M15</f>
        <v>3.8023639899037898E-2</v>
      </c>
      <c r="R57" s="40"/>
      <c r="S57" s="25">
        <f>'Calculations for SRES'!N15</f>
        <v>1.2481253604436304E-2</v>
      </c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</row>
    <row r="58" spans="1:41" ht="13" x14ac:dyDescent="0.6">
      <c r="A58" s="44" t="s">
        <v>63</v>
      </c>
      <c r="B58" s="152" t="s">
        <v>348</v>
      </c>
      <c r="C58" s="23">
        <f>'Calculations for SRES'!F23</f>
        <v>2.9266149265368968E-2</v>
      </c>
      <c r="D58" s="40"/>
      <c r="E58" s="25">
        <f>'Calculations for SRES'!G23</f>
        <v>3.0477050113983051E-2</v>
      </c>
      <c r="F58" s="40"/>
      <c r="G58" s="25">
        <f>'Calculations for SRES'!H23</f>
        <v>3.215241834043292E-2</v>
      </c>
      <c r="H58" s="40"/>
      <c r="I58" s="25">
        <f>'Calculations for SRES'!I23</f>
        <v>3.2810611168550441E-2</v>
      </c>
      <c r="J58" s="40"/>
      <c r="K58" s="25">
        <f>'Calculations for SRES'!J23</f>
        <v>3.0283655119955677E-2</v>
      </c>
      <c r="L58" s="40"/>
      <c r="M58" s="25">
        <f>'Calculations for SRES'!K23</f>
        <v>2.8093267612585571E-2</v>
      </c>
      <c r="N58" s="40"/>
      <c r="O58" s="25">
        <f>'Calculations for SRES'!L23</f>
        <v>2.9984545080017799E-2</v>
      </c>
      <c r="P58" s="40"/>
      <c r="Q58" s="25">
        <f>'Calculations for SRES'!M23</f>
        <v>2.648490908998502E-2</v>
      </c>
      <c r="R58" s="40"/>
      <c r="S58" s="25">
        <f>'Calculations for SRES'!N23</f>
        <v>2.368663564101614E-2</v>
      </c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</row>
    <row r="59" spans="1:41" ht="13" x14ac:dyDescent="0.6">
      <c r="A59" s="44" t="s">
        <v>64</v>
      </c>
      <c r="B59" s="152" t="s">
        <v>348</v>
      </c>
      <c r="C59" s="23">
        <f>'Calculations for SRES'!F31</f>
        <v>3.0319316462861234E-2</v>
      </c>
      <c r="D59" s="40"/>
      <c r="E59" s="25">
        <f>'Calculations for SRES'!G31</f>
        <v>3.9143136995805738E-2</v>
      </c>
      <c r="F59" s="40"/>
      <c r="G59" s="25">
        <f>'Calculations for SRES'!H31</f>
        <v>3.8235446476803547E-2</v>
      </c>
      <c r="H59" s="40"/>
      <c r="I59" s="25">
        <f>'Calculations for SRES'!I31</f>
        <v>2.7709135828676068E-2</v>
      </c>
      <c r="J59" s="40"/>
      <c r="K59" s="25">
        <f>'Calculations for SRES'!J31</f>
        <v>3.2096468894025731E-2</v>
      </c>
      <c r="L59" s="40"/>
      <c r="M59" s="25">
        <f>'Calculations for SRES'!K31</f>
        <v>2.6418983008330121E-2</v>
      </c>
      <c r="N59" s="40"/>
      <c r="O59" s="25">
        <f>'Calculations for SRES'!L31</f>
        <v>2.4374325900027083E-2</v>
      </c>
      <c r="P59" s="40"/>
      <c r="Q59" s="25">
        <f>'Calculations for SRES'!M31</f>
        <v>2.353778103013382E-2</v>
      </c>
      <c r="R59" s="40"/>
      <c r="S59" s="25">
        <f>'Calculations for SRES'!N31</f>
        <v>2.3229892162197618E-2</v>
      </c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</row>
    <row r="60" spans="1:41" ht="13" x14ac:dyDescent="0.6">
      <c r="A60" s="44" t="s">
        <v>65</v>
      </c>
      <c r="B60" s="152" t="s">
        <v>348</v>
      </c>
      <c r="C60" s="23">
        <f>'Calculations for SRES'!F39</f>
        <v>2.2604620353782856E-2</v>
      </c>
      <c r="D60" s="40"/>
      <c r="E60" s="25">
        <f>'Calculations for SRES'!G39</f>
        <v>3.6028834827721568E-2</v>
      </c>
      <c r="F60" s="40"/>
      <c r="G60" s="25">
        <f>'Calculations for SRES'!H39</f>
        <v>3.4233490373661635E-2</v>
      </c>
      <c r="H60" s="40"/>
      <c r="I60" s="25">
        <f>'Calculations for SRES'!I39</f>
        <v>3.1700278416227246E-2</v>
      </c>
      <c r="J60" s="40"/>
      <c r="K60" s="25">
        <f>'Calculations for SRES'!J39</f>
        <v>3.365398536689912E-2</v>
      </c>
      <c r="L60" s="40"/>
      <c r="M60" s="25">
        <f>'Calculations for SRES'!K39</f>
        <v>2.8791354637158983E-2</v>
      </c>
      <c r="N60" s="40"/>
      <c r="O60" s="25">
        <f>'Calculations for SRES'!L39</f>
        <v>2.6097521491478259E-2</v>
      </c>
      <c r="P60" s="40"/>
      <c r="Q60" s="25">
        <f>'Calculations for SRES'!M39</f>
        <v>2.5959346436972064E-2</v>
      </c>
      <c r="R60" s="40"/>
      <c r="S60" s="25">
        <f>'Calculations for SRES'!N39</f>
        <v>2.4445303562792287E-2</v>
      </c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</row>
    <row r="61" spans="1:41" ht="13" x14ac:dyDescent="0.6">
      <c r="A61" s="44" t="s">
        <v>66</v>
      </c>
      <c r="B61" s="152" t="s">
        <v>348</v>
      </c>
      <c r="C61" s="23">
        <f>'Calculations for SRES'!F47</f>
        <v>2.7734255932270635E-2</v>
      </c>
      <c r="D61" s="40"/>
      <c r="E61" s="25">
        <f>'Calculations for SRES'!G47</f>
        <v>3.2357215572343279E-2</v>
      </c>
      <c r="F61" s="40"/>
      <c r="G61" s="25">
        <f>'Calculations for SRES'!H47</f>
        <v>4.0532911548611716E-2</v>
      </c>
      <c r="H61" s="40"/>
      <c r="I61" s="25">
        <f>'Calculations for SRES'!I47</f>
        <v>4.0060877333564227E-2</v>
      </c>
      <c r="J61" s="40"/>
      <c r="K61" s="25">
        <f>'Calculations for SRES'!J47</f>
        <v>2.7030406829032794E-2</v>
      </c>
      <c r="L61" s="40"/>
      <c r="M61" s="25">
        <f>'Calculations for SRES'!K47</f>
        <v>2.4648770559495548E-2</v>
      </c>
      <c r="N61" s="40"/>
      <c r="O61" s="25">
        <f>'Calculations for SRES'!L47</f>
        <v>2.5724709947631208E-2</v>
      </c>
      <c r="P61" s="40"/>
      <c r="Q61" s="25">
        <f>'Calculations for SRES'!M47</f>
        <v>2.5872328416766788E-2</v>
      </c>
      <c r="R61" s="40"/>
      <c r="S61" s="25">
        <f>'Calculations for SRES'!N47</f>
        <v>2.8638610490397953E-2</v>
      </c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</row>
    <row r="62" spans="1:41" ht="13" x14ac:dyDescent="0.6">
      <c r="A62" s="44" t="s">
        <v>67</v>
      </c>
      <c r="B62" s="151" t="s">
        <v>349</v>
      </c>
      <c r="C62" s="23">
        <f>'Calculations for SRES'!F55</f>
        <v>3.0578858696318933E-2</v>
      </c>
      <c r="D62" s="40"/>
      <c r="E62" s="25">
        <f>'Calculations for SRES'!G55</f>
        <v>3.762275146045857E-2</v>
      </c>
      <c r="F62" s="40"/>
      <c r="G62" s="25">
        <f>'Calculations for SRES'!H55</f>
        <v>3.3041549788229263E-2</v>
      </c>
      <c r="H62" s="40"/>
      <c r="I62" s="25">
        <f>'Calculations for SRES'!I55</f>
        <v>3.2990106953288523E-2</v>
      </c>
      <c r="J62" s="40"/>
      <c r="K62" s="25">
        <f>'Calculations for SRES'!J55</f>
        <v>2.8234903633610253E-2</v>
      </c>
      <c r="L62" s="40"/>
      <c r="M62" s="25">
        <f>'Calculations for SRES'!K55</f>
        <v>2.8207215336474079E-2</v>
      </c>
      <c r="N62" s="40"/>
      <c r="O62" s="25">
        <f>'Calculations for SRES'!L55</f>
        <v>2.601658296093734E-2</v>
      </c>
      <c r="P62" s="40"/>
      <c r="Q62" s="25">
        <f>'Calculations for SRES'!M55</f>
        <v>2.3757989199106655E-2</v>
      </c>
      <c r="R62" s="40"/>
      <c r="S62" s="25">
        <f>'Calculations for SRES'!N55</f>
        <v>2.3795336626439179E-2</v>
      </c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</row>
    <row r="63" spans="1:41" ht="13" x14ac:dyDescent="0.6">
      <c r="A63" s="44" t="s">
        <v>68</v>
      </c>
      <c r="B63" s="151" t="s">
        <v>349</v>
      </c>
      <c r="C63" s="23">
        <f>'Calculations for SRES'!F63</f>
        <v>3.4269271856302908E-2</v>
      </c>
      <c r="D63" s="40"/>
      <c r="E63" s="25">
        <f>'Calculations for SRES'!G63</f>
        <v>4.0763469548630971E-2</v>
      </c>
      <c r="F63" s="40"/>
      <c r="G63" s="25">
        <f>'Calculations for SRES'!H63</f>
        <v>3.5859234370476889E-2</v>
      </c>
      <c r="H63" s="40"/>
      <c r="I63" s="25">
        <f>'Calculations for SRES'!I63</f>
        <v>3.0798121126897948E-2</v>
      </c>
      <c r="J63" s="40"/>
      <c r="K63" s="25">
        <f>'Calculations for SRES'!J63</f>
        <v>3.1521053306830638E-2</v>
      </c>
      <c r="L63" s="40"/>
      <c r="M63" s="25">
        <f>'Calculations for SRES'!K63</f>
        <v>2.6693431571675141E-2</v>
      </c>
      <c r="N63" s="40"/>
      <c r="O63" s="25">
        <f>'Calculations for SRES'!L63</f>
        <v>2.4058209583525558E-2</v>
      </c>
      <c r="P63" s="40"/>
      <c r="Q63" s="25">
        <f>'Calculations for SRES'!M63</f>
        <v>2.3958271747230864E-2</v>
      </c>
      <c r="R63" s="40"/>
      <c r="S63" s="25">
        <f>'Calculations for SRES'!N63</f>
        <v>2.4281052618504884E-2</v>
      </c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</row>
    <row r="64" spans="1:41" ht="13" x14ac:dyDescent="0.6">
      <c r="A64" s="44" t="s">
        <v>69</v>
      </c>
      <c r="B64" s="151" t="s">
        <v>349</v>
      </c>
      <c r="C64" s="23">
        <f>'Calculations for SRES'!F71</f>
        <v>2.2410779974005424E-2</v>
      </c>
      <c r="D64" s="40"/>
      <c r="E64" s="25">
        <f>'Calculations for SRES'!G71</f>
        <v>3.5577411748334509E-2</v>
      </c>
      <c r="F64" s="40"/>
      <c r="G64" s="25">
        <f>'Calculations for SRES'!H71</f>
        <v>3.4083714084749861E-2</v>
      </c>
      <c r="H64" s="40"/>
      <c r="I64" s="25">
        <f>'Calculations for SRES'!I71</f>
        <v>3.1485933104869579E-2</v>
      </c>
      <c r="J64" s="40"/>
      <c r="K64" s="25">
        <f>'Calculations for SRES'!J71</f>
        <v>3.338087932284961E-2</v>
      </c>
      <c r="L64" s="40"/>
      <c r="M64" s="25">
        <f>'Calculations for SRES'!K71</f>
        <v>2.8556185141075829E-2</v>
      </c>
      <c r="N64" s="40"/>
      <c r="O64" s="25">
        <f>'Calculations for SRES'!L71</f>
        <v>2.597355089312714E-2</v>
      </c>
      <c r="P64" s="40"/>
      <c r="Q64" s="25">
        <f>'Calculations for SRES'!M71</f>
        <v>2.589575127023136E-2</v>
      </c>
      <c r="R64" s="40"/>
      <c r="S64" s="25">
        <f>'Calculations for SRES'!N71</f>
        <v>2.440681319197413E-2</v>
      </c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</row>
    <row r="65" spans="1:41" ht="13" x14ac:dyDescent="0.6">
      <c r="A65" s="44" t="s">
        <v>70</v>
      </c>
      <c r="B65" s="151" t="s">
        <v>350</v>
      </c>
      <c r="C65" s="23">
        <f>'Calculations for SRES'!F79</f>
        <v>3.0943730328201413E-2</v>
      </c>
      <c r="D65" s="40"/>
      <c r="E65" s="25">
        <f>'Calculations for SRES'!G79</f>
        <v>3.7951896903510418E-2</v>
      </c>
      <c r="F65" s="40"/>
      <c r="G65" s="25">
        <f>'Calculations for SRES'!H79</f>
        <v>3.3157201026709382E-2</v>
      </c>
      <c r="H65" s="40"/>
      <c r="I65" s="25">
        <f>'Calculations for SRES'!I79</f>
        <v>3.3256964056243454E-2</v>
      </c>
      <c r="J65" s="40"/>
      <c r="K65" s="25">
        <f>'Calculations for SRES'!J79</f>
        <v>2.8294528808880726E-2</v>
      </c>
      <c r="L65" s="40"/>
      <c r="M65" s="25">
        <f>'Calculations for SRES'!K79</f>
        <v>2.8317875662617897E-2</v>
      </c>
      <c r="N65" s="40"/>
      <c r="O65" s="25">
        <f>'Calculations for SRES'!L79</f>
        <v>2.6020220738570909E-2</v>
      </c>
      <c r="P65" s="40"/>
      <c r="Q65" s="25">
        <f>'Calculations for SRES'!M79</f>
        <v>2.3768435965396462E-2</v>
      </c>
      <c r="R65" s="40"/>
      <c r="S65" s="25">
        <f>'Calculations for SRES'!N79</f>
        <v>2.3753067314707499E-2</v>
      </c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</row>
    <row r="66" spans="1:41" ht="13" x14ac:dyDescent="0.6">
      <c r="A66" s="44" t="s">
        <v>71</v>
      </c>
      <c r="B66" s="151" t="s">
        <v>350</v>
      </c>
      <c r="C66" s="23">
        <f>'Calculations for SRES'!F87</f>
        <v>3.4269271856302908E-2</v>
      </c>
      <c r="D66" s="40"/>
      <c r="E66" s="25">
        <f>'Calculations for SRES'!G87</f>
        <v>4.0763469548630971E-2</v>
      </c>
      <c r="F66" s="40"/>
      <c r="G66" s="25">
        <f>'Calculations for SRES'!H87</f>
        <v>3.5859234370476889E-2</v>
      </c>
      <c r="H66" s="40"/>
      <c r="I66" s="25">
        <f>'Calculations for SRES'!I87</f>
        <v>3.0798121126897948E-2</v>
      </c>
      <c r="J66" s="40"/>
      <c r="K66" s="25">
        <f>'Calculations for SRES'!J87</f>
        <v>3.1521053306830638E-2</v>
      </c>
      <c r="L66" s="40"/>
      <c r="M66" s="25">
        <f>'Calculations for SRES'!K87</f>
        <v>2.6693431571675141E-2</v>
      </c>
      <c r="N66" s="40"/>
      <c r="O66" s="25">
        <f>'Calculations for SRES'!L87</f>
        <v>2.4058209583525558E-2</v>
      </c>
      <c r="P66" s="40"/>
      <c r="Q66" s="25">
        <f>'Calculations for SRES'!M87</f>
        <v>2.3958271747230864E-2</v>
      </c>
      <c r="R66" s="40"/>
      <c r="S66" s="25">
        <f>'Calculations for SRES'!N87</f>
        <v>2.4281052618504884E-2</v>
      </c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</row>
    <row r="67" spans="1:41" ht="13" x14ac:dyDescent="0.6">
      <c r="A67" s="44" t="s">
        <v>72</v>
      </c>
      <c r="B67" s="151" t="s">
        <v>350</v>
      </c>
      <c r="C67" s="23">
        <f>'Calculations for SRES'!F95</f>
        <v>2.2604620353782856E-2</v>
      </c>
      <c r="D67" s="40"/>
      <c r="E67" s="25">
        <f>'Calculations for SRES'!G95</f>
        <v>3.5770183131895505E-2</v>
      </c>
      <c r="F67" s="40"/>
      <c r="G67" s="25">
        <f>'Calculations for SRES'!H95</f>
        <v>3.4315238917035806E-2</v>
      </c>
      <c r="H67" s="40"/>
      <c r="I67" s="25">
        <f>'Calculations for SRES'!I95</f>
        <v>3.1625011431279271E-2</v>
      </c>
      <c r="J67" s="40"/>
      <c r="K67" s="25">
        <f>'Calculations for SRES'!J95</f>
        <v>3.3586269008222924E-2</v>
      </c>
      <c r="L67" s="40"/>
      <c r="M67" s="25">
        <f>'Calculations for SRES'!K95</f>
        <v>2.8689320617435454E-2</v>
      </c>
      <c r="N67" s="40"/>
      <c r="O67" s="25">
        <f>'Calculations for SRES'!L95</f>
        <v>2.6068524327581555E-2</v>
      </c>
      <c r="P67" s="40"/>
      <c r="Q67" s="25">
        <f>'Calculations for SRES'!M95</f>
        <v>2.559736429819548E-2</v>
      </c>
      <c r="R67" s="40"/>
      <c r="S67" s="25">
        <f>'Calculations for SRES'!N95</f>
        <v>2.4147832867967622E-2</v>
      </c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</row>
    <row r="68" spans="1:41" ht="13" x14ac:dyDescent="0.6">
      <c r="A68" s="44" t="s">
        <v>73</v>
      </c>
      <c r="B68" s="151" t="s">
        <v>351</v>
      </c>
      <c r="C68" s="23">
        <f>'Calculations for SRES'!F103</f>
        <v>2.2604620353782856E-2</v>
      </c>
      <c r="D68" s="40"/>
      <c r="E68" s="25">
        <f>'Calculations for SRES'!G103</f>
        <v>3.6028834827721568E-2</v>
      </c>
      <c r="F68" s="40"/>
      <c r="G68" s="25">
        <f>'Calculations for SRES'!H103</f>
        <v>3.4233490373661635E-2</v>
      </c>
      <c r="H68" s="40"/>
      <c r="I68" s="25">
        <f>'Calculations for SRES'!I103</f>
        <v>3.1574698670072898E-2</v>
      </c>
      <c r="J68" s="40"/>
      <c r="K68" s="25">
        <f>'Calculations for SRES'!J103</f>
        <v>3.3688619799858932E-2</v>
      </c>
      <c r="L68" s="40"/>
      <c r="M68" s="25">
        <f>'Calculations for SRES'!K103</f>
        <v>2.8742289221640904E-2</v>
      </c>
      <c r="N68" s="40"/>
      <c r="O68" s="25">
        <f>'Calculations for SRES'!L103</f>
        <v>2.6125178893271483E-2</v>
      </c>
      <c r="P68" s="40"/>
      <c r="Q68" s="25">
        <f>'Calculations for SRES'!M103</f>
        <v>2.6071143260218754E-2</v>
      </c>
      <c r="R68" s="40"/>
      <c r="S68" s="25">
        <f>'Calculations for SRES'!N103</f>
        <v>2.4541780972832994E-2</v>
      </c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</row>
    <row r="69" spans="1:41" ht="13" x14ac:dyDescent="0.6">
      <c r="A69" s="44" t="s">
        <v>74</v>
      </c>
      <c r="B69" s="151" t="s">
        <v>352</v>
      </c>
      <c r="C69" s="23">
        <f>'Calculations for SRES'!F111</f>
        <v>1.8710455993921293E-2</v>
      </c>
      <c r="D69" s="40"/>
      <c r="E69" s="25">
        <f>'Calculations for SRES'!G111</f>
        <v>2.7122159652062106E-2</v>
      </c>
      <c r="F69" s="40"/>
      <c r="G69" s="25">
        <f>'Calculations for SRES'!H111</f>
        <v>2.5697131663824591E-2</v>
      </c>
      <c r="H69" s="40"/>
      <c r="I69" s="25">
        <f>'Calculations for SRES'!I111</f>
        <v>2.4176396320021443E-2</v>
      </c>
      <c r="J69" s="40"/>
      <c r="K69" s="25">
        <f>'Calculations for SRES'!J111</f>
        <v>2.6889717442114991E-2</v>
      </c>
      <c r="L69" s="40"/>
      <c r="M69" s="25">
        <f>'Calculations for SRES'!K111</f>
        <v>2.3652918388761268E-2</v>
      </c>
      <c r="N69" s="40"/>
      <c r="O69" s="25">
        <f>'Calculations for SRES'!L111</f>
        <v>2.1775966955420056E-2</v>
      </c>
      <c r="P69" s="40"/>
      <c r="Q69" s="25">
        <f>'Calculations for SRES'!M111</f>
        <v>2.0854176486938547E-2</v>
      </c>
      <c r="R69" s="40"/>
      <c r="S69" s="25">
        <f>'Calculations for SRES'!N111</f>
        <v>1.9569753116662536E-2</v>
      </c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</row>
    <row r="70" spans="1:41" ht="13" x14ac:dyDescent="0.6">
      <c r="A70" s="44" t="s">
        <v>75</v>
      </c>
      <c r="B70" s="151" t="s">
        <v>353</v>
      </c>
      <c r="C70" s="23">
        <f>'Calculations for SRES'!F119</f>
        <v>3.0941314579447265E-2</v>
      </c>
      <c r="D70" s="40"/>
      <c r="E70" s="25">
        <f>'Calculations for SRES'!G119</f>
        <v>3.7923324617652021E-2</v>
      </c>
      <c r="F70" s="40"/>
      <c r="G70" s="25">
        <f>'Calculations for SRES'!H119</f>
        <v>3.3087974388335883E-2</v>
      </c>
      <c r="H70" s="40"/>
      <c r="I70" s="25">
        <f>'Calculations for SRES'!I119</f>
        <v>3.3112000896956095E-2</v>
      </c>
      <c r="J70" s="40"/>
      <c r="K70" s="25">
        <f>'Calculations for SRES'!J119</f>
        <v>2.8214003810405952E-2</v>
      </c>
      <c r="L70" s="40"/>
      <c r="M70" s="25">
        <f>'Calculations for SRES'!K119</f>
        <v>2.8214857056540588E-2</v>
      </c>
      <c r="N70" s="40"/>
      <c r="O70" s="25">
        <f>'Calculations for SRES'!L119</f>
        <v>2.5883295021580821E-2</v>
      </c>
      <c r="P70" s="40"/>
      <c r="Q70" s="25">
        <f>'Calculations for SRES'!M119</f>
        <v>2.3508210416668174E-2</v>
      </c>
      <c r="R70" s="40"/>
      <c r="S70" s="25">
        <f>'Calculations for SRES'!N119</f>
        <v>2.3523412196314153E-2</v>
      </c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</row>
    <row r="71" spans="1:41" ht="13" x14ac:dyDescent="0.6">
      <c r="A71" s="44" t="s">
        <v>76</v>
      </c>
      <c r="B71" s="151" t="s">
        <v>353</v>
      </c>
      <c r="C71" s="23">
        <f>'Calculations for SRES'!F127</f>
        <v>3.4269271856302908E-2</v>
      </c>
      <c r="D71" s="40"/>
      <c r="E71" s="25">
        <f>'Calculations for SRES'!G127</f>
        <v>4.0763469548630971E-2</v>
      </c>
      <c r="F71" s="40"/>
      <c r="G71" s="25">
        <f>'Calculations for SRES'!H127</f>
        <v>3.5859234370476889E-2</v>
      </c>
      <c r="H71" s="40"/>
      <c r="I71" s="25">
        <f>'Calculations for SRES'!I127</f>
        <v>3.0798121126897948E-2</v>
      </c>
      <c r="J71" s="40"/>
      <c r="K71" s="25">
        <f>'Calculations for SRES'!J127</f>
        <v>3.1521053306830638E-2</v>
      </c>
      <c r="L71" s="40"/>
      <c r="M71" s="25">
        <f>'Calculations for SRES'!K127</f>
        <v>2.6693431571675141E-2</v>
      </c>
      <c r="N71" s="40"/>
      <c r="O71" s="25">
        <f>'Calculations for SRES'!L127</f>
        <v>2.4058209583525558E-2</v>
      </c>
      <c r="P71" s="40"/>
      <c r="Q71" s="25">
        <f>'Calculations for SRES'!M127</f>
        <v>2.3958271747230864E-2</v>
      </c>
      <c r="R71" s="40"/>
      <c r="S71" s="25">
        <f>'Calculations for SRES'!N127</f>
        <v>2.4281052618504884E-2</v>
      </c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</row>
    <row r="72" spans="1:41" ht="13" x14ac:dyDescent="0.6">
      <c r="A72" s="44" t="s">
        <v>77</v>
      </c>
      <c r="B72" s="151" t="s">
        <v>353</v>
      </c>
      <c r="C72" s="23">
        <f>'Calculations for SRES'!F135</f>
        <v>2.7358001600376491E-2</v>
      </c>
      <c r="D72" s="40"/>
      <c r="E72" s="25">
        <f>'Calculations for SRES'!G135</f>
        <v>3.1747103027155443E-2</v>
      </c>
      <c r="F72" s="40"/>
      <c r="G72" s="25">
        <f>'Calculations for SRES'!H135</f>
        <v>4.0125984008288595E-2</v>
      </c>
      <c r="H72" s="40"/>
      <c r="I72" s="25">
        <f>'Calculations for SRES'!I135</f>
        <v>3.9542694007502099E-2</v>
      </c>
      <c r="J72" s="40"/>
      <c r="K72" s="25">
        <f>'Calculations for SRES'!J135</f>
        <v>2.659783987983122E-2</v>
      </c>
      <c r="L72" s="40"/>
      <c r="M72" s="25">
        <f>'Calculations for SRES'!K135</f>
        <v>2.4315081815948103E-2</v>
      </c>
      <c r="N72" s="40"/>
      <c r="O72" s="25">
        <f>'Calculations for SRES'!L135</f>
        <v>2.5362329236285452E-2</v>
      </c>
      <c r="P72" s="40"/>
      <c r="Q72" s="25">
        <f>'Calculations for SRES'!M135</f>
        <v>2.5228550917989256E-2</v>
      </c>
      <c r="R72" s="40"/>
      <c r="S72" s="25">
        <f>'Calculations for SRES'!N135</f>
        <v>2.8403585872174064E-2</v>
      </c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</row>
    <row r="73" spans="1:41" ht="13" x14ac:dyDescent="0.6">
      <c r="A73" s="44" t="s">
        <v>78</v>
      </c>
      <c r="B73" s="151" t="s">
        <v>354</v>
      </c>
      <c r="C73" s="23">
        <f>'Calculations for SRES'!F143</f>
        <v>1.0680972562843838E-2</v>
      </c>
      <c r="D73" s="40"/>
      <c r="E73" s="25">
        <f>'Calculations for SRES'!G143</f>
        <v>1.2412996140349186E-2</v>
      </c>
      <c r="F73" s="40"/>
      <c r="G73" s="25">
        <f>'Calculations for SRES'!H143</f>
        <v>1.9118181511221799E-2</v>
      </c>
      <c r="H73" s="40"/>
      <c r="I73" s="25">
        <f>'Calculations for SRES'!I143</f>
        <v>6.8434179971130771E-3</v>
      </c>
      <c r="J73" s="40"/>
      <c r="K73" s="25">
        <f>'Calculations for SRES'!J143</f>
        <v>1.5132143753077587E-2</v>
      </c>
      <c r="L73" s="40"/>
      <c r="M73" s="25">
        <f>'Calculations for SRES'!K143</f>
        <v>7.713818503807035E-3</v>
      </c>
      <c r="N73" s="40"/>
      <c r="O73" s="25">
        <f>'Calculations for SRES'!L143</f>
        <v>2.4257845667211342E-2</v>
      </c>
      <c r="P73" s="40"/>
      <c r="Q73" s="25">
        <f>'Calculations for SRES'!M143</f>
        <v>2.5465458649178485E-2</v>
      </c>
      <c r="R73" s="40"/>
      <c r="S73" s="25">
        <f>'Calculations for SRES'!N143</f>
        <v>8.4459594859984666E-3</v>
      </c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</row>
    <row r="74" spans="1:41" ht="13" x14ac:dyDescent="0.6">
      <c r="A74" s="44" t="s">
        <v>79</v>
      </c>
      <c r="B74" s="151" t="s">
        <v>354</v>
      </c>
      <c r="C74" s="23">
        <f>'Calculations for SRES'!F151</f>
        <v>1.0021739120972262E-2</v>
      </c>
      <c r="D74" s="40"/>
      <c r="E74" s="25">
        <f>'Calculations for SRES'!G151</f>
        <v>1.1402695931642892E-2</v>
      </c>
      <c r="F74" s="40"/>
      <c r="G74" s="25">
        <f>'Calculations for SRES'!H151</f>
        <v>1.3164813972202039E-2</v>
      </c>
      <c r="H74" s="40"/>
      <c r="I74" s="25">
        <f>'Calculations for SRES'!I151</f>
        <v>1.3382689140075898E-2</v>
      </c>
      <c r="J74" s="40"/>
      <c r="K74" s="25">
        <f>'Calculations for SRES'!J151</f>
        <v>1.6579815395235231E-2</v>
      </c>
      <c r="L74" s="40"/>
      <c r="M74" s="25">
        <f>'Calculations for SRES'!K151</f>
        <v>1.6566253606026482E-2</v>
      </c>
      <c r="N74" s="40"/>
      <c r="O74" s="25">
        <f>'Calculations for SRES'!L151</f>
        <v>1.6078970219518762E-2</v>
      </c>
      <c r="P74" s="40"/>
      <c r="Q74" s="25">
        <f>'Calculations for SRES'!M151</f>
        <v>1.5634122125510519E-2</v>
      </c>
      <c r="R74" s="40"/>
      <c r="S74" s="25">
        <f>'Calculations for SRES'!N151</f>
        <v>1.5629800263560867E-2</v>
      </c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</row>
    <row r="75" spans="1:41" ht="13" x14ac:dyDescent="0.6">
      <c r="A75" s="44" t="s">
        <v>80</v>
      </c>
      <c r="B75" s="151" t="s">
        <v>355</v>
      </c>
      <c r="C75" s="8"/>
      <c r="D75" s="40"/>
      <c r="E75" s="25">
        <f>'Calculations for SRES'!G159</f>
        <v>1.9571553487029103E-2</v>
      </c>
      <c r="F75" s="40"/>
      <c r="G75" s="40"/>
      <c r="H75" s="40"/>
      <c r="I75" s="40"/>
      <c r="J75" s="40"/>
      <c r="K75" s="25">
        <f>'Calculations for SRES'!J159</f>
        <v>1.083225116707931E-2</v>
      </c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</row>
    <row r="76" spans="1:41" ht="13" x14ac:dyDescent="0.6">
      <c r="A76" s="44" t="s">
        <v>81</v>
      </c>
      <c r="B76" s="151" t="s">
        <v>354</v>
      </c>
      <c r="C76" s="23">
        <f>'Calculations for SRES'!F167</f>
        <v>1.0680972562843838E-2</v>
      </c>
      <c r="D76" s="24"/>
      <c r="E76" s="25">
        <f>'Calculations for SRES'!G167</f>
        <v>1.2412996140349186E-2</v>
      </c>
      <c r="F76" s="24"/>
      <c r="G76" s="25">
        <f>'Calculations for SRES'!H167</f>
        <v>1.9118181511221799E-2</v>
      </c>
      <c r="H76" s="24"/>
      <c r="I76" s="25">
        <f>'Calculations for SRES'!I167</f>
        <v>6.8434179971130771E-3</v>
      </c>
      <c r="J76" s="24"/>
      <c r="K76" s="25">
        <f>'Calculations for SRES'!J167</f>
        <v>1.5132143753077587E-2</v>
      </c>
      <c r="L76" s="24"/>
      <c r="M76" s="25">
        <f>'Calculations for SRES'!K167</f>
        <v>7.713818503807035E-3</v>
      </c>
      <c r="N76" s="24"/>
      <c r="O76" s="25">
        <f>'Calculations for SRES'!L167</f>
        <v>2.4257845667211342E-2</v>
      </c>
      <c r="P76" s="24"/>
      <c r="Q76" s="25">
        <f>'Calculations for SRES'!M167</f>
        <v>2.5465458649178485E-2</v>
      </c>
      <c r="R76" s="24"/>
      <c r="S76" s="25">
        <f>'Calculations for SRES'!N167</f>
        <v>8.4459594859984666E-3</v>
      </c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</row>
    <row r="77" spans="1:41" ht="13" x14ac:dyDescent="0.6">
      <c r="A77" s="44" t="s">
        <v>82</v>
      </c>
      <c r="B77" s="151" t="s">
        <v>354</v>
      </c>
      <c r="C77" s="23">
        <f>'Calculations for SRES'!F175</f>
        <v>1.0107437773755779E-2</v>
      </c>
      <c r="D77" s="24"/>
      <c r="E77" s="25">
        <f>'Calculations for SRES'!G175</f>
        <v>9.7213701357339311E-3</v>
      </c>
      <c r="F77" s="24"/>
      <c r="G77" s="25">
        <f>'Calculations for SRES'!H175</f>
        <v>1.1786703485079819E-2</v>
      </c>
      <c r="H77" s="24"/>
      <c r="I77" s="25">
        <f>'Calculations for SRES'!I175</f>
        <v>1.2457104514206785E-2</v>
      </c>
      <c r="J77" s="24"/>
      <c r="K77" s="25">
        <f>'Calculations for SRES'!J175</f>
        <v>1.5063014078619208E-2</v>
      </c>
      <c r="L77" s="24"/>
      <c r="M77" s="25">
        <f>'Calculations for SRES'!K175</f>
        <v>1.5060940272263235E-2</v>
      </c>
      <c r="N77" s="24"/>
      <c r="O77" s="25">
        <f>'Calculations for SRES'!L175</f>
        <v>1.4666947062216273E-2</v>
      </c>
      <c r="P77" s="24"/>
      <c r="Q77" s="25">
        <f>'Calculations for SRES'!M175</f>
        <v>1.6613813510089503E-2</v>
      </c>
      <c r="R77" s="24"/>
      <c r="S77" s="25">
        <f>'Calculations for SRES'!N175</f>
        <v>1.486691495964676E-2</v>
      </c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</row>
    <row r="78" spans="1:41" ht="13" x14ac:dyDescent="0.6">
      <c r="A78" s="44" t="s">
        <v>83</v>
      </c>
      <c r="B78" s="151" t="s">
        <v>354</v>
      </c>
      <c r="C78" s="23">
        <f>'Calculations for SRES'!F183</f>
        <v>1.922704859895763E-3</v>
      </c>
      <c r="D78" s="24"/>
      <c r="E78" s="25">
        <f>'Calculations for SRES'!G183</f>
        <v>8.3988957622760374E-4</v>
      </c>
      <c r="F78" s="24"/>
      <c r="G78" s="25">
        <f>'Calculations for SRES'!H183</f>
        <v>7.1988729673331253E-3</v>
      </c>
      <c r="H78" s="24"/>
      <c r="I78" s="25">
        <f>'Calculations for SRES'!I183</f>
        <v>1.123431826379373E-2</v>
      </c>
      <c r="J78" s="24"/>
      <c r="K78" s="25">
        <f>'Calculations for SRES'!J183</f>
        <v>2.1803211896645136E-2</v>
      </c>
      <c r="L78" s="24"/>
      <c r="M78" s="25">
        <f>'Calculations for SRES'!K183</f>
        <v>2.0732664425574976E-2</v>
      </c>
      <c r="N78" s="24"/>
      <c r="O78" s="25">
        <f>'Calculations for SRES'!L183</f>
        <v>1.9090479356583145E-2</v>
      </c>
      <c r="P78" s="24"/>
      <c r="Q78" s="25">
        <f>'Calculations for SRES'!M183</f>
        <v>2.0635853770657686E-2</v>
      </c>
      <c r="R78" s="24"/>
      <c r="S78" s="25">
        <f>'Calculations for SRES'!N183</f>
        <v>1.8351023571994141E-2</v>
      </c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</row>
    <row r="79" spans="1:41" ht="13" x14ac:dyDescent="0.6">
      <c r="A79" s="44" t="s">
        <v>84</v>
      </c>
      <c r="B79" s="151" t="s">
        <v>356</v>
      </c>
      <c r="C79" s="23">
        <f>'Calculations for SRES'!F191</f>
        <v>2.4656079785457585E-2</v>
      </c>
      <c r="D79" s="24"/>
      <c r="E79" s="25">
        <f>'Calculations for SRES'!G191</f>
        <v>2.5928430501652278E-2</v>
      </c>
      <c r="F79" s="24"/>
      <c r="G79" s="25">
        <f>'Calculations for SRES'!H191</f>
        <v>2.8229439100334153E-2</v>
      </c>
      <c r="H79" s="24"/>
      <c r="I79" s="25">
        <f>'Calculations for SRES'!I191</f>
        <v>2.8282749801718632E-2</v>
      </c>
      <c r="J79" s="24"/>
      <c r="K79" s="25">
        <f>'Calculations for SRES'!J191</f>
        <v>2.4320781902760658E-2</v>
      </c>
      <c r="L79" s="24"/>
      <c r="M79" s="25">
        <f>'Calculations for SRES'!K191</f>
        <v>2.1834188148678102E-2</v>
      </c>
      <c r="N79" s="24"/>
      <c r="O79" s="25">
        <f>'Calculations for SRES'!L191</f>
        <v>2.2393793668172179E-2</v>
      </c>
      <c r="P79" s="24"/>
      <c r="Q79" s="25">
        <f>'Calculations for SRES'!M191</f>
        <v>2.1283101292804529E-2</v>
      </c>
      <c r="R79" s="24"/>
      <c r="S79" s="25">
        <f>'Calculations for SRES'!N191</f>
        <v>2.0998249218167064E-2</v>
      </c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</row>
    <row r="80" spans="1:41" ht="13" x14ac:dyDescent="0.6">
      <c r="A80" s="44" t="s">
        <v>85</v>
      </c>
      <c r="B80" s="151" t="s">
        <v>356</v>
      </c>
      <c r="C80" s="23">
        <f>'Calculations for SRES'!F199</f>
        <v>2.3629494087650471E-2</v>
      </c>
      <c r="D80" s="24"/>
      <c r="E80" s="25">
        <f>'Calculations for SRES'!G199</f>
        <v>2.6858041155078727E-2</v>
      </c>
      <c r="F80" s="24"/>
      <c r="G80" s="25">
        <f>'Calculations for SRES'!H199</f>
        <v>2.7201628011011891E-2</v>
      </c>
      <c r="H80" s="24"/>
      <c r="I80" s="25">
        <f>'Calculations for SRES'!I199</f>
        <v>2.7208887026014983E-2</v>
      </c>
      <c r="J80" s="24"/>
      <c r="K80" s="25">
        <f>'Calculations for SRES'!J199</f>
        <v>2.3188912969982933E-2</v>
      </c>
      <c r="L80" s="24"/>
      <c r="M80" s="25">
        <f>'Calculations for SRES'!K199</f>
        <v>2.3288306917523371E-2</v>
      </c>
      <c r="N80" s="24"/>
      <c r="O80" s="25">
        <f>'Calculations for SRES'!L199</f>
        <v>2.2693806868779864E-2</v>
      </c>
      <c r="P80" s="24"/>
      <c r="Q80" s="25">
        <f>'Calculations for SRES'!M199</f>
        <v>2.2183641950394462E-2</v>
      </c>
      <c r="R80" s="24"/>
      <c r="S80" s="25">
        <f>'Calculations for SRES'!N199</f>
        <v>2.2165330807201844E-2</v>
      </c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</row>
    <row r="81" spans="1:41" ht="13" x14ac:dyDescent="0.6">
      <c r="A81" s="44" t="s">
        <v>86</v>
      </c>
      <c r="B81" s="151" t="s">
        <v>356</v>
      </c>
      <c r="C81" s="23">
        <f>'Calculations for SRES'!F207</f>
        <v>2.4613697202628293E-2</v>
      </c>
      <c r="D81" s="24"/>
      <c r="E81" s="25">
        <f>'Calculations for SRES'!G207</f>
        <v>2.6053264914108087E-2</v>
      </c>
      <c r="F81" s="24"/>
      <c r="G81" s="25">
        <f>'Calculations for SRES'!H207</f>
        <v>3.9135152670769502E-2</v>
      </c>
      <c r="H81" s="24"/>
      <c r="I81" s="25">
        <f>'Calculations for SRES'!I207</f>
        <v>1.3627169573185327E-2</v>
      </c>
      <c r="J81" s="24"/>
      <c r="K81" s="25">
        <f>'Calculations for SRES'!J207</f>
        <v>2.4255460601310563E-2</v>
      </c>
      <c r="L81" s="24"/>
      <c r="M81" s="25">
        <f>'Calculations for SRES'!K207</f>
        <v>1.2190149885002555E-2</v>
      </c>
      <c r="N81" s="24"/>
      <c r="O81" s="25">
        <f>'Calculations for SRES'!L207</f>
        <v>3.571468690811197E-2</v>
      </c>
      <c r="P81" s="24"/>
      <c r="Q81" s="25">
        <f>'Calculations for SRES'!M207</f>
        <v>3.2395151194836824E-2</v>
      </c>
      <c r="R81" s="24"/>
      <c r="S81" s="25">
        <f>'Calculations for SRES'!N207</f>
        <v>1.0672223692310023E-2</v>
      </c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</row>
    <row r="82" spans="1:41" ht="13" x14ac:dyDescent="0.6">
      <c r="A82" s="44" t="s">
        <v>87</v>
      </c>
      <c r="B82" s="151" t="s">
        <v>356</v>
      </c>
      <c r="C82" s="23">
        <f>'Calculations for SRES'!F215</f>
        <v>2.6700641937656311E-2</v>
      </c>
      <c r="D82" s="24"/>
      <c r="E82" s="25">
        <f>'Calculations for SRES'!G215</f>
        <v>2.707087370408634E-2</v>
      </c>
      <c r="F82" s="24"/>
      <c r="G82" s="25">
        <f>'Calculations for SRES'!H215</f>
        <v>2.8246317150867339E-2</v>
      </c>
      <c r="H82" s="24"/>
      <c r="I82" s="25">
        <f>'Calculations for SRES'!I215</f>
        <v>2.8137329747715656E-2</v>
      </c>
      <c r="J82" s="24"/>
      <c r="K82" s="25">
        <f>'Calculations for SRES'!J215</f>
        <v>2.4261309529860942E-2</v>
      </c>
      <c r="L82" s="24"/>
      <c r="M82" s="25">
        <f>'Calculations for SRES'!K215</f>
        <v>2.2099846697307246E-2</v>
      </c>
      <c r="N82" s="24"/>
      <c r="O82" s="25">
        <f>'Calculations for SRES'!L215</f>
        <v>2.2395041628999079E-2</v>
      </c>
      <c r="P82" s="24"/>
      <c r="Q82" s="25">
        <f>'Calculations for SRES'!M215</f>
        <v>2.1060221236489651E-2</v>
      </c>
      <c r="R82" s="24"/>
      <c r="S82" s="25">
        <f>'Calculations for SRES'!N215</f>
        <v>2.0836509857295127E-2</v>
      </c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</row>
    <row r="83" spans="1:41" ht="13" x14ac:dyDescent="0.6">
      <c r="A83" s="44" t="s">
        <v>88</v>
      </c>
      <c r="B83" s="151" t="s">
        <v>356</v>
      </c>
      <c r="C83" s="23">
        <f>'Calculations for SRES'!F223</f>
        <v>1.9774365789692716E-2</v>
      </c>
      <c r="D83" s="24"/>
      <c r="E83" s="25">
        <f>'Calculations for SRES'!G223</f>
        <v>2.1289673457819625E-2</v>
      </c>
      <c r="F83" s="24"/>
      <c r="G83" s="25">
        <f>'Calculations for SRES'!H223</f>
        <v>2.8069752930570013E-2</v>
      </c>
      <c r="H83" s="24"/>
      <c r="I83" s="25">
        <f>'Calculations for SRES'!I223</f>
        <v>2.559846243539754E-2</v>
      </c>
      <c r="J83" s="24"/>
      <c r="K83" s="25">
        <f>'Calculations for SRES'!J223</f>
        <v>2.3100425148510073E-2</v>
      </c>
      <c r="L83" s="24"/>
      <c r="M83" s="25">
        <f>'Calculations for SRES'!K223</f>
        <v>2.4581028983130748E-2</v>
      </c>
      <c r="N83" s="24"/>
      <c r="O83" s="25">
        <f>'Calculations for SRES'!L223</f>
        <v>2.794800176607537E-2</v>
      </c>
      <c r="P83" s="24"/>
      <c r="Q83" s="25">
        <f>'Calculations for SRES'!M223</f>
        <v>3.1972146129626955E-2</v>
      </c>
      <c r="R83" s="24"/>
      <c r="S83" s="25">
        <f>'Calculations for SRES'!N223</f>
        <v>3.0420409878572308E-2</v>
      </c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</row>
    <row r="84" spans="1:41" ht="13" x14ac:dyDescent="0.6">
      <c r="A84" s="44" t="s">
        <v>89</v>
      </c>
      <c r="B84" s="151" t="s">
        <v>356</v>
      </c>
      <c r="C84" s="23">
        <f>'Calculations for SRES'!F231</f>
        <v>2.0682683547395442E-2</v>
      </c>
      <c r="D84" s="24"/>
      <c r="E84" s="25">
        <f>'Calculations for SRES'!G231</f>
        <v>2.989527747854881E-2</v>
      </c>
      <c r="F84" s="24"/>
      <c r="G84" s="25">
        <f>'Calculations for SRES'!H231</f>
        <v>2.8198328636052095E-2</v>
      </c>
      <c r="H84" s="24"/>
      <c r="I84" s="25">
        <f>'Calculations for SRES'!I231</f>
        <v>2.6438890033576357E-2</v>
      </c>
      <c r="J84" s="24"/>
      <c r="K84" s="25">
        <f>'Calculations for SRES'!J231</f>
        <v>2.656727510694501E-2</v>
      </c>
      <c r="L84" s="24"/>
      <c r="M84" s="25">
        <f>'Calculations for SRES'!K231</f>
        <v>2.2979528991019071E-2</v>
      </c>
      <c r="N84" s="24"/>
      <c r="O84" s="25">
        <f>'Calculations for SRES'!L231</f>
        <v>2.1145323038932684E-2</v>
      </c>
      <c r="P84" s="24"/>
      <c r="Q84" s="25">
        <f>'Calculations for SRES'!M231</f>
        <v>2.0717908637237992E-2</v>
      </c>
      <c r="R84" s="24"/>
      <c r="S84" s="25">
        <f>'Calculations for SRES'!N231</f>
        <v>1.9955807310805929E-2</v>
      </c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</row>
    <row r="85" spans="1:41" ht="13" x14ac:dyDescent="0.6">
      <c r="A85" s="44" t="s">
        <v>90</v>
      </c>
      <c r="B85" s="151" t="s">
        <v>357</v>
      </c>
      <c r="C85" s="23">
        <f>'Calculations for SRES'!F239</f>
        <v>2.6700641937656311E-2</v>
      </c>
      <c r="D85" s="24"/>
      <c r="E85" s="25">
        <f>'Calculations for SRES'!G239</f>
        <v>2.707087370408634E-2</v>
      </c>
      <c r="F85" s="24"/>
      <c r="G85" s="25">
        <f>'Calculations for SRES'!H239</f>
        <v>2.8246317150867339E-2</v>
      </c>
      <c r="H85" s="24"/>
      <c r="I85" s="25">
        <f>'Calculations for SRES'!I239</f>
        <v>2.8137329747715656E-2</v>
      </c>
      <c r="J85" s="24"/>
      <c r="K85" s="25">
        <f>'Calculations for SRES'!J239</f>
        <v>2.4261309529860942E-2</v>
      </c>
      <c r="L85" s="24"/>
      <c r="M85" s="25">
        <f>'Calculations for SRES'!K239</f>
        <v>2.2099846697307246E-2</v>
      </c>
      <c r="N85" s="24"/>
      <c r="O85" s="25">
        <f>'Calculations for SRES'!L239</f>
        <v>2.2395041628999079E-2</v>
      </c>
      <c r="P85" s="24"/>
      <c r="Q85" s="25">
        <f>'Calculations for SRES'!M239</f>
        <v>2.1060221236489651E-2</v>
      </c>
      <c r="R85" s="24"/>
      <c r="S85" s="25">
        <f>'Calculations for SRES'!N239</f>
        <v>2.0836509857295127E-2</v>
      </c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</row>
    <row r="86" spans="1:41" ht="13" x14ac:dyDescent="0.6">
      <c r="A86" s="44" t="s">
        <v>91</v>
      </c>
      <c r="B86" s="151" t="s">
        <v>361</v>
      </c>
      <c r="C86" s="23">
        <f>'Calculations for SRES'!F247</f>
        <v>3.3639641218321747E-2</v>
      </c>
      <c r="D86" s="24"/>
      <c r="E86" s="25">
        <f>'Calculations for SRES'!G247</f>
        <v>3.844124773571389E-2</v>
      </c>
      <c r="F86" s="24"/>
      <c r="G86" s="25">
        <f>'Calculations for SRES'!H247</f>
        <v>3.1641206668344024E-2</v>
      </c>
      <c r="H86" s="24"/>
      <c r="I86" s="25">
        <f>'Calculations for SRES'!I247</f>
        <v>2.5892512814481128E-2</v>
      </c>
      <c r="J86" s="24"/>
      <c r="K86" s="25">
        <f>'Calculations for SRES'!J247</f>
        <v>2.5343066926405866E-2</v>
      </c>
      <c r="L86" s="24"/>
      <c r="M86" s="25">
        <f>'Calculations for SRES'!K247</f>
        <v>2.0442664140394085E-2</v>
      </c>
      <c r="N86" s="24"/>
      <c r="O86" s="25">
        <f>'Calculations for SRES'!L247</f>
        <v>1.7596742899832263E-2</v>
      </c>
      <c r="P86" s="24"/>
      <c r="Q86" s="25">
        <f>'Calculations for SRES'!M247</f>
        <v>1.6707259274232333E-2</v>
      </c>
      <c r="R86" s="24"/>
      <c r="S86" s="25">
        <f>'Calculations for SRES'!N247</f>
        <v>1.6529054489217154E-2</v>
      </c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</row>
    <row r="87" spans="1:41" ht="13" x14ac:dyDescent="0.6">
      <c r="A87" s="44" t="s">
        <v>92</v>
      </c>
      <c r="B87" s="151" t="s">
        <v>360</v>
      </c>
      <c r="C87" s="23">
        <f>'Calculations for SRES'!F255</f>
        <v>2.0682683547395442E-2</v>
      </c>
      <c r="D87" s="24"/>
      <c r="E87" s="25">
        <f>'Calculations for SRES'!G255</f>
        <v>2.989527747854881E-2</v>
      </c>
      <c r="F87" s="24"/>
      <c r="G87" s="25">
        <f>'Calculations for SRES'!H255</f>
        <v>2.8198328636052095E-2</v>
      </c>
      <c r="H87" s="24"/>
      <c r="I87" s="25">
        <f>'Calculations for SRES'!I255</f>
        <v>2.6362321540259748E-2</v>
      </c>
      <c r="J87" s="24"/>
      <c r="K87" s="25">
        <f>'Calculations for SRES'!J255</f>
        <v>2.6584396732265425E-2</v>
      </c>
      <c r="L87" s="24"/>
      <c r="M87" s="25">
        <f>'Calculations for SRES'!K255</f>
        <v>2.3038782346592956E-2</v>
      </c>
      <c r="N87" s="24"/>
      <c r="O87" s="25">
        <f>'Calculations for SRES'!L255</f>
        <v>2.110476196422395E-2</v>
      </c>
      <c r="P87" s="24"/>
      <c r="Q87" s="25">
        <f>'Calculations for SRES'!M255</f>
        <v>2.0688011055025601E-2</v>
      </c>
      <c r="R87" s="24"/>
      <c r="S87" s="25">
        <f>'Calculations for SRES'!N255</f>
        <v>1.9964513016508034E-2</v>
      </c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</row>
    <row r="88" spans="1:41" ht="13" x14ac:dyDescent="0.6">
      <c r="A88" s="44" t="s">
        <v>93</v>
      </c>
      <c r="B88" s="153" t="s">
        <v>358</v>
      </c>
      <c r="C88" s="23">
        <f>'Calculations for SRES'!F263</f>
        <v>1.6668648091762606E-2</v>
      </c>
      <c r="D88" s="24"/>
      <c r="E88" s="25">
        <f>'Calculations for SRES'!G263</f>
        <v>1.7797863914920775E-2</v>
      </c>
      <c r="F88" s="24"/>
      <c r="G88" s="25">
        <f>'Calculations for SRES'!H263</f>
        <v>1.9623869973237396E-2</v>
      </c>
      <c r="H88" s="24"/>
      <c r="I88" s="25">
        <f>'Calculations for SRES'!I263</f>
        <v>2.0163766088697077E-2</v>
      </c>
      <c r="J88" s="24"/>
      <c r="K88" s="25">
        <f>'Calculations for SRES'!J263</f>
        <v>1.7401914518833772E-2</v>
      </c>
      <c r="L88" s="24"/>
      <c r="M88" s="25">
        <f>'Calculations for SRES'!K263</f>
        <v>1.5587643853517186E-2</v>
      </c>
      <c r="N88" s="24"/>
      <c r="O88" s="25">
        <f>'Calculations for SRES'!L263</f>
        <v>1.2393028361620706E-2</v>
      </c>
      <c r="P88" s="24"/>
      <c r="Q88" s="25">
        <f>'Calculations for SRES'!M263</f>
        <v>1.0728353220073705E-2</v>
      </c>
      <c r="R88" s="24"/>
      <c r="S88" s="25">
        <f>'Calculations for SRES'!N263</f>
        <v>1.007036870582545E-2</v>
      </c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</row>
    <row r="89" spans="1:41" ht="13" x14ac:dyDescent="0.6">
      <c r="A89" s="44" t="s">
        <v>94</v>
      </c>
      <c r="B89" s="153" t="s">
        <v>358</v>
      </c>
      <c r="C89" s="23">
        <f>'Calculations for SRES'!F271</f>
        <v>1.8122221838469565E-2</v>
      </c>
      <c r="D89" s="24"/>
      <c r="E89" s="25">
        <f>'Calculations for SRES'!G271</f>
        <v>2.3116365560139185E-2</v>
      </c>
      <c r="F89" s="24"/>
      <c r="G89" s="25">
        <f>'Calculations for SRES'!H271</f>
        <v>2.0052520269020491E-2</v>
      </c>
      <c r="H89" s="24"/>
      <c r="I89" s="25">
        <f>'Calculations for SRES'!I271</f>
        <v>1.9924921356130998E-2</v>
      </c>
      <c r="J89" s="24"/>
      <c r="K89" s="25">
        <f>'Calculations for SRES'!J271</f>
        <v>1.5696654154326639E-2</v>
      </c>
      <c r="L89" s="24"/>
      <c r="M89" s="25">
        <f>'Calculations for SRES'!K271</f>
        <v>1.5661774953052099E-2</v>
      </c>
      <c r="N89" s="24"/>
      <c r="O89" s="25">
        <f>'Calculations for SRES'!L271</f>
        <v>1.3072943544422122E-2</v>
      </c>
      <c r="P89" s="24"/>
      <c r="Q89" s="25">
        <f>'Calculations for SRES'!M271</f>
        <v>1.0554322561634022E-2</v>
      </c>
      <c r="R89" s="24"/>
      <c r="S89" s="25">
        <f>'Calculations for SRES'!N271</f>
        <v>1.0572465227463024E-2</v>
      </c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</row>
    <row r="90" spans="1:41" ht="13" x14ac:dyDescent="0.6">
      <c r="A90" s="44" t="s">
        <v>95</v>
      </c>
      <c r="B90" s="153" t="s">
        <v>358</v>
      </c>
      <c r="C90" s="23">
        <f>'Calculations for SRES'!F279</f>
        <v>1.4113700031580301E-2</v>
      </c>
      <c r="D90" s="24"/>
      <c r="E90" s="25">
        <f>'Calculations for SRES'!G279</f>
        <v>1.5799779472955855E-2</v>
      </c>
      <c r="F90" s="24"/>
      <c r="G90" s="25">
        <f>'Calculations for SRES'!H279</f>
        <v>2.4215606959541836E-2</v>
      </c>
      <c r="H90" s="24"/>
      <c r="I90" s="25">
        <f>'Calculations for SRES'!I279</f>
        <v>8.4535067963336097E-3</v>
      </c>
      <c r="J90" s="24"/>
      <c r="K90" s="25">
        <f>'Calculations for SRES'!J279</f>
        <v>1.7481333991022252E-2</v>
      </c>
      <c r="L90" s="24"/>
      <c r="M90" s="25">
        <f>'Calculations for SRES'!K279</f>
        <v>9.0195694952683869E-3</v>
      </c>
      <c r="N90" s="24"/>
      <c r="O90" s="25">
        <f>'Calculations for SRES'!L279</f>
        <v>2.7966120403634553E-2</v>
      </c>
      <c r="P90" s="24"/>
      <c r="Q90" s="25">
        <f>'Calculations for SRES'!M279</f>
        <v>2.8404211151801029E-2</v>
      </c>
      <c r="R90" s="24"/>
      <c r="S90" s="25">
        <f>'Calculations for SRES'!N279</f>
        <v>9.6502773657851648E-3</v>
      </c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</row>
    <row r="91" spans="1:41" ht="13" x14ac:dyDescent="0.6">
      <c r="A91" s="44" t="s">
        <v>96</v>
      </c>
      <c r="B91" s="153" t="s">
        <v>358</v>
      </c>
      <c r="C91" s="8"/>
      <c r="D91" s="24"/>
      <c r="E91" s="25">
        <f>'Calculations for SRES'!G287</f>
        <v>1.2789919672707484E-2</v>
      </c>
      <c r="F91" s="24"/>
      <c r="G91" s="8"/>
      <c r="H91" s="24"/>
      <c r="I91" s="8"/>
      <c r="J91" s="24"/>
      <c r="K91" s="25">
        <f>'Calculations for SRES'!J287</f>
        <v>1.8510678597329688E-2</v>
      </c>
      <c r="L91" s="24"/>
      <c r="M91" s="8"/>
      <c r="N91" s="24"/>
      <c r="O91" s="8"/>
      <c r="P91" s="24"/>
      <c r="Q91" s="8"/>
      <c r="R91" s="24"/>
      <c r="S91" s="8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</row>
    <row r="92" spans="1:41" ht="13" x14ac:dyDescent="0.6">
      <c r="A92" s="44" t="s">
        <v>97</v>
      </c>
      <c r="B92" s="153" t="s">
        <v>358</v>
      </c>
      <c r="C92" s="23">
        <f>'Calculations for SRES'!F295</f>
        <v>1.8949902386577122E-2</v>
      </c>
      <c r="D92" s="24"/>
      <c r="E92" s="25">
        <f>'Calculations for SRES'!G295</f>
        <v>1.6694082850129854E-2</v>
      </c>
      <c r="F92" s="24"/>
      <c r="G92" s="25">
        <f>'Calculations for SRES'!H295</f>
        <v>1.9858408862383659E-2</v>
      </c>
      <c r="H92" s="24"/>
      <c r="I92" s="25">
        <f>'Calculations for SRES'!I295</f>
        <v>2.1662297898933369E-2</v>
      </c>
      <c r="J92" s="24"/>
      <c r="K92" s="25">
        <f>'Calculations for SRES'!J295</f>
        <v>1.5508701028204008E-2</v>
      </c>
      <c r="L92" s="24"/>
      <c r="M92" s="25">
        <f>'Calculations for SRES'!K295</f>
        <v>1.5556269431599823E-2</v>
      </c>
      <c r="N92" s="24"/>
      <c r="O92" s="25">
        <f>'Calculations for SRES'!L295</f>
        <v>1.3332749819308765E-2</v>
      </c>
      <c r="P92" s="24"/>
      <c r="Q92" s="25">
        <f>'Calculations for SRES'!M295</f>
        <v>1.1108612137273211E-2</v>
      </c>
      <c r="R92" s="24"/>
      <c r="S92" s="25">
        <f>'Calculations for SRES'!N295</f>
        <v>1.1195991243898584E-2</v>
      </c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</row>
    <row r="93" spans="1:41" ht="13" x14ac:dyDescent="0.6">
      <c r="A93" s="44" t="s">
        <v>98</v>
      </c>
      <c r="B93" s="153" t="s">
        <v>358</v>
      </c>
      <c r="C93" s="23">
        <f>'Calculations for SRES'!F303</f>
        <v>1.5079730989701945E-2</v>
      </c>
      <c r="D93" s="24"/>
      <c r="E93" s="25">
        <f>'Calculations for SRES'!G303</f>
        <v>1.7964360444781668E-2</v>
      </c>
      <c r="F93" s="24"/>
      <c r="G93" s="25">
        <f>'Calculations for SRES'!H303</f>
        <v>1.8466617454269585E-2</v>
      </c>
      <c r="H93" s="24"/>
      <c r="I93" s="25">
        <f>'Calculations for SRES'!I303</f>
        <v>1.8136765924632758E-2</v>
      </c>
      <c r="J93" s="24"/>
      <c r="K93" s="25">
        <f>'Calculations for SRES'!J303</f>
        <v>1.9408524989245279E-2</v>
      </c>
      <c r="L93" s="24"/>
      <c r="M93" s="25">
        <f>'Calculations for SRES'!K303</f>
        <v>1.7722553162423438E-2</v>
      </c>
      <c r="N93" s="24"/>
      <c r="O93" s="25">
        <f>'Calculations for SRES'!L303</f>
        <v>1.6632137675346659E-2</v>
      </c>
      <c r="P93" s="24"/>
      <c r="Q93" s="25">
        <f>'Calculations for SRES'!M303</f>
        <v>1.7205711153688519E-2</v>
      </c>
      <c r="R93" s="24"/>
      <c r="S93" s="25">
        <f>'Calculations for SRES'!N303</f>
        <v>1.608869964668358E-2</v>
      </c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</row>
    <row r="94" spans="1:41" ht="13" x14ac:dyDescent="0.6">
      <c r="A94" s="154" t="s">
        <v>99</v>
      </c>
      <c r="B94" s="151" t="s">
        <v>362</v>
      </c>
      <c r="C94" s="23">
        <f>'Calculations for SRES'!F311</f>
        <v>1.4865375566943895E-2</v>
      </c>
      <c r="D94" s="24"/>
      <c r="E94" s="25">
        <f>'Calculations for SRES'!G311</f>
        <v>1.7686423754980529E-2</v>
      </c>
      <c r="F94" s="24"/>
      <c r="G94" s="25">
        <f>'Calculations for SRES'!H311</f>
        <v>1.8323686507484505E-2</v>
      </c>
      <c r="H94" s="24"/>
      <c r="I94" s="25">
        <f>'Calculations for SRES'!I311</f>
        <v>1.7870398085436667E-2</v>
      </c>
      <c r="J94" s="24"/>
      <c r="K94" s="25">
        <f>'Calculations for SRES'!J311</f>
        <v>1.9190016464082138E-2</v>
      </c>
      <c r="L94" s="24"/>
      <c r="M94" s="25">
        <f>'Calculations for SRES'!K311</f>
        <v>1.7529509055244086E-2</v>
      </c>
      <c r="N94" s="24"/>
      <c r="O94" s="25">
        <f>'Calculations for SRES'!L311</f>
        <v>1.6459793023228864E-2</v>
      </c>
      <c r="P94" s="24"/>
      <c r="Q94" s="25">
        <f>'Calculations for SRES'!M311</f>
        <v>1.7053426285317252E-2</v>
      </c>
      <c r="R94" s="24"/>
      <c r="S94" s="25">
        <f>'Calculations for SRES'!N311</f>
        <v>1.5956350692936327E-2</v>
      </c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</row>
    <row r="95" spans="1:41" ht="13" x14ac:dyDescent="0.6">
      <c r="A95" s="44" t="s">
        <v>100</v>
      </c>
      <c r="B95" s="155" t="s">
        <v>359</v>
      </c>
      <c r="C95" s="23">
        <f>'Calculations for SRES'!F319</f>
        <v>1.9154737091987339E-2</v>
      </c>
      <c r="D95" s="24"/>
      <c r="E95" s="25">
        <f>'Calculations for SRES'!G319</f>
        <v>1.6648457656833315E-2</v>
      </c>
      <c r="F95" s="24"/>
      <c r="G95" s="25">
        <f>'Calculations for SRES'!H319</f>
        <v>1.9821833866866978E-2</v>
      </c>
      <c r="H95" s="24"/>
      <c r="I95" s="25">
        <f>'Calculations for SRES'!I319</f>
        <v>2.16339830796064E-2</v>
      </c>
      <c r="J95" s="24"/>
      <c r="K95" s="25">
        <f>'Calculations for SRES'!J319</f>
        <v>1.5414720298688067E-2</v>
      </c>
      <c r="L95" s="24"/>
      <c r="M95" s="25">
        <f>'Calculations for SRES'!K319</f>
        <v>1.5491275907952851E-2</v>
      </c>
      <c r="N95" s="24"/>
      <c r="O95" s="25">
        <f>'Calculations for SRES'!L319</f>
        <v>1.3118854474157393E-2</v>
      </c>
      <c r="P95" s="24"/>
      <c r="Q95" s="25">
        <f>'Calculations for SRES'!M319</f>
        <v>1.0993732386556765E-2</v>
      </c>
      <c r="R95" s="24"/>
      <c r="S95" s="25">
        <f>'Calculations for SRES'!N319</f>
        <v>1.1066720995714707E-2</v>
      </c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</row>
    <row r="96" spans="1:41" ht="13" x14ac:dyDescent="0.6">
      <c r="A96" s="2"/>
      <c r="B96" s="2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"/>
      <c r="S96" s="25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ht="13" x14ac:dyDescent="0.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 ht="13" x14ac:dyDescent="0.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ht="13" x14ac:dyDescent="0.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ht="13" x14ac:dyDescent="0.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ht="13" x14ac:dyDescent="0.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ht="13" x14ac:dyDescent="0.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 ht="13" x14ac:dyDescent="0.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 ht="13" x14ac:dyDescent="0.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ht="13" x14ac:dyDescent="0.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ht="13" x14ac:dyDescent="0.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ht="13" x14ac:dyDescent="0.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ht="13" x14ac:dyDescent="0.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ht="13" x14ac:dyDescent="0.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 ht="13" x14ac:dyDescent="0.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 ht="13" x14ac:dyDescent="0.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 ht="13" x14ac:dyDescent="0.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 ht="13" x14ac:dyDescent="0.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 ht="13" x14ac:dyDescent="0.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 ht="13" x14ac:dyDescent="0.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 ht="13" x14ac:dyDescent="0.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ht="13" x14ac:dyDescent="0.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1:41" ht="13" x14ac:dyDescent="0.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 ht="13" x14ac:dyDescent="0.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 ht="13" x14ac:dyDescent="0.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ht="13" x14ac:dyDescent="0.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ht="13" x14ac:dyDescent="0.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ht="13" x14ac:dyDescent="0.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 ht="13" x14ac:dyDescent="0.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ht="13" x14ac:dyDescent="0.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 ht="13" x14ac:dyDescent="0.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 ht="13" x14ac:dyDescent="0.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 ht="13" x14ac:dyDescent="0.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1:41" ht="13" x14ac:dyDescent="0.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spans="1:41" ht="13" x14ac:dyDescent="0.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spans="1:41" ht="13" x14ac:dyDescent="0.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spans="1:41" ht="13" x14ac:dyDescent="0.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spans="1:41" ht="13" x14ac:dyDescent="0.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1:41" ht="13" x14ac:dyDescent="0.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1:41" ht="13" x14ac:dyDescent="0.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1:41" ht="13" x14ac:dyDescent="0.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1:41" ht="13" x14ac:dyDescent="0.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spans="1:41" ht="13" x14ac:dyDescent="0.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spans="1:41" ht="13" x14ac:dyDescent="0.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1:41" ht="13" x14ac:dyDescent="0.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spans="1:41" ht="13" x14ac:dyDescent="0.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1:41" ht="13" x14ac:dyDescent="0.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spans="1:41" ht="13" x14ac:dyDescent="0.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spans="1:41" ht="13" x14ac:dyDescent="0.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spans="1:41" ht="13" x14ac:dyDescent="0.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spans="1:41" ht="13" x14ac:dyDescent="0.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spans="1:41" ht="13" x14ac:dyDescent="0.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spans="1:41" ht="13" x14ac:dyDescent="0.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1:41" ht="13" x14ac:dyDescent="0.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1:41" ht="13" x14ac:dyDescent="0.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1:41" ht="13" x14ac:dyDescent="0.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spans="1:41" ht="13" x14ac:dyDescent="0.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1:41" ht="13" x14ac:dyDescent="0.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spans="1:41" ht="13" x14ac:dyDescent="0.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spans="1:41" ht="13" x14ac:dyDescent="0.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 spans="1:41" ht="13" x14ac:dyDescent="0.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spans="1:41" ht="13" x14ac:dyDescent="0.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spans="1:41" ht="13" x14ac:dyDescent="0.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spans="1:41" ht="13" x14ac:dyDescent="0.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spans="1:41" ht="13" x14ac:dyDescent="0.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 spans="1:41" ht="13" x14ac:dyDescent="0.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spans="1:41" ht="13" x14ac:dyDescent="0.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1:41" ht="13" x14ac:dyDescent="0.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1:41" ht="13" x14ac:dyDescent="0.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1:41" ht="13" x14ac:dyDescent="0.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1:41" ht="13" x14ac:dyDescent="0.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1:41" ht="13" x14ac:dyDescent="0.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1:41" ht="13" x14ac:dyDescent="0.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1:41" ht="13" x14ac:dyDescent="0.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1:41" ht="13" x14ac:dyDescent="0.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1:41" ht="13" x14ac:dyDescent="0.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1:41" ht="13" x14ac:dyDescent="0.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1:41" ht="13" x14ac:dyDescent="0.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1:41" ht="13" x14ac:dyDescent="0.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1:41" ht="13" x14ac:dyDescent="0.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 spans="1:41" ht="13" x14ac:dyDescent="0.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 spans="1:41" ht="13" x14ac:dyDescent="0.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 spans="1:41" ht="13" x14ac:dyDescent="0.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 spans="1:41" ht="13" x14ac:dyDescent="0.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spans="1:41" ht="13" x14ac:dyDescent="0.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1:41" ht="13" x14ac:dyDescent="0.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 spans="1:41" ht="13" x14ac:dyDescent="0.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 spans="1:41" ht="13" x14ac:dyDescent="0.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</row>
    <row r="184" spans="1:41" ht="13" x14ac:dyDescent="0.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</row>
    <row r="185" spans="1:41" ht="13" x14ac:dyDescent="0.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spans="1:41" ht="13" x14ac:dyDescent="0.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  <row r="187" spans="1:41" ht="13" x14ac:dyDescent="0.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</row>
    <row r="188" spans="1:41" ht="13" x14ac:dyDescent="0.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 spans="1:41" ht="13" x14ac:dyDescent="0.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</row>
    <row r="190" spans="1:41" ht="13" x14ac:dyDescent="0.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 spans="1:41" ht="13" x14ac:dyDescent="0.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 spans="1:41" ht="13" x14ac:dyDescent="0.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spans="1:41" ht="13" x14ac:dyDescent="0.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 spans="1:41" ht="13" x14ac:dyDescent="0.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 spans="1:41" ht="13" x14ac:dyDescent="0.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 spans="1:41" ht="13" x14ac:dyDescent="0.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 spans="1:41" ht="13" x14ac:dyDescent="0.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 spans="1:41" ht="13" x14ac:dyDescent="0.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 spans="1:41" ht="13" x14ac:dyDescent="0.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</row>
    <row r="200" spans="1:41" ht="13" x14ac:dyDescent="0.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 spans="1:41" ht="13" x14ac:dyDescent="0.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 spans="1:41" ht="13" x14ac:dyDescent="0.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spans="1:41" ht="13" x14ac:dyDescent="0.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  <row r="204" spans="1:41" ht="13" x14ac:dyDescent="0.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  <row r="205" spans="1:41" ht="13" x14ac:dyDescent="0.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</row>
    <row r="206" spans="1:41" ht="13" x14ac:dyDescent="0.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 spans="1:41" ht="13" x14ac:dyDescent="0.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 spans="1:41" ht="13" x14ac:dyDescent="0.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spans="1:41" ht="13" x14ac:dyDescent="0.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 spans="1:41" ht="13" x14ac:dyDescent="0.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</row>
    <row r="211" spans="1:41" ht="13" x14ac:dyDescent="0.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</row>
    <row r="212" spans="1:41" ht="13" x14ac:dyDescent="0.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 spans="1:41" ht="13" x14ac:dyDescent="0.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</row>
    <row r="214" spans="1:41" ht="13" x14ac:dyDescent="0.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</row>
    <row r="215" spans="1:41" ht="13" x14ac:dyDescent="0.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</row>
    <row r="216" spans="1:41" ht="13" x14ac:dyDescent="0.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</row>
    <row r="217" spans="1:41" ht="13" x14ac:dyDescent="0.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</row>
    <row r="218" spans="1:41" ht="13" x14ac:dyDescent="0.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</row>
    <row r="219" spans="1:41" ht="13" x14ac:dyDescent="0.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</row>
    <row r="220" spans="1:41" ht="13" x14ac:dyDescent="0.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</row>
    <row r="221" spans="1:41" ht="13" x14ac:dyDescent="0.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</row>
    <row r="222" spans="1:41" ht="13" x14ac:dyDescent="0.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</row>
    <row r="223" spans="1:41" ht="13" x14ac:dyDescent="0.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</row>
    <row r="224" spans="1:41" ht="13" x14ac:dyDescent="0.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</row>
    <row r="225" spans="1:41" ht="13" x14ac:dyDescent="0.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</row>
    <row r="226" spans="1:41" ht="13" x14ac:dyDescent="0.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</row>
    <row r="227" spans="1:41" ht="13" x14ac:dyDescent="0.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</row>
    <row r="228" spans="1:41" ht="13" x14ac:dyDescent="0.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</row>
    <row r="229" spans="1:41" ht="13" x14ac:dyDescent="0.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</row>
    <row r="230" spans="1:41" ht="13" x14ac:dyDescent="0.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</row>
    <row r="231" spans="1:41" ht="13" x14ac:dyDescent="0.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</row>
    <row r="232" spans="1:41" ht="13" x14ac:dyDescent="0.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</row>
    <row r="233" spans="1:41" ht="13" x14ac:dyDescent="0.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</row>
    <row r="234" spans="1:41" ht="13" x14ac:dyDescent="0.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</row>
    <row r="235" spans="1:41" ht="13" x14ac:dyDescent="0.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</row>
    <row r="236" spans="1:41" ht="13" x14ac:dyDescent="0.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</row>
    <row r="237" spans="1:41" ht="13" x14ac:dyDescent="0.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</row>
    <row r="238" spans="1:41" ht="13" x14ac:dyDescent="0.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</row>
    <row r="239" spans="1:41" ht="13" x14ac:dyDescent="0.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</row>
    <row r="240" spans="1:41" ht="13" x14ac:dyDescent="0.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</row>
    <row r="241" spans="1:41" ht="13" x14ac:dyDescent="0.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</row>
    <row r="242" spans="1:41" ht="13" x14ac:dyDescent="0.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</row>
    <row r="243" spans="1:41" ht="13" x14ac:dyDescent="0.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</row>
    <row r="244" spans="1:41" ht="13" x14ac:dyDescent="0.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</row>
    <row r="245" spans="1:41" ht="13" x14ac:dyDescent="0.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</row>
    <row r="246" spans="1:41" ht="13" x14ac:dyDescent="0.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</row>
    <row r="247" spans="1:41" ht="13" x14ac:dyDescent="0.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</row>
    <row r="248" spans="1:41" ht="13" x14ac:dyDescent="0.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</row>
    <row r="249" spans="1:41" ht="13" x14ac:dyDescent="0.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</row>
    <row r="250" spans="1:41" ht="13" x14ac:dyDescent="0.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</row>
    <row r="251" spans="1:41" ht="13" x14ac:dyDescent="0.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</row>
    <row r="252" spans="1:41" ht="13" x14ac:dyDescent="0.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</row>
    <row r="253" spans="1:41" ht="13" x14ac:dyDescent="0.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</row>
    <row r="254" spans="1:41" ht="13" x14ac:dyDescent="0.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</row>
    <row r="255" spans="1:41" ht="13" x14ac:dyDescent="0.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</row>
    <row r="256" spans="1:41" ht="13" x14ac:dyDescent="0.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</row>
    <row r="257" spans="1:41" ht="13" x14ac:dyDescent="0.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</row>
    <row r="258" spans="1:41" ht="13" x14ac:dyDescent="0.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</row>
    <row r="259" spans="1:41" ht="13" x14ac:dyDescent="0.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</row>
    <row r="260" spans="1:41" ht="13" x14ac:dyDescent="0.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</row>
    <row r="261" spans="1:41" ht="13" x14ac:dyDescent="0.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</row>
    <row r="262" spans="1:41" ht="13" x14ac:dyDescent="0.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</row>
    <row r="263" spans="1:41" ht="13" x14ac:dyDescent="0.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</row>
    <row r="264" spans="1:41" ht="13" x14ac:dyDescent="0.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</row>
    <row r="265" spans="1:41" ht="13" x14ac:dyDescent="0.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 spans="1:41" ht="13" x14ac:dyDescent="0.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</row>
    <row r="267" spans="1:41" ht="13" x14ac:dyDescent="0.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</row>
    <row r="268" spans="1:41" ht="13" x14ac:dyDescent="0.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</row>
    <row r="269" spans="1:41" ht="13" x14ac:dyDescent="0.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</row>
    <row r="270" spans="1:41" ht="13" x14ac:dyDescent="0.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</row>
    <row r="271" spans="1:41" ht="13" x14ac:dyDescent="0.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</row>
    <row r="272" spans="1:41" ht="13" x14ac:dyDescent="0.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</row>
    <row r="273" spans="1:41" ht="13" x14ac:dyDescent="0.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</row>
    <row r="274" spans="1:41" ht="13" x14ac:dyDescent="0.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</row>
    <row r="275" spans="1:41" ht="13" x14ac:dyDescent="0.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</row>
    <row r="276" spans="1:41" ht="13" x14ac:dyDescent="0.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</row>
    <row r="277" spans="1:41" ht="13" x14ac:dyDescent="0.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</row>
    <row r="278" spans="1:41" ht="13" x14ac:dyDescent="0.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 spans="1:41" ht="13" x14ac:dyDescent="0.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</row>
    <row r="280" spans="1:41" ht="13" x14ac:dyDescent="0.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</row>
    <row r="281" spans="1:41" ht="13" x14ac:dyDescent="0.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</row>
    <row r="282" spans="1:41" ht="13" x14ac:dyDescent="0.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</row>
    <row r="283" spans="1:41" ht="13" x14ac:dyDescent="0.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</row>
    <row r="284" spans="1:41" ht="13" x14ac:dyDescent="0.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</row>
    <row r="285" spans="1:41" ht="13" x14ac:dyDescent="0.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</row>
    <row r="286" spans="1:41" ht="13" x14ac:dyDescent="0.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</row>
    <row r="287" spans="1:41" ht="13" x14ac:dyDescent="0.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</row>
    <row r="288" spans="1:41" ht="13" x14ac:dyDescent="0.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</row>
    <row r="289" spans="1:41" ht="13" x14ac:dyDescent="0.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</row>
    <row r="290" spans="1:41" ht="13" x14ac:dyDescent="0.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</row>
    <row r="291" spans="1:41" ht="13" x14ac:dyDescent="0.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</row>
    <row r="292" spans="1:41" ht="13" x14ac:dyDescent="0.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</row>
    <row r="293" spans="1:41" ht="13" x14ac:dyDescent="0.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</row>
    <row r="294" spans="1:41" ht="13" x14ac:dyDescent="0.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</row>
    <row r="295" spans="1:41" ht="13" x14ac:dyDescent="0.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</row>
    <row r="296" spans="1:41" ht="13" x14ac:dyDescent="0.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 spans="1:41" ht="13" x14ac:dyDescent="0.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 spans="1:41" ht="13" x14ac:dyDescent="0.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 spans="1:41" ht="13" x14ac:dyDescent="0.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</row>
    <row r="300" spans="1:41" ht="13" x14ac:dyDescent="0.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spans="1:41" ht="13" x14ac:dyDescent="0.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 spans="1:41" ht="13" x14ac:dyDescent="0.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spans="1:41" ht="13" x14ac:dyDescent="0.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 spans="1:41" ht="13" x14ac:dyDescent="0.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spans="1:41" ht="13" x14ac:dyDescent="0.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spans="1:41" ht="13" x14ac:dyDescent="0.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 spans="1:41" ht="13" x14ac:dyDescent="0.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 spans="1:41" ht="13" x14ac:dyDescent="0.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</row>
    <row r="309" spans="1:41" ht="13" x14ac:dyDescent="0.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</row>
    <row r="310" spans="1:41" ht="13" x14ac:dyDescent="0.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spans="1:41" ht="13" x14ac:dyDescent="0.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 spans="1:41" ht="13" x14ac:dyDescent="0.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 spans="1:41" ht="13" x14ac:dyDescent="0.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spans="1:41" ht="13" x14ac:dyDescent="0.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 spans="1:41" ht="13" x14ac:dyDescent="0.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</row>
    <row r="316" spans="1:41" ht="13" x14ac:dyDescent="0.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 spans="1:41" ht="13" x14ac:dyDescent="0.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</row>
    <row r="318" spans="1:41" ht="13" x14ac:dyDescent="0.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spans="1:41" ht="13" x14ac:dyDescent="0.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</row>
    <row r="320" spans="1:41" ht="13" x14ac:dyDescent="0.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 spans="1:41" ht="13" x14ac:dyDescent="0.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 spans="1:41" ht="13" x14ac:dyDescent="0.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</row>
    <row r="323" spans="1:41" ht="13" x14ac:dyDescent="0.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</row>
    <row r="324" spans="1:41" ht="13" x14ac:dyDescent="0.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</row>
    <row r="325" spans="1:41" ht="13" x14ac:dyDescent="0.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</row>
    <row r="326" spans="1:41" ht="13" x14ac:dyDescent="0.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</row>
    <row r="327" spans="1:41" ht="13" x14ac:dyDescent="0.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</row>
    <row r="328" spans="1:41" ht="13" x14ac:dyDescent="0.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</row>
    <row r="329" spans="1:41" ht="13" x14ac:dyDescent="0.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</row>
    <row r="330" spans="1:41" ht="13" x14ac:dyDescent="0.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 spans="1:41" ht="13" x14ac:dyDescent="0.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</row>
    <row r="332" spans="1:41" ht="13" x14ac:dyDescent="0.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</row>
    <row r="333" spans="1:41" ht="13" x14ac:dyDescent="0.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</row>
    <row r="334" spans="1:41" ht="13" x14ac:dyDescent="0.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</row>
    <row r="335" spans="1:41" ht="13" x14ac:dyDescent="0.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</row>
    <row r="336" spans="1:41" ht="13" x14ac:dyDescent="0.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</row>
    <row r="337" spans="1:41" ht="13" x14ac:dyDescent="0.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</row>
    <row r="338" spans="1:41" ht="13" x14ac:dyDescent="0.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</row>
    <row r="339" spans="1:41" ht="13" x14ac:dyDescent="0.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</row>
    <row r="340" spans="1:41" ht="13" x14ac:dyDescent="0.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</row>
    <row r="341" spans="1:41" ht="13" x14ac:dyDescent="0.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</row>
    <row r="342" spans="1:41" ht="13" x14ac:dyDescent="0.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</row>
    <row r="343" spans="1:41" ht="13" x14ac:dyDescent="0.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</row>
    <row r="344" spans="1:41" ht="13" x14ac:dyDescent="0.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</row>
    <row r="345" spans="1:41" ht="13" x14ac:dyDescent="0.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</row>
    <row r="346" spans="1:41" ht="13" x14ac:dyDescent="0.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</row>
    <row r="347" spans="1:41" ht="13" x14ac:dyDescent="0.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</row>
    <row r="348" spans="1:41" ht="13" x14ac:dyDescent="0.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</row>
    <row r="349" spans="1:41" ht="13" x14ac:dyDescent="0.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</row>
    <row r="350" spans="1:41" ht="13" x14ac:dyDescent="0.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</row>
    <row r="351" spans="1:41" ht="13" x14ac:dyDescent="0.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</row>
    <row r="352" spans="1:41" ht="13" x14ac:dyDescent="0.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</row>
    <row r="353" spans="1:41" ht="13" x14ac:dyDescent="0.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</row>
    <row r="354" spans="1:41" ht="13" x14ac:dyDescent="0.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</row>
    <row r="355" spans="1:41" ht="13" x14ac:dyDescent="0.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</row>
    <row r="356" spans="1:41" ht="13" x14ac:dyDescent="0.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</row>
    <row r="357" spans="1:41" ht="13" x14ac:dyDescent="0.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</row>
    <row r="358" spans="1:41" ht="13" x14ac:dyDescent="0.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</row>
    <row r="359" spans="1:41" ht="13" x14ac:dyDescent="0.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</row>
    <row r="360" spans="1:41" ht="13" x14ac:dyDescent="0.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</row>
    <row r="361" spans="1:41" ht="13" x14ac:dyDescent="0.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</row>
    <row r="362" spans="1:41" ht="13" x14ac:dyDescent="0.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</row>
    <row r="363" spans="1:41" ht="13" x14ac:dyDescent="0.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</row>
    <row r="364" spans="1:41" ht="13" x14ac:dyDescent="0.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</row>
    <row r="365" spans="1:41" ht="13" x14ac:dyDescent="0.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</row>
    <row r="366" spans="1:41" ht="13" x14ac:dyDescent="0.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</row>
    <row r="367" spans="1:41" ht="13" x14ac:dyDescent="0.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</row>
    <row r="368" spans="1:41" ht="13" x14ac:dyDescent="0.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</row>
    <row r="369" spans="1:41" ht="13" x14ac:dyDescent="0.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</row>
    <row r="370" spans="1:41" ht="13" x14ac:dyDescent="0.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</row>
    <row r="371" spans="1:41" ht="13" x14ac:dyDescent="0.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</row>
    <row r="372" spans="1:41" ht="13" x14ac:dyDescent="0.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</row>
    <row r="373" spans="1:41" ht="13" x14ac:dyDescent="0.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</row>
    <row r="374" spans="1:41" ht="13" x14ac:dyDescent="0.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</row>
    <row r="375" spans="1:41" ht="13" x14ac:dyDescent="0.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</row>
    <row r="376" spans="1:41" ht="13" x14ac:dyDescent="0.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</row>
    <row r="377" spans="1:41" ht="13" x14ac:dyDescent="0.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</row>
    <row r="378" spans="1:41" ht="13" x14ac:dyDescent="0.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</row>
    <row r="379" spans="1:41" ht="13" x14ac:dyDescent="0.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</row>
    <row r="380" spans="1:41" ht="13" x14ac:dyDescent="0.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</row>
    <row r="381" spans="1:41" ht="13" x14ac:dyDescent="0.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</row>
    <row r="382" spans="1:41" ht="13" x14ac:dyDescent="0.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</row>
    <row r="383" spans="1:41" ht="13" x14ac:dyDescent="0.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</row>
    <row r="384" spans="1:41" ht="13" x14ac:dyDescent="0.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</row>
    <row r="385" spans="1:41" ht="13" x14ac:dyDescent="0.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</row>
    <row r="386" spans="1:41" ht="13" x14ac:dyDescent="0.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</row>
    <row r="387" spans="1:41" ht="13" x14ac:dyDescent="0.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</row>
    <row r="388" spans="1:41" ht="13" x14ac:dyDescent="0.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</row>
    <row r="389" spans="1:41" ht="13" x14ac:dyDescent="0.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</row>
    <row r="390" spans="1:41" ht="13" x14ac:dyDescent="0.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</row>
    <row r="391" spans="1:41" ht="13" x14ac:dyDescent="0.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</row>
    <row r="392" spans="1:41" ht="13" x14ac:dyDescent="0.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</row>
    <row r="393" spans="1:41" ht="13" x14ac:dyDescent="0.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</row>
    <row r="394" spans="1:41" ht="13" x14ac:dyDescent="0.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</row>
    <row r="395" spans="1:41" ht="13" x14ac:dyDescent="0.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</row>
    <row r="396" spans="1:41" ht="13" x14ac:dyDescent="0.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</row>
    <row r="397" spans="1:41" ht="13" x14ac:dyDescent="0.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</row>
    <row r="398" spans="1:41" ht="13" x14ac:dyDescent="0.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</row>
    <row r="399" spans="1:41" ht="13" x14ac:dyDescent="0.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</row>
    <row r="400" spans="1:41" ht="13" x14ac:dyDescent="0.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</row>
    <row r="401" spans="1:41" ht="13" x14ac:dyDescent="0.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</row>
    <row r="402" spans="1:41" ht="13" x14ac:dyDescent="0.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</row>
    <row r="403" spans="1:41" ht="13" x14ac:dyDescent="0.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</row>
    <row r="404" spans="1:41" ht="13" x14ac:dyDescent="0.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</row>
    <row r="405" spans="1:41" ht="13" x14ac:dyDescent="0.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</row>
    <row r="406" spans="1:41" ht="13" x14ac:dyDescent="0.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</row>
    <row r="407" spans="1:41" ht="13" x14ac:dyDescent="0.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</row>
    <row r="408" spans="1:41" ht="13" x14ac:dyDescent="0.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</row>
    <row r="409" spans="1:41" ht="13" x14ac:dyDescent="0.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</row>
    <row r="410" spans="1:41" ht="13" x14ac:dyDescent="0.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</row>
    <row r="411" spans="1:41" ht="13" x14ac:dyDescent="0.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</row>
    <row r="412" spans="1:41" ht="13" x14ac:dyDescent="0.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</row>
    <row r="413" spans="1:41" ht="13" x14ac:dyDescent="0.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</row>
    <row r="414" spans="1:41" ht="13" x14ac:dyDescent="0.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</row>
    <row r="415" spans="1:41" ht="13" x14ac:dyDescent="0.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</row>
    <row r="416" spans="1:41" ht="13" x14ac:dyDescent="0.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</row>
    <row r="417" spans="1:41" ht="13" x14ac:dyDescent="0.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</row>
    <row r="418" spans="1:41" ht="13" x14ac:dyDescent="0.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</row>
    <row r="419" spans="1:41" ht="13" x14ac:dyDescent="0.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</row>
    <row r="420" spans="1:41" ht="13" x14ac:dyDescent="0.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</row>
    <row r="421" spans="1:41" ht="13" x14ac:dyDescent="0.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</row>
    <row r="422" spans="1:41" ht="13" x14ac:dyDescent="0.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</row>
    <row r="423" spans="1:41" ht="13" x14ac:dyDescent="0.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</row>
    <row r="424" spans="1:41" ht="13" x14ac:dyDescent="0.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</row>
    <row r="425" spans="1:41" ht="13" x14ac:dyDescent="0.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</row>
    <row r="426" spans="1:41" ht="13" x14ac:dyDescent="0.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</row>
    <row r="427" spans="1:41" ht="13" x14ac:dyDescent="0.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</row>
    <row r="428" spans="1:41" ht="13" x14ac:dyDescent="0.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</row>
    <row r="429" spans="1:41" ht="13" x14ac:dyDescent="0.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</row>
    <row r="430" spans="1:41" ht="13" x14ac:dyDescent="0.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</row>
    <row r="431" spans="1:41" ht="13" x14ac:dyDescent="0.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</row>
    <row r="432" spans="1:41" ht="13" x14ac:dyDescent="0.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</row>
    <row r="433" spans="1:41" ht="13" x14ac:dyDescent="0.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</row>
    <row r="434" spans="1:41" ht="13" x14ac:dyDescent="0.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</row>
    <row r="435" spans="1:41" ht="13" x14ac:dyDescent="0.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</row>
    <row r="436" spans="1:41" ht="13" x14ac:dyDescent="0.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</row>
    <row r="437" spans="1:41" ht="13" x14ac:dyDescent="0.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</row>
    <row r="438" spans="1:41" ht="13" x14ac:dyDescent="0.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</row>
    <row r="439" spans="1:41" ht="13" x14ac:dyDescent="0.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</row>
    <row r="440" spans="1:41" ht="13" x14ac:dyDescent="0.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</row>
    <row r="441" spans="1:41" ht="13" x14ac:dyDescent="0.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</row>
    <row r="442" spans="1:41" ht="13" x14ac:dyDescent="0.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</row>
    <row r="443" spans="1:41" ht="13" x14ac:dyDescent="0.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</row>
    <row r="444" spans="1:41" ht="13" x14ac:dyDescent="0.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</row>
    <row r="445" spans="1:41" ht="13" x14ac:dyDescent="0.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</row>
    <row r="446" spans="1:41" ht="13" x14ac:dyDescent="0.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</row>
    <row r="447" spans="1:41" ht="13" x14ac:dyDescent="0.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</row>
    <row r="448" spans="1:41" ht="13" x14ac:dyDescent="0.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</row>
    <row r="449" spans="1:41" ht="13" x14ac:dyDescent="0.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</row>
    <row r="450" spans="1:41" ht="13" x14ac:dyDescent="0.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</row>
    <row r="451" spans="1:41" ht="13" x14ac:dyDescent="0.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</row>
    <row r="452" spans="1:41" ht="13" x14ac:dyDescent="0.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</row>
    <row r="453" spans="1:41" ht="13" x14ac:dyDescent="0.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</row>
    <row r="454" spans="1:41" ht="13" x14ac:dyDescent="0.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</row>
    <row r="455" spans="1:41" ht="13" x14ac:dyDescent="0.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</row>
    <row r="456" spans="1:41" ht="13" x14ac:dyDescent="0.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</row>
    <row r="457" spans="1:41" ht="13" x14ac:dyDescent="0.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</row>
    <row r="458" spans="1:41" ht="13" x14ac:dyDescent="0.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</row>
    <row r="459" spans="1:41" ht="13" x14ac:dyDescent="0.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</row>
    <row r="460" spans="1:41" ht="13" x14ac:dyDescent="0.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</row>
    <row r="461" spans="1:41" ht="13" x14ac:dyDescent="0.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</row>
    <row r="462" spans="1:41" ht="13" x14ac:dyDescent="0.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</row>
    <row r="463" spans="1:41" ht="13" x14ac:dyDescent="0.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</row>
    <row r="464" spans="1:41" ht="13" x14ac:dyDescent="0.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</row>
    <row r="465" spans="1:41" ht="13" x14ac:dyDescent="0.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</row>
    <row r="466" spans="1:41" ht="13" x14ac:dyDescent="0.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</row>
    <row r="467" spans="1:41" ht="13" x14ac:dyDescent="0.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</row>
    <row r="468" spans="1:41" ht="13" x14ac:dyDescent="0.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</row>
    <row r="469" spans="1:41" ht="13" x14ac:dyDescent="0.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</row>
    <row r="470" spans="1:41" ht="13" x14ac:dyDescent="0.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</row>
    <row r="471" spans="1:41" ht="13" x14ac:dyDescent="0.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</row>
    <row r="472" spans="1:41" ht="13" x14ac:dyDescent="0.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</row>
    <row r="473" spans="1:41" ht="13" x14ac:dyDescent="0.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</row>
    <row r="474" spans="1:41" ht="13" x14ac:dyDescent="0.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</row>
    <row r="475" spans="1:41" ht="13" x14ac:dyDescent="0.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</row>
    <row r="476" spans="1:41" ht="13" x14ac:dyDescent="0.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</row>
    <row r="477" spans="1:41" ht="13" x14ac:dyDescent="0.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</row>
    <row r="478" spans="1:41" ht="13" x14ac:dyDescent="0.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</row>
    <row r="479" spans="1:41" ht="13" x14ac:dyDescent="0.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</row>
    <row r="480" spans="1:41" ht="13" x14ac:dyDescent="0.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</row>
    <row r="481" spans="1:41" ht="13" x14ac:dyDescent="0.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</row>
    <row r="482" spans="1:41" ht="13" x14ac:dyDescent="0.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</row>
    <row r="483" spans="1:41" ht="13" x14ac:dyDescent="0.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</row>
    <row r="484" spans="1:41" ht="13" x14ac:dyDescent="0.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</row>
    <row r="485" spans="1:41" ht="13" x14ac:dyDescent="0.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</row>
    <row r="486" spans="1:41" ht="13" x14ac:dyDescent="0.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</row>
    <row r="487" spans="1:41" ht="13" x14ac:dyDescent="0.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</row>
    <row r="488" spans="1:41" ht="13" x14ac:dyDescent="0.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</row>
    <row r="489" spans="1:41" ht="13" x14ac:dyDescent="0.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</row>
    <row r="490" spans="1:41" ht="13" x14ac:dyDescent="0.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</row>
    <row r="491" spans="1:41" ht="13" x14ac:dyDescent="0.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</row>
    <row r="492" spans="1:41" ht="13" x14ac:dyDescent="0.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</row>
    <row r="493" spans="1:41" ht="13" x14ac:dyDescent="0.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</row>
    <row r="494" spans="1:41" ht="13" x14ac:dyDescent="0.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</row>
    <row r="495" spans="1:41" ht="13" x14ac:dyDescent="0.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</row>
    <row r="496" spans="1:41" ht="13" x14ac:dyDescent="0.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</row>
    <row r="497" spans="1:41" ht="13" x14ac:dyDescent="0.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</row>
    <row r="498" spans="1:41" ht="13" x14ac:dyDescent="0.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</row>
    <row r="499" spans="1:41" ht="13" x14ac:dyDescent="0.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</row>
    <row r="500" spans="1:41" ht="13" x14ac:dyDescent="0.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</row>
    <row r="501" spans="1:41" ht="13" x14ac:dyDescent="0.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</row>
    <row r="502" spans="1:41" ht="13" x14ac:dyDescent="0.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</row>
    <row r="503" spans="1:41" ht="13" x14ac:dyDescent="0.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</row>
    <row r="504" spans="1:41" ht="13" x14ac:dyDescent="0.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</row>
    <row r="505" spans="1:41" ht="13" x14ac:dyDescent="0.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</row>
    <row r="506" spans="1:41" ht="13" x14ac:dyDescent="0.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</row>
    <row r="507" spans="1:41" ht="13" x14ac:dyDescent="0.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</row>
    <row r="508" spans="1:41" ht="13" x14ac:dyDescent="0.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</row>
    <row r="509" spans="1:41" ht="13" x14ac:dyDescent="0.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</row>
    <row r="510" spans="1:41" ht="13" x14ac:dyDescent="0.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</row>
    <row r="511" spans="1:41" ht="13" x14ac:dyDescent="0.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</row>
    <row r="512" spans="1:41" ht="13" x14ac:dyDescent="0.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</row>
    <row r="513" spans="1:41" ht="13" x14ac:dyDescent="0.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</row>
    <row r="514" spans="1:41" ht="13" x14ac:dyDescent="0.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</row>
    <row r="515" spans="1:41" ht="13" x14ac:dyDescent="0.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</row>
    <row r="516" spans="1:41" ht="13" x14ac:dyDescent="0.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</row>
    <row r="517" spans="1:41" ht="13" x14ac:dyDescent="0.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</row>
    <row r="518" spans="1:41" ht="13" x14ac:dyDescent="0.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</row>
    <row r="519" spans="1:41" ht="13" x14ac:dyDescent="0.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</row>
    <row r="520" spans="1:41" ht="13" x14ac:dyDescent="0.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</row>
    <row r="521" spans="1:41" ht="13" x14ac:dyDescent="0.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</row>
    <row r="522" spans="1:41" ht="13" x14ac:dyDescent="0.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</row>
    <row r="523" spans="1:41" ht="13" x14ac:dyDescent="0.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</row>
    <row r="524" spans="1:41" ht="13" x14ac:dyDescent="0.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</row>
    <row r="525" spans="1:41" ht="13" x14ac:dyDescent="0.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</row>
    <row r="526" spans="1:41" ht="13" x14ac:dyDescent="0.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</row>
    <row r="527" spans="1:41" ht="13" x14ac:dyDescent="0.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</row>
    <row r="528" spans="1:41" ht="13" x14ac:dyDescent="0.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</row>
    <row r="529" spans="1:41" ht="13" x14ac:dyDescent="0.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</row>
    <row r="530" spans="1:41" ht="13" x14ac:dyDescent="0.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</row>
    <row r="531" spans="1:41" ht="13" x14ac:dyDescent="0.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</row>
    <row r="532" spans="1:41" ht="13" x14ac:dyDescent="0.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</row>
    <row r="533" spans="1:41" ht="13" x14ac:dyDescent="0.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</row>
    <row r="534" spans="1:41" ht="13" x14ac:dyDescent="0.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</row>
    <row r="535" spans="1:41" ht="13" x14ac:dyDescent="0.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</row>
    <row r="536" spans="1:41" ht="13" x14ac:dyDescent="0.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</row>
    <row r="537" spans="1:41" ht="13" x14ac:dyDescent="0.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</row>
    <row r="538" spans="1:41" ht="13" x14ac:dyDescent="0.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</row>
    <row r="539" spans="1:41" ht="13" x14ac:dyDescent="0.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</row>
    <row r="540" spans="1:41" ht="13" x14ac:dyDescent="0.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</row>
    <row r="541" spans="1:41" ht="13" x14ac:dyDescent="0.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</row>
    <row r="542" spans="1:41" ht="13" x14ac:dyDescent="0.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</row>
    <row r="543" spans="1:41" ht="13" x14ac:dyDescent="0.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</row>
    <row r="544" spans="1:41" ht="13" x14ac:dyDescent="0.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</row>
    <row r="545" spans="1:41" ht="13" x14ac:dyDescent="0.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</row>
    <row r="546" spans="1:41" ht="13" x14ac:dyDescent="0.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</row>
    <row r="547" spans="1:41" ht="13" x14ac:dyDescent="0.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</row>
    <row r="548" spans="1:41" ht="13" x14ac:dyDescent="0.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</row>
    <row r="549" spans="1:41" ht="13" x14ac:dyDescent="0.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</row>
    <row r="550" spans="1:41" ht="13" x14ac:dyDescent="0.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</row>
    <row r="551" spans="1:41" ht="13" x14ac:dyDescent="0.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</row>
    <row r="552" spans="1:41" ht="13" x14ac:dyDescent="0.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</row>
    <row r="553" spans="1:41" ht="13" x14ac:dyDescent="0.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</row>
    <row r="554" spans="1:41" ht="13" x14ac:dyDescent="0.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</row>
    <row r="555" spans="1:41" ht="13" x14ac:dyDescent="0.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</row>
    <row r="556" spans="1:41" ht="13" x14ac:dyDescent="0.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</row>
    <row r="557" spans="1:41" ht="13" x14ac:dyDescent="0.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</row>
    <row r="558" spans="1:41" ht="13" x14ac:dyDescent="0.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</row>
    <row r="559" spans="1:41" ht="13" x14ac:dyDescent="0.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</row>
    <row r="560" spans="1:41" ht="13" x14ac:dyDescent="0.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</row>
    <row r="561" spans="1:41" ht="13" x14ac:dyDescent="0.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</row>
    <row r="562" spans="1:41" ht="13" x14ac:dyDescent="0.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</row>
    <row r="563" spans="1:41" ht="13" x14ac:dyDescent="0.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</row>
    <row r="564" spans="1:41" ht="13" x14ac:dyDescent="0.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</row>
    <row r="565" spans="1:41" ht="13" x14ac:dyDescent="0.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</row>
    <row r="566" spans="1:41" ht="13" x14ac:dyDescent="0.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</row>
    <row r="567" spans="1:41" ht="13" x14ac:dyDescent="0.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</row>
    <row r="568" spans="1:41" ht="13" x14ac:dyDescent="0.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</row>
    <row r="569" spans="1:41" ht="13" x14ac:dyDescent="0.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</row>
    <row r="570" spans="1:41" ht="13" x14ac:dyDescent="0.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</row>
    <row r="571" spans="1:41" ht="13" x14ac:dyDescent="0.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</row>
    <row r="572" spans="1:41" ht="13" x14ac:dyDescent="0.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</row>
    <row r="573" spans="1:41" ht="13" x14ac:dyDescent="0.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</row>
    <row r="574" spans="1:41" ht="13" x14ac:dyDescent="0.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</row>
    <row r="575" spans="1:41" ht="13" x14ac:dyDescent="0.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</row>
    <row r="576" spans="1:41" ht="13" x14ac:dyDescent="0.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</row>
    <row r="577" spans="1:41" ht="13" x14ac:dyDescent="0.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</row>
    <row r="578" spans="1:41" ht="13" x14ac:dyDescent="0.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</row>
    <row r="579" spans="1:41" ht="13" x14ac:dyDescent="0.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</row>
    <row r="580" spans="1:41" ht="13" x14ac:dyDescent="0.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</row>
    <row r="581" spans="1:41" ht="13" x14ac:dyDescent="0.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</row>
    <row r="582" spans="1:41" ht="13" x14ac:dyDescent="0.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</row>
    <row r="583" spans="1:41" ht="13" x14ac:dyDescent="0.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</row>
    <row r="584" spans="1:41" ht="13" x14ac:dyDescent="0.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</row>
    <row r="585" spans="1:41" ht="13" x14ac:dyDescent="0.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</row>
    <row r="586" spans="1:41" ht="13" x14ac:dyDescent="0.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</row>
    <row r="587" spans="1:41" ht="13" x14ac:dyDescent="0.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</row>
    <row r="588" spans="1:41" ht="13" x14ac:dyDescent="0.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</row>
    <row r="589" spans="1:41" ht="13" x14ac:dyDescent="0.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</row>
    <row r="590" spans="1:41" ht="13" x14ac:dyDescent="0.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</row>
    <row r="591" spans="1:41" ht="13" x14ac:dyDescent="0.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</row>
    <row r="592" spans="1:41" ht="13" x14ac:dyDescent="0.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</row>
    <row r="593" spans="1:41" ht="13" x14ac:dyDescent="0.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</row>
    <row r="594" spans="1:41" ht="13" x14ac:dyDescent="0.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</row>
    <row r="595" spans="1:41" ht="13" x14ac:dyDescent="0.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</row>
    <row r="596" spans="1:41" ht="13" x14ac:dyDescent="0.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</row>
    <row r="597" spans="1:41" ht="13" x14ac:dyDescent="0.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</row>
    <row r="598" spans="1:41" ht="13" x14ac:dyDescent="0.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</row>
    <row r="599" spans="1:41" ht="13" x14ac:dyDescent="0.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</row>
    <row r="600" spans="1:41" ht="13" x14ac:dyDescent="0.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</row>
    <row r="601" spans="1:41" ht="13" x14ac:dyDescent="0.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</row>
    <row r="602" spans="1:41" ht="13" x14ac:dyDescent="0.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</row>
    <row r="603" spans="1:41" ht="13" x14ac:dyDescent="0.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</row>
    <row r="604" spans="1:41" ht="13" x14ac:dyDescent="0.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</row>
    <row r="605" spans="1:41" ht="13" x14ac:dyDescent="0.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</row>
    <row r="606" spans="1:41" ht="13" x14ac:dyDescent="0.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</row>
    <row r="607" spans="1:41" ht="13" x14ac:dyDescent="0.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</row>
    <row r="608" spans="1:41" ht="13" x14ac:dyDescent="0.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</row>
    <row r="609" spans="1:41" ht="13" x14ac:dyDescent="0.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</row>
    <row r="610" spans="1:41" ht="13" x14ac:dyDescent="0.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</row>
    <row r="611" spans="1:41" ht="13" x14ac:dyDescent="0.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</row>
    <row r="612" spans="1:41" ht="13" x14ac:dyDescent="0.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</row>
    <row r="613" spans="1:41" ht="13" x14ac:dyDescent="0.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</row>
    <row r="614" spans="1:41" ht="13" x14ac:dyDescent="0.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</row>
    <row r="615" spans="1:41" ht="13" x14ac:dyDescent="0.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</row>
    <row r="616" spans="1:41" ht="13" x14ac:dyDescent="0.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</row>
    <row r="617" spans="1:41" ht="13" x14ac:dyDescent="0.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</row>
    <row r="618" spans="1:41" ht="13" x14ac:dyDescent="0.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</row>
    <row r="619" spans="1:41" ht="13" x14ac:dyDescent="0.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</row>
    <row r="620" spans="1:41" ht="13" x14ac:dyDescent="0.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</row>
    <row r="621" spans="1:41" ht="13" x14ac:dyDescent="0.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</row>
    <row r="622" spans="1:41" ht="13" x14ac:dyDescent="0.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</row>
    <row r="623" spans="1:41" ht="13" x14ac:dyDescent="0.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</row>
    <row r="624" spans="1:41" ht="13" x14ac:dyDescent="0.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</row>
    <row r="625" spans="1:41" ht="13" x14ac:dyDescent="0.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</row>
    <row r="626" spans="1:41" ht="13" x14ac:dyDescent="0.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</row>
    <row r="627" spans="1:41" ht="13" x14ac:dyDescent="0.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</row>
    <row r="628" spans="1:41" ht="13" x14ac:dyDescent="0.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</row>
    <row r="629" spans="1:41" ht="13" x14ac:dyDescent="0.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</row>
    <row r="630" spans="1:41" ht="13" x14ac:dyDescent="0.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</row>
    <row r="631" spans="1:41" ht="13" x14ac:dyDescent="0.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</row>
    <row r="632" spans="1:41" ht="13" x14ac:dyDescent="0.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</row>
    <row r="633" spans="1:41" ht="13" x14ac:dyDescent="0.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</row>
    <row r="634" spans="1:41" ht="13" x14ac:dyDescent="0.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</row>
    <row r="635" spans="1:41" ht="13" x14ac:dyDescent="0.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</row>
    <row r="636" spans="1:41" ht="13" x14ac:dyDescent="0.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</row>
    <row r="637" spans="1:41" ht="13" x14ac:dyDescent="0.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</row>
    <row r="638" spans="1:41" ht="13" x14ac:dyDescent="0.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</row>
    <row r="639" spans="1:41" ht="13" x14ac:dyDescent="0.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</row>
    <row r="640" spans="1:41" ht="13" x14ac:dyDescent="0.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</row>
    <row r="641" spans="1:41" ht="13" x14ac:dyDescent="0.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</row>
    <row r="642" spans="1:41" ht="13" x14ac:dyDescent="0.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</row>
    <row r="643" spans="1:41" ht="13" x14ac:dyDescent="0.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</row>
    <row r="644" spans="1:41" ht="13" x14ac:dyDescent="0.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</row>
    <row r="645" spans="1:41" ht="13" x14ac:dyDescent="0.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</row>
    <row r="646" spans="1:41" ht="13" x14ac:dyDescent="0.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</row>
    <row r="647" spans="1:41" ht="13" x14ac:dyDescent="0.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</row>
    <row r="648" spans="1:41" ht="13" x14ac:dyDescent="0.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</row>
    <row r="649" spans="1:41" ht="13" x14ac:dyDescent="0.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</row>
    <row r="650" spans="1:41" ht="13" x14ac:dyDescent="0.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</row>
    <row r="651" spans="1:41" ht="13" x14ac:dyDescent="0.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</row>
    <row r="652" spans="1:41" ht="13" x14ac:dyDescent="0.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</row>
    <row r="653" spans="1:41" ht="13" x14ac:dyDescent="0.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</row>
    <row r="654" spans="1:41" ht="13" x14ac:dyDescent="0.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</row>
    <row r="655" spans="1:41" ht="13" x14ac:dyDescent="0.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</row>
    <row r="656" spans="1:41" ht="13" x14ac:dyDescent="0.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</row>
    <row r="657" spans="1:41" ht="13" x14ac:dyDescent="0.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</row>
    <row r="658" spans="1:41" ht="13" x14ac:dyDescent="0.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</row>
    <row r="659" spans="1:41" ht="13" x14ac:dyDescent="0.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</row>
    <row r="660" spans="1:41" ht="13" x14ac:dyDescent="0.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</row>
    <row r="661" spans="1:41" ht="13" x14ac:dyDescent="0.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</row>
    <row r="662" spans="1:41" ht="13" x14ac:dyDescent="0.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</row>
    <row r="663" spans="1:41" ht="13" x14ac:dyDescent="0.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</row>
    <row r="664" spans="1:41" ht="13" x14ac:dyDescent="0.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</row>
    <row r="665" spans="1:41" ht="13" x14ac:dyDescent="0.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</row>
    <row r="666" spans="1:41" ht="13" x14ac:dyDescent="0.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</row>
    <row r="667" spans="1:41" ht="13" x14ac:dyDescent="0.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</row>
    <row r="668" spans="1:41" ht="13" x14ac:dyDescent="0.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</row>
    <row r="669" spans="1:41" ht="13" x14ac:dyDescent="0.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</row>
    <row r="670" spans="1:41" ht="13" x14ac:dyDescent="0.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</row>
    <row r="671" spans="1:41" ht="13" x14ac:dyDescent="0.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</row>
    <row r="672" spans="1:41" ht="13" x14ac:dyDescent="0.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</row>
    <row r="673" spans="1:41" ht="13" x14ac:dyDescent="0.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</row>
    <row r="674" spans="1:41" ht="13" x14ac:dyDescent="0.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</row>
    <row r="675" spans="1:41" ht="13" x14ac:dyDescent="0.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</row>
    <row r="676" spans="1:41" ht="13" x14ac:dyDescent="0.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</row>
    <row r="677" spans="1:41" ht="13" x14ac:dyDescent="0.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</row>
    <row r="678" spans="1:41" ht="13" x14ac:dyDescent="0.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</row>
    <row r="679" spans="1:41" ht="13" x14ac:dyDescent="0.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</row>
    <row r="680" spans="1:41" ht="13" x14ac:dyDescent="0.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</row>
    <row r="681" spans="1:41" ht="13" x14ac:dyDescent="0.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</row>
    <row r="682" spans="1:41" ht="13" x14ac:dyDescent="0.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</row>
    <row r="683" spans="1:41" ht="13" x14ac:dyDescent="0.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</row>
    <row r="684" spans="1:41" ht="13" x14ac:dyDescent="0.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</row>
    <row r="685" spans="1:41" ht="13" x14ac:dyDescent="0.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</row>
    <row r="686" spans="1:41" ht="13" x14ac:dyDescent="0.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</row>
    <row r="687" spans="1:41" ht="13" x14ac:dyDescent="0.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</row>
    <row r="688" spans="1:41" ht="13" x14ac:dyDescent="0.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</row>
    <row r="689" spans="1:41" ht="13" x14ac:dyDescent="0.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</row>
    <row r="690" spans="1:41" ht="13" x14ac:dyDescent="0.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</row>
    <row r="691" spans="1:41" ht="13" x14ac:dyDescent="0.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</row>
    <row r="692" spans="1:41" ht="13" x14ac:dyDescent="0.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</row>
    <row r="693" spans="1:41" ht="13" x14ac:dyDescent="0.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</row>
    <row r="694" spans="1:41" ht="13" x14ac:dyDescent="0.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</row>
    <row r="695" spans="1:41" ht="13" x14ac:dyDescent="0.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</row>
    <row r="696" spans="1:41" ht="13" x14ac:dyDescent="0.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</row>
    <row r="697" spans="1:41" ht="13" x14ac:dyDescent="0.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</row>
    <row r="698" spans="1:41" ht="13" x14ac:dyDescent="0.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</row>
    <row r="699" spans="1:41" ht="13" x14ac:dyDescent="0.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</row>
    <row r="700" spans="1:41" ht="13" x14ac:dyDescent="0.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</row>
    <row r="701" spans="1:41" ht="13" x14ac:dyDescent="0.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</row>
    <row r="702" spans="1:41" ht="13" x14ac:dyDescent="0.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</row>
    <row r="703" spans="1:41" ht="13" x14ac:dyDescent="0.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</row>
    <row r="704" spans="1:41" ht="13" x14ac:dyDescent="0.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</row>
    <row r="705" spans="1:41" ht="13" x14ac:dyDescent="0.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</row>
    <row r="706" spans="1:41" ht="13" x14ac:dyDescent="0.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</row>
    <row r="707" spans="1:41" ht="13" x14ac:dyDescent="0.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</row>
    <row r="708" spans="1:41" ht="13" x14ac:dyDescent="0.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</row>
    <row r="709" spans="1:41" ht="13" x14ac:dyDescent="0.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</row>
    <row r="710" spans="1:41" ht="13" x14ac:dyDescent="0.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</row>
    <row r="711" spans="1:41" ht="13" x14ac:dyDescent="0.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</row>
    <row r="712" spans="1:41" ht="13" x14ac:dyDescent="0.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</row>
    <row r="713" spans="1:41" ht="13" x14ac:dyDescent="0.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</row>
    <row r="714" spans="1:41" ht="13" x14ac:dyDescent="0.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</row>
    <row r="715" spans="1:41" ht="13" x14ac:dyDescent="0.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</row>
    <row r="716" spans="1:41" ht="13" x14ac:dyDescent="0.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</row>
    <row r="717" spans="1:41" ht="13" x14ac:dyDescent="0.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</row>
    <row r="718" spans="1:41" ht="13" x14ac:dyDescent="0.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</row>
    <row r="719" spans="1:41" ht="13" x14ac:dyDescent="0.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</row>
    <row r="720" spans="1:41" ht="13" x14ac:dyDescent="0.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</row>
    <row r="721" spans="1:41" ht="13" x14ac:dyDescent="0.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</row>
    <row r="722" spans="1:41" ht="13" x14ac:dyDescent="0.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</row>
    <row r="723" spans="1:41" ht="13" x14ac:dyDescent="0.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</row>
    <row r="724" spans="1:41" ht="13" x14ac:dyDescent="0.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</row>
    <row r="725" spans="1:41" ht="13" x14ac:dyDescent="0.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</row>
    <row r="726" spans="1:41" ht="13" x14ac:dyDescent="0.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</row>
    <row r="727" spans="1:41" ht="13" x14ac:dyDescent="0.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</row>
    <row r="728" spans="1:41" ht="13" x14ac:dyDescent="0.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</row>
    <row r="729" spans="1:41" ht="13" x14ac:dyDescent="0.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</row>
    <row r="730" spans="1:41" ht="13" x14ac:dyDescent="0.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</row>
    <row r="731" spans="1:41" ht="13" x14ac:dyDescent="0.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</row>
    <row r="732" spans="1:41" ht="13" x14ac:dyDescent="0.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</row>
    <row r="733" spans="1:41" ht="13" x14ac:dyDescent="0.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</row>
    <row r="734" spans="1:41" ht="13" x14ac:dyDescent="0.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</row>
    <row r="735" spans="1:41" ht="13" x14ac:dyDescent="0.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</row>
    <row r="736" spans="1:41" ht="13" x14ac:dyDescent="0.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</row>
    <row r="737" spans="1:41" ht="13" x14ac:dyDescent="0.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</row>
    <row r="738" spans="1:41" ht="13" x14ac:dyDescent="0.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</row>
    <row r="739" spans="1:41" ht="13" x14ac:dyDescent="0.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</row>
    <row r="740" spans="1:41" ht="13" x14ac:dyDescent="0.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</row>
    <row r="741" spans="1:41" ht="13" x14ac:dyDescent="0.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</row>
    <row r="742" spans="1:41" ht="13" x14ac:dyDescent="0.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</row>
    <row r="743" spans="1:41" ht="13" x14ac:dyDescent="0.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</row>
    <row r="744" spans="1:41" ht="13" x14ac:dyDescent="0.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</row>
    <row r="745" spans="1:41" ht="13" x14ac:dyDescent="0.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</row>
    <row r="746" spans="1:41" ht="13" x14ac:dyDescent="0.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</row>
    <row r="747" spans="1:41" ht="13" x14ac:dyDescent="0.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</row>
    <row r="748" spans="1:41" ht="13" x14ac:dyDescent="0.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</row>
    <row r="749" spans="1:41" ht="13" x14ac:dyDescent="0.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</row>
    <row r="750" spans="1:41" ht="13" x14ac:dyDescent="0.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</row>
    <row r="751" spans="1:41" ht="13" x14ac:dyDescent="0.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</row>
    <row r="752" spans="1:41" ht="13" x14ac:dyDescent="0.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</row>
    <row r="753" spans="1:41" ht="13" x14ac:dyDescent="0.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</row>
    <row r="754" spans="1:41" ht="13" x14ac:dyDescent="0.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</row>
    <row r="755" spans="1:41" ht="13" x14ac:dyDescent="0.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</row>
    <row r="756" spans="1:41" ht="13" x14ac:dyDescent="0.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</row>
    <row r="757" spans="1:41" ht="13" x14ac:dyDescent="0.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</row>
    <row r="758" spans="1:41" ht="13" x14ac:dyDescent="0.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</row>
    <row r="759" spans="1:41" ht="13" x14ac:dyDescent="0.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</row>
    <row r="760" spans="1:41" ht="13" x14ac:dyDescent="0.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</row>
    <row r="761" spans="1:41" ht="13" x14ac:dyDescent="0.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</row>
    <row r="762" spans="1:41" ht="13" x14ac:dyDescent="0.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</row>
    <row r="763" spans="1:41" ht="13" x14ac:dyDescent="0.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</row>
    <row r="764" spans="1:41" ht="13" x14ac:dyDescent="0.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</row>
    <row r="765" spans="1:41" ht="13" x14ac:dyDescent="0.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</row>
    <row r="766" spans="1:41" ht="13" x14ac:dyDescent="0.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</row>
    <row r="767" spans="1:41" ht="13" x14ac:dyDescent="0.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</row>
    <row r="768" spans="1:41" ht="13" x14ac:dyDescent="0.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</row>
    <row r="769" spans="1:41" ht="13" x14ac:dyDescent="0.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</row>
    <row r="770" spans="1:41" ht="13" x14ac:dyDescent="0.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</row>
    <row r="771" spans="1:41" ht="13" x14ac:dyDescent="0.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</row>
    <row r="772" spans="1:41" ht="13" x14ac:dyDescent="0.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</row>
    <row r="773" spans="1:41" ht="13" x14ac:dyDescent="0.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</row>
    <row r="774" spans="1:41" ht="13" x14ac:dyDescent="0.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</row>
    <row r="775" spans="1:41" ht="13" x14ac:dyDescent="0.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</row>
    <row r="776" spans="1:41" ht="13" x14ac:dyDescent="0.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</row>
    <row r="777" spans="1:41" ht="13" x14ac:dyDescent="0.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</row>
    <row r="778" spans="1:41" ht="13" x14ac:dyDescent="0.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</row>
    <row r="779" spans="1:41" ht="13" x14ac:dyDescent="0.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</row>
    <row r="780" spans="1:41" ht="13" x14ac:dyDescent="0.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</row>
    <row r="781" spans="1:41" ht="13" x14ac:dyDescent="0.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</row>
    <row r="782" spans="1:41" ht="13" x14ac:dyDescent="0.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</row>
    <row r="783" spans="1:41" ht="13" x14ac:dyDescent="0.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</row>
    <row r="784" spans="1:41" ht="13" x14ac:dyDescent="0.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</row>
    <row r="785" spans="1:41" ht="13" x14ac:dyDescent="0.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</row>
    <row r="786" spans="1:41" ht="13" x14ac:dyDescent="0.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</row>
    <row r="787" spans="1:41" ht="13" x14ac:dyDescent="0.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</row>
    <row r="788" spans="1:41" ht="13" x14ac:dyDescent="0.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</row>
    <row r="789" spans="1:41" ht="13" x14ac:dyDescent="0.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</row>
    <row r="790" spans="1:41" ht="13" x14ac:dyDescent="0.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</row>
    <row r="791" spans="1:41" ht="13" x14ac:dyDescent="0.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</row>
    <row r="792" spans="1:41" ht="13" x14ac:dyDescent="0.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</row>
    <row r="793" spans="1:41" ht="13" x14ac:dyDescent="0.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</row>
    <row r="794" spans="1:41" ht="13" x14ac:dyDescent="0.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</row>
    <row r="795" spans="1:41" ht="13" x14ac:dyDescent="0.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</row>
    <row r="796" spans="1:41" ht="13" x14ac:dyDescent="0.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</row>
    <row r="797" spans="1:41" ht="13" x14ac:dyDescent="0.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</row>
    <row r="798" spans="1:41" ht="13" x14ac:dyDescent="0.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</row>
    <row r="799" spans="1:41" ht="13" x14ac:dyDescent="0.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</row>
    <row r="800" spans="1:41" ht="13" x14ac:dyDescent="0.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</row>
    <row r="801" spans="1:41" ht="13" x14ac:dyDescent="0.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</row>
    <row r="802" spans="1:41" ht="13" x14ac:dyDescent="0.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</row>
    <row r="803" spans="1:41" ht="13" x14ac:dyDescent="0.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</row>
    <row r="804" spans="1:41" ht="13" x14ac:dyDescent="0.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</row>
    <row r="805" spans="1:41" ht="13" x14ac:dyDescent="0.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</row>
    <row r="806" spans="1:41" ht="13" x14ac:dyDescent="0.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</row>
    <row r="807" spans="1:41" ht="13" x14ac:dyDescent="0.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</row>
    <row r="808" spans="1:41" ht="13" x14ac:dyDescent="0.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</row>
    <row r="809" spans="1:41" ht="13" x14ac:dyDescent="0.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</row>
    <row r="810" spans="1:41" ht="13" x14ac:dyDescent="0.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</row>
    <row r="811" spans="1:41" ht="13" x14ac:dyDescent="0.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</row>
    <row r="812" spans="1:41" ht="13" x14ac:dyDescent="0.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</row>
    <row r="813" spans="1:41" ht="13" x14ac:dyDescent="0.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</row>
    <row r="814" spans="1:41" ht="13" x14ac:dyDescent="0.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</row>
    <row r="815" spans="1:41" ht="13" x14ac:dyDescent="0.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</row>
    <row r="816" spans="1:41" ht="13" x14ac:dyDescent="0.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</row>
    <row r="817" spans="1:41" ht="13" x14ac:dyDescent="0.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</row>
    <row r="818" spans="1:41" ht="13" x14ac:dyDescent="0.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</row>
    <row r="819" spans="1:41" ht="13" x14ac:dyDescent="0.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</row>
    <row r="820" spans="1:41" ht="13" x14ac:dyDescent="0.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</row>
    <row r="821" spans="1:41" ht="13" x14ac:dyDescent="0.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</row>
    <row r="822" spans="1:41" ht="13" x14ac:dyDescent="0.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</row>
    <row r="823" spans="1:41" ht="13" x14ac:dyDescent="0.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</row>
    <row r="824" spans="1:41" ht="13" x14ac:dyDescent="0.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</row>
    <row r="825" spans="1:41" ht="13" x14ac:dyDescent="0.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</row>
    <row r="826" spans="1:41" ht="13" x14ac:dyDescent="0.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</row>
    <row r="827" spans="1:41" ht="13" x14ac:dyDescent="0.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</row>
    <row r="828" spans="1:41" ht="13" x14ac:dyDescent="0.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</row>
    <row r="829" spans="1:41" ht="13" x14ac:dyDescent="0.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</row>
    <row r="830" spans="1:41" ht="13" x14ac:dyDescent="0.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</row>
    <row r="831" spans="1:41" ht="13" x14ac:dyDescent="0.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</row>
    <row r="832" spans="1:41" ht="13" x14ac:dyDescent="0.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</row>
    <row r="833" spans="1:41" ht="13" x14ac:dyDescent="0.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</row>
    <row r="834" spans="1:41" ht="13" x14ac:dyDescent="0.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</row>
    <row r="835" spans="1:41" ht="13" x14ac:dyDescent="0.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</row>
    <row r="836" spans="1:41" ht="13" x14ac:dyDescent="0.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</row>
    <row r="837" spans="1:41" ht="13" x14ac:dyDescent="0.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</row>
    <row r="838" spans="1:41" ht="13" x14ac:dyDescent="0.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</row>
    <row r="839" spans="1:41" ht="13" x14ac:dyDescent="0.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</row>
    <row r="840" spans="1:41" ht="13" x14ac:dyDescent="0.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</row>
    <row r="841" spans="1:41" ht="13" x14ac:dyDescent="0.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</row>
    <row r="842" spans="1:41" ht="13" x14ac:dyDescent="0.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</row>
    <row r="843" spans="1:41" ht="13" x14ac:dyDescent="0.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</row>
    <row r="844" spans="1:41" ht="13" x14ac:dyDescent="0.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</row>
    <row r="845" spans="1:41" ht="13" x14ac:dyDescent="0.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</row>
    <row r="846" spans="1:41" ht="13" x14ac:dyDescent="0.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</row>
    <row r="847" spans="1:41" ht="13" x14ac:dyDescent="0.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</row>
    <row r="848" spans="1:41" ht="13" x14ac:dyDescent="0.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</row>
    <row r="849" spans="1:41" ht="13" x14ac:dyDescent="0.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</row>
    <row r="850" spans="1:41" ht="13" x14ac:dyDescent="0.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</row>
    <row r="851" spans="1:41" ht="13" x14ac:dyDescent="0.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</row>
    <row r="852" spans="1:41" ht="13" x14ac:dyDescent="0.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</row>
    <row r="853" spans="1:41" ht="13" x14ac:dyDescent="0.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</row>
    <row r="854" spans="1:41" ht="13" x14ac:dyDescent="0.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</row>
    <row r="855" spans="1:41" ht="13" x14ac:dyDescent="0.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</row>
    <row r="856" spans="1:41" ht="13" x14ac:dyDescent="0.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</row>
    <row r="857" spans="1:41" ht="13" x14ac:dyDescent="0.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</row>
    <row r="858" spans="1:41" ht="13" x14ac:dyDescent="0.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</row>
    <row r="859" spans="1:41" ht="13" x14ac:dyDescent="0.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</row>
    <row r="860" spans="1:41" ht="13" x14ac:dyDescent="0.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</row>
    <row r="861" spans="1:41" ht="13" x14ac:dyDescent="0.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</row>
    <row r="862" spans="1:41" ht="13" x14ac:dyDescent="0.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</row>
    <row r="863" spans="1:41" ht="13" x14ac:dyDescent="0.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</row>
    <row r="864" spans="1:41" ht="13" x14ac:dyDescent="0.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</row>
    <row r="865" spans="1:41" ht="13" x14ac:dyDescent="0.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</row>
    <row r="866" spans="1:41" ht="13" x14ac:dyDescent="0.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</row>
    <row r="867" spans="1:41" ht="13" x14ac:dyDescent="0.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</row>
    <row r="868" spans="1:41" ht="13" x14ac:dyDescent="0.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</row>
    <row r="869" spans="1:41" ht="13" x14ac:dyDescent="0.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</row>
    <row r="870" spans="1:41" ht="13" x14ac:dyDescent="0.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</row>
    <row r="871" spans="1:41" ht="13" x14ac:dyDescent="0.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</row>
    <row r="872" spans="1:41" ht="13" x14ac:dyDescent="0.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</row>
    <row r="873" spans="1:41" ht="13" x14ac:dyDescent="0.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</row>
    <row r="874" spans="1:41" ht="13" x14ac:dyDescent="0.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</row>
    <row r="875" spans="1:41" ht="13" x14ac:dyDescent="0.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</row>
    <row r="876" spans="1:41" ht="13" x14ac:dyDescent="0.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</row>
    <row r="877" spans="1:41" ht="13" x14ac:dyDescent="0.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</row>
    <row r="878" spans="1:41" ht="13" x14ac:dyDescent="0.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</row>
    <row r="879" spans="1:41" ht="13" x14ac:dyDescent="0.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</row>
    <row r="880" spans="1:41" ht="13" x14ac:dyDescent="0.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</row>
    <row r="881" spans="1:41" ht="13" x14ac:dyDescent="0.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</row>
    <row r="882" spans="1:41" ht="13" x14ac:dyDescent="0.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</row>
    <row r="883" spans="1:41" ht="13" x14ac:dyDescent="0.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</row>
    <row r="884" spans="1:41" ht="13" x14ac:dyDescent="0.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</row>
    <row r="885" spans="1:41" ht="13" x14ac:dyDescent="0.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</row>
    <row r="886" spans="1:41" ht="13" x14ac:dyDescent="0.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</row>
    <row r="887" spans="1:41" ht="13" x14ac:dyDescent="0.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</row>
    <row r="888" spans="1:41" ht="13" x14ac:dyDescent="0.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</row>
    <row r="889" spans="1:41" ht="13" x14ac:dyDescent="0.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</row>
    <row r="890" spans="1:41" ht="13" x14ac:dyDescent="0.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</row>
    <row r="891" spans="1:41" ht="13" x14ac:dyDescent="0.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</row>
    <row r="892" spans="1:41" ht="13" x14ac:dyDescent="0.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</row>
    <row r="893" spans="1:41" ht="13" x14ac:dyDescent="0.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</row>
    <row r="894" spans="1:41" ht="13" x14ac:dyDescent="0.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</row>
    <row r="895" spans="1:41" ht="13" x14ac:dyDescent="0.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</row>
    <row r="896" spans="1:41" ht="13" x14ac:dyDescent="0.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</row>
    <row r="897" spans="1:41" ht="13" x14ac:dyDescent="0.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</row>
    <row r="898" spans="1:41" ht="13" x14ac:dyDescent="0.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</row>
    <row r="899" spans="1:41" ht="13" x14ac:dyDescent="0.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</row>
    <row r="900" spans="1:41" ht="13" x14ac:dyDescent="0.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</row>
    <row r="901" spans="1:41" ht="13" x14ac:dyDescent="0.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</row>
    <row r="902" spans="1:41" ht="13" x14ac:dyDescent="0.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</row>
    <row r="903" spans="1:41" ht="13" x14ac:dyDescent="0.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</row>
    <row r="904" spans="1:41" ht="13" x14ac:dyDescent="0.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</row>
    <row r="905" spans="1:41" ht="13" x14ac:dyDescent="0.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</row>
    <row r="906" spans="1:41" ht="13" x14ac:dyDescent="0.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</row>
    <row r="907" spans="1:41" ht="13" x14ac:dyDescent="0.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</row>
    <row r="908" spans="1:41" ht="13" x14ac:dyDescent="0.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</row>
    <row r="909" spans="1:41" ht="13" x14ac:dyDescent="0.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</row>
    <row r="910" spans="1:41" ht="13" x14ac:dyDescent="0.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</row>
    <row r="911" spans="1:41" ht="13" x14ac:dyDescent="0.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</row>
    <row r="912" spans="1:41" ht="13" x14ac:dyDescent="0.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</row>
    <row r="913" spans="1:41" ht="13" x14ac:dyDescent="0.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</row>
    <row r="914" spans="1:41" ht="13" x14ac:dyDescent="0.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</row>
    <row r="915" spans="1:41" ht="13" x14ac:dyDescent="0.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</row>
    <row r="916" spans="1:41" ht="13" x14ac:dyDescent="0.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</row>
    <row r="917" spans="1:41" ht="13" x14ac:dyDescent="0.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</row>
    <row r="918" spans="1:41" ht="13" x14ac:dyDescent="0.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</row>
    <row r="919" spans="1:41" ht="13" x14ac:dyDescent="0.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</row>
    <row r="920" spans="1:41" ht="13" x14ac:dyDescent="0.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</row>
    <row r="921" spans="1:41" ht="13" x14ac:dyDescent="0.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</row>
    <row r="922" spans="1:41" ht="13" x14ac:dyDescent="0.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</row>
    <row r="923" spans="1:41" ht="13" x14ac:dyDescent="0.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</row>
    <row r="924" spans="1:41" ht="13" x14ac:dyDescent="0.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</row>
    <row r="925" spans="1:41" ht="13" x14ac:dyDescent="0.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</row>
    <row r="926" spans="1:41" ht="13" x14ac:dyDescent="0.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</row>
    <row r="927" spans="1:41" ht="13" x14ac:dyDescent="0.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</row>
    <row r="928" spans="1:41" ht="13" x14ac:dyDescent="0.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</row>
    <row r="929" spans="1:41" ht="13" x14ac:dyDescent="0.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</row>
    <row r="930" spans="1:41" ht="13" x14ac:dyDescent="0.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</row>
    <row r="931" spans="1:41" ht="13" x14ac:dyDescent="0.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</row>
    <row r="932" spans="1:41" ht="13" x14ac:dyDescent="0.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</row>
    <row r="933" spans="1:41" ht="13" x14ac:dyDescent="0.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</row>
    <row r="934" spans="1:41" ht="13" x14ac:dyDescent="0.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</row>
    <row r="935" spans="1:41" ht="13" x14ac:dyDescent="0.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</row>
    <row r="936" spans="1:41" ht="13" x14ac:dyDescent="0.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</row>
    <row r="937" spans="1:41" ht="13" x14ac:dyDescent="0.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</row>
    <row r="938" spans="1:41" ht="13" x14ac:dyDescent="0.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</row>
    <row r="939" spans="1:41" ht="13" x14ac:dyDescent="0.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</row>
    <row r="940" spans="1:41" ht="13" x14ac:dyDescent="0.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</row>
    <row r="941" spans="1:41" ht="13" x14ac:dyDescent="0.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</row>
    <row r="942" spans="1:41" ht="13" x14ac:dyDescent="0.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</row>
    <row r="943" spans="1:41" ht="13" x14ac:dyDescent="0.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</row>
    <row r="944" spans="1:41" ht="13" x14ac:dyDescent="0.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</row>
    <row r="945" spans="1:41" ht="13" x14ac:dyDescent="0.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</row>
    <row r="946" spans="1:41" ht="13" x14ac:dyDescent="0.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</row>
    <row r="947" spans="1:41" ht="13" x14ac:dyDescent="0.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</row>
    <row r="948" spans="1:41" ht="13" x14ac:dyDescent="0.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</row>
    <row r="949" spans="1:41" ht="13" x14ac:dyDescent="0.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</row>
    <row r="950" spans="1:41" ht="13" x14ac:dyDescent="0.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</row>
    <row r="951" spans="1:41" ht="13" x14ac:dyDescent="0.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</row>
    <row r="952" spans="1:41" ht="13" x14ac:dyDescent="0.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</row>
    <row r="953" spans="1:41" ht="13" x14ac:dyDescent="0.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</row>
    <row r="954" spans="1:41" ht="13" x14ac:dyDescent="0.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</row>
    <row r="955" spans="1:41" ht="13" x14ac:dyDescent="0.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</row>
    <row r="956" spans="1:41" ht="13" x14ac:dyDescent="0.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</row>
    <row r="957" spans="1:41" ht="13" x14ac:dyDescent="0.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</row>
    <row r="958" spans="1:41" ht="13" x14ac:dyDescent="0.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</row>
    <row r="959" spans="1:41" ht="13" x14ac:dyDescent="0.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</row>
    <row r="960" spans="1:41" ht="13" x14ac:dyDescent="0.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</row>
    <row r="961" spans="1:41" ht="13" x14ac:dyDescent="0.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</row>
    <row r="962" spans="1:41" ht="13" x14ac:dyDescent="0.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</row>
    <row r="963" spans="1:41" ht="13" x14ac:dyDescent="0.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</row>
    <row r="964" spans="1:41" ht="13" x14ac:dyDescent="0.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</row>
    <row r="965" spans="1:41" ht="13" x14ac:dyDescent="0.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</row>
    <row r="966" spans="1:41" ht="13" x14ac:dyDescent="0.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</row>
    <row r="967" spans="1:41" ht="13" x14ac:dyDescent="0.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</row>
    <row r="968" spans="1:41" ht="13" x14ac:dyDescent="0.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</row>
    <row r="969" spans="1:41" ht="13" x14ac:dyDescent="0.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</row>
    <row r="970" spans="1:41" ht="13" x14ac:dyDescent="0.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</row>
    <row r="971" spans="1:41" ht="13" x14ac:dyDescent="0.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</row>
    <row r="972" spans="1:41" ht="13" x14ac:dyDescent="0.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</row>
    <row r="973" spans="1:41" ht="13" x14ac:dyDescent="0.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</row>
    <row r="974" spans="1:41" ht="13" x14ac:dyDescent="0.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</row>
    <row r="975" spans="1:41" ht="13" x14ac:dyDescent="0.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</row>
    <row r="976" spans="1:41" ht="13" x14ac:dyDescent="0.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</row>
    <row r="977" spans="1:41" ht="13" x14ac:dyDescent="0.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</row>
    <row r="978" spans="1:41" ht="13" x14ac:dyDescent="0.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</row>
    <row r="979" spans="1:41" ht="13" x14ac:dyDescent="0.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</row>
    <row r="980" spans="1:41" ht="13" x14ac:dyDescent="0.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</row>
    <row r="981" spans="1:41" ht="13" x14ac:dyDescent="0.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</row>
    <row r="982" spans="1:41" ht="13" x14ac:dyDescent="0.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</row>
    <row r="983" spans="1:41" ht="13" x14ac:dyDescent="0.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</row>
    <row r="984" spans="1:41" ht="13" x14ac:dyDescent="0.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</row>
    <row r="985" spans="1:41" ht="13" x14ac:dyDescent="0.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</row>
    <row r="986" spans="1:41" ht="13" x14ac:dyDescent="0.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</row>
    <row r="987" spans="1:41" ht="13" x14ac:dyDescent="0.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</row>
    <row r="988" spans="1:41" ht="13" x14ac:dyDescent="0.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</row>
    <row r="989" spans="1:41" ht="13" x14ac:dyDescent="0.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</row>
    <row r="990" spans="1:41" ht="13" x14ac:dyDescent="0.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</row>
    <row r="991" spans="1:41" ht="13" x14ac:dyDescent="0.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</row>
    <row r="992" spans="1:41" ht="13" x14ac:dyDescent="0.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</row>
    <row r="993" spans="1:41" ht="13" x14ac:dyDescent="0.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</row>
    <row r="994" spans="1:41" ht="13" x14ac:dyDescent="0.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</row>
    <row r="995" spans="1:41" ht="13" x14ac:dyDescent="0.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</row>
    <row r="996" spans="1:41" ht="13" x14ac:dyDescent="0.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</row>
    <row r="997" spans="1:41" ht="13" x14ac:dyDescent="0.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</row>
    <row r="998" spans="1:41" ht="13" x14ac:dyDescent="0.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</row>
    <row r="999" spans="1:41" ht="13" x14ac:dyDescent="0.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</row>
    <row r="1000" spans="1:41" ht="13" x14ac:dyDescent="0.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</row>
    <row r="1001" spans="1:41" ht="13" x14ac:dyDescent="0.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</row>
    <row r="1002" spans="1:41" ht="13" x14ac:dyDescent="0.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</row>
    <row r="1003" spans="1:41" ht="13" x14ac:dyDescent="0.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</row>
    <row r="1004" spans="1:41" ht="13" x14ac:dyDescent="0.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</row>
    <row r="1005" spans="1:41" ht="13" x14ac:dyDescent="0.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1003"/>
  <sheetViews>
    <sheetView workbookViewId="0"/>
  </sheetViews>
  <sheetFormatPr defaultColWidth="14.40625" defaultRowHeight="15.75" customHeight="1" x14ac:dyDescent="0.6"/>
  <cols>
    <col min="1" max="1" width="34.86328125" customWidth="1"/>
    <col min="2" max="2" width="10.26953125" customWidth="1"/>
    <col min="3" max="3" width="8.40625" customWidth="1"/>
    <col min="4" max="4" width="8.26953125" customWidth="1"/>
    <col min="5" max="5" width="7.86328125" customWidth="1"/>
    <col min="6" max="6" width="7.1328125" customWidth="1"/>
    <col min="7" max="7" width="10.86328125" customWidth="1"/>
    <col min="8" max="8" width="7.86328125" customWidth="1"/>
    <col min="9" max="9" width="9.40625" customWidth="1"/>
    <col min="10" max="10" width="6.6796875" customWidth="1"/>
    <col min="11" max="11" width="7.40625" customWidth="1"/>
    <col min="12" max="12" width="7.1328125" customWidth="1"/>
    <col min="13" max="14" width="6.86328125" customWidth="1"/>
    <col min="15" max="15" width="7.26953125" customWidth="1"/>
    <col min="16" max="16" width="8" customWidth="1"/>
    <col min="17" max="17" width="6.6796875" customWidth="1"/>
    <col min="18" max="18" width="6.1328125" customWidth="1"/>
    <col min="19" max="19" width="7" customWidth="1"/>
    <col min="20" max="20" width="8.26953125" customWidth="1"/>
    <col min="21" max="21" width="7.86328125" customWidth="1"/>
    <col min="22" max="22" width="9.6796875" customWidth="1"/>
    <col min="23" max="23" width="8" customWidth="1"/>
    <col min="24" max="24" width="7.1328125" customWidth="1"/>
    <col min="25" max="25" width="7.40625" customWidth="1"/>
    <col min="26" max="26" width="7.54296875" customWidth="1"/>
    <col min="27" max="29" width="8.26953125" customWidth="1"/>
    <col min="30" max="30" width="8.40625" customWidth="1"/>
    <col min="31" max="31" width="6.6796875" customWidth="1"/>
    <col min="32" max="32" width="7.40625" customWidth="1"/>
    <col min="33" max="33" width="8.54296875" customWidth="1"/>
    <col min="34" max="34" width="7.26953125" customWidth="1"/>
    <col min="35" max="35" width="7.86328125" customWidth="1"/>
    <col min="36" max="36" width="7.6796875" customWidth="1"/>
    <col min="37" max="39" width="8.6796875" customWidth="1"/>
    <col min="40" max="40" width="7.40625" customWidth="1"/>
  </cols>
  <sheetData>
    <row r="1" spans="1:40" ht="15.75" customHeight="1" x14ac:dyDescent="0.6">
      <c r="A1" s="9" t="s">
        <v>101</v>
      </c>
      <c r="B1" s="2"/>
      <c r="C1" s="2"/>
      <c r="D1" s="10" t="s">
        <v>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5.75" customHeight="1" x14ac:dyDescent="0.6">
      <c r="A2" s="11" t="s">
        <v>9</v>
      </c>
      <c r="B2" s="12">
        <v>2010</v>
      </c>
      <c r="C2" s="12">
        <v>2015</v>
      </c>
      <c r="D2" s="12">
        <v>2020</v>
      </c>
      <c r="E2" s="12">
        <v>2025</v>
      </c>
      <c r="F2" s="13">
        <v>2030</v>
      </c>
      <c r="G2" s="14">
        <v>2035</v>
      </c>
      <c r="H2" s="14">
        <v>2040</v>
      </c>
      <c r="I2" s="14">
        <v>2045</v>
      </c>
      <c r="J2" s="14">
        <v>2050</v>
      </c>
      <c r="K2" s="14">
        <v>2055</v>
      </c>
      <c r="L2" s="14">
        <v>2060</v>
      </c>
      <c r="M2" s="14">
        <v>2065</v>
      </c>
      <c r="N2" s="15">
        <v>2070</v>
      </c>
      <c r="O2" s="16">
        <v>2075</v>
      </c>
      <c r="P2" s="16">
        <v>2080</v>
      </c>
      <c r="Q2" s="16">
        <v>2085</v>
      </c>
      <c r="R2" s="16">
        <v>2090</v>
      </c>
      <c r="S2" s="16">
        <v>2095</v>
      </c>
      <c r="T2" s="17">
        <v>2100</v>
      </c>
      <c r="U2" s="18">
        <v>2105</v>
      </c>
      <c r="V2" s="18">
        <v>2110</v>
      </c>
      <c r="W2" s="18">
        <v>2115</v>
      </c>
      <c r="X2" s="18">
        <v>2120</v>
      </c>
      <c r="Y2" s="19">
        <v>2125</v>
      </c>
      <c r="Z2" s="18">
        <v>2130</v>
      </c>
      <c r="AA2" s="18">
        <v>2135</v>
      </c>
      <c r="AB2" s="18">
        <v>2140</v>
      </c>
      <c r="AC2" s="19">
        <v>2145</v>
      </c>
      <c r="AD2" s="20">
        <v>2150</v>
      </c>
      <c r="AE2" s="21">
        <v>2155</v>
      </c>
      <c r="AF2" s="21">
        <v>2160</v>
      </c>
      <c r="AG2" s="21">
        <v>2165</v>
      </c>
      <c r="AH2" s="21">
        <v>2170</v>
      </c>
      <c r="AI2" s="21">
        <v>2175</v>
      </c>
      <c r="AJ2" s="21">
        <v>2180</v>
      </c>
      <c r="AK2" s="21">
        <v>2185</v>
      </c>
      <c r="AL2" s="21">
        <v>2190</v>
      </c>
      <c r="AM2" s="21">
        <v>2195</v>
      </c>
      <c r="AN2" s="21">
        <v>2200</v>
      </c>
    </row>
    <row r="3" spans="1:40" ht="15.75" customHeight="1" x14ac:dyDescent="0.6">
      <c r="A3" s="22" t="s">
        <v>10</v>
      </c>
      <c r="B3" s="2">
        <f>'Calculations for DICE &amp; RICE'!C5</f>
        <v>0.96</v>
      </c>
      <c r="C3" s="40"/>
      <c r="D3" s="2">
        <f>'Calculations for DICE &amp; RICE'!C6</f>
        <v>1.38</v>
      </c>
      <c r="E3" s="40"/>
      <c r="F3" s="40"/>
      <c r="G3" s="40"/>
      <c r="H3" s="40"/>
      <c r="I3" s="40"/>
      <c r="J3" s="40"/>
      <c r="K3" s="40"/>
      <c r="L3" s="40"/>
      <c r="M3" s="40"/>
      <c r="N3" s="2">
        <f>'Calculations for DICE &amp; RICE'!C7</f>
        <v>2.5499999999999998</v>
      </c>
      <c r="O3" s="40"/>
      <c r="P3" s="40"/>
      <c r="Q3" s="40"/>
      <c r="R3" s="40"/>
      <c r="S3" s="40"/>
      <c r="T3" s="2">
        <f>'Calculations for DICE &amp; RICE'!C8</f>
        <v>3.2</v>
      </c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</row>
    <row r="4" spans="1:40" ht="15.75" customHeight="1" x14ac:dyDescent="0.6">
      <c r="A4" s="22" t="s">
        <v>11</v>
      </c>
      <c r="B4" s="2">
        <f>'Calculations for DICE &amp; RICE'!C26</f>
        <v>0.96</v>
      </c>
      <c r="C4" s="40"/>
      <c r="D4" s="2">
        <f>'Calculations for DICE &amp; RICE'!C27</f>
        <v>1.38</v>
      </c>
      <c r="E4" s="40"/>
      <c r="F4" s="40"/>
      <c r="G4" s="40"/>
      <c r="H4" s="40"/>
      <c r="I4" s="40"/>
      <c r="J4" s="40"/>
      <c r="K4" s="40"/>
      <c r="L4" s="40"/>
      <c r="M4" s="40"/>
      <c r="N4" s="2">
        <f>'Calculations for DICE &amp; RICE'!C28</f>
        <v>2.5499999999999998</v>
      </c>
      <c r="O4" s="40"/>
      <c r="P4" s="40"/>
      <c r="Q4" s="40"/>
      <c r="R4" s="40"/>
      <c r="S4" s="40"/>
      <c r="T4" s="2">
        <f>'Calculations for DICE &amp; RICE'!C29</f>
        <v>3.2</v>
      </c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</row>
    <row r="5" spans="1:40" ht="15.75" customHeight="1" x14ac:dyDescent="0.6">
      <c r="A5" s="22" t="s">
        <v>12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</row>
    <row r="6" spans="1:40" ht="15.75" customHeight="1" x14ac:dyDescent="0.6">
      <c r="A6" s="22" t="s">
        <v>13</v>
      </c>
      <c r="B6" s="40"/>
      <c r="C6" s="45">
        <f>'Calculations for DICE &amp; RICE'!B297</f>
        <v>0.63500000000000001</v>
      </c>
      <c r="D6" s="40"/>
      <c r="E6" s="45">
        <f>'Calculations for DICE &amp; RICE'!C297</f>
        <v>0.82199999999999995</v>
      </c>
      <c r="F6" s="40"/>
      <c r="G6" s="45">
        <f>'Calculations for DICE &amp; RICE'!D297</f>
        <v>1.032</v>
      </c>
      <c r="H6" s="40"/>
      <c r="I6" s="45">
        <f>'Calculations for DICE &amp; RICE'!E297</f>
        <v>1.252</v>
      </c>
      <c r="J6" s="40"/>
      <c r="K6" s="45">
        <f>'Calculations for DICE &amp; RICE'!F297</f>
        <v>1.474</v>
      </c>
      <c r="L6" s="40"/>
      <c r="M6" s="45">
        <f>'Calculations for DICE &amp; RICE'!G297</f>
        <v>1.696</v>
      </c>
      <c r="N6" s="40"/>
      <c r="O6" s="45">
        <f>'Calculations for DICE &amp; RICE'!H297</f>
        <v>1.9159999999999999</v>
      </c>
      <c r="P6" s="40"/>
      <c r="Q6" s="45">
        <f>'Calculations for DICE &amp; RICE'!I297</f>
        <v>2.1339999999999999</v>
      </c>
      <c r="R6" s="40"/>
      <c r="S6" s="45">
        <f>'Calculations for DICE &amp; RICE'!J297</f>
        <v>2.3479999999999999</v>
      </c>
      <c r="T6" s="40"/>
      <c r="U6" s="45">
        <f>'Calculations for DICE &amp; RICE'!K297</f>
        <v>2.5590000000000002</v>
      </c>
      <c r="V6" s="40"/>
      <c r="W6" s="2">
        <f>'Calculations for DICE &amp; RICE'!L297</f>
        <v>2.7370000000000001</v>
      </c>
      <c r="X6" s="40"/>
      <c r="Y6" s="2">
        <f>'Calculations for DICE &amp; RICE'!M297</f>
        <v>2.8929999999999998</v>
      </c>
      <c r="Z6" s="40"/>
      <c r="AA6" s="2">
        <f>'Calculations for DICE &amp; RICE'!N297</f>
        <v>3.0369999999999999</v>
      </c>
      <c r="AB6" s="40"/>
      <c r="AC6" s="2">
        <f>'Calculations for DICE &amp; RICE'!O297</f>
        <v>3.1720000000000002</v>
      </c>
      <c r="AD6" s="40"/>
      <c r="AE6" s="2">
        <f>'Calculations for DICE &amp; RICE'!P297</f>
        <v>3.3</v>
      </c>
      <c r="AF6" s="40"/>
      <c r="AG6" s="2">
        <f>'Calculations for DICE &amp; RICE'!Q297</f>
        <v>3.423</v>
      </c>
      <c r="AH6" s="40"/>
      <c r="AI6" s="2">
        <f>'Calculations for DICE &amp; RICE'!R297</f>
        <v>3.5430000000000001</v>
      </c>
      <c r="AJ6" s="40"/>
      <c r="AK6" s="2">
        <f>'Calculations for DICE &amp; RICE'!S297</f>
        <v>3.6579999999999999</v>
      </c>
      <c r="AL6" s="40"/>
      <c r="AM6" s="2">
        <f>'Calculations for DICE &amp; RICE'!T297</f>
        <v>3.7709999999999999</v>
      </c>
      <c r="AN6" s="2"/>
    </row>
    <row r="7" spans="1:40" ht="15.75" customHeight="1" x14ac:dyDescent="0.6">
      <c r="A7" s="22" t="s">
        <v>14</v>
      </c>
      <c r="B7" s="45">
        <v>0.85</v>
      </c>
      <c r="C7" s="45">
        <v>0.96</v>
      </c>
      <c r="D7" s="45">
        <v>1.08</v>
      </c>
      <c r="E7" s="45">
        <v>1.2</v>
      </c>
      <c r="F7" s="45">
        <v>1.33</v>
      </c>
      <c r="G7" s="45">
        <v>1.46</v>
      </c>
      <c r="H7" s="45">
        <v>1.58</v>
      </c>
      <c r="I7" s="45">
        <v>1.71</v>
      </c>
      <c r="J7" s="45">
        <v>1.84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</row>
    <row r="8" spans="1:40" ht="15.75" customHeight="1" x14ac:dyDescent="0.6">
      <c r="A8" s="22" t="s">
        <v>15</v>
      </c>
      <c r="B8" s="40"/>
      <c r="C8" s="45">
        <v>1.1599999999999999</v>
      </c>
      <c r="D8" s="45">
        <v>1.48</v>
      </c>
      <c r="E8" s="45">
        <v>1.81</v>
      </c>
      <c r="F8" s="45">
        <v>2.14</v>
      </c>
      <c r="G8" s="45">
        <v>2.4500000000000002</v>
      </c>
      <c r="H8" s="45">
        <v>2.75</v>
      </c>
      <c r="I8" s="45">
        <v>3.04</v>
      </c>
      <c r="J8" s="45">
        <v>3.31</v>
      </c>
      <c r="K8" s="45">
        <v>3.57</v>
      </c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</row>
    <row r="9" spans="1:40" ht="15.75" customHeight="1" x14ac:dyDescent="0.6">
      <c r="A9" s="22" t="s">
        <v>16</v>
      </c>
      <c r="B9" s="45">
        <v>0.83</v>
      </c>
      <c r="C9" s="45">
        <v>0.93</v>
      </c>
      <c r="D9" s="45">
        <v>1.05</v>
      </c>
      <c r="E9" s="45">
        <v>1.18</v>
      </c>
      <c r="F9" s="45">
        <v>1.32</v>
      </c>
      <c r="G9" s="45">
        <v>1.47</v>
      </c>
      <c r="H9" s="45">
        <v>1.63</v>
      </c>
      <c r="I9" s="45">
        <v>1.8</v>
      </c>
      <c r="J9" s="45">
        <v>1.98</v>
      </c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</row>
    <row r="10" spans="1:40" ht="15.75" customHeight="1" x14ac:dyDescent="0.6">
      <c r="A10" s="22" t="s">
        <v>17</v>
      </c>
      <c r="B10" s="45">
        <v>0.8</v>
      </c>
      <c r="C10" s="45">
        <v>0.93</v>
      </c>
      <c r="D10" s="45">
        <v>1.06</v>
      </c>
      <c r="E10" s="45">
        <v>1.2</v>
      </c>
      <c r="F10" s="45">
        <v>1.35</v>
      </c>
      <c r="G10" s="45">
        <v>1.51</v>
      </c>
      <c r="H10" s="45">
        <v>1.67</v>
      </c>
      <c r="I10" s="45">
        <v>1.84</v>
      </c>
      <c r="J10" s="45">
        <v>2.0099999999999998</v>
      </c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</row>
    <row r="11" spans="1:40" ht="15.75" customHeight="1" x14ac:dyDescent="0.6">
      <c r="A11" s="22" t="s">
        <v>18</v>
      </c>
      <c r="B11" s="41"/>
      <c r="C11" s="46">
        <v>0.85</v>
      </c>
      <c r="D11" s="46">
        <v>1.0163</v>
      </c>
      <c r="E11" s="46">
        <v>1.1892</v>
      </c>
      <c r="F11" s="46">
        <v>1.3678999999999999</v>
      </c>
      <c r="G11" s="46">
        <v>1.5517000000000001</v>
      </c>
      <c r="H11" s="46">
        <v>1.74</v>
      </c>
      <c r="I11" s="46">
        <v>1.9320999999999999</v>
      </c>
      <c r="J11" s="46">
        <v>2.1272000000000002</v>
      </c>
      <c r="K11" s="46">
        <v>2.3248000000000002</v>
      </c>
      <c r="L11" s="46">
        <v>2.524</v>
      </c>
      <c r="M11" s="46">
        <v>2.7242999999999999</v>
      </c>
      <c r="N11" s="46">
        <v>2.9249000000000001</v>
      </c>
      <c r="O11" s="46">
        <v>3.1253000000000002</v>
      </c>
      <c r="P11" s="46">
        <v>3.3248000000000002</v>
      </c>
      <c r="Q11" s="46">
        <v>3.5228999999999999</v>
      </c>
      <c r="R11" s="46">
        <v>3.7191000000000001</v>
      </c>
      <c r="S11" s="46">
        <v>3.9129999999999998</v>
      </c>
      <c r="T11" s="46">
        <v>4.1040999999999999</v>
      </c>
      <c r="U11" s="46">
        <v>4.2891000000000004</v>
      </c>
      <c r="V11" s="46">
        <v>4.4680999999999997</v>
      </c>
      <c r="W11" s="46">
        <v>4.6412000000000004</v>
      </c>
      <c r="X11" s="46">
        <v>4.8082000000000003</v>
      </c>
      <c r="Y11" s="46">
        <v>4.9694000000000003</v>
      </c>
      <c r="Z11" s="46">
        <v>5.1247999999999996</v>
      </c>
      <c r="AA11" s="46">
        <v>5.2743000000000002</v>
      </c>
      <c r="AB11" s="46">
        <v>5.4180999999999999</v>
      </c>
      <c r="AC11" s="46">
        <v>5.5560999999999998</v>
      </c>
      <c r="AD11" s="46">
        <v>5.6885000000000003</v>
      </c>
      <c r="AE11" s="46">
        <v>5.8151999999999999</v>
      </c>
      <c r="AF11" s="46">
        <v>5.9363000000000001</v>
      </c>
      <c r="AG11" s="46">
        <v>6.0518000000000001</v>
      </c>
      <c r="AH11" s="46">
        <v>6.1619000000000002</v>
      </c>
      <c r="AI11" s="46">
        <v>6.2664</v>
      </c>
      <c r="AJ11" s="46">
        <v>6.3654999999999999</v>
      </c>
      <c r="AK11" s="46">
        <v>6.4591000000000003</v>
      </c>
      <c r="AL11" s="46">
        <v>6.5473999999999997</v>
      </c>
      <c r="AM11" s="46">
        <v>6.6303000000000001</v>
      </c>
      <c r="AN11" s="46">
        <v>6.7077999999999998</v>
      </c>
    </row>
    <row r="12" spans="1:40" ht="15.75" customHeight="1" x14ac:dyDescent="0.6">
      <c r="A12" s="22" t="s">
        <v>19</v>
      </c>
      <c r="B12" s="40"/>
      <c r="C12" s="45">
        <v>0.85</v>
      </c>
      <c r="D12" s="45">
        <v>1.02</v>
      </c>
      <c r="E12" s="45">
        <v>1.19</v>
      </c>
      <c r="F12" s="45">
        <v>1.37</v>
      </c>
      <c r="G12" s="45">
        <v>1.55</v>
      </c>
      <c r="H12" s="45">
        <v>1.74</v>
      </c>
      <c r="I12" s="45">
        <v>1.93</v>
      </c>
      <c r="J12" s="45">
        <v>2.13</v>
      </c>
      <c r="K12" s="45">
        <v>2.3199999999999998</v>
      </c>
      <c r="L12" s="45">
        <v>2.52</v>
      </c>
      <c r="M12" s="45">
        <v>2.72</v>
      </c>
      <c r="N12" s="45">
        <v>2.93</v>
      </c>
      <c r="O12" s="45">
        <v>3.13</v>
      </c>
      <c r="P12" s="45">
        <v>3.33</v>
      </c>
      <c r="Q12" s="45">
        <v>3.52</v>
      </c>
      <c r="R12" s="45">
        <v>3.72</v>
      </c>
      <c r="S12" s="45">
        <v>3.91</v>
      </c>
      <c r="T12" s="45">
        <v>4.0999999999999996</v>
      </c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</row>
    <row r="13" spans="1:40" ht="15.75" customHeight="1" x14ac:dyDescent="0.6">
      <c r="A13" s="22" t="s">
        <v>20</v>
      </c>
      <c r="B13" s="40"/>
      <c r="C13" s="2">
        <f>'Calculations for DICE &amp; RICE'!G130</f>
        <v>0.98</v>
      </c>
      <c r="D13" s="40"/>
      <c r="E13" s="2">
        <f>'Calculations for DICE &amp; RICE'!H130</f>
        <v>1.23</v>
      </c>
      <c r="F13" s="40"/>
      <c r="G13" s="2">
        <f>'Calculations for DICE &amp; RICE'!I130</f>
        <v>1.52</v>
      </c>
      <c r="H13" s="40"/>
      <c r="I13" s="2">
        <f>'Calculations for DICE &amp; RICE'!J130</f>
        <v>1.8320000000000001</v>
      </c>
      <c r="J13" s="40"/>
      <c r="K13" s="2">
        <f>'Calculations for DICE &amp; RICE'!K130</f>
        <v>2.1509999999999998</v>
      </c>
      <c r="L13" s="40"/>
      <c r="M13" s="2">
        <f>'Calculations for DICE &amp; RICE'!L130</f>
        <v>2.468</v>
      </c>
      <c r="N13" s="40"/>
      <c r="O13" s="2">
        <f>'Calculations for DICE &amp; RICE'!M130</f>
        <v>2.778</v>
      </c>
      <c r="P13" s="40"/>
      <c r="Q13" s="2">
        <f>'Calculations for DICE &amp; RICE'!N130</f>
        <v>3.0779999999999998</v>
      </c>
      <c r="R13" s="40"/>
      <c r="S13" s="2">
        <f>'Calculations for DICE &amp; RICE'!O130</f>
        <v>3.3679999999999999</v>
      </c>
      <c r="T13" s="40"/>
      <c r="U13" s="2">
        <f>'Calculations for DICE &amp; RICE'!P130</f>
        <v>3.6480000000000001</v>
      </c>
      <c r="V13" s="40"/>
      <c r="W13" s="2">
        <f>'Calculations for DICE &amp; RICE'!Q130</f>
        <v>3.9106200000000002</v>
      </c>
      <c r="X13" s="40"/>
      <c r="Y13" s="2">
        <f>'Calculations for DICE &amp; RICE'!R130</f>
        <v>4.16</v>
      </c>
      <c r="Z13" s="40"/>
      <c r="AA13" s="2">
        <f>'Calculations for DICE &amp; RICE'!S130</f>
        <v>4.3970000000000002</v>
      </c>
      <c r="AB13" s="40"/>
      <c r="AC13" s="2">
        <f>'Calculations for DICE &amp; RICE'!T130</f>
        <v>4.625</v>
      </c>
      <c r="AD13" s="40"/>
      <c r="AE13" s="2">
        <f>'Calculations for DICE &amp; RICE'!U130</f>
        <v>4.843</v>
      </c>
      <c r="AF13" s="40"/>
      <c r="AG13" s="2">
        <f>'Calculations for DICE &amp; RICE'!V130</f>
        <v>5.0529999999999999</v>
      </c>
      <c r="AH13" s="40"/>
      <c r="AI13" s="2">
        <f>'Calculations for DICE &amp; RICE'!W130</f>
        <v>5.2539999999999996</v>
      </c>
      <c r="AJ13" s="40"/>
      <c r="AK13" s="2">
        <f>'Calculations for DICE &amp; RICE'!X130</f>
        <v>5.4480000000000004</v>
      </c>
      <c r="AL13" s="40"/>
      <c r="AM13" s="2">
        <f>'Calculations for DICE &amp; RICE'!Y130</f>
        <v>5.6349999999999998</v>
      </c>
      <c r="AN13" s="2"/>
    </row>
    <row r="14" spans="1:40" ht="15.75" customHeight="1" x14ac:dyDescent="0.6">
      <c r="A14" s="22" t="s">
        <v>21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</row>
    <row r="15" spans="1:40" ht="15.75" customHeight="1" x14ac:dyDescent="0.6">
      <c r="A15" s="22" t="s">
        <v>22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</row>
    <row r="16" spans="1:40" ht="15.75" customHeight="1" x14ac:dyDescent="0.6">
      <c r="A16" s="22" t="s">
        <v>23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</row>
    <row r="17" spans="1:40" ht="15.75" customHeight="1" x14ac:dyDescent="0.6">
      <c r="A17" s="34" t="s">
        <v>24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</row>
    <row r="18" spans="1:40" ht="15.75" customHeight="1" x14ac:dyDescent="0.6">
      <c r="A18" s="34" t="s">
        <v>25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</row>
    <row r="19" spans="1:40" ht="13" x14ac:dyDescent="0.6">
      <c r="A19" s="22" t="s">
        <v>26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</row>
    <row r="20" spans="1:40" ht="13" x14ac:dyDescent="0.6">
      <c r="A20" s="22" t="s">
        <v>27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</row>
    <row r="21" spans="1:40" ht="13" x14ac:dyDescent="0.6">
      <c r="A21" s="22" t="s">
        <v>28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</row>
    <row r="22" spans="1:40" ht="13" x14ac:dyDescent="0.6">
      <c r="A22" s="22" t="s">
        <v>29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</row>
    <row r="23" spans="1:40" ht="13" x14ac:dyDescent="0.6">
      <c r="A23" s="22" t="s">
        <v>30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</row>
    <row r="24" spans="1:40" ht="13" x14ac:dyDescent="0.6">
      <c r="A24" s="22" t="s">
        <v>31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</row>
    <row r="25" spans="1:40" ht="13" x14ac:dyDescent="0.6">
      <c r="A25" s="22" t="s">
        <v>32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</row>
    <row r="26" spans="1:40" ht="13" x14ac:dyDescent="0.6">
      <c r="A26" s="22" t="s">
        <v>33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</row>
    <row r="27" spans="1:40" ht="13" x14ac:dyDescent="0.6">
      <c r="A27" s="36" t="s">
        <v>34</v>
      </c>
      <c r="B27" s="47">
        <v>0.98899999999999999</v>
      </c>
      <c r="C27" s="40"/>
      <c r="D27" s="47">
        <v>1.252</v>
      </c>
      <c r="E27" s="40"/>
      <c r="F27" s="47">
        <v>1.569</v>
      </c>
      <c r="G27" s="40"/>
      <c r="H27" s="47">
        <v>1.9</v>
      </c>
      <c r="I27" s="40"/>
      <c r="J27" s="47">
        <v>2.2240000000000002</v>
      </c>
      <c r="K27" s="40"/>
      <c r="L27" s="47">
        <v>2.5059999999999998</v>
      </c>
      <c r="M27" s="40"/>
      <c r="N27" s="47">
        <v>2.7679999999999998</v>
      </c>
      <c r="O27" s="40"/>
      <c r="P27" s="47">
        <v>3.012</v>
      </c>
      <c r="Q27" s="40"/>
      <c r="R27" s="47">
        <v>3.2320000000000002</v>
      </c>
      <c r="S27" s="40"/>
      <c r="T27" s="47">
        <v>3.4220000000000002</v>
      </c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</row>
    <row r="28" spans="1:40" ht="13" x14ac:dyDescent="0.6">
      <c r="A28" s="36" t="s">
        <v>35</v>
      </c>
      <c r="B28" s="47">
        <v>0.98899999999999999</v>
      </c>
      <c r="C28" s="40"/>
      <c r="D28" s="47">
        <v>1.252</v>
      </c>
      <c r="E28" s="40"/>
      <c r="F28" s="47">
        <v>1.5529999999999999</v>
      </c>
      <c r="G28" s="40"/>
      <c r="H28" s="47">
        <v>1.907</v>
      </c>
      <c r="I28" s="40"/>
      <c r="J28" s="47">
        <v>2.286</v>
      </c>
      <c r="K28" s="40"/>
      <c r="L28" s="47">
        <v>2.6509999999999998</v>
      </c>
      <c r="M28" s="40"/>
      <c r="N28" s="47">
        <v>3.016</v>
      </c>
      <c r="O28" s="40"/>
      <c r="P28" s="47">
        <v>3.3849999999999998</v>
      </c>
      <c r="Q28" s="40"/>
      <c r="R28" s="47">
        <v>3.7570000000000001</v>
      </c>
      <c r="S28" s="40"/>
      <c r="T28" s="47">
        <v>4.125</v>
      </c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</row>
    <row r="29" spans="1:40" ht="13" x14ac:dyDescent="0.6">
      <c r="A29" s="36" t="s">
        <v>36</v>
      </c>
      <c r="B29" s="47">
        <v>0.98799999999999999</v>
      </c>
      <c r="C29" s="40"/>
      <c r="D29" s="47">
        <v>1.226</v>
      </c>
      <c r="E29" s="40"/>
      <c r="F29" s="47">
        <v>1.524</v>
      </c>
      <c r="G29" s="40"/>
      <c r="H29" s="47">
        <v>1.8640000000000001</v>
      </c>
      <c r="I29" s="40"/>
      <c r="J29" s="47">
        <v>2.2029999999999998</v>
      </c>
      <c r="K29" s="40"/>
      <c r="L29" s="47">
        <v>2.5510000000000002</v>
      </c>
      <c r="M29" s="40"/>
      <c r="N29" s="47">
        <v>2.9119999999999999</v>
      </c>
      <c r="O29" s="40"/>
      <c r="P29" s="47">
        <v>3.2839999999999998</v>
      </c>
      <c r="Q29" s="40"/>
      <c r="R29" s="47">
        <v>3.6720000000000002</v>
      </c>
      <c r="S29" s="40"/>
      <c r="T29" s="47">
        <v>4.0709999999999997</v>
      </c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</row>
    <row r="30" spans="1:40" ht="13" x14ac:dyDescent="0.6">
      <c r="A30" s="36" t="s">
        <v>37</v>
      </c>
      <c r="B30" s="47">
        <v>0.98799999999999999</v>
      </c>
      <c r="C30" s="40"/>
      <c r="D30" s="47">
        <v>1.22</v>
      </c>
      <c r="E30" s="40"/>
      <c r="F30" s="47">
        <v>1.5089999999999999</v>
      </c>
      <c r="G30" s="40"/>
      <c r="H30" s="47">
        <v>1.8340000000000001</v>
      </c>
      <c r="I30" s="40"/>
      <c r="J30" s="47">
        <v>2.1459999999999999</v>
      </c>
      <c r="K30" s="40"/>
      <c r="L30" s="47">
        <v>2.4409999999999998</v>
      </c>
      <c r="M30" s="40"/>
      <c r="N30" s="47">
        <v>2.72</v>
      </c>
      <c r="O30" s="40"/>
      <c r="P30" s="47">
        <v>2.9820000000000002</v>
      </c>
      <c r="Q30" s="40"/>
      <c r="R30" s="47">
        <v>3.2280000000000002</v>
      </c>
      <c r="S30" s="40"/>
      <c r="T30" s="47">
        <v>3.4550000000000001</v>
      </c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</row>
    <row r="31" spans="1:40" ht="13" x14ac:dyDescent="0.6">
      <c r="A31" s="36" t="s">
        <v>38</v>
      </c>
      <c r="B31" s="47">
        <v>0.98899999999999999</v>
      </c>
      <c r="C31" s="40"/>
      <c r="D31" s="47">
        <v>1.2470000000000001</v>
      </c>
      <c r="E31" s="40"/>
      <c r="F31" s="47">
        <v>1.5780000000000001</v>
      </c>
      <c r="G31" s="40"/>
      <c r="H31" s="47">
        <v>1.964</v>
      </c>
      <c r="I31" s="40"/>
      <c r="J31" s="47">
        <v>2.4039999999999999</v>
      </c>
      <c r="K31" s="40"/>
      <c r="L31" s="47">
        <v>2.8490000000000002</v>
      </c>
      <c r="M31" s="40"/>
      <c r="N31" s="47">
        <v>3.3109999999999999</v>
      </c>
      <c r="O31" s="40"/>
      <c r="P31" s="47">
        <v>3.7869999999999999</v>
      </c>
      <c r="Q31" s="40"/>
      <c r="R31" s="47">
        <v>4.2679999999999998</v>
      </c>
      <c r="S31" s="40"/>
      <c r="T31" s="47">
        <v>4.7439999999999998</v>
      </c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</row>
    <row r="32" spans="1:40" ht="13" x14ac:dyDescent="0.6">
      <c r="A32" s="48" t="s">
        <v>102</v>
      </c>
      <c r="B32" s="47">
        <v>0.98899999999999999</v>
      </c>
      <c r="C32" s="40"/>
      <c r="D32" s="47">
        <v>1.228</v>
      </c>
      <c r="E32" s="40"/>
      <c r="F32" s="47">
        <v>1.472</v>
      </c>
      <c r="G32" s="40"/>
      <c r="H32" s="47">
        <v>1.7330000000000001</v>
      </c>
      <c r="I32" s="40"/>
      <c r="J32" s="47">
        <v>2</v>
      </c>
      <c r="K32" s="40"/>
      <c r="L32" s="47">
        <v>2.246</v>
      </c>
      <c r="M32" s="40"/>
      <c r="N32" s="47">
        <v>2.4870000000000001</v>
      </c>
      <c r="O32" s="40"/>
      <c r="P32" s="47">
        <v>2.7170000000000001</v>
      </c>
      <c r="Q32" s="40"/>
      <c r="R32" s="47">
        <v>2.919</v>
      </c>
      <c r="S32" s="40"/>
      <c r="T32" s="47">
        <v>3.0859999999999999</v>
      </c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</row>
    <row r="33" spans="1:40" ht="13" x14ac:dyDescent="0.6">
      <c r="A33" s="48" t="s">
        <v>103</v>
      </c>
      <c r="B33" s="47">
        <v>0.98899999999999999</v>
      </c>
      <c r="C33" s="40"/>
      <c r="D33" s="47">
        <v>1.228</v>
      </c>
      <c r="E33" s="40"/>
      <c r="F33" s="47">
        <v>1.498</v>
      </c>
      <c r="G33" s="40"/>
      <c r="H33" s="47">
        <v>1.8140000000000001</v>
      </c>
      <c r="I33" s="40"/>
      <c r="J33" s="47">
        <v>2.1549999999999998</v>
      </c>
      <c r="K33" s="40"/>
      <c r="L33" s="47">
        <v>2.4910000000000001</v>
      </c>
      <c r="M33" s="40"/>
      <c r="N33" s="47">
        <v>2.843</v>
      </c>
      <c r="O33" s="40"/>
      <c r="P33" s="47">
        <v>3.2130000000000001</v>
      </c>
      <c r="Q33" s="40"/>
      <c r="R33" s="47">
        <v>3.577</v>
      </c>
      <c r="S33" s="40"/>
      <c r="T33" s="47">
        <v>3.9239999999999999</v>
      </c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</row>
    <row r="34" spans="1:40" ht="13" x14ac:dyDescent="0.6">
      <c r="A34" s="48" t="s">
        <v>104</v>
      </c>
      <c r="B34" s="47">
        <v>0.98799999999999999</v>
      </c>
      <c r="C34" s="40"/>
      <c r="D34" s="47">
        <v>1.228</v>
      </c>
      <c r="E34" s="40"/>
      <c r="F34" s="47">
        <v>1.51</v>
      </c>
      <c r="G34" s="40"/>
      <c r="H34" s="47">
        <v>1.839</v>
      </c>
      <c r="I34" s="40"/>
      <c r="J34" s="47">
        <v>2.1779999999999999</v>
      </c>
      <c r="K34" s="40"/>
      <c r="L34" s="47">
        <v>2.5219999999999998</v>
      </c>
      <c r="M34" s="40"/>
      <c r="N34" s="47">
        <v>2.8849999999999998</v>
      </c>
      <c r="O34" s="40"/>
      <c r="P34" s="47">
        <v>3.278</v>
      </c>
      <c r="Q34" s="40"/>
      <c r="R34" s="47">
        <v>3.681</v>
      </c>
      <c r="S34" s="40"/>
      <c r="T34" s="47">
        <v>4.0839999999999996</v>
      </c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</row>
    <row r="35" spans="1:40" ht="13" x14ac:dyDescent="0.6">
      <c r="A35" s="48" t="s">
        <v>105</v>
      </c>
      <c r="B35" s="47">
        <v>0.98899999999999999</v>
      </c>
      <c r="C35" s="40"/>
      <c r="D35" s="47">
        <v>1.2370000000000001</v>
      </c>
      <c r="E35" s="40"/>
      <c r="F35" s="47">
        <v>1.5329999999999999</v>
      </c>
      <c r="G35" s="40"/>
      <c r="H35" s="47">
        <v>1.8740000000000001</v>
      </c>
      <c r="I35" s="40"/>
      <c r="J35" s="47">
        <v>2.2160000000000002</v>
      </c>
      <c r="K35" s="40"/>
      <c r="L35" s="47">
        <v>2.5459999999999998</v>
      </c>
      <c r="M35" s="40"/>
      <c r="N35" s="47">
        <v>2.875</v>
      </c>
      <c r="O35" s="40"/>
      <c r="P35" s="47">
        <v>3.2010000000000001</v>
      </c>
      <c r="Q35" s="40"/>
      <c r="R35" s="47">
        <v>3.4940000000000002</v>
      </c>
      <c r="S35" s="40"/>
      <c r="T35" s="47">
        <v>3.758</v>
      </c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</row>
    <row r="36" spans="1:40" ht="13" x14ac:dyDescent="0.6">
      <c r="A36" s="48" t="s">
        <v>106</v>
      </c>
      <c r="B36" s="47">
        <v>0.98899999999999999</v>
      </c>
      <c r="C36" s="40"/>
      <c r="D36" s="47">
        <v>1.228</v>
      </c>
      <c r="E36" s="40"/>
      <c r="F36" s="47">
        <v>1.5029999999999999</v>
      </c>
      <c r="G36" s="40"/>
      <c r="H36" s="47">
        <v>1.85</v>
      </c>
      <c r="I36" s="40"/>
      <c r="J36" s="47">
        <v>2.2669999999999999</v>
      </c>
      <c r="K36" s="40"/>
      <c r="L36" s="47">
        <v>2.7010000000000001</v>
      </c>
      <c r="M36" s="40"/>
      <c r="N36" s="47">
        <v>3.1579999999999999</v>
      </c>
      <c r="O36" s="40"/>
      <c r="P36" s="47">
        <v>3.625</v>
      </c>
      <c r="Q36" s="40"/>
      <c r="R36" s="47">
        <v>4.08</v>
      </c>
      <c r="S36" s="40"/>
      <c r="T36" s="47">
        <v>4.51</v>
      </c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</row>
    <row r="37" spans="1:40" ht="13" x14ac:dyDescent="0.6">
      <c r="A37" s="36" t="s">
        <v>39</v>
      </c>
      <c r="B37" s="47">
        <v>0.98799999999999999</v>
      </c>
      <c r="C37" s="40"/>
      <c r="D37" s="47">
        <v>1.2230000000000001</v>
      </c>
      <c r="E37" s="40"/>
      <c r="F37" s="47">
        <v>1.506</v>
      </c>
      <c r="G37" s="40"/>
      <c r="H37" s="47">
        <v>1.7709999999999999</v>
      </c>
      <c r="I37" s="40"/>
      <c r="J37" s="47">
        <v>2.0219999999999998</v>
      </c>
      <c r="K37" s="40"/>
      <c r="L37" s="47">
        <v>2.246</v>
      </c>
      <c r="M37" s="40"/>
      <c r="N37" s="47">
        <v>2.46</v>
      </c>
      <c r="O37" s="40"/>
      <c r="P37" s="47">
        <v>2.669</v>
      </c>
      <c r="Q37" s="40"/>
      <c r="R37" s="47">
        <v>2.8559999999999999</v>
      </c>
      <c r="S37" s="40"/>
      <c r="T37" s="47">
        <v>3.0179999999999998</v>
      </c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</row>
    <row r="38" spans="1:40" ht="13" x14ac:dyDescent="0.6">
      <c r="A38" s="36" t="s">
        <v>40</v>
      </c>
      <c r="B38" s="47">
        <v>0.98899999999999999</v>
      </c>
      <c r="C38" s="40"/>
      <c r="D38" s="47">
        <v>1.248</v>
      </c>
      <c r="E38" s="40"/>
      <c r="F38" s="47">
        <v>1.5649999999999999</v>
      </c>
      <c r="G38" s="40"/>
      <c r="H38" s="47">
        <v>1.873</v>
      </c>
      <c r="I38" s="40"/>
      <c r="J38" s="47">
        <v>2.169</v>
      </c>
      <c r="K38" s="40"/>
      <c r="L38" s="47">
        <v>2.468</v>
      </c>
      <c r="M38" s="40"/>
      <c r="N38" s="47">
        <v>2.7639999999999998</v>
      </c>
      <c r="O38" s="40"/>
      <c r="P38" s="47">
        <v>3.0760000000000001</v>
      </c>
      <c r="Q38" s="40"/>
      <c r="R38" s="47">
        <v>3.419</v>
      </c>
      <c r="S38" s="40"/>
      <c r="T38" s="47">
        <v>3.79</v>
      </c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</row>
    <row r="39" spans="1:40" ht="13" x14ac:dyDescent="0.6">
      <c r="A39" s="36" t="s">
        <v>41</v>
      </c>
      <c r="B39" s="47">
        <v>0.98799999999999999</v>
      </c>
      <c r="C39" s="40"/>
      <c r="D39" s="47">
        <v>1.25</v>
      </c>
      <c r="E39" s="40"/>
      <c r="F39" s="47">
        <v>1.587</v>
      </c>
      <c r="G39" s="40"/>
      <c r="H39" s="47">
        <v>1.927</v>
      </c>
      <c r="I39" s="40"/>
      <c r="J39" s="47">
        <v>2.2509999999999999</v>
      </c>
      <c r="K39" s="40"/>
      <c r="L39" s="47">
        <v>2.5830000000000002</v>
      </c>
      <c r="M39" s="40"/>
      <c r="N39" s="47">
        <v>2.9089999999999998</v>
      </c>
      <c r="O39" s="40"/>
      <c r="P39" s="47">
        <v>3.2469999999999999</v>
      </c>
      <c r="Q39" s="40"/>
      <c r="R39" s="47">
        <v>3.6030000000000002</v>
      </c>
      <c r="S39" s="40"/>
      <c r="T39" s="47">
        <v>3.9740000000000002</v>
      </c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</row>
    <row r="40" spans="1:40" ht="13" x14ac:dyDescent="0.6">
      <c r="A40" s="36" t="s">
        <v>42</v>
      </c>
      <c r="B40" s="47">
        <v>0.98899999999999999</v>
      </c>
      <c r="C40" s="40"/>
      <c r="D40" s="47">
        <v>1.2569999999999999</v>
      </c>
      <c r="E40" s="40"/>
      <c r="F40" s="47">
        <v>1.569</v>
      </c>
      <c r="G40" s="40"/>
      <c r="H40" s="47">
        <v>1.8779999999999999</v>
      </c>
      <c r="I40" s="40"/>
      <c r="J40" s="47">
        <v>2.1720000000000002</v>
      </c>
      <c r="K40" s="40"/>
      <c r="L40" s="47">
        <v>2.4449999999999998</v>
      </c>
      <c r="M40" s="40"/>
      <c r="N40" s="47">
        <v>2.6890000000000001</v>
      </c>
      <c r="O40" s="40"/>
      <c r="P40" s="47">
        <v>2.923</v>
      </c>
      <c r="Q40" s="40"/>
      <c r="R40" s="47">
        <v>3.1669999999999998</v>
      </c>
      <c r="S40" s="40"/>
      <c r="T40" s="47">
        <v>3.3879999999999999</v>
      </c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</row>
    <row r="41" spans="1:40" ht="13" x14ac:dyDescent="0.6">
      <c r="A41" s="36" t="s">
        <v>43</v>
      </c>
      <c r="B41" s="47">
        <v>0.98899999999999999</v>
      </c>
      <c r="C41" s="40"/>
      <c r="D41" s="47">
        <v>1.25</v>
      </c>
      <c r="E41" s="40"/>
      <c r="F41" s="47">
        <v>1.5880000000000001</v>
      </c>
      <c r="G41" s="40"/>
      <c r="H41" s="47">
        <v>1.958</v>
      </c>
      <c r="I41" s="40"/>
      <c r="J41" s="47">
        <v>2.379</v>
      </c>
      <c r="K41" s="40"/>
      <c r="L41" s="47">
        <v>2.8919999999999999</v>
      </c>
      <c r="M41" s="40"/>
      <c r="N41" s="47">
        <v>3.3759999999999999</v>
      </c>
      <c r="O41" s="40"/>
      <c r="P41" s="47">
        <v>3.8730000000000002</v>
      </c>
      <c r="Q41" s="40"/>
      <c r="R41" s="47">
        <v>4.3730000000000002</v>
      </c>
      <c r="S41" s="40"/>
      <c r="T41" s="47">
        <v>4.8630000000000004</v>
      </c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</row>
    <row r="42" spans="1:40" ht="13" x14ac:dyDescent="0.6">
      <c r="A42" s="36" t="s">
        <v>44</v>
      </c>
      <c r="B42" s="47">
        <v>0.99</v>
      </c>
      <c r="C42" s="40"/>
      <c r="D42" s="47">
        <v>1.28</v>
      </c>
      <c r="E42" s="40"/>
      <c r="F42" s="47">
        <v>1.5209999999999999</v>
      </c>
      <c r="G42" s="40"/>
      <c r="H42" s="47">
        <v>1.774</v>
      </c>
      <c r="I42" s="40"/>
      <c r="J42" s="47">
        <v>2.028</v>
      </c>
      <c r="K42" s="40"/>
      <c r="L42" s="47">
        <v>2.2759999999999998</v>
      </c>
      <c r="M42" s="40"/>
      <c r="N42" s="47">
        <v>2.536</v>
      </c>
      <c r="O42" s="40"/>
      <c r="P42" s="47">
        <v>2.7970000000000002</v>
      </c>
      <c r="Q42" s="40"/>
      <c r="R42" s="47">
        <v>3.0489999999999999</v>
      </c>
      <c r="S42" s="40"/>
      <c r="T42" s="47">
        <v>3.294</v>
      </c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</row>
    <row r="43" spans="1:40" ht="13" x14ac:dyDescent="0.6">
      <c r="A43" s="36" t="s">
        <v>45</v>
      </c>
      <c r="B43" s="47">
        <v>0.98899999999999999</v>
      </c>
      <c r="C43" s="40"/>
      <c r="D43" s="47">
        <v>1.2410000000000001</v>
      </c>
      <c r="E43" s="40"/>
      <c r="F43" s="47">
        <v>1.4830000000000001</v>
      </c>
      <c r="G43" s="40"/>
      <c r="H43" s="47">
        <v>1.762</v>
      </c>
      <c r="I43" s="40"/>
      <c r="J43" s="47">
        <v>2.0529999999999999</v>
      </c>
      <c r="K43" s="40"/>
      <c r="L43" s="47">
        <v>2.3559999999999999</v>
      </c>
      <c r="M43" s="40"/>
      <c r="N43" s="47">
        <v>2.681</v>
      </c>
      <c r="O43" s="40"/>
      <c r="P43" s="47">
        <v>3.0230000000000001</v>
      </c>
      <c r="Q43" s="40"/>
      <c r="R43" s="47">
        <v>3.3879999999999999</v>
      </c>
      <c r="S43" s="40"/>
      <c r="T43" s="47">
        <v>3.7629999999999999</v>
      </c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</row>
    <row r="44" spans="1:40" ht="13" x14ac:dyDescent="0.6">
      <c r="A44" s="36" t="s">
        <v>46</v>
      </c>
      <c r="B44" s="47">
        <v>0.98799999999999999</v>
      </c>
      <c r="C44" s="40"/>
      <c r="D44" s="47">
        <v>1.226</v>
      </c>
      <c r="E44" s="40"/>
      <c r="F44" s="47">
        <v>1.51</v>
      </c>
      <c r="G44" s="40"/>
      <c r="H44" s="47">
        <v>1.8660000000000001</v>
      </c>
      <c r="I44" s="40"/>
      <c r="J44" s="47">
        <v>2.2469999999999999</v>
      </c>
      <c r="K44" s="40"/>
      <c r="L44" s="47">
        <v>2.6539999999999999</v>
      </c>
      <c r="M44" s="40"/>
      <c r="N44" s="47">
        <v>3.089</v>
      </c>
      <c r="O44" s="40"/>
      <c r="P44" s="47">
        <v>3.5529999999999999</v>
      </c>
      <c r="Q44" s="40"/>
      <c r="R44" s="47">
        <v>4.0449999999999999</v>
      </c>
      <c r="S44" s="40"/>
      <c r="T44" s="47">
        <v>4.5709999999999997</v>
      </c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</row>
    <row r="45" spans="1:40" ht="13" x14ac:dyDescent="0.6">
      <c r="A45" s="36" t="s">
        <v>47</v>
      </c>
      <c r="B45" s="47">
        <v>0.98899999999999999</v>
      </c>
      <c r="C45" s="40"/>
      <c r="D45" s="47">
        <v>1.2549999999999999</v>
      </c>
      <c r="E45" s="40"/>
      <c r="F45" s="47">
        <v>1.528</v>
      </c>
      <c r="G45" s="40"/>
      <c r="H45" s="47">
        <v>1.825</v>
      </c>
      <c r="I45" s="40"/>
      <c r="J45" s="47">
        <v>2.1389999999999998</v>
      </c>
      <c r="K45" s="40"/>
      <c r="L45" s="47">
        <v>2.4209999999999998</v>
      </c>
      <c r="M45" s="40"/>
      <c r="N45" s="47">
        <v>2.6680000000000001</v>
      </c>
      <c r="O45" s="40"/>
      <c r="P45" s="47">
        <v>2.8740000000000001</v>
      </c>
      <c r="Q45" s="40"/>
      <c r="R45" s="47">
        <v>3.0329999999999999</v>
      </c>
      <c r="S45" s="40"/>
      <c r="T45" s="47">
        <v>3.1440000000000001</v>
      </c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</row>
    <row r="46" spans="1:40" ht="13" x14ac:dyDescent="0.6">
      <c r="A46" s="36" t="s">
        <v>48</v>
      </c>
      <c r="B46" s="47">
        <v>0.98899999999999999</v>
      </c>
      <c r="C46" s="40"/>
      <c r="D46" s="47">
        <v>1.2370000000000001</v>
      </c>
      <c r="E46" s="40"/>
      <c r="F46" s="47">
        <v>1.5189999999999999</v>
      </c>
      <c r="G46" s="40"/>
      <c r="H46" s="47">
        <v>1.859</v>
      </c>
      <c r="I46" s="40"/>
      <c r="J46" s="47">
        <v>2.2389999999999999</v>
      </c>
      <c r="K46" s="40"/>
      <c r="L46" s="47">
        <v>2.6219999999999999</v>
      </c>
      <c r="M46" s="40"/>
      <c r="N46" s="47">
        <v>3.0169999999999999</v>
      </c>
      <c r="O46" s="40"/>
      <c r="P46" s="47">
        <v>3.4009999999999998</v>
      </c>
      <c r="Q46" s="40"/>
      <c r="R46" s="47">
        <v>3.762</v>
      </c>
      <c r="S46" s="40"/>
      <c r="T46" s="47">
        <v>4.0759999999999996</v>
      </c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</row>
    <row r="47" spans="1:40" ht="13" x14ac:dyDescent="0.6">
      <c r="A47" s="36" t="s">
        <v>49</v>
      </c>
      <c r="B47" s="47">
        <v>0.98899999999999999</v>
      </c>
      <c r="C47" s="40"/>
      <c r="D47" s="47">
        <v>1.266</v>
      </c>
      <c r="E47" s="40"/>
      <c r="F47" s="47">
        <v>1.603</v>
      </c>
      <c r="G47" s="40"/>
      <c r="H47" s="47">
        <v>2.0129999999999999</v>
      </c>
      <c r="I47" s="40"/>
      <c r="J47" s="47">
        <v>2.48</v>
      </c>
      <c r="K47" s="40"/>
      <c r="L47" s="47">
        <v>2.976</v>
      </c>
      <c r="M47" s="40"/>
      <c r="N47" s="47">
        <v>3.504</v>
      </c>
      <c r="O47" s="40"/>
      <c r="P47" s="47">
        <v>4.05</v>
      </c>
      <c r="Q47" s="40"/>
      <c r="R47" s="47">
        <v>4.5759999999999996</v>
      </c>
      <c r="S47" s="40"/>
      <c r="T47" s="47">
        <v>5.0519999999999996</v>
      </c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</row>
    <row r="48" spans="1:40" ht="13" x14ac:dyDescent="0.6">
      <c r="A48" s="36" t="s">
        <v>50</v>
      </c>
      <c r="B48" s="47">
        <v>0.98899999999999999</v>
      </c>
      <c r="C48" s="40"/>
      <c r="D48" s="47">
        <v>1.262</v>
      </c>
      <c r="E48" s="40"/>
      <c r="F48" s="47">
        <v>1.583</v>
      </c>
      <c r="G48" s="40"/>
      <c r="H48" s="47">
        <v>1.925</v>
      </c>
      <c r="I48" s="40"/>
      <c r="J48" s="47">
        <v>2.2549999999999999</v>
      </c>
      <c r="K48" s="40"/>
      <c r="L48" s="47">
        <v>2.5470000000000002</v>
      </c>
      <c r="M48" s="40"/>
      <c r="N48" s="47">
        <v>2.8180000000000001</v>
      </c>
      <c r="O48" s="40"/>
      <c r="P48" s="47">
        <v>3.0739999999999998</v>
      </c>
      <c r="Q48" s="40"/>
      <c r="R48" s="47">
        <v>3.3010000000000002</v>
      </c>
      <c r="S48" s="40"/>
      <c r="T48" s="47">
        <v>3.49</v>
      </c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</row>
    <row r="49" spans="1:40" ht="13" x14ac:dyDescent="0.6">
      <c r="A49" s="36" t="s">
        <v>51</v>
      </c>
      <c r="B49" s="47">
        <v>0.98899999999999999</v>
      </c>
      <c r="C49" s="40"/>
      <c r="D49" s="47">
        <v>1.252</v>
      </c>
      <c r="E49" s="40"/>
      <c r="F49" s="47">
        <v>1.5649999999999999</v>
      </c>
      <c r="G49" s="40"/>
      <c r="H49" s="47">
        <v>1.9359999999999999</v>
      </c>
      <c r="I49" s="40"/>
      <c r="J49" s="47">
        <v>2.33</v>
      </c>
      <c r="K49" s="40"/>
      <c r="L49" s="47">
        <v>2.7109999999999999</v>
      </c>
      <c r="M49" s="40"/>
      <c r="N49" s="47">
        <v>3.0870000000000002</v>
      </c>
      <c r="O49" s="40"/>
      <c r="P49" s="47">
        <v>3.4649999999999999</v>
      </c>
      <c r="Q49" s="40"/>
      <c r="R49" s="47">
        <v>3.8450000000000002</v>
      </c>
      <c r="S49" s="40"/>
      <c r="T49" s="47">
        <v>4.2160000000000002</v>
      </c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</row>
    <row r="50" spans="1:40" ht="13" x14ac:dyDescent="0.6">
      <c r="A50" s="36" t="s">
        <v>52</v>
      </c>
      <c r="B50" s="47">
        <v>0.98799999999999999</v>
      </c>
      <c r="C50" s="40"/>
      <c r="D50" s="47">
        <v>1.24</v>
      </c>
      <c r="E50" s="40"/>
      <c r="F50" s="47">
        <v>1.5580000000000001</v>
      </c>
      <c r="G50" s="40"/>
      <c r="H50" s="47">
        <v>1.93</v>
      </c>
      <c r="I50" s="40"/>
      <c r="J50" s="47">
        <v>2.2989999999999999</v>
      </c>
      <c r="K50" s="40"/>
      <c r="L50" s="47">
        <v>2.6709999999999998</v>
      </c>
      <c r="M50" s="40"/>
      <c r="N50" s="47">
        <v>3.0270000000000001</v>
      </c>
      <c r="O50" s="40"/>
      <c r="P50" s="47">
        <v>3.4009999999999998</v>
      </c>
      <c r="Q50" s="40"/>
      <c r="R50" s="47">
        <v>3.802</v>
      </c>
      <c r="S50" s="40"/>
      <c r="T50" s="47">
        <v>4.2270000000000003</v>
      </c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</row>
    <row r="51" spans="1:40" ht="13" x14ac:dyDescent="0.6">
      <c r="A51" s="36" t="s">
        <v>53</v>
      </c>
      <c r="B51" s="47">
        <v>0.98899999999999999</v>
      </c>
      <c r="C51" s="40"/>
      <c r="D51" s="47">
        <v>1.2410000000000001</v>
      </c>
      <c r="E51" s="40"/>
      <c r="F51" s="47">
        <v>1.5309999999999999</v>
      </c>
      <c r="G51" s="40"/>
      <c r="H51" s="47">
        <v>1.843</v>
      </c>
      <c r="I51" s="40"/>
      <c r="J51" s="47">
        <v>2.157</v>
      </c>
      <c r="K51" s="40"/>
      <c r="L51" s="47">
        <v>2.4590000000000001</v>
      </c>
      <c r="M51" s="40"/>
      <c r="N51" s="47">
        <v>2.7370000000000001</v>
      </c>
      <c r="O51" s="40"/>
      <c r="P51" s="47">
        <v>3.008</v>
      </c>
      <c r="Q51" s="40"/>
      <c r="R51" s="47">
        <v>3.2629999999999999</v>
      </c>
      <c r="S51" s="40"/>
      <c r="T51" s="47">
        <v>3.4860000000000002</v>
      </c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</row>
    <row r="52" spans="1:40" ht="13" x14ac:dyDescent="0.6">
      <c r="A52" s="36" t="s">
        <v>54</v>
      </c>
      <c r="B52" s="47">
        <v>0.98899999999999999</v>
      </c>
      <c r="C52" s="40"/>
      <c r="D52" s="47">
        <v>1.2669999999999999</v>
      </c>
      <c r="E52" s="40"/>
      <c r="F52" s="47">
        <v>1.615</v>
      </c>
      <c r="G52" s="40"/>
      <c r="H52" s="47">
        <v>2.0419999999999998</v>
      </c>
      <c r="I52" s="40"/>
      <c r="J52" s="47">
        <v>2.5270000000000001</v>
      </c>
      <c r="K52" s="40"/>
      <c r="L52" s="47">
        <v>3.0209999999999999</v>
      </c>
      <c r="M52" s="40"/>
      <c r="N52" s="47">
        <v>3.5249999999999999</v>
      </c>
      <c r="O52" s="40"/>
      <c r="P52" s="47">
        <v>4.0540000000000003</v>
      </c>
      <c r="Q52" s="40"/>
      <c r="R52" s="47">
        <v>4.5949999999999998</v>
      </c>
      <c r="S52" s="40"/>
      <c r="T52" s="47">
        <v>5.12</v>
      </c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</row>
    <row r="53" spans="1:40" ht="13" x14ac:dyDescent="0.6">
      <c r="A53" s="39" t="s">
        <v>55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</row>
    <row r="54" spans="1:40" ht="13" x14ac:dyDescent="0.6">
      <c r="A54" s="39" t="s">
        <v>56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</row>
    <row r="55" spans="1:40" ht="13" x14ac:dyDescent="0.6">
      <c r="A55" s="39" t="s">
        <v>57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</row>
    <row r="56" spans="1:40" ht="13" x14ac:dyDescent="0.6">
      <c r="A56" s="39" t="s">
        <v>58</v>
      </c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</row>
    <row r="57" spans="1:40" ht="13" x14ac:dyDescent="0.6">
      <c r="A57" s="39" t="s">
        <v>59</v>
      </c>
      <c r="B57" s="42" t="s">
        <v>60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</row>
    <row r="58" spans="1:40" ht="13" x14ac:dyDescent="0.6">
      <c r="A58" s="44" t="s">
        <v>61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</row>
    <row r="59" spans="1:40" ht="13" x14ac:dyDescent="0.6">
      <c r="A59" s="44" t="s">
        <v>62</v>
      </c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</row>
    <row r="60" spans="1:40" ht="13" x14ac:dyDescent="0.6">
      <c r="A60" s="44" t="s">
        <v>63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</row>
    <row r="61" spans="1:40" ht="13" x14ac:dyDescent="0.6">
      <c r="A61" s="44" t="s">
        <v>64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</row>
    <row r="62" spans="1:40" ht="13" x14ac:dyDescent="0.6">
      <c r="A62" s="44" t="s">
        <v>65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</row>
    <row r="63" spans="1:40" ht="13" x14ac:dyDescent="0.6">
      <c r="A63" s="44" t="s">
        <v>66</v>
      </c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</row>
    <row r="64" spans="1:40" ht="13" x14ac:dyDescent="0.6">
      <c r="A64" s="44" t="s">
        <v>67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</row>
    <row r="65" spans="1:40" ht="13" x14ac:dyDescent="0.6">
      <c r="A65" s="44" t="s">
        <v>68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</row>
    <row r="66" spans="1:40" ht="13" x14ac:dyDescent="0.6">
      <c r="A66" s="44" t="s">
        <v>69</v>
      </c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</row>
    <row r="67" spans="1:40" ht="13" x14ac:dyDescent="0.6">
      <c r="A67" s="44" t="s">
        <v>70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</row>
    <row r="68" spans="1:40" ht="13" x14ac:dyDescent="0.6">
      <c r="A68" s="44" t="s">
        <v>71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</row>
    <row r="69" spans="1:40" ht="13" x14ac:dyDescent="0.6">
      <c r="A69" s="44" t="s">
        <v>72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</row>
    <row r="70" spans="1:40" ht="13" x14ac:dyDescent="0.6">
      <c r="A70" s="44" t="s">
        <v>73</v>
      </c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</row>
    <row r="71" spans="1:40" ht="13" x14ac:dyDescent="0.6">
      <c r="A71" s="44" t="s">
        <v>74</v>
      </c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</row>
    <row r="72" spans="1:40" ht="13" x14ac:dyDescent="0.6">
      <c r="A72" s="44" t="s">
        <v>75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</row>
    <row r="73" spans="1:40" ht="13" x14ac:dyDescent="0.6">
      <c r="A73" s="44" t="s">
        <v>76</v>
      </c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</row>
    <row r="74" spans="1:40" ht="13" x14ac:dyDescent="0.6">
      <c r="A74" s="44" t="s">
        <v>77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</row>
    <row r="75" spans="1:40" ht="13" x14ac:dyDescent="0.6">
      <c r="A75" s="44" t="s">
        <v>78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</row>
    <row r="76" spans="1:40" ht="13" x14ac:dyDescent="0.6">
      <c r="A76" s="44" t="s">
        <v>79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</row>
    <row r="77" spans="1:40" ht="13" x14ac:dyDescent="0.6">
      <c r="A77" s="44" t="s">
        <v>80</v>
      </c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</row>
    <row r="78" spans="1:40" ht="13" x14ac:dyDescent="0.6">
      <c r="A78" s="44" t="s">
        <v>81</v>
      </c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</row>
    <row r="79" spans="1:40" ht="13" x14ac:dyDescent="0.6">
      <c r="A79" s="44" t="s">
        <v>82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</row>
    <row r="80" spans="1:40" ht="13" x14ac:dyDescent="0.6">
      <c r="A80" s="44" t="s">
        <v>83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</row>
    <row r="81" spans="1:40" ht="13" x14ac:dyDescent="0.6">
      <c r="A81" s="44" t="s">
        <v>84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</row>
    <row r="82" spans="1:40" ht="13" x14ac:dyDescent="0.6">
      <c r="A82" s="44" t="s">
        <v>85</v>
      </c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</row>
    <row r="83" spans="1:40" ht="13" x14ac:dyDescent="0.6">
      <c r="A83" s="44" t="s">
        <v>86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</row>
    <row r="84" spans="1:40" ht="13" x14ac:dyDescent="0.6">
      <c r="A84" s="44" t="s">
        <v>87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</row>
    <row r="85" spans="1:40" ht="13" x14ac:dyDescent="0.6">
      <c r="A85" s="44" t="s">
        <v>88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</row>
    <row r="86" spans="1:40" ht="13" x14ac:dyDescent="0.6">
      <c r="A86" s="44" t="s">
        <v>89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</row>
    <row r="87" spans="1:40" ht="13" x14ac:dyDescent="0.6">
      <c r="A87" s="44" t="s">
        <v>90</v>
      </c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</row>
    <row r="88" spans="1:40" ht="13" x14ac:dyDescent="0.6">
      <c r="A88" s="44" t="s">
        <v>91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</row>
    <row r="89" spans="1:40" ht="13" x14ac:dyDescent="0.6">
      <c r="A89" s="44" t="s">
        <v>92</v>
      </c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</row>
    <row r="90" spans="1:40" ht="13" x14ac:dyDescent="0.6">
      <c r="A90" s="44" t="s">
        <v>93</v>
      </c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</row>
    <row r="91" spans="1:40" ht="13" x14ac:dyDescent="0.6">
      <c r="A91" s="44" t="s">
        <v>94</v>
      </c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</row>
    <row r="92" spans="1:40" ht="13" x14ac:dyDescent="0.6">
      <c r="A92" s="44" t="s">
        <v>95</v>
      </c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</row>
    <row r="93" spans="1:40" ht="13" x14ac:dyDescent="0.6">
      <c r="A93" s="44" t="s">
        <v>96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</row>
    <row r="94" spans="1:40" ht="13" x14ac:dyDescent="0.6">
      <c r="A94" s="44" t="s">
        <v>97</v>
      </c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</row>
    <row r="95" spans="1:40" ht="13" x14ac:dyDescent="0.6">
      <c r="A95" s="44" t="s">
        <v>98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</row>
    <row r="96" spans="1:40" ht="13" x14ac:dyDescent="0.6">
      <c r="A96" s="44" t="s">
        <v>99</v>
      </c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</row>
    <row r="97" spans="1:40" ht="13" x14ac:dyDescent="0.6">
      <c r="A97" s="44" t="s">
        <v>100</v>
      </c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</row>
    <row r="98" spans="1:40" ht="13" x14ac:dyDescent="0.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ht="13" x14ac:dyDescent="0.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1" spans="1:40" ht="13" x14ac:dyDescent="0.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ht="13" x14ac:dyDescent="0.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ht="13" x14ac:dyDescent="0.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ht="13" x14ac:dyDescent="0.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ht="13" x14ac:dyDescent="0.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ht="13" x14ac:dyDescent="0.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ht="13" x14ac:dyDescent="0.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ht="13" x14ac:dyDescent="0.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ht="13" x14ac:dyDescent="0.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ht="13" x14ac:dyDescent="0.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ht="13" x14ac:dyDescent="0.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ht="13" x14ac:dyDescent="0.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ht="13" x14ac:dyDescent="0.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ht="13" x14ac:dyDescent="0.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ht="13" x14ac:dyDescent="0.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ht="13" x14ac:dyDescent="0.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ht="13" x14ac:dyDescent="0.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ht="13" x14ac:dyDescent="0.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ht="13" x14ac:dyDescent="0.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ht="13" x14ac:dyDescent="0.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ht="13" x14ac:dyDescent="0.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ht="13" x14ac:dyDescent="0.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ht="13" x14ac:dyDescent="0.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ht="13" x14ac:dyDescent="0.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ht="13" x14ac:dyDescent="0.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ht="13" x14ac:dyDescent="0.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ht="13" x14ac:dyDescent="0.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ht="13" x14ac:dyDescent="0.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ht="13" x14ac:dyDescent="0.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ht="13" x14ac:dyDescent="0.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ht="13" x14ac:dyDescent="0.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ht="13" x14ac:dyDescent="0.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ht="13" x14ac:dyDescent="0.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ht="13" x14ac:dyDescent="0.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ht="13" x14ac:dyDescent="0.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ht="13" x14ac:dyDescent="0.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ht="13" x14ac:dyDescent="0.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ht="13" x14ac:dyDescent="0.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ht="13" x14ac:dyDescent="0.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ht="13" x14ac:dyDescent="0.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ht="13" x14ac:dyDescent="0.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ht="13" x14ac:dyDescent="0.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ht="13" x14ac:dyDescent="0.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ht="13" x14ac:dyDescent="0.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ht="13" x14ac:dyDescent="0.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ht="13" x14ac:dyDescent="0.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ht="13" x14ac:dyDescent="0.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ht="13" x14ac:dyDescent="0.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ht="13" x14ac:dyDescent="0.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ht="13" x14ac:dyDescent="0.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ht="13" x14ac:dyDescent="0.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ht="13" x14ac:dyDescent="0.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ht="13" x14ac:dyDescent="0.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ht="13" x14ac:dyDescent="0.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ht="13" x14ac:dyDescent="0.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ht="13" x14ac:dyDescent="0.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ht="13" x14ac:dyDescent="0.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ht="13" x14ac:dyDescent="0.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ht="13" x14ac:dyDescent="0.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ht="13" x14ac:dyDescent="0.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ht="13" x14ac:dyDescent="0.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ht="13" x14ac:dyDescent="0.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ht="13" x14ac:dyDescent="0.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ht="13" x14ac:dyDescent="0.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ht="13" x14ac:dyDescent="0.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ht="13" x14ac:dyDescent="0.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ht="13" x14ac:dyDescent="0.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ht="13" x14ac:dyDescent="0.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ht="13" x14ac:dyDescent="0.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ht="13" x14ac:dyDescent="0.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ht="13" x14ac:dyDescent="0.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ht="13" x14ac:dyDescent="0.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ht="13" x14ac:dyDescent="0.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ht="13" x14ac:dyDescent="0.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ht="13" x14ac:dyDescent="0.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ht="13" x14ac:dyDescent="0.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ht="13" x14ac:dyDescent="0.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ht="13" x14ac:dyDescent="0.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ht="13" x14ac:dyDescent="0.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ht="13" x14ac:dyDescent="0.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ht="13" x14ac:dyDescent="0.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ht="13" x14ac:dyDescent="0.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ht="13" x14ac:dyDescent="0.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ht="13" x14ac:dyDescent="0.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ht="13" x14ac:dyDescent="0.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ht="13" x14ac:dyDescent="0.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ht="13" x14ac:dyDescent="0.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ht="13" x14ac:dyDescent="0.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ht="13" x14ac:dyDescent="0.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ht="13" x14ac:dyDescent="0.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ht="13" x14ac:dyDescent="0.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ht="13" x14ac:dyDescent="0.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ht="13" x14ac:dyDescent="0.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ht="13" x14ac:dyDescent="0.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ht="13" x14ac:dyDescent="0.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ht="13" x14ac:dyDescent="0.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ht="13" x14ac:dyDescent="0.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ht="13" x14ac:dyDescent="0.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ht="13" x14ac:dyDescent="0.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ht="13" x14ac:dyDescent="0.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ht="13" x14ac:dyDescent="0.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ht="13" x14ac:dyDescent="0.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ht="13" x14ac:dyDescent="0.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ht="13" x14ac:dyDescent="0.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ht="13" x14ac:dyDescent="0.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ht="13" x14ac:dyDescent="0.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ht="13" x14ac:dyDescent="0.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ht="13" x14ac:dyDescent="0.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ht="13" x14ac:dyDescent="0.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ht="13" x14ac:dyDescent="0.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ht="13" x14ac:dyDescent="0.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ht="13" x14ac:dyDescent="0.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ht="13" x14ac:dyDescent="0.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ht="13" x14ac:dyDescent="0.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ht="13" x14ac:dyDescent="0.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ht="13" x14ac:dyDescent="0.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ht="13" x14ac:dyDescent="0.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ht="13" x14ac:dyDescent="0.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ht="13" x14ac:dyDescent="0.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ht="13" x14ac:dyDescent="0.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ht="13" x14ac:dyDescent="0.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ht="13" x14ac:dyDescent="0.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ht="13" x14ac:dyDescent="0.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ht="13" x14ac:dyDescent="0.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ht="13" x14ac:dyDescent="0.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ht="13" x14ac:dyDescent="0.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ht="13" x14ac:dyDescent="0.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ht="13" x14ac:dyDescent="0.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ht="13" x14ac:dyDescent="0.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ht="13" x14ac:dyDescent="0.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ht="13" x14ac:dyDescent="0.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ht="13" x14ac:dyDescent="0.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ht="13" x14ac:dyDescent="0.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ht="13" x14ac:dyDescent="0.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ht="13" x14ac:dyDescent="0.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ht="13" x14ac:dyDescent="0.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ht="13" x14ac:dyDescent="0.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ht="13" x14ac:dyDescent="0.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ht="13" x14ac:dyDescent="0.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ht="13" x14ac:dyDescent="0.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ht="13" x14ac:dyDescent="0.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ht="13" x14ac:dyDescent="0.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ht="13" x14ac:dyDescent="0.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ht="13" x14ac:dyDescent="0.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ht="13" x14ac:dyDescent="0.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ht="13" x14ac:dyDescent="0.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ht="13" x14ac:dyDescent="0.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ht="13" x14ac:dyDescent="0.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ht="13" x14ac:dyDescent="0.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ht="13" x14ac:dyDescent="0.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ht="13" x14ac:dyDescent="0.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ht="13" x14ac:dyDescent="0.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ht="13" x14ac:dyDescent="0.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ht="13" x14ac:dyDescent="0.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ht="13" x14ac:dyDescent="0.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ht="13" x14ac:dyDescent="0.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ht="13" x14ac:dyDescent="0.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ht="13" x14ac:dyDescent="0.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ht="13" x14ac:dyDescent="0.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ht="13" x14ac:dyDescent="0.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ht="13" x14ac:dyDescent="0.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ht="13" x14ac:dyDescent="0.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ht="13" x14ac:dyDescent="0.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ht="13" x14ac:dyDescent="0.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ht="13" x14ac:dyDescent="0.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ht="13" x14ac:dyDescent="0.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ht="13" x14ac:dyDescent="0.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ht="13" x14ac:dyDescent="0.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ht="13" x14ac:dyDescent="0.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ht="13" x14ac:dyDescent="0.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ht="13" x14ac:dyDescent="0.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ht="13" x14ac:dyDescent="0.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ht="13" x14ac:dyDescent="0.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ht="13" x14ac:dyDescent="0.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ht="13" x14ac:dyDescent="0.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ht="13" x14ac:dyDescent="0.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ht="13" x14ac:dyDescent="0.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ht="13" x14ac:dyDescent="0.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ht="13" x14ac:dyDescent="0.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ht="13" x14ac:dyDescent="0.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ht="13" x14ac:dyDescent="0.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ht="13" x14ac:dyDescent="0.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ht="13" x14ac:dyDescent="0.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ht="13" x14ac:dyDescent="0.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ht="13" x14ac:dyDescent="0.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ht="13" x14ac:dyDescent="0.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ht="13" x14ac:dyDescent="0.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ht="13" x14ac:dyDescent="0.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ht="13" x14ac:dyDescent="0.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ht="13" x14ac:dyDescent="0.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ht="13" x14ac:dyDescent="0.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ht="13" x14ac:dyDescent="0.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ht="13" x14ac:dyDescent="0.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ht="13" x14ac:dyDescent="0.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ht="13" x14ac:dyDescent="0.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ht="13" x14ac:dyDescent="0.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ht="13" x14ac:dyDescent="0.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ht="13" x14ac:dyDescent="0.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ht="13" x14ac:dyDescent="0.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ht="13" x14ac:dyDescent="0.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ht="13" x14ac:dyDescent="0.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ht="13" x14ac:dyDescent="0.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ht="13" x14ac:dyDescent="0.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ht="13" x14ac:dyDescent="0.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ht="13" x14ac:dyDescent="0.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ht="13" x14ac:dyDescent="0.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ht="13" x14ac:dyDescent="0.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ht="13" x14ac:dyDescent="0.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ht="13" x14ac:dyDescent="0.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ht="13" x14ac:dyDescent="0.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ht="13" x14ac:dyDescent="0.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ht="13" x14ac:dyDescent="0.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ht="13" x14ac:dyDescent="0.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ht="13" x14ac:dyDescent="0.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ht="13" x14ac:dyDescent="0.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ht="13" x14ac:dyDescent="0.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ht="13" x14ac:dyDescent="0.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ht="13" x14ac:dyDescent="0.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ht="13" x14ac:dyDescent="0.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ht="13" x14ac:dyDescent="0.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ht="13" x14ac:dyDescent="0.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ht="13" x14ac:dyDescent="0.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ht="13" x14ac:dyDescent="0.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ht="13" x14ac:dyDescent="0.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ht="13" x14ac:dyDescent="0.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ht="13" x14ac:dyDescent="0.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ht="13" x14ac:dyDescent="0.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ht="13" x14ac:dyDescent="0.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ht="13" x14ac:dyDescent="0.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ht="13" x14ac:dyDescent="0.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ht="13" x14ac:dyDescent="0.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ht="13" x14ac:dyDescent="0.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ht="13" x14ac:dyDescent="0.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ht="13" x14ac:dyDescent="0.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ht="13" x14ac:dyDescent="0.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ht="13" x14ac:dyDescent="0.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ht="13" x14ac:dyDescent="0.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ht="13" x14ac:dyDescent="0.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ht="13" x14ac:dyDescent="0.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ht="13" x14ac:dyDescent="0.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ht="13" x14ac:dyDescent="0.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ht="13" x14ac:dyDescent="0.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ht="13" x14ac:dyDescent="0.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ht="13" x14ac:dyDescent="0.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ht="13" x14ac:dyDescent="0.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ht="13" x14ac:dyDescent="0.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ht="13" x14ac:dyDescent="0.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ht="13" x14ac:dyDescent="0.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ht="13" x14ac:dyDescent="0.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ht="13" x14ac:dyDescent="0.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ht="13" x14ac:dyDescent="0.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ht="13" x14ac:dyDescent="0.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ht="13" x14ac:dyDescent="0.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ht="13" x14ac:dyDescent="0.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ht="13" x14ac:dyDescent="0.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ht="13" x14ac:dyDescent="0.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ht="13" x14ac:dyDescent="0.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ht="13" x14ac:dyDescent="0.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ht="13" x14ac:dyDescent="0.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ht="13" x14ac:dyDescent="0.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ht="13" x14ac:dyDescent="0.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ht="13" x14ac:dyDescent="0.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ht="13" x14ac:dyDescent="0.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ht="13" x14ac:dyDescent="0.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ht="13" x14ac:dyDescent="0.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ht="13" x14ac:dyDescent="0.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ht="13" x14ac:dyDescent="0.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ht="13" x14ac:dyDescent="0.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ht="13" x14ac:dyDescent="0.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ht="13" x14ac:dyDescent="0.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ht="13" x14ac:dyDescent="0.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ht="13" x14ac:dyDescent="0.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ht="13" x14ac:dyDescent="0.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ht="13" x14ac:dyDescent="0.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ht="13" x14ac:dyDescent="0.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ht="13" x14ac:dyDescent="0.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ht="13" x14ac:dyDescent="0.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ht="13" x14ac:dyDescent="0.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ht="13" x14ac:dyDescent="0.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ht="13" x14ac:dyDescent="0.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ht="13" x14ac:dyDescent="0.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ht="13" x14ac:dyDescent="0.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ht="13" x14ac:dyDescent="0.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ht="13" x14ac:dyDescent="0.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ht="13" x14ac:dyDescent="0.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ht="13" x14ac:dyDescent="0.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ht="13" x14ac:dyDescent="0.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ht="13" x14ac:dyDescent="0.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ht="13" x14ac:dyDescent="0.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ht="13" x14ac:dyDescent="0.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ht="13" x14ac:dyDescent="0.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ht="13" x14ac:dyDescent="0.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ht="13" x14ac:dyDescent="0.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ht="13" x14ac:dyDescent="0.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ht="13" x14ac:dyDescent="0.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ht="13" x14ac:dyDescent="0.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ht="13" x14ac:dyDescent="0.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ht="13" x14ac:dyDescent="0.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ht="13" x14ac:dyDescent="0.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ht="13" x14ac:dyDescent="0.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ht="13" x14ac:dyDescent="0.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ht="13" x14ac:dyDescent="0.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ht="13" x14ac:dyDescent="0.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ht="13" x14ac:dyDescent="0.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ht="13" x14ac:dyDescent="0.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ht="13" x14ac:dyDescent="0.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ht="13" x14ac:dyDescent="0.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ht="13" x14ac:dyDescent="0.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ht="13" x14ac:dyDescent="0.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ht="13" x14ac:dyDescent="0.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ht="13" x14ac:dyDescent="0.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ht="13" x14ac:dyDescent="0.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ht="13" x14ac:dyDescent="0.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ht="13" x14ac:dyDescent="0.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ht="13" x14ac:dyDescent="0.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ht="13" x14ac:dyDescent="0.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ht="13" x14ac:dyDescent="0.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ht="13" x14ac:dyDescent="0.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ht="13" x14ac:dyDescent="0.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ht="13" x14ac:dyDescent="0.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ht="13" x14ac:dyDescent="0.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ht="13" x14ac:dyDescent="0.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ht="13" x14ac:dyDescent="0.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ht="13" x14ac:dyDescent="0.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ht="13" x14ac:dyDescent="0.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ht="13" x14ac:dyDescent="0.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 ht="13" x14ac:dyDescent="0.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 ht="13" x14ac:dyDescent="0.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 ht="13" x14ac:dyDescent="0.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 ht="13" x14ac:dyDescent="0.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ht="13" x14ac:dyDescent="0.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 ht="13" x14ac:dyDescent="0.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 ht="13" x14ac:dyDescent="0.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 ht="13" x14ac:dyDescent="0.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 ht="13" x14ac:dyDescent="0.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 ht="13" x14ac:dyDescent="0.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 ht="13" x14ac:dyDescent="0.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 ht="13" x14ac:dyDescent="0.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 ht="13" x14ac:dyDescent="0.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 ht="13" x14ac:dyDescent="0.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 ht="13" x14ac:dyDescent="0.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 ht="13" x14ac:dyDescent="0.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ht="13" x14ac:dyDescent="0.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 ht="13" x14ac:dyDescent="0.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 ht="13" x14ac:dyDescent="0.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 ht="13" x14ac:dyDescent="0.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 ht="13" x14ac:dyDescent="0.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 ht="13" x14ac:dyDescent="0.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 ht="13" x14ac:dyDescent="0.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 ht="13" x14ac:dyDescent="0.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 ht="13" x14ac:dyDescent="0.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 ht="13" x14ac:dyDescent="0.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 ht="13" x14ac:dyDescent="0.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 ht="13" x14ac:dyDescent="0.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ht="13" x14ac:dyDescent="0.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ht="13" x14ac:dyDescent="0.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 ht="13" x14ac:dyDescent="0.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 ht="13" x14ac:dyDescent="0.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 ht="13" x14ac:dyDescent="0.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 ht="13" x14ac:dyDescent="0.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 ht="13" x14ac:dyDescent="0.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 ht="13" x14ac:dyDescent="0.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 ht="13" x14ac:dyDescent="0.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 ht="13" x14ac:dyDescent="0.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 ht="13" x14ac:dyDescent="0.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 ht="13" x14ac:dyDescent="0.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 ht="13" x14ac:dyDescent="0.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 ht="13" x14ac:dyDescent="0.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 ht="13" x14ac:dyDescent="0.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spans="1:40" ht="13" x14ac:dyDescent="0.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ht="13" x14ac:dyDescent="0.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 ht="13" x14ac:dyDescent="0.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 ht="13" x14ac:dyDescent="0.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spans="1:40" ht="13" x14ac:dyDescent="0.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spans="1:40" ht="13" x14ac:dyDescent="0.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 ht="13" x14ac:dyDescent="0.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ht="13" x14ac:dyDescent="0.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ht="13" x14ac:dyDescent="0.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 ht="13" x14ac:dyDescent="0.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 ht="13" x14ac:dyDescent="0.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 ht="13" x14ac:dyDescent="0.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 ht="13" x14ac:dyDescent="0.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 ht="13" x14ac:dyDescent="0.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 ht="13" x14ac:dyDescent="0.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 ht="13" x14ac:dyDescent="0.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 ht="13" x14ac:dyDescent="0.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 ht="13" x14ac:dyDescent="0.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ht="13" x14ac:dyDescent="0.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 ht="13" x14ac:dyDescent="0.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 ht="13" x14ac:dyDescent="0.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 ht="13" x14ac:dyDescent="0.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 ht="13" x14ac:dyDescent="0.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 ht="13" x14ac:dyDescent="0.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 ht="13" x14ac:dyDescent="0.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 ht="13" x14ac:dyDescent="0.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 ht="13" x14ac:dyDescent="0.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 ht="13" x14ac:dyDescent="0.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 ht="13" x14ac:dyDescent="0.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 ht="13" x14ac:dyDescent="0.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0" ht="13" x14ac:dyDescent="0.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 ht="13" x14ac:dyDescent="0.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 ht="13" x14ac:dyDescent="0.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 ht="13" x14ac:dyDescent="0.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 ht="13" x14ac:dyDescent="0.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 ht="13" x14ac:dyDescent="0.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 ht="13" x14ac:dyDescent="0.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 ht="13" x14ac:dyDescent="0.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 ht="13" x14ac:dyDescent="0.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 ht="13" x14ac:dyDescent="0.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 ht="13" x14ac:dyDescent="0.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 ht="13" x14ac:dyDescent="0.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spans="1:40" ht="13" x14ac:dyDescent="0.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spans="1:40" ht="13" x14ac:dyDescent="0.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 ht="13" x14ac:dyDescent="0.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spans="1:40" ht="13" x14ac:dyDescent="0.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0" ht="13" x14ac:dyDescent="0.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0" ht="13" x14ac:dyDescent="0.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0" ht="13" x14ac:dyDescent="0.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 ht="13" x14ac:dyDescent="0.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 ht="13" x14ac:dyDescent="0.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 ht="13" x14ac:dyDescent="0.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 ht="13" x14ac:dyDescent="0.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spans="1:40" ht="13" x14ac:dyDescent="0.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0" ht="13" x14ac:dyDescent="0.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0" ht="13" x14ac:dyDescent="0.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spans="1:40" ht="13" x14ac:dyDescent="0.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spans="1:40" ht="13" x14ac:dyDescent="0.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0" ht="13" x14ac:dyDescent="0.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spans="1:40" ht="13" x14ac:dyDescent="0.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0" ht="13" x14ac:dyDescent="0.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 ht="13" x14ac:dyDescent="0.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0" ht="13" x14ac:dyDescent="0.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spans="1:40" ht="13" x14ac:dyDescent="0.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spans="1:40" ht="13" x14ac:dyDescent="0.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spans="1:40" ht="13" x14ac:dyDescent="0.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spans="1:40" ht="13" x14ac:dyDescent="0.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spans="1:40" ht="13" x14ac:dyDescent="0.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spans="1:40" ht="13" x14ac:dyDescent="0.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spans="1:40" ht="13" x14ac:dyDescent="0.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0" ht="13" x14ac:dyDescent="0.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spans="1:40" ht="13" x14ac:dyDescent="0.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 ht="13" x14ac:dyDescent="0.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spans="1:40" ht="13" x14ac:dyDescent="0.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spans="1:40" ht="13" x14ac:dyDescent="0.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0" ht="13" x14ac:dyDescent="0.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spans="1:40" ht="13" x14ac:dyDescent="0.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spans="1:40" ht="13" x14ac:dyDescent="0.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spans="1:40" ht="13" x14ac:dyDescent="0.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 ht="13" x14ac:dyDescent="0.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spans="1:40" ht="13" x14ac:dyDescent="0.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spans="1:40" ht="13" x14ac:dyDescent="0.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spans="1:40" ht="13" x14ac:dyDescent="0.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spans="1:40" ht="13" x14ac:dyDescent="0.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spans="1:40" ht="13" x14ac:dyDescent="0.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spans="1:40" ht="13" x14ac:dyDescent="0.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spans="1:40" ht="13" x14ac:dyDescent="0.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spans="1:40" ht="13" x14ac:dyDescent="0.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spans="1:40" ht="13" x14ac:dyDescent="0.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spans="1:40" ht="13" x14ac:dyDescent="0.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spans="1:40" ht="13" x14ac:dyDescent="0.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spans="1:40" ht="13" x14ac:dyDescent="0.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spans="1:40" ht="13" x14ac:dyDescent="0.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spans="1:40" ht="13" x14ac:dyDescent="0.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spans="1:40" ht="13" x14ac:dyDescent="0.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spans="1:40" ht="13" x14ac:dyDescent="0.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spans="1:40" ht="13" x14ac:dyDescent="0.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spans="1:40" ht="13" x14ac:dyDescent="0.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 ht="13" x14ac:dyDescent="0.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spans="1:40" ht="13" x14ac:dyDescent="0.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40" ht="13" x14ac:dyDescent="0.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spans="1:40" ht="13" x14ac:dyDescent="0.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spans="1:40" ht="13" x14ac:dyDescent="0.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spans="1:40" ht="13" x14ac:dyDescent="0.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spans="1:40" ht="13" x14ac:dyDescent="0.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spans="1:40" ht="13" x14ac:dyDescent="0.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spans="1:40" ht="13" x14ac:dyDescent="0.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40" ht="13" x14ac:dyDescent="0.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spans="1:40" ht="13" x14ac:dyDescent="0.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spans="1:40" ht="13" x14ac:dyDescent="0.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spans="1:40" ht="13" x14ac:dyDescent="0.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spans="1:40" ht="13" x14ac:dyDescent="0.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spans="1:40" ht="13" x14ac:dyDescent="0.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spans="1:40" ht="13" x14ac:dyDescent="0.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spans="1:40" ht="13" x14ac:dyDescent="0.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spans="1:40" ht="13" x14ac:dyDescent="0.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spans="1:40" ht="13" x14ac:dyDescent="0.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40" ht="13" x14ac:dyDescent="0.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spans="1:40" ht="13" x14ac:dyDescent="0.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spans="1:40" ht="13" x14ac:dyDescent="0.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spans="1:40" ht="13" x14ac:dyDescent="0.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40" ht="13" x14ac:dyDescent="0.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spans="1:40" ht="13" x14ac:dyDescent="0.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spans="1:40" ht="13" x14ac:dyDescent="0.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spans="1:40" ht="13" x14ac:dyDescent="0.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spans="1:40" ht="13" x14ac:dyDescent="0.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spans="1:40" ht="13" x14ac:dyDescent="0.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 ht="13" x14ac:dyDescent="0.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40" ht="13" x14ac:dyDescent="0.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spans="1:40" ht="13" x14ac:dyDescent="0.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spans="1:40" ht="13" x14ac:dyDescent="0.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spans="1:40" ht="13" x14ac:dyDescent="0.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spans="1:40" ht="13" x14ac:dyDescent="0.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spans="1:40" ht="13" x14ac:dyDescent="0.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spans="1:40" ht="13" x14ac:dyDescent="0.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spans="1:40" ht="13" x14ac:dyDescent="0.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spans="1:40" ht="13" x14ac:dyDescent="0.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spans="1:40" ht="13" x14ac:dyDescent="0.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 ht="13" x14ac:dyDescent="0.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spans="1:40" ht="13" x14ac:dyDescent="0.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spans="1:40" ht="13" x14ac:dyDescent="0.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 ht="13" x14ac:dyDescent="0.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 ht="13" x14ac:dyDescent="0.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 ht="13" x14ac:dyDescent="0.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spans="1:40" ht="13" x14ac:dyDescent="0.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spans="1:40" ht="13" x14ac:dyDescent="0.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spans="1:40" ht="13" x14ac:dyDescent="0.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spans="1:40" ht="13" x14ac:dyDescent="0.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spans="1:40" ht="13" x14ac:dyDescent="0.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spans="1:40" ht="13" x14ac:dyDescent="0.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spans="1:40" ht="13" x14ac:dyDescent="0.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spans="1:40" ht="13" x14ac:dyDescent="0.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spans="1:40" ht="13" x14ac:dyDescent="0.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 ht="13" x14ac:dyDescent="0.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spans="1:40" ht="13" x14ac:dyDescent="0.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spans="1:40" ht="13" x14ac:dyDescent="0.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40" ht="13" x14ac:dyDescent="0.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 ht="13" x14ac:dyDescent="0.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spans="1:40" ht="13" x14ac:dyDescent="0.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spans="1:40" ht="13" x14ac:dyDescent="0.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40" ht="13" x14ac:dyDescent="0.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spans="1:40" ht="13" x14ac:dyDescent="0.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spans="1:40" ht="13" x14ac:dyDescent="0.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spans="1:40" ht="13" x14ac:dyDescent="0.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spans="1:40" ht="13" x14ac:dyDescent="0.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spans="1:40" ht="13" x14ac:dyDescent="0.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spans="1:40" ht="13" x14ac:dyDescent="0.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 ht="13" x14ac:dyDescent="0.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spans="1:40" ht="13" x14ac:dyDescent="0.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spans="1:40" ht="13" x14ac:dyDescent="0.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spans="1:40" ht="13" x14ac:dyDescent="0.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 ht="13" x14ac:dyDescent="0.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 ht="13" x14ac:dyDescent="0.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 ht="13" x14ac:dyDescent="0.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 ht="13" x14ac:dyDescent="0.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 ht="13" x14ac:dyDescent="0.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 ht="13" x14ac:dyDescent="0.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 ht="13" x14ac:dyDescent="0.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spans="1:40" ht="13" x14ac:dyDescent="0.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 ht="13" x14ac:dyDescent="0.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 ht="13" x14ac:dyDescent="0.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spans="1:40" ht="13" x14ac:dyDescent="0.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 ht="13" x14ac:dyDescent="0.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 ht="13" x14ac:dyDescent="0.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spans="1:40" ht="13" x14ac:dyDescent="0.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spans="1:40" ht="13" x14ac:dyDescent="0.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spans="1:40" ht="13" x14ac:dyDescent="0.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spans="1:40" ht="13" x14ac:dyDescent="0.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 ht="13" x14ac:dyDescent="0.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 ht="13" x14ac:dyDescent="0.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ht="13" x14ac:dyDescent="0.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spans="1:40" ht="13" x14ac:dyDescent="0.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 ht="13" x14ac:dyDescent="0.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 ht="13" x14ac:dyDescent="0.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 ht="13" x14ac:dyDescent="0.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spans="1:40" ht="13" x14ac:dyDescent="0.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spans="1:40" ht="13" x14ac:dyDescent="0.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spans="1:40" ht="13" x14ac:dyDescent="0.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spans="1:40" ht="13" x14ac:dyDescent="0.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spans="1:40" ht="13" x14ac:dyDescent="0.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 ht="13" x14ac:dyDescent="0.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 ht="13" x14ac:dyDescent="0.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spans="1:40" ht="13" x14ac:dyDescent="0.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 ht="13" x14ac:dyDescent="0.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 ht="13" x14ac:dyDescent="0.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 ht="13" x14ac:dyDescent="0.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spans="1:40" ht="13" x14ac:dyDescent="0.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spans="1:40" ht="13" x14ac:dyDescent="0.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spans="1:40" ht="13" x14ac:dyDescent="0.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spans="1:40" ht="13" x14ac:dyDescent="0.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 ht="13" x14ac:dyDescent="0.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spans="1:40" ht="13" x14ac:dyDescent="0.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 ht="13" x14ac:dyDescent="0.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 ht="13" x14ac:dyDescent="0.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 ht="13" x14ac:dyDescent="0.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spans="1:40" ht="13" x14ac:dyDescent="0.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spans="1:40" ht="13" x14ac:dyDescent="0.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spans="1:40" ht="13" x14ac:dyDescent="0.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spans="1:40" ht="13" x14ac:dyDescent="0.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 ht="13" x14ac:dyDescent="0.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 ht="13" x14ac:dyDescent="0.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spans="1:40" ht="13" x14ac:dyDescent="0.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spans="1:40" ht="13" x14ac:dyDescent="0.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spans="1:40" ht="13" x14ac:dyDescent="0.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spans="1:40" ht="13" x14ac:dyDescent="0.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spans="1:40" ht="13" x14ac:dyDescent="0.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spans="1:40" ht="13" x14ac:dyDescent="0.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spans="1:40" ht="13" x14ac:dyDescent="0.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spans="1:40" ht="13" x14ac:dyDescent="0.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 ht="13" x14ac:dyDescent="0.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spans="1:40" ht="13" x14ac:dyDescent="0.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spans="1:40" ht="13" x14ac:dyDescent="0.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spans="1:40" ht="13" x14ac:dyDescent="0.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spans="1:40" ht="13" x14ac:dyDescent="0.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spans="1:40" ht="13" x14ac:dyDescent="0.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spans="1:40" ht="13" x14ac:dyDescent="0.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spans="1:40" ht="13" x14ac:dyDescent="0.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spans="1:40" ht="13" x14ac:dyDescent="0.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spans="1:40" ht="13" x14ac:dyDescent="0.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 ht="13" x14ac:dyDescent="0.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spans="1:40" ht="13" x14ac:dyDescent="0.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spans="1:40" ht="13" x14ac:dyDescent="0.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spans="1:40" ht="13" x14ac:dyDescent="0.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spans="1:40" ht="13" x14ac:dyDescent="0.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spans="1:40" ht="13" x14ac:dyDescent="0.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spans="1:40" ht="13" x14ac:dyDescent="0.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 ht="13" x14ac:dyDescent="0.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spans="1:40" ht="13" x14ac:dyDescent="0.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spans="1:40" ht="13" x14ac:dyDescent="0.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spans="1:40" ht="13" x14ac:dyDescent="0.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 ht="13" x14ac:dyDescent="0.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spans="1:40" ht="13" x14ac:dyDescent="0.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spans="1:40" ht="13" x14ac:dyDescent="0.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 ht="13" x14ac:dyDescent="0.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spans="1:40" ht="13" x14ac:dyDescent="0.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spans="1:40" ht="13" x14ac:dyDescent="0.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spans="1:40" ht="13" x14ac:dyDescent="0.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spans="1:40" ht="13" x14ac:dyDescent="0.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spans="1:40" ht="13" x14ac:dyDescent="0.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spans="1:40" ht="13" x14ac:dyDescent="0.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spans="1:40" ht="13" x14ac:dyDescent="0.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spans="1:40" ht="13" x14ac:dyDescent="0.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spans="1:40" ht="13" x14ac:dyDescent="0.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spans="1:40" ht="13" x14ac:dyDescent="0.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spans="1:40" ht="13" x14ac:dyDescent="0.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spans="1:40" ht="13" x14ac:dyDescent="0.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0" ht="13" x14ac:dyDescent="0.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spans="1:40" ht="13" x14ac:dyDescent="0.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 ht="13" x14ac:dyDescent="0.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 ht="13" x14ac:dyDescent="0.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 ht="13" x14ac:dyDescent="0.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spans="1:40" ht="13" x14ac:dyDescent="0.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spans="1:40" ht="13" x14ac:dyDescent="0.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spans="1:40" ht="13" x14ac:dyDescent="0.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spans="1:40" ht="13" x14ac:dyDescent="0.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spans="1:40" ht="13" x14ac:dyDescent="0.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 ht="13" x14ac:dyDescent="0.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 ht="13" x14ac:dyDescent="0.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 ht="13" x14ac:dyDescent="0.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spans="1:40" ht="13" x14ac:dyDescent="0.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spans="1:40" ht="13" x14ac:dyDescent="0.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spans="1:40" ht="13" x14ac:dyDescent="0.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spans="1:40" ht="13" x14ac:dyDescent="0.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spans="1:40" ht="13" x14ac:dyDescent="0.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spans="1:40" ht="13" x14ac:dyDescent="0.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spans="1:40" ht="13" x14ac:dyDescent="0.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spans="1:40" ht="13" x14ac:dyDescent="0.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spans="1:40" ht="13" x14ac:dyDescent="0.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 ht="13" x14ac:dyDescent="0.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spans="1:40" ht="13" x14ac:dyDescent="0.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spans="1:40" ht="13" x14ac:dyDescent="0.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spans="1:40" ht="13" x14ac:dyDescent="0.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spans="1:40" ht="13" x14ac:dyDescent="0.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spans="1:40" ht="13" x14ac:dyDescent="0.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spans="1:40" ht="13" x14ac:dyDescent="0.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spans="1:40" ht="13" x14ac:dyDescent="0.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spans="1:40" ht="13" x14ac:dyDescent="0.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spans="1:40" ht="13" x14ac:dyDescent="0.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spans="1:40" ht="13" x14ac:dyDescent="0.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spans="1:40" ht="13" x14ac:dyDescent="0.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spans="1:40" ht="13" x14ac:dyDescent="0.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 ht="13" x14ac:dyDescent="0.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 ht="13" x14ac:dyDescent="0.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spans="1:40" ht="13" x14ac:dyDescent="0.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 ht="13" x14ac:dyDescent="0.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spans="1:40" ht="13" x14ac:dyDescent="0.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spans="1:40" ht="13" x14ac:dyDescent="0.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spans="1:40" ht="13" x14ac:dyDescent="0.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spans="1:40" ht="13" x14ac:dyDescent="0.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 ht="13" x14ac:dyDescent="0.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spans="1:40" ht="13" x14ac:dyDescent="0.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spans="1:40" ht="13" x14ac:dyDescent="0.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spans="1:40" ht="13" x14ac:dyDescent="0.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 ht="13" x14ac:dyDescent="0.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spans="1:40" ht="13" x14ac:dyDescent="0.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spans="1:40" ht="13" x14ac:dyDescent="0.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spans="1:40" ht="13" x14ac:dyDescent="0.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spans="1:40" ht="13" x14ac:dyDescent="0.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spans="1:40" ht="13" x14ac:dyDescent="0.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 ht="13" x14ac:dyDescent="0.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 ht="13" x14ac:dyDescent="0.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spans="1:40" ht="13" x14ac:dyDescent="0.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spans="1:40" ht="13" x14ac:dyDescent="0.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spans="1:40" ht="13" x14ac:dyDescent="0.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spans="1:40" ht="13" x14ac:dyDescent="0.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spans="1:40" ht="13" x14ac:dyDescent="0.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 ht="13" x14ac:dyDescent="0.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spans="1:40" ht="13" x14ac:dyDescent="0.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spans="1:40" ht="13" x14ac:dyDescent="0.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spans="1:40" ht="13" x14ac:dyDescent="0.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spans="1:40" ht="13" x14ac:dyDescent="0.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spans="1:40" ht="13" x14ac:dyDescent="0.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spans="1:40" ht="13" x14ac:dyDescent="0.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spans="1:40" ht="13" x14ac:dyDescent="0.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 ht="13" x14ac:dyDescent="0.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spans="1:40" ht="13" x14ac:dyDescent="0.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spans="1:40" ht="13" x14ac:dyDescent="0.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spans="1:40" ht="13" x14ac:dyDescent="0.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spans="1:40" ht="13" x14ac:dyDescent="0.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spans="1:40" ht="13" x14ac:dyDescent="0.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spans="1:40" ht="13" x14ac:dyDescent="0.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0" ht="13" x14ac:dyDescent="0.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spans="1:40" ht="13" x14ac:dyDescent="0.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spans="1:40" ht="13" x14ac:dyDescent="0.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 ht="13" x14ac:dyDescent="0.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 ht="13" x14ac:dyDescent="0.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spans="1:40" ht="13" x14ac:dyDescent="0.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spans="1:40" ht="13" x14ac:dyDescent="0.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 ht="13" x14ac:dyDescent="0.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spans="1:40" ht="13" x14ac:dyDescent="0.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 ht="13" x14ac:dyDescent="0.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 ht="13" x14ac:dyDescent="0.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 ht="13" x14ac:dyDescent="0.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ht="13" x14ac:dyDescent="0.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 ht="13" x14ac:dyDescent="0.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 ht="13" x14ac:dyDescent="0.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 ht="13" x14ac:dyDescent="0.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 ht="13" x14ac:dyDescent="0.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 ht="13" x14ac:dyDescent="0.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 ht="13" x14ac:dyDescent="0.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 ht="13" x14ac:dyDescent="0.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 ht="13" x14ac:dyDescent="0.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 ht="13" x14ac:dyDescent="0.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spans="1:40" ht="13" x14ac:dyDescent="0.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 ht="13" x14ac:dyDescent="0.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 ht="13" x14ac:dyDescent="0.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spans="1:40" ht="13" x14ac:dyDescent="0.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 ht="13" x14ac:dyDescent="0.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spans="1:40" ht="13" x14ac:dyDescent="0.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spans="1:40" ht="13" x14ac:dyDescent="0.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spans="1:40" ht="13" x14ac:dyDescent="0.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 ht="13" x14ac:dyDescent="0.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 ht="13" x14ac:dyDescent="0.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spans="1:40" ht="13" x14ac:dyDescent="0.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 ht="13" x14ac:dyDescent="0.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0" ht="13" x14ac:dyDescent="0.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spans="1:40" ht="13" x14ac:dyDescent="0.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spans="1:40" ht="13" x14ac:dyDescent="0.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 ht="13" x14ac:dyDescent="0.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spans="1:40" ht="13" x14ac:dyDescent="0.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spans="1:40" ht="13" x14ac:dyDescent="0.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 ht="13" x14ac:dyDescent="0.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spans="1:40" ht="13" x14ac:dyDescent="0.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0" ht="13" x14ac:dyDescent="0.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 ht="13" x14ac:dyDescent="0.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0" ht="13" x14ac:dyDescent="0.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spans="1:40" ht="13" x14ac:dyDescent="0.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spans="1:40" ht="13" x14ac:dyDescent="0.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spans="1:40" ht="13" x14ac:dyDescent="0.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spans="1:40" ht="13" x14ac:dyDescent="0.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 ht="13" x14ac:dyDescent="0.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spans="1:40" ht="13" x14ac:dyDescent="0.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spans="1:40" ht="13" x14ac:dyDescent="0.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spans="1:40" ht="13" x14ac:dyDescent="0.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 ht="13" x14ac:dyDescent="0.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spans="1:40" ht="13" x14ac:dyDescent="0.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spans="1:40" ht="13" x14ac:dyDescent="0.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0" ht="13" x14ac:dyDescent="0.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0" ht="13" x14ac:dyDescent="0.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 ht="13" x14ac:dyDescent="0.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spans="1:40" ht="13" x14ac:dyDescent="0.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spans="1:40" ht="13" x14ac:dyDescent="0.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spans="1:40" ht="13" x14ac:dyDescent="0.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0" ht="13" x14ac:dyDescent="0.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 ht="13" x14ac:dyDescent="0.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spans="1:40" ht="13" x14ac:dyDescent="0.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0" ht="13" x14ac:dyDescent="0.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0" ht="13" x14ac:dyDescent="0.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 ht="13" x14ac:dyDescent="0.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spans="1:40" ht="13" x14ac:dyDescent="0.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spans="1:40" ht="13" x14ac:dyDescent="0.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 ht="13" x14ac:dyDescent="0.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spans="1:40" ht="13" x14ac:dyDescent="0.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spans="1:40" ht="13" x14ac:dyDescent="0.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spans="1:40" ht="13" x14ac:dyDescent="0.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spans="1:40" ht="13" x14ac:dyDescent="0.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spans="1:40" ht="13" x14ac:dyDescent="0.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spans="1:40" ht="13" x14ac:dyDescent="0.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spans="1:40" ht="13" x14ac:dyDescent="0.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spans="1:40" ht="13" x14ac:dyDescent="0.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spans="1:40" ht="13" x14ac:dyDescent="0.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spans="1:40" ht="13" x14ac:dyDescent="0.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spans="1:40" ht="13" x14ac:dyDescent="0.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spans="1:40" ht="13" x14ac:dyDescent="0.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spans="1:40" ht="13" x14ac:dyDescent="0.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 ht="13" x14ac:dyDescent="0.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spans="1:40" ht="13" x14ac:dyDescent="0.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spans="1:40" ht="13" x14ac:dyDescent="0.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spans="1:40" ht="13" x14ac:dyDescent="0.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spans="1:40" ht="13" x14ac:dyDescent="0.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 ht="13" x14ac:dyDescent="0.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spans="1:40" ht="13" x14ac:dyDescent="0.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spans="1:40" ht="13" x14ac:dyDescent="0.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spans="1:40" ht="13" x14ac:dyDescent="0.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 ht="13" x14ac:dyDescent="0.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spans="1:40" ht="13" x14ac:dyDescent="0.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spans="1:40" ht="13" x14ac:dyDescent="0.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spans="1:40" ht="13" x14ac:dyDescent="0.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spans="1:40" ht="13" x14ac:dyDescent="0.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spans="1:40" ht="13" x14ac:dyDescent="0.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spans="1:40" ht="13" x14ac:dyDescent="0.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 ht="13" x14ac:dyDescent="0.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spans="1:40" ht="13" x14ac:dyDescent="0.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spans="1:40" ht="13" x14ac:dyDescent="0.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spans="1:40" ht="13" x14ac:dyDescent="0.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spans="1:40" ht="13" x14ac:dyDescent="0.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spans="1:40" ht="13" x14ac:dyDescent="0.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spans="1:40" ht="13" x14ac:dyDescent="0.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spans="1:40" ht="13" x14ac:dyDescent="0.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spans="1:40" ht="13" x14ac:dyDescent="0.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spans="1:40" ht="13" x14ac:dyDescent="0.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spans="1:40" ht="13" x14ac:dyDescent="0.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spans="1:40" ht="13" x14ac:dyDescent="0.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 ht="13" x14ac:dyDescent="0.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spans="1:40" ht="13" x14ac:dyDescent="0.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spans="1:40" ht="13" x14ac:dyDescent="0.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spans="1:40" ht="13" x14ac:dyDescent="0.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spans="1:40" ht="13" x14ac:dyDescent="0.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 ht="13" x14ac:dyDescent="0.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spans="1:40" ht="13" x14ac:dyDescent="0.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spans="1:40" ht="13" x14ac:dyDescent="0.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 ht="13" x14ac:dyDescent="0.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spans="1:40" ht="13" x14ac:dyDescent="0.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spans="1:40" ht="13" x14ac:dyDescent="0.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spans="1:40" ht="13" x14ac:dyDescent="0.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spans="1:40" ht="13" x14ac:dyDescent="0.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spans="1:40" ht="13" x14ac:dyDescent="0.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spans="1:40" ht="13" x14ac:dyDescent="0.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 ht="13" x14ac:dyDescent="0.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spans="1:40" ht="13" x14ac:dyDescent="0.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spans="1:40" ht="13" x14ac:dyDescent="0.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spans="1:40" ht="13" x14ac:dyDescent="0.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spans="1:40" ht="13" x14ac:dyDescent="0.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spans="1:40" ht="13" x14ac:dyDescent="0.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spans="1:40" ht="13" x14ac:dyDescent="0.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 ht="13" x14ac:dyDescent="0.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 ht="13" x14ac:dyDescent="0.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 ht="13" x14ac:dyDescent="0.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 ht="13" x14ac:dyDescent="0.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spans="1:40" ht="13" x14ac:dyDescent="0.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 ht="13" x14ac:dyDescent="0.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spans="1:40" ht="13" x14ac:dyDescent="0.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 ht="13" x14ac:dyDescent="0.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spans="1:40" ht="13" x14ac:dyDescent="0.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 ht="13" x14ac:dyDescent="0.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spans="1:40" ht="13" x14ac:dyDescent="0.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spans="1:40" ht="13" x14ac:dyDescent="0.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 ht="13" x14ac:dyDescent="0.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 ht="13" x14ac:dyDescent="0.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spans="1:40" ht="13" x14ac:dyDescent="0.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spans="1:40" ht="13" x14ac:dyDescent="0.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spans="1:40" ht="13" x14ac:dyDescent="0.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spans="1:40" ht="13" x14ac:dyDescent="0.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spans="1:40" ht="13" x14ac:dyDescent="0.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 ht="13" x14ac:dyDescent="0.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spans="1:40" ht="13" x14ac:dyDescent="0.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spans="1:40" ht="13" x14ac:dyDescent="0.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spans="1:40" ht="13" x14ac:dyDescent="0.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spans="1:40" ht="13" x14ac:dyDescent="0.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spans="1:40" ht="13" x14ac:dyDescent="0.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spans="1:40" ht="13" x14ac:dyDescent="0.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0" ht="13" x14ac:dyDescent="0.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spans="1:40" ht="13" x14ac:dyDescent="0.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spans="1:40" ht="13" x14ac:dyDescent="0.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spans="1:40" ht="13" x14ac:dyDescent="0.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spans="1:40" ht="13" x14ac:dyDescent="0.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spans="1:40" ht="13" x14ac:dyDescent="0.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spans="1:40" ht="13" x14ac:dyDescent="0.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spans="1:40" ht="13" x14ac:dyDescent="0.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 ht="13" x14ac:dyDescent="0.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spans="1:40" ht="13" x14ac:dyDescent="0.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spans="1:40" ht="13" x14ac:dyDescent="0.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 ht="13" x14ac:dyDescent="0.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spans="1:40" ht="13" x14ac:dyDescent="0.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spans="1:40" ht="13" x14ac:dyDescent="0.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spans="1:40" ht="13" x14ac:dyDescent="0.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 ht="13" x14ac:dyDescent="0.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spans="1:40" ht="13" x14ac:dyDescent="0.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spans="1:40" ht="13" x14ac:dyDescent="0.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spans="1:40" ht="13" x14ac:dyDescent="0.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spans="1:40" ht="13" x14ac:dyDescent="0.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spans="1:40" ht="13" x14ac:dyDescent="0.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spans="1:40" ht="13" x14ac:dyDescent="0.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spans="1:40" ht="13" x14ac:dyDescent="0.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spans="1:40" ht="13" x14ac:dyDescent="0.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spans="1:40" ht="13" x14ac:dyDescent="0.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spans="1:40" ht="13" x14ac:dyDescent="0.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spans="1:40" ht="13" x14ac:dyDescent="0.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spans="1:40" ht="13" x14ac:dyDescent="0.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spans="1:40" ht="13" x14ac:dyDescent="0.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spans="1:40" ht="13" x14ac:dyDescent="0.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  <row r="1001" spans="1:40" ht="13" x14ac:dyDescent="0.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</row>
    <row r="1002" spans="1:40" ht="13" x14ac:dyDescent="0.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</row>
    <row r="1003" spans="1:40" ht="13" x14ac:dyDescent="0.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1001"/>
  <sheetViews>
    <sheetView topLeftCell="A5" workbookViewId="0">
      <selection activeCell="C11" sqref="C11"/>
    </sheetView>
  </sheetViews>
  <sheetFormatPr defaultColWidth="14.40625" defaultRowHeight="15.75" customHeight="1" x14ac:dyDescent="0.6"/>
  <cols>
    <col min="1" max="1" width="34.6796875" customWidth="1"/>
    <col min="2" max="2" width="33.86328125" customWidth="1"/>
    <col min="3" max="3" width="25.54296875" customWidth="1"/>
  </cols>
  <sheetData>
    <row r="1" spans="1:40" ht="15.75" customHeight="1" x14ac:dyDescent="0.6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5.75" customHeight="1" x14ac:dyDescent="0.6">
      <c r="A2" s="45" t="s">
        <v>107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15.75" customHeight="1" x14ac:dyDescent="0.6">
      <c r="A3" s="49" t="s">
        <v>8</v>
      </c>
      <c r="B3" s="50" t="s">
        <v>108</v>
      </c>
      <c r="C3" s="50" t="s">
        <v>109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15.75" customHeight="1" x14ac:dyDescent="0.6">
      <c r="A4" s="9" t="s">
        <v>110</v>
      </c>
      <c r="B4" s="45">
        <v>0.76</v>
      </c>
      <c r="C4" s="45">
        <v>0.76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15.75" customHeight="1" x14ac:dyDescent="0.6">
      <c r="A5" s="9" t="s">
        <v>111</v>
      </c>
      <c r="B5" s="45">
        <v>0.96</v>
      </c>
      <c r="C5" s="45">
        <v>0.96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15.75" customHeight="1" x14ac:dyDescent="0.6">
      <c r="A6" s="9" t="s">
        <v>112</v>
      </c>
      <c r="B6" s="45">
        <v>1.4</v>
      </c>
      <c r="C6" s="45">
        <v>1.38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15.75" customHeight="1" x14ac:dyDescent="0.6">
      <c r="A7" s="9" t="s">
        <v>113</v>
      </c>
      <c r="B7" s="45">
        <v>2.68</v>
      </c>
      <c r="C7" s="45">
        <v>2.5499999999999998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15.75" customHeight="1" x14ac:dyDescent="0.6">
      <c r="A8" s="9" t="s">
        <v>114</v>
      </c>
      <c r="B8" s="45">
        <v>3.4</v>
      </c>
      <c r="C8" s="45">
        <v>3.2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15.75" customHeight="1" x14ac:dyDescent="0.6">
      <c r="A9" s="1"/>
      <c r="B9" s="25"/>
      <c r="C9" s="2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15.75" customHeight="1" x14ac:dyDescent="0.6">
      <c r="A10" s="51" t="s">
        <v>8</v>
      </c>
      <c r="B10" s="50" t="s">
        <v>115</v>
      </c>
      <c r="C10" s="50" t="s">
        <v>116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15.75" customHeight="1" x14ac:dyDescent="0.6">
      <c r="A11" s="52">
        <v>2010</v>
      </c>
      <c r="B11" s="47">
        <v>4.3500420000000002</v>
      </c>
      <c r="C11" s="25">
        <f t="shared" ref="C11:C19" si="0">EXP(LN(B12/B11)/(A12-A11))-1</f>
        <v>1.2375447209488133E-2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15.75" customHeight="1" x14ac:dyDescent="0.6">
      <c r="A12" s="52">
        <v>2020</v>
      </c>
      <c r="B12" s="47">
        <v>4.9193699999999998</v>
      </c>
      <c r="C12" s="25">
        <f t="shared" si="0"/>
        <v>1.0973106267519128E-2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15.75" customHeight="1" x14ac:dyDescent="0.6">
      <c r="A13" s="52">
        <v>2030</v>
      </c>
      <c r="B13" s="47">
        <v>5.4866279999999996</v>
      </c>
      <c r="C13" s="25">
        <f t="shared" si="0"/>
        <v>9.6055718033669635E-3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15.75" customHeight="1" x14ac:dyDescent="0.6">
      <c r="A14" s="52">
        <v>2040</v>
      </c>
      <c r="B14" s="47">
        <v>6.0370239999999997</v>
      </c>
      <c r="C14" s="25">
        <f t="shared" si="0"/>
        <v>9.2227668838400501E-3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15.75" customHeight="1" x14ac:dyDescent="0.6">
      <c r="A15" s="52">
        <v>2050</v>
      </c>
      <c r="B15" s="47">
        <v>6.6174900000000001</v>
      </c>
      <c r="C15" s="25">
        <f t="shared" si="0"/>
        <v>7.7324898183250834E-3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ht="15.75" customHeight="1" x14ac:dyDescent="0.6">
      <c r="A16" s="52">
        <v>2060</v>
      </c>
      <c r="B16" s="47">
        <v>7.1473639999999996</v>
      </c>
      <c r="C16" s="25">
        <f t="shared" si="0"/>
        <v>7.0958107146976701E-3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15.75" customHeight="1" x14ac:dyDescent="0.6">
      <c r="A17" s="52">
        <v>2070</v>
      </c>
      <c r="B17" s="47">
        <v>7.6710320000000003</v>
      </c>
      <c r="C17" s="25">
        <f t="shared" si="0"/>
        <v>5.9484285312385587E-3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5.75" customHeight="1" x14ac:dyDescent="0.6">
      <c r="A18" s="52">
        <v>2080</v>
      </c>
      <c r="B18" s="47">
        <v>8.1397480000000009</v>
      </c>
      <c r="C18" s="25">
        <f t="shared" si="0"/>
        <v>5.8942632361114189E-3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13" x14ac:dyDescent="0.6">
      <c r="A19" s="52">
        <v>2090</v>
      </c>
      <c r="B19" s="47">
        <v>8.6324539999999992</v>
      </c>
      <c r="C19" s="25">
        <f t="shared" si="0"/>
        <v>4.6411379047710533E-3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13" x14ac:dyDescent="0.6">
      <c r="A20" s="52">
        <v>2100</v>
      </c>
      <c r="B20" s="47">
        <v>9.0415700000000001</v>
      </c>
      <c r="C20" s="45" t="s">
        <v>117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13" x14ac:dyDescent="0.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13" x14ac:dyDescent="0.6">
      <c r="A22" s="1" t="s">
        <v>118</v>
      </c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13" x14ac:dyDescent="0.6">
      <c r="A23" s="45" t="s">
        <v>107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13" x14ac:dyDescent="0.6">
      <c r="A24" s="49" t="s">
        <v>8</v>
      </c>
      <c r="B24" s="50" t="s">
        <v>108</v>
      </c>
      <c r="C24" s="50" t="s">
        <v>109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13" x14ac:dyDescent="0.6">
      <c r="A25" s="9" t="s">
        <v>110</v>
      </c>
      <c r="B25" s="45">
        <v>0.76</v>
      </c>
      <c r="C25" s="45">
        <v>0.76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13" x14ac:dyDescent="0.6">
      <c r="A26" s="9" t="s">
        <v>111</v>
      </c>
      <c r="B26" s="45">
        <v>0.96</v>
      </c>
      <c r="C26" s="45">
        <v>0.96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13" x14ac:dyDescent="0.6">
      <c r="A27" s="9" t="s">
        <v>112</v>
      </c>
      <c r="B27" s="45">
        <v>1.4</v>
      </c>
      <c r="C27" s="45">
        <v>1.38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13" x14ac:dyDescent="0.6">
      <c r="A28" s="9" t="s">
        <v>113</v>
      </c>
      <c r="B28" s="45">
        <v>2.68</v>
      </c>
      <c r="C28" s="45">
        <v>2.5499999999999998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13" x14ac:dyDescent="0.6">
      <c r="A29" s="9" t="s">
        <v>114</v>
      </c>
      <c r="B29" s="45">
        <v>3.4</v>
      </c>
      <c r="C29" s="45">
        <v>3.2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13" x14ac:dyDescent="0.6">
      <c r="A30" s="1"/>
      <c r="B30" s="25"/>
      <c r="C30" s="2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ht="13" x14ac:dyDescent="0.6">
      <c r="A31" s="53" t="s">
        <v>8</v>
      </c>
      <c r="B31" s="54" t="s">
        <v>119</v>
      </c>
      <c r="C31" s="50" t="s">
        <v>120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ht="13" x14ac:dyDescent="0.6">
      <c r="A32" s="55">
        <v>2010</v>
      </c>
      <c r="B32" s="47">
        <v>4331.7089999999998</v>
      </c>
      <c r="C32" s="25">
        <f t="shared" ref="C32:C40" si="1">EXP(LN(B33/B32)/(A33-A32))-1</f>
        <v>1.2420726593899367E-2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ht="13" x14ac:dyDescent="0.6">
      <c r="A33" s="55">
        <v>2020</v>
      </c>
      <c r="B33" s="47">
        <v>4900.8289999999997</v>
      </c>
      <c r="C33" s="25">
        <f t="shared" si="1"/>
        <v>1.0888696234190753E-2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ht="13" x14ac:dyDescent="0.6">
      <c r="A34" s="55">
        <v>2030</v>
      </c>
      <c r="B34" s="47">
        <v>5461.3869999999997</v>
      </c>
      <c r="C34" s="25">
        <f t="shared" si="1"/>
        <v>1.0138906647510382E-2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ht="13" x14ac:dyDescent="0.6">
      <c r="A35" s="55">
        <v>2040</v>
      </c>
      <c r="B35" s="47">
        <v>6041.0709999999999</v>
      </c>
      <c r="C35" s="25">
        <f t="shared" si="1"/>
        <v>9.6414046227450978E-3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ht="13" x14ac:dyDescent="0.6">
      <c r="A36" s="55">
        <v>2050</v>
      </c>
      <c r="B36" s="47">
        <v>6649.4459999999999</v>
      </c>
      <c r="C36" s="25">
        <f t="shared" si="1"/>
        <v>7.6679571168645211E-3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ht="13" x14ac:dyDescent="0.6">
      <c r="A37" s="55">
        <v>2060</v>
      </c>
      <c r="B37" s="47">
        <v>7177.2809999999999</v>
      </c>
      <c r="C37" s="25">
        <f t="shared" si="1"/>
        <v>7.4261438040861272E-3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ht="13" x14ac:dyDescent="0.6">
      <c r="A38" s="55">
        <v>2070</v>
      </c>
      <c r="B38" s="47">
        <v>7728.4449999999997</v>
      </c>
      <c r="C38" s="25">
        <f t="shared" si="1"/>
        <v>6.4772055727257971E-3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ht="13" x14ac:dyDescent="0.6">
      <c r="A39" s="55">
        <v>2080</v>
      </c>
      <c r="B39" s="47">
        <v>8243.8780000000006</v>
      </c>
      <c r="C39" s="25">
        <f t="shared" si="1"/>
        <v>5.9844503914590064E-3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ht="13" x14ac:dyDescent="0.6">
      <c r="A40" s="55">
        <v>2090</v>
      </c>
      <c r="B40" s="47">
        <v>8750.7289999999994</v>
      </c>
      <c r="C40" s="25">
        <f t="shared" si="1"/>
        <v>5.1355264751069551E-3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ht="13" x14ac:dyDescent="0.6">
      <c r="A41" s="55">
        <v>2100</v>
      </c>
      <c r="B41" s="47">
        <v>9210.6540000000005</v>
      </c>
      <c r="C41" s="45" t="s">
        <v>117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3" x14ac:dyDescent="0.6">
      <c r="A42" s="5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3" x14ac:dyDescent="0.6">
      <c r="A43" s="57" t="s">
        <v>121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3" x14ac:dyDescent="0.6">
      <c r="A44" s="58" t="s">
        <v>8</v>
      </c>
      <c r="B44" s="50" t="s">
        <v>119</v>
      </c>
      <c r="C44" s="50" t="s">
        <v>122</v>
      </c>
      <c r="D44" s="45"/>
      <c r="E44" s="45" t="s">
        <v>123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3" x14ac:dyDescent="0.6">
      <c r="A45" s="55">
        <v>2010</v>
      </c>
      <c r="B45" s="47">
        <v>6.6711390000000002</v>
      </c>
      <c r="C45" s="25">
        <f t="shared" ref="C45:C62" si="2">EXP(LN(B46/B45)/(A46-A45))-1</f>
        <v>1.3938327561541231E-2</v>
      </c>
      <c r="D45" s="59"/>
      <c r="E45" s="59"/>
      <c r="F45" s="45"/>
      <c r="G45" s="4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3" x14ac:dyDescent="0.6">
      <c r="A46" s="55">
        <v>2015</v>
      </c>
      <c r="B46" s="47">
        <v>7.1492040000000001</v>
      </c>
      <c r="C46" s="25">
        <f t="shared" si="2"/>
        <v>1.4885552361190824E-2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3" x14ac:dyDescent="0.6">
      <c r="A47" s="55">
        <v>2020</v>
      </c>
      <c r="B47" s="47">
        <v>7.6973820000000002</v>
      </c>
      <c r="C47" s="25">
        <f t="shared" si="2"/>
        <v>1.4924306799855014E-2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3" x14ac:dyDescent="0.6">
      <c r="A48" s="55">
        <v>2025</v>
      </c>
      <c r="B48" s="47">
        <v>8.2891750000000002</v>
      </c>
      <c r="C48" s="25">
        <f t="shared" si="2"/>
        <v>1.4209925541248225E-2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3" x14ac:dyDescent="0.6">
      <c r="A49" s="55">
        <v>2030</v>
      </c>
      <c r="B49" s="47">
        <v>8.8950949999999995</v>
      </c>
      <c r="C49" s="25">
        <f t="shared" si="2"/>
        <v>1.4626041926240063E-2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3" x14ac:dyDescent="0.6">
      <c r="A50" s="55">
        <v>2035</v>
      </c>
      <c r="B50" s="47">
        <v>9.5649040000000003</v>
      </c>
      <c r="C50" s="25">
        <f t="shared" si="2"/>
        <v>1.3535590521401852E-2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3" x14ac:dyDescent="0.6">
      <c r="A51" s="55">
        <v>2040</v>
      </c>
      <c r="B51" s="47">
        <v>10.23</v>
      </c>
      <c r="C51" s="25">
        <f t="shared" si="2"/>
        <v>1.162135454590052E-2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3" x14ac:dyDescent="0.6">
      <c r="A52" s="55">
        <v>2045</v>
      </c>
      <c r="B52" s="47">
        <v>10.83841</v>
      </c>
      <c r="C52" s="25">
        <f t="shared" si="2"/>
        <v>1.4810669992749936E-2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3" x14ac:dyDescent="0.6">
      <c r="A53" s="55">
        <v>2050</v>
      </c>
      <c r="B53" s="47">
        <v>11.66516</v>
      </c>
      <c r="C53" s="25">
        <f t="shared" si="2"/>
        <v>1.32646443321498E-2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3" x14ac:dyDescent="0.6">
      <c r="A54" s="55">
        <v>2055</v>
      </c>
      <c r="B54" s="47">
        <v>12.459630000000001</v>
      </c>
      <c r="C54" s="25">
        <f t="shared" si="2"/>
        <v>1.3260862486326852E-2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3" x14ac:dyDescent="0.6">
      <c r="A55" s="55">
        <v>2060</v>
      </c>
      <c r="B55" s="47">
        <v>13.30796</v>
      </c>
      <c r="C55" s="25">
        <f t="shared" si="2"/>
        <v>1.3919974086831433E-2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3" x14ac:dyDescent="0.6">
      <c r="A56" s="55">
        <v>2065</v>
      </c>
      <c r="B56" s="47">
        <v>14.260339999999999</v>
      </c>
      <c r="C56" s="25">
        <f t="shared" si="2"/>
        <v>1.23856966037863E-2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3" x14ac:dyDescent="0.6">
      <c r="A57" s="55">
        <v>2070</v>
      </c>
      <c r="B57" s="47">
        <v>15.165609999999999</v>
      </c>
      <c r="C57" s="25">
        <f t="shared" si="2"/>
        <v>1.3672756508039674E-2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3" x14ac:dyDescent="0.6">
      <c r="A58" s="55">
        <v>2075</v>
      </c>
      <c r="B58" s="47">
        <v>16.23113</v>
      </c>
      <c r="C58" s="25">
        <f t="shared" si="2"/>
        <v>1.321939117224602E-2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3" x14ac:dyDescent="0.6">
      <c r="A59" s="55">
        <v>2080</v>
      </c>
      <c r="B59" s="47">
        <v>17.332699999999999</v>
      </c>
      <c r="C59" s="25">
        <f t="shared" si="2"/>
        <v>1.2399662982584214E-2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3" x14ac:dyDescent="0.6">
      <c r="A60" s="55">
        <v>2085</v>
      </c>
      <c r="B60" s="47">
        <v>18.434280000000001</v>
      </c>
      <c r="C60" s="25">
        <f t="shared" si="2"/>
        <v>1.2525720914511984E-2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3" x14ac:dyDescent="0.6">
      <c r="A61" s="55">
        <v>2090</v>
      </c>
      <c r="B61" s="47">
        <v>19.618079999999999</v>
      </c>
      <c r="C61" s="25">
        <f t="shared" si="2"/>
        <v>1.2071566734320083E-2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3" x14ac:dyDescent="0.6">
      <c r="A62" s="55">
        <v>2095</v>
      </c>
      <c r="B62" s="47">
        <v>20.831119999999999</v>
      </c>
      <c r="C62" s="25">
        <f t="shared" si="2"/>
        <v>1.2884380608913393E-2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3" x14ac:dyDescent="0.6">
      <c r="A63" s="55">
        <v>2100</v>
      </c>
      <c r="B63" s="47">
        <v>22.208130000000001</v>
      </c>
      <c r="C63" s="45" t="s">
        <v>117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3" x14ac:dyDescent="0.6">
      <c r="A64" s="55">
        <v>1964.93</v>
      </c>
      <c r="B64" s="47">
        <v>3.4010150000000001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3" x14ac:dyDescent="0.6">
      <c r="A65" s="55">
        <v>1970.204</v>
      </c>
      <c r="B65" s="47">
        <v>3.6040610000000002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3" x14ac:dyDescent="0.6">
      <c r="A66" s="55">
        <v>1973.655</v>
      </c>
      <c r="B66" s="47">
        <v>3.7309640000000002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3" x14ac:dyDescent="0.6">
      <c r="A67" s="55">
        <v>1978.4369999999999</v>
      </c>
      <c r="B67" s="47">
        <v>3.984772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3" x14ac:dyDescent="0.6">
      <c r="A68" s="55">
        <v>1981.5419999999999</v>
      </c>
      <c r="B68" s="47">
        <v>4.1751269999999998</v>
      </c>
      <c r="C68" s="2"/>
      <c r="D68" s="2"/>
      <c r="E68" s="2"/>
      <c r="F68" s="2"/>
      <c r="G68" s="2"/>
      <c r="H68" s="60"/>
      <c r="I68" s="60"/>
      <c r="J68" s="60"/>
      <c r="K68" s="60"/>
      <c r="L68" s="60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3" x14ac:dyDescent="0.6">
      <c r="A69" s="55">
        <v>1984.549</v>
      </c>
      <c r="B69" s="47">
        <v>4.3654820000000001</v>
      </c>
      <c r="C69" s="2"/>
      <c r="D69" s="2"/>
      <c r="E69" s="2"/>
      <c r="F69" s="2"/>
      <c r="G69" s="2"/>
      <c r="H69" s="60"/>
      <c r="I69" s="60"/>
      <c r="J69" s="60"/>
      <c r="K69" s="60"/>
      <c r="L69" s="60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3" x14ac:dyDescent="0.6">
      <c r="A70" s="55">
        <v>1987.211</v>
      </c>
      <c r="B70" s="47">
        <v>4.5558379999999996</v>
      </c>
      <c r="C70" s="2"/>
      <c r="D70" s="2"/>
      <c r="E70" s="2"/>
      <c r="F70" s="2"/>
      <c r="G70" s="2"/>
      <c r="H70" s="60"/>
      <c r="I70" s="60"/>
      <c r="J70" s="60"/>
      <c r="K70" s="60"/>
      <c r="L70" s="60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3" x14ac:dyDescent="0.6">
      <c r="A71" s="55">
        <v>1989.923</v>
      </c>
      <c r="B71" s="47">
        <v>4.8096449999999997</v>
      </c>
      <c r="C71" s="2"/>
      <c r="D71" s="2"/>
      <c r="E71" s="2"/>
      <c r="F71" s="2"/>
      <c r="G71" s="2"/>
      <c r="H71" s="61"/>
      <c r="I71" s="60"/>
      <c r="J71" s="60"/>
      <c r="K71" s="60"/>
      <c r="L71" s="60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3" x14ac:dyDescent="0.6">
      <c r="A72" s="55">
        <v>1992.1410000000001</v>
      </c>
      <c r="B72" s="47">
        <v>5</v>
      </c>
      <c r="C72" s="2"/>
      <c r="D72" s="2"/>
      <c r="E72" s="2"/>
      <c r="F72" s="2"/>
      <c r="G72" s="2"/>
      <c r="H72" s="60"/>
      <c r="I72" s="60"/>
      <c r="J72" s="60"/>
      <c r="K72" s="60"/>
      <c r="L72" s="60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3" x14ac:dyDescent="0.6">
      <c r="A73" s="55">
        <v>1994.4079999999999</v>
      </c>
      <c r="B73" s="47">
        <v>5.1776650000000002</v>
      </c>
      <c r="C73" s="2"/>
      <c r="D73" s="2"/>
      <c r="E73" s="2"/>
      <c r="F73" s="2"/>
      <c r="G73" s="2"/>
      <c r="H73" s="60"/>
      <c r="I73" s="60"/>
      <c r="J73" s="60"/>
      <c r="K73" s="60"/>
      <c r="L73" s="60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3" x14ac:dyDescent="0.6">
      <c r="A74" s="55">
        <v>1996.577</v>
      </c>
      <c r="B74" s="47">
        <v>5.3807109999999998</v>
      </c>
      <c r="C74" s="2"/>
      <c r="D74" s="2"/>
      <c r="E74" s="2"/>
      <c r="F74" s="2"/>
      <c r="G74" s="2"/>
      <c r="H74" s="60"/>
      <c r="I74" s="60"/>
      <c r="J74" s="60"/>
      <c r="K74" s="60"/>
      <c r="L74" s="60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3" x14ac:dyDescent="0.6">
      <c r="A75" s="55">
        <v>1998.549</v>
      </c>
      <c r="B75" s="47">
        <v>5.558376</v>
      </c>
      <c r="C75" s="2"/>
      <c r="D75" s="2"/>
      <c r="E75" s="2"/>
      <c r="F75" s="2"/>
      <c r="G75" s="2"/>
      <c r="H75" s="60"/>
      <c r="I75" s="60"/>
      <c r="J75" s="60"/>
      <c r="K75" s="60"/>
      <c r="L75" s="60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3" x14ac:dyDescent="0.6">
      <c r="A76" s="55">
        <v>2000.62</v>
      </c>
      <c r="B76" s="47">
        <v>5.7614210000000003</v>
      </c>
      <c r="C76" s="2"/>
      <c r="D76" s="2"/>
      <c r="E76" s="2"/>
      <c r="F76" s="2"/>
      <c r="G76" s="2"/>
      <c r="H76" s="60"/>
      <c r="I76" s="60"/>
      <c r="J76" s="60"/>
      <c r="K76" s="60"/>
      <c r="L76" s="60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3" x14ac:dyDescent="0.6">
      <c r="A77" s="55">
        <v>2002.739</v>
      </c>
      <c r="B77" s="47">
        <v>5.9517769999999999</v>
      </c>
      <c r="C77" s="2"/>
      <c r="D77" s="2"/>
      <c r="E77" s="2"/>
      <c r="F77" s="2"/>
      <c r="G77" s="2"/>
      <c r="H77" s="60"/>
      <c r="I77" s="60"/>
      <c r="J77" s="60"/>
      <c r="K77" s="60"/>
      <c r="L77" s="60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3" x14ac:dyDescent="0.6">
      <c r="A78" s="55">
        <v>2006.19</v>
      </c>
      <c r="B78" s="47">
        <v>6.3324870000000004</v>
      </c>
      <c r="C78" s="2"/>
      <c r="D78" s="2"/>
      <c r="E78" s="2"/>
      <c r="F78" s="2"/>
      <c r="G78" s="2"/>
      <c r="H78" s="60"/>
      <c r="I78" s="60"/>
      <c r="J78" s="60"/>
      <c r="K78" s="60"/>
      <c r="L78" s="6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3" x14ac:dyDescent="0.6">
      <c r="A79" s="55">
        <v>2008.9010000000001</v>
      </c>
      <c r="B79" s="47">
        <v>6.5862939999999996</v>
      </c>
      <c r="C79" s="2"/>
      <c r="D79" s="2"/>
      <c r="E79" s="2"/>
      <c r="F79" s="2"/>
      <c r="G79" s="2"/>
      <c r="H79" s="60"/>
      <c r="I79" s="60"/>
      <c r="J79" s="60"/>
      <c r="K79" s="60"/>
      <c r="L79" s="60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3" x14ac:dyDescent="0.6">
      <c r="A80" s="55">
        <v>2011.366</v>
      </c>
      <c r="B80" s="47">
        <v>6.7766500000000001</v>
      </c>
      <c r="C80" s="2"/>
      <c r="D80" s="2"/>
      <c r="E80" s="2"/>
      <c r="F80" s="2"/>
      <c r="G80" s="2"/>
      <c r="H80" s="60"/>
      <c r="I80" s="60"/>
      <c r="J80" s="60"/>
      <c r="K80" s="60"/>
      <c r="L80" s="60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3" x14ac:dyDescent="0.6">
      <c r="A81" s="55">
        <v>2014.57</v>
      </c>
      <c r="B81" s="47">
        <v>7.093909</v>
      </c>
      <c r="C81" s="2"/>
      <c r="D81" s="2"/>
      <c r="E81" s="2"/>
      <c r="F81" s="2"/>
      <c r="G81" s="2"/>
      <c r="H81" s="60"/>
      <c r="I81" s="60"/>
      <c r="J81" s="60"/>
      <c r="K81" s="60"/>
      <c r="L81" s="60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3" x14ac:dyDescent="0.6">
      <c r="A82" s="55">
        <v>2017.0350000000001</v>
      </c>
      <c r="B82" s="47">
        <v>7.411168</v>
      </c>
      <c r="C82" s="2"/>
      <c r="D82" s="2"/>
      <c r="E82" s="2"/>
      <c r="F82" s="2"/>
      <c r="G82" s="2"/>
      <c r="H82" s="60"/>
      <c r="I82" s="60"/>
      <c r="J82" s="60"/>
      <c r="K82" s="60"/>
      <c r="L82" s="60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3" x14ac:dyDescent="0.6">
      <c r="A83" s="55">
        <v>2020.979</v>
      </c>
      <c r="B83" s="47">
        <v>7.7918779999999996</v>
      </c>
      <c r="C83" s="2"/>
      <c r="D83" s="2"/>
      <c r="E83" s="2"/>
      <c r="F83" s="2"/>
      <c r="G83" s="2"/>
      <c r="H83" s="60"/>
      <c r="I83" s="60"/>
      <c r="J83" s="60"/>
      <c r="K83" s="60"/>
      <c r="L83" s="60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3" x14ac:dyDescent="0.6">
      <c r="A84" s="55">
        <v>2024.873</v>
      </c>
      <c r="B84" s="47">
        <v>8.2741120000000006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3" x14ac:dyDescent="0.6">
      <c r="A85" s="55">
        <v>2029.3589999999999</v>
      </c>
      <c r="B85" s="47">
        <v>8.8071070000000002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3" x14ac:dyDescent="0.6">
      <c r="A86" s="55">
        <v>2033.056</v>
      </c>
      <c r="B86" s="47">
        <v>9.3147210000000005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3" x14ac:dyDescent="0.6">
      <c r="A87" s="55">
        <v>2037.4929999999999</v>
      </c>
      <c r="B87" s="47">
        <v>9.8857870000000005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3" x14ac:dyDescent="0.6">
      <c r="A88" s="55">
        <v>2041.19</v>
      </c>
      <c r="B88" s="47">
        <v>10.3934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3" x14ac:dyDescent="0.6">
      <c r="A89" s="55">
        <v>2044.5920000000001</v>
      </c>
      <c r="B89" s="47">
        <v>10.761419999999999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3" x14ac:dyDescent="0.6">
      <c r="A90" s="55">
        <v>2047.3520000000001</v>
      </c>
      <c r="B90" s="47">
        <v>11.28173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3" x14ac:dyDescent="0.6">
      <c r="A91" s="55">
        <v>2051.2959999999998</v>
      </c>
      <c r="B91" s="47">
        <v>11.852790000000001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ht="13" x14ac:dyDescent="0.6">
      <c r="A92" s="55">
        <v>2054.0070000000001</v>
      </c>
      <c r="B92" s="47">
        <v>12.296950000000001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ht="13" x14ac:dyDescent="0.6">
      <c r="A93" s="55">
        <v>2056.7179999999998</v>
      </c>
      <c r="B93" s="47">
        <v>12.74112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ht="13" x14ac:dyDescent="0.6">
      <c r="A94" s="55">
        <v>2059.183</v>
      </c>
      <c r="B94" s="47">
        <v>13.185280000000001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ht="13" x14ac:dyDescent="0.6">
      <c r="A95" s="55">
        <v>2062.1410000000001</v>
      </c>
      <c r="B95" s="47">
        <v>13.629440000000001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ht="13" x14ac:dyDescent="0.6">
      <c r="A96" s="55">
        <v>2065.5920000000001</v>
      </c>
      <c r="B96" s="47">
        <v>14.39086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ht="13" x14ac:dyDescent="0.6">
      <c r="A97" s="55">
        <v>2069.0419999999999</v>
      </c>
      <c r="B97" s="47">
        <v>14.961930000000001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ht="13" x14ac:dyDescent="0.6">
      <c r="A98" s="55">
        <v>2074.7109999999998</v>
      </c>
      <c r="B98" s="47">
        <v>16.16751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ht="13" x14ac:dyDescent="0.6">
      <c r="A99" s="55">
        <v>2085.31</v>
      </c>
      <c r="B99" s="47">
        <v>18.50254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ht="13" x14ac:dyDescent="0.6">
      <c r="A100" s="55">
        <v>2094.38</v>
      </c>
      <c r="B100" s="47">
        <v>20.6599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ht="13" x14ac:dyDescent="0.6">
      <c r="A101" s="55">
        <v>2098.4229999999998</v>
      </c>
      <c r="B101" s="47">
        <v>21.77665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ht="13" x14ac:dyDescent="0.6">
      <c r="A102" s="55">
        <v>2104.732</v>
      </c>
      <c r="B102" s="47">
        <v>23.50254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ht="13" x14ac:dyDescent="0.6">
      <c r="A103" s="55">
        <v>2105</v>
      </c>
      <c r="B103" s="47">
        <v>25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ht="13" x14ac:dyDescent="0.6">
      <c r="A104" s="5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ht="13" x14ac:dyDescent="0.6">
      <c r="A105" s="1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ht="13" x14ac:dyDescent="0.6">
      <c r="A106" s="51" t="s">
        <v>8</v>
      </c>
      <c r="B106" s="50" t="s">
        <v>115</v>
      </c>
      <c r="C106" s="50" t="s">
        <v>122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ht="13" x14ac:dyDescent="0.6">
      <c r="A107" s="9">
        <v>2005</v>
      </c>
      <c r="B107" s="45">
        <v>6.72</v>
      </c>
      <c r="C107" s="25">
        <f t="shared" ref="C107:C125" si="3">EXP(LN(B108/B107)/(A108-A107))-1</f>
        <v>2.9758894374768197E-2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ht="13" x14ac:dyDescent="0.6">
      <c r="A108" s="9">
        <v>2015</v>
      </c>
      <c r="B108" s="45">
        <v>9.01</v>
      </c>
      <c r="C108" s="25">
        <f t="shared" si="3"/>
        <v>2.4701341898157869E-2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ht="13" x14ac:dyDescent="0.6">
      <c r="A109" s="9">
        <v>2025</v>
      </c>
      <c r="B109" s="45">
        <v>11.5</v>
      </c>
      <c r="C109" s="25">
        <f t="shared" si="3"/>
        <v>2.41545565251573E-2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ht="13" x14ac:dyDescent="0.6">
      <c r="A110" s="9">
        <v>2035</v>
      </c>
      <c r="B110" s="45">
        <v>14.6</v>
      </c>
      <c r="C110" s="25">
        <f t="shared" si="3"/>
        <v>2.1155697764494441E-2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ht="13" x14ac:dyDescent="0.6">
      <c r="A111" s="9">
        <v>2045</v>
      </c>
      <c r="B111" s="45">
        <v>18</v>
      </c>
      <c r="C111" s="25">
        <f t="shared" si="3"/>
        <v>1.8869877957629289E-2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ht="13" x14ac:dyDescent="0.6">
      <c r="A112" s="9">
        <v>2055</v>
      </c>
      <c r="B112" s="45">
        <v>21.7</v>
      </c>
      <c r="C112" s="25">
        <f t="shared" si="3"/>
        <v>1.7061790799291154E-2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ht="13" x14ac:dyDescent="0.6">
      <c r="A113" s="9">
        <v>2065</v>
      </c>
      <c r="B113" s="45">
        <v>25.7</v>
      </c>
      <c r="C113" s="25">
        <f t="shared" si="3"/>
        <v>1.5590928831015427E-2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ht="13" x14ac:dyDescent="0.6">
      <c r="A114" s="9">
        <v>2075</v>
      </c>
      <c r="B114" s="45">
        <v>30</v>
      </c>
      <c r="C114" s="25">
        <f t="shared" si="3"/>
        <v>1.4074317838793204E-2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ht="13" x14ac:dyDescent="0.6">
      <c r="A115" s="9">
        <v>2085</v>
      </c>
      <c r="B115" s="45">
        <v>34.5</v>
      </c>
      <c r="C115" s="25">
        <f t="shared" si="3"/>
        <v>1.3369228745407025E-2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ht="13" x14ac:dyDescent="0.6">
      <c r="A116" s="9">
        <v>2095</v>
      </c>
      <c r="B116" s="45">
        <v>39.4</v>
      </c>
      <c r="C116" s="25">
        <f t="shared" si="3"/>
        <v>1.2019020160269234E-2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ht="13" x14ac:dyDescent="0.6">
      <c r="A117" s="9">
        <v>2105</v>
      </c>
      <c r="B117" s="45">
        <v>44.4</v>
      </c>
      <c r="C117" s="25">
        <f t="shared" si="3"/>
        <v>1.1340366279223302E-2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ht="13" x14ac:dyDescent="0.6">
      <c r="A118" s="9">
        <v>2115</v>
      </c>
      <c r="B118" s="45">
        <v>49.7</v>
      </c>
      <c r="C118" s="25">
        <f t="shared" si="3"/>
        <v>1.0551076160941308E-2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ht="13" x14ac:dyDescent="0.6">
      <c r="A119" s="9">
        <v>2125</v>
      </c>
      <c r="B119" s="45">
        <v>55.2</v>
      </c>
      <c r="C119" s="25">
        <f t="shared" si="3"/>
        <v>9.8754658812416629E-3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ht="13" x14ac:dyDescent="0.6">
      <c r="A120" s="9">
        <v>2135</v>
      </c>
      <c r="B120" s="45">
        <v>60.9</v>
      </c>
      <c r="C120" s="25">
        <f t="shared" si="3"/>
        <v>9.2898760854489559E-3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ht="13" x14ac:dyDescent="0.6">
      <c r="A121" s="9">
        <v>2145</v>
      </c>
      <c r="B121" s="45">
        <v>66.8</v>
      </c>
      <c r="C121" s="25">
        <f t="shared" si="3"/>
        <v>8.7768484858630202E-3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ht="13" x14ac:dyDescent="0.6">
      <c r="A122" s="9">
        <v>2155</v>
      </c>
      <c r="B122" s="45">
        <v>72.900000000000006</v>
      </c>
      <c r="C122" s="25">
        <f t="shared" si="3"/>
        <v>8.1958269776003512E-3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ht="13" x14ac:dyDescent="0.6">
      <c r="A123" s="9">
        <v>2165</v>
      </c>
      <c r="B123" s="45">
        <v>79.099999999999994</v>
      </c>
      <c r="C123" s="25">
        <f t="shared" si="3"/>
        <v>7.8106956895556134E-3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ht="13" x14ac:dyDescent="0.6">
      <c r="A124" s="9">
        <v>2175</v>
      </c>
      <c r="B124" s="45">
        <v>85.5</v>
      </c>
      <c r="C124" s="25">
        <f t="shared" si="3"/>
        <v>7.463571365951438E-3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ht="13" x14ac:dyDescent="0.6">
      <c r="A125" s="9">
        <v>2185</v>
      </c>
      <c r="B125" s="45">
        <v>92.1</v>
      </c>
      <c r="C125" s="25">
        <f t="shared" si="3"/>
        <v>7.1488615126882316E-3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ht="13" x14ac:dyDescent="0.6">
      <c r="A126" s="9">
        <v>2195</v>
      </c>
      <c r="B126" s="45">
        <v>98.9</v>
      </c>
      <c r="C126" s="45" t="s">
        <v>117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ht="13" x14ac:dyDescent="0.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ht="13" x14ac:dyDescent="0.6">
      <c r="A128" s="1" t="s">
        <v>125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ht="13" x14ac:dyDescent="0.6">
      <c r="A129" s="54" t="s">
        <v>8</v>
      </c>
      <c r="B129" s="54"/>
      <c r="C129" s="54" t="s">
        <v>126</v>
      </c>
      <c r="D129" s="50" t="s">
        <v>127</v>
      </c>
      <c r="E129" s="45" t="s">
        <v>60</v>
      </c>
      <c r="F129" s="62">
        <v>2005</v>
      </c>
      <c r="G129" s="62">
        <v>2015</v>
      </c>
      <c r="H129" s="62">
        <v>2025</v>
      </c>
      <c r="I129" s="62">
        <v>2035</v>
      </c>
      <c r="J129" s="62">
        <v>2045</v>
      </c>
      <c r="K129" s="62">
        <v>2055</v>
      </c>
      <c r="L129" s="62">
        <v>2065</v>
      </c>
      <c r="M129" s="62">
        <v>2075</v>
      </c>
      <c r="N129" s="62">
        <v>2085</v>
      </c>
      <c r="O129" s="62">
        <v>2095</v>
      </c>
      <c r="P129" s="62">
        <v>2105</v>
      </c>
      <c r="Q129" s="62">
        <v>2115</v>
      </c>
      <c r="R129" s="62">
        <v>2125</v>
      </c>
      <c r="S129" s="62">
        <v>2135</v>
      </c>
      <c r="T129" s="62">
        <v>2145</v>
      </c>
      <c r="U129" s="62">
        <v>2155</v>
      </c>
      <c r="V129" s="62">
        <v>2165</v>
      </c>
      <c r="W129" s="62">
        <v>2175</v>
      </c>
      <c r="X129" s="62">
        <v>2185</v>
      </c>
      <c r="Y129" s="62">
        <v>2195</v>
      </c>
      <c r="Z129" s="62">
        <v>2205</v>
      </c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ht="13" x14ac:dyDescent="0.6">
      <c r="A130" s="47">
        <v>2010</v>
      </c>
      <c r="B130" s="47"/>
      <c r="E130" s="63" t="s">
        <v>128</v>
      </c>
      <c r="F130" s="64">
        <v>0.83</v>
      </c>
      <c r="G130" s="64">
        <v>0.98</v>
      </c>
      <c r="H130" s="64">
        <v>1.23</v>
      </c>
      <c r="I130" s="64">
        <v>1.52</v>
      </c>
      <c r="J130" s="64">
        <v>1.8320000000000001</v>
      </c>
      <c r="K130" s="64">
        <v>2.1509999999999998</v>
      </c>
      <c r="L130" s="64">
        <v>2.468</v>
      </c>
      <c r="M130" s="64">
        <v>2.778</v>
      </c>
      <c r="N130" s="64">
        <v>3.0779999999999998</v>
      </c>
      <c r="O130" s="64">
        <v>3.3679999999999999</v>
      </c>
      <c r="P130" s="64">
        <v>3.6480000000000001</v>
      </c>
      <c r="Q130" s="64">
        <v>3.9106200000000002</v>
      </c>
      <c r="R130" s="64">
        <v>4.16</v>
      </c>
      <c r="S130" s="64">
        <v>4.3970000000000002</v>
      </c>
      <c r="T130" s="64">
        <v>4.625</v>
      </c>
      <c r="U130" s="64">
        <v>4.843</v>
      </c>
      <c r="V130" s="64">
        <v>5.0529999999999999</v>
      </c>
      <c r="W130" s="64">
        <v>5.2539999999999996</v>
      </c>
      <c r="X130" s="64">
        <v>5.4480000000000004</v>
      </c>
      <c r="Y130" s="64">
        <v>5.6349999999999998</v>
      </c>
      <c r="Z130" s="64">
        <v>5.8150000000000004</v>
      </c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ht="13" x14ac:dyDescent="0.6">
      <c r="A131" s="47">
        <v>2015</v>
      </c>
      <c r="B131" s="47"/>
      <c r="C131" s="64">
        <v>8.7789999999999999</v>
      </c>
      <c r="D131" s="65">
        <f>EXP(LN(C133/C131)/(A133-A131))-1</f>
        <v>2.3965907095305994E-2</v>
      </c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ht="13" x14ac:dyDescent="0.6">
      <c r="A132" s="47">
        <v>2020</v>
      </c>
      <c r="B132" s="47"/>
      <c r="C132" s="66"/>
      <c r="D132" s="6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ht="13" x14ac:dyDescent="0.6">
      <c r="A133" s="47">
        <v>2025</v>
      </c>
      <c r="B133" s="47"/>
      <c r="C133" s="64">
        <v>11.125</v>
      </c>
      <c r="D133" s="65">
        <f>EXP(LN(C135/C133)/(A135-A133))-1</f>
        <v>2.1209636638408247E-2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ht="13" x14ac:dyDescent="0.6">
      <c r="A134" s="47">
        <v>2030</v>
      </c>
      <c r="B134" s="47"/>
      <c r="C134" s="66"/>
      <c r="D134" s="6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ht="13" x14ac:dyDescent="0.6">
      <c r="A135" s="47">
        <v>2035</v>
      </c>
      <c r="B135" s="47"/>
      <c r="C135" s="64">
        <v>13.723000000000001</v>
      </c>
      <c r="D135" s="65">
        <f>EXP(LN(C137/C135)/(A137-A135))-1</f>
        <v>1.936248552981934E-2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ht="13" x14ac:dyDescent="0.6">
      <c r="A136" s="47">
        <v>2040</v>
      </c>
      <c r="B136" s="47"/>
      <c r="C136" s="66"/>
      <c r="D136" s="6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ht="13" x14ac:dyDescent="0.6">
      <c r="A137" s="47">
        <v>2045</v>
      </c>
      <c r="B137" s="47"/>
      <c r="C137" s="64">
        <v>16.623999999999999</v>
      </c>
      <c r="D137" s="65">
        <f>EXP(LN(C139/C137)/(A139-A137))-1</f>
        <v>1.8425919376060973E-2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ht="13" x14ac:dyDescent="0.6">
      <c r="A138" s="47">
        <v>2050</v>
      </c>
      <c r="B138" s="47"/>
      <c r="C138" s="66"/>
      <c r="D138" s="6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ht="13" x14ac:dyDescent="0.6">
      <c r="A139" s="47">
        <v>2055</v>
      </c>
      <c r="B139" s="47"/>
      <c r="C139" s="64">
        <v>19.954000000000001</v>
      </c>
      <c r="D139" s="65">
        <f>EXP(LN(C141/C139)/(A141-A139))-1</f>
        <v>1.7237432433930611E-2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ht="13" x14ac:dyDescent="0.6">
      <c r="A140" s="47">
        <v>2060</v>
      </c>
      <c r="B140" s="47"/>
      <c r="C140" s="66"/>
      <c r="D140" s="6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ht="13" x14ac:dyDescent="0.6">
      <c r="A141" s="47">
        <v>2065</v>
      </c>
      <c r="B141" s="47"/>
      <c r="C141" s="64">
        <v>23.672999999999998</v>
      </c>
      <c r="D141" s="65">
        <f>EXP(LN(C143/C141)/(A143-A141))-1</f>
        <v>1.58301046340934E-2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ht="13" x14ac:dyDescent="0.6">
      <c r="A142" s="47">
        <v>2070</v>
      </c>
      <c r="B142" s="47"/>
      <c r="C142" s="66"/>
      <c r="D142" s="6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ht="13" x14ac:dyDescent="0.6">
      <c r="A143" s="47">
        <v>2075</v>
      </c>
      <c r="B143" s="47"/>
      <c r="C143" s="64">
        <v>27.699000000000002</v>
      </c>
      <c r="D143" s="65">
        <f>EXP(LN(C145/C143)/(A145-A143))-1</f>
        <v>1.4595685087124499E-2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ht="13" x14ac:dyDescent="0.6">
      <c r="A144" s="47">
        <v>2080</v>
      </c>
      <c r="B144" s="47"/>
      <c r="C144" s="66"/>
      <c r="D144" s="6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ht="13" x14ac:dyDescent="0.6">
      <c r="A145" s="47">
        <v>2085</v>
      </c>
      <c r="B145" s="47"/>
      <c r="C145" s="64">
        <v>32.018000000000001</v>
      </c>
      <c r="D145" s="65">
        <f>EXP(LN(C147/C145)/(A147-A145))-1</f>
        <v>1.3475920569759881E-2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ht="13" x14ac:dyDescent="0.6">
      <c r="A146" s="47">
        <v>2090</v>
      </c>
      <c r="B146" s="47"/>
      <c r="C146" s="66"/>
      <c r="D146" s="6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ht="13" x14ac:dyDescent="0.6">
      <c r="A147" s="47">
        <v>2095</v>
      </c>
      <c r="B147" s="47"/>
      <c r="C147" s="64">
        <v>36.603999999999999</v>
      </c>
      <c r="D147" s="65">
        <f>EXP(LN(C149/C147)/(A149-A147))-1</f>
        <v>1.2983541304160795E-2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ht="13" x14ac:dyDescent="0.6">
      <c r="A148" s="47">
        <v>2100</v>
      </c>
      <c r="B148" s="47"/>
      <c r="C148" s="66"/>
      <c r="D148" s="6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ht="13" x14ac:dyDescent="0.6">
      <c r="A149" s="47">
        <v>2105</v>
      </c>
      <c r="B149" s="47"/>
      <c r="C149" s="64">
        <v>41.643999999999998</v>
      </c>
      <c r="D149" s="65">
        <f>EXP(LN(C151/C149)/(A151-A149))-1</f>
        <v>1.2163969506320038E-2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ht="13" x14ac:dyDescent="0.6">
      <c r="A150" s="47">
        <v>2110</v>
      </c>
      <c r="B150" s="47"/>
      <c r="C150" s="66"/>
      <c r="D150" s="6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ht="13" x14ac:dyDescent="0.6">
      <c r="A151" s="47">
        <v>2115</v>
      </c>
      <c r="B151" s="47"/>
      <c r="C151" s="64">
        <v>46.996029999999998</v>
      </c>
      <c r="D151" s="65">
        <f>EXP(LN(C153/C151)/(A153-A151))-1</f>
        <v>1.2028587312810313E-2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ht="13" x14ac:dyDescent="0.6">
      <c r="A152" s="47">
        <v>2120</v>
      </c>
      <c r="B152" s="47"/>
      <c r="C152" s="66"/>
      <c r="D152" s="6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ht="13" x14ac:dyDescent="0.6">
      <c r="A153" s="47">
        <v>2125</v>
      </c>
      <c r="B153" s="47"/>
      <c r="C153" s="64">
        <v>52.965000000000003</v>
      </c>
      <c r="D153" s="65">
        <f>EXP(LN(C155/C153)/(A155-A153))-1</f>
        <v>1.0903853550953135E-2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ht="13" x14ac:dyDescent="0.6">
      <c r="A154" s="47">
        <v>2130</v>
      </c>
      <c r="B154" s="47"/>
      <c r="C154" s="66"/>
      <c r="D154" s="6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ht="13" x14ac:dyDescent="0.6">
      <c r="A155" s="47">
        <v>2135</v>
      </c>
      <c r="B155" s="47"/>
      <c r="C155" s="64">
        <v>59.031999999999996</v>
      </c>
      <c r="D155" s="65">
        <f>EXP(LN(C157/C155)/(A157-A155))-1</f>
        <v>9.9813292186090585E-3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ht="13" x14ac:dyDescent="0.6">
      <c r="A156" s="47">
        <v>2140</v>
      </c>
      <c r="B156" s="47"/>
      <c r="C156" s="66"/>
      <c r="D156" s="6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ht="13" x14ac:dyDescent="0.6">
      <c r="A157" s="47">
        <v>2145</v>
      </c>
      <c r="B157" s="47"/>
      <c r="C157" s="64">
        <v>65.195999999999998</v>
      </c>
      <c r="D157" s="65">
        <f>EXP(LN(C159/C157)/(A159-A157))-1</f>
        <v>9.1921720456791256E-3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ht="13" x14ac:dyDescent="0.6">
      <c r="A158" s="47">
        <v>2150</v>
      </c>
      <c r="B158" s="47"/>
      <c r="C158" s="66"/>
      <c r="D158" s="6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ht="13" x14ac:dyDescent="0.6">
      <c r="A159" s="47">
        <v>2155</v>
      </c>
      <c r="B159" s="47"/>
      <c r="C159" s="64">
        <v>71.442999999999998</v>
      </c>
      <c r="D159" s="65">
        <f>EXP(LN(C161/C159)/(A161-A159))-1</f>
        <v>8.4944508601330071E-3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ht="13" x14ac:dyDescent="0.6">
      <c r="A160" s="47">
        <v>2160</v>
      </c>
      <c r="B160" s="47"/>
      <c r="C160" s="66"/>
      <c r="D160" s="6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ht="13" x14ac:dyDescent="0.6">
      <c r="A161" s="47">
        <v>2165</v>
      </c>
      <c r="B161" s="47"/>
      <c r="C161" s="64">
        <v>77.748999999999995</v>
      </c>
      <c r="D161" s="65">
        <f>EXP(LN(C163/C161)/(A163-A161))-1</f>
        <v>7.868614129296736E-3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ht="13" x14ac:dyDescent="0.6">
      <c r="A162" s="47">
        <v>2170</v>
      </c>
      <c r="B162" s="47"/>
      <c r="C162" s="66"/>
      <c r="D162" s="6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ht="13" x14ac:dyDescent="0.6">
      <c r="A163" s="47">
        <v>2175</v>
      </c>
      <c r="B163" s="47"/>
      <c r="C163" s="64">
        <v>84.087999999999994</v>
      </c>
      <c r="D163" s="65">
        <f>EXP(LN(C165/C163)/(A165-A163))-1</f>
        <v>7.3010612764716765E-3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ht="13" x14ac:dyDescent="0.6">
      <c r="A164" s="47">
        <v>2180</v>
      </c>
      <c r="B164" s="47"/>
      <c r="C164" s="66"/>
      <c r="D164" s="6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ht="13" x14ac:dyDescent="0.6">
      <c r="A165" s="47">
        <v>2185</v>
      </c>
      <c r="B165" s="47"/>
      <c r="C165" s="64">
        <v>90.433000000000007</v>
      </c>
      <c r="D165" s="65">
        <f>EXP(LN(C167/C165)/(A167-A165))-1</f>
        <v>6.7853610248225227E-3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ht="13" x14ac:dyDescent="0.6">
      <c r="A166" s="47">
        <v>2190</v>
      </c>
      <c r="B166" s="47"/>
      <c r="C166" s="66"/>
      <c r="D166" s="6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ht="13" x14ac:dyDescent="0.6">
      <c r="A167" s="47">
        <v>2195</v>
      </c>
      <c r="B167" s="47"/>
      <c r="C167" s="64">
        <v>96.76</v>
      </c>
      <c r="D167" s="65">
        <f>EXP(LN(C169/C167)/(A169-A167))-1</f>
        <v>6.0696215566484746E-3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ht="13" x14ac:dyDescent="0.6">
      <c r="A168" s="47">
        <v>2200</v>
      </c>
      <c r="B168" s="47"/>
      <c r="C168" s="6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ht="13" x14ac:dyDescent="0.6">
      <c r="A169" s="47">
        <v>2205</v>
      </c>
      <c r="B169" s="47"/>
      <c r="C169" s="64">
        <v>102.79600000000001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ht="13" x14ac:dyDescent="0.6">
      <c r="A170" s="47">
        <v>2009.242</v>
      </c>
      <c r="B170" s="47"/>
      <c r="C170" s="6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ht="13" x14ac:dyDescent="0.6">
      <c r="A171" s="47">
        <v>2013.94</v>
      </c>
      <c r="B171" s="47"/>
      <c r="C171" s="6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ht="13" x14ac:dyDescent="0.6">
      <c r="A172" s="47">
        <v>2019.2260000000001</v>
      </c>
      <c r="B172" s="47"/>
      <c r="C172" s="6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ht="13" x14ac:dyDescent="0.6">
      <c r="A173" s="47">
        <v>2023.5329999999999</v>
      </c>
      <c r="B173" s="47"/>
      <c r="C173" s="6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ht="13" x14ac:dyDescent="0.6">
      <c r="A174" s="47">
        <v>2031.56</v>
      </c>
      <c r="B174" s="47"/>
      <c r="C174" s="6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ht="13" x14ac:dyDescent="0.6">
      <c r="A175" s="47">
        <v>2034.4970000000001</v>
      </c>
      <c r="B175" s="47"/>
      <c r="C175" s="6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ht="13" x14ac:dyDescent="0.6">
      <c r="A176" s="47">
        <v>2038.412</v>
      </c>
      <c r="B176" s="47"/>
      <c r="C176" s="6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ht="13" x14ac:dyDescent="0.6">
      <c r="A177" s="47">
        <v>2047.287</v>
      </c>
      <c r="B177" s="47"/>
      <c r="C177" s="6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ht="13" x14ac:dyDescent="0.6">
      <c r="A178" s="47">
        <v>2051.9859999999999</v>
      </c>
      <c r="B178" s="47"/>
      <c r="C178" s="6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ht="13" x14ac:dyDescent="0.6">
      <c r="A179" s="47">
        <v>2060.2080000000001</v>
      </c>
      <c r="B179" s="47"/>
      <c r="C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ht="13" x14ac:dyDescent="0.6">
      <c r="A180" s="47">
        <v>2065.8200000000002</v>
      </c>
      <c r="B180" s="47"/>
      <c r="C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ht="13" x14ac:dyDescent="0.6">
      <c r="A181" s="47">
        <v>2070.127</v>
      </c>
      <c r="B181" s="47"/>
      <c r="C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ht="13" x14ac:dyDescent="0.6">
      <c r="A182" s="47">
        <v>2073.7820000000002</v>
      </c>
      <c r="B182" s="47"/>
      <c r="C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ht="13" x14ac:dyDescent="0.6">
      <c r="A183" s="47">
        <v>2076.7840000000001</v>
      </c>
      <c r="B183" s="47"/>
      <c r="C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ht="13" x14ac:dyDescent="0.6">
      <c r="A184" s="47">
        <v>2080.96</v>
      </c>
      <c r="B184" s="47"/>
      <c r="C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ht="13" x14ac:dyDescent="0.6">
      <c r="A185" s="47">
        <v>2084.0929999999998</v>
      </c>
      <c r="B185" s="47"/>
      <c r="C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ht="13" x14ac:dyDescent="0.6">
      <c r="A186" s="47">
        <v>2088.5300000000002</v>
      </c>
      <c r="B186" s="47"/>
      <c r="C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ht="13" x14ac:dyDescent="0.6">
      <c r="A187" s="47">
        <v>2092.0540000000001</v>
      </c>
      <c r="B187" s="47"/>
      <c r="C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ht="13" x14ac:dyDescent="0.6">
      <c r="A188" s="47">
        <v>2096.7530000000002</v>
      </c>
      <c r="B188" s="47"/>
      <c r="C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ht="13" x14ac:dyDescent="0.6">
      <c r="A189" s="47">
        <v>2103.2130000000002</v>
      </c>
      <c r="B189" s="47"/>
      <c r="C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ht="13" x14ac:dyDescent="0.6">
      <c r="A190" s="47">
        <v>2107.3240000000001</v>
      </c>
      <c r="B190" s="47"/>
      <c r="C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ht="13" x14ac:dyDescent="0.6">
      <c r="A191" s="47">
        <v>2113.328</v>
      </c>
      <c r="B191" s="47"/>
      <c r="C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ht="13" x14ac:dyDescent="0.6">
      <c r="A192" s="47">
        <v>2117.2440000000001</v>
      </c>
      <c r="B192" s="47"/>
      <c r="C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ht="13" x14ac:dyDescent="0.6">
      <c r="A193" s="47">
        <v>2121.5509999999999</v>
      </c>
      <c r="B193" s="47"/>
      <c r="C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ht="13" x14ac:dyDescent="0.6">
      <c r="A194" s="47">
        <v>2125.9879999999998</v>
      </c>
      <c r="B194" s="47"/>
      <c r="C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ht="13" x14ac:dyDescent="0.6">
      <c r="A195" s="47">
        <v>2133.1669999999999</v>
      </c>
      <c r="B195" s="47"/>
      <c r="C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ht="13" x14ac:dyDescent="0.6">
      <c r="A196" s="47">
        <v>2136.1680000000001</v>
      </c>
      <c r="B196" s="47"/>
      <c r="C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ht="13" x14ac:dyDescent="0.6">
      <c r="A197" s="47">
        <v>2139.627</v>
      </c>
      <c r="B197" s="47"/>
      <c r="C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ht="13" x14ac:dyDescent="0.6">
      <c r="A198" s="47">
        <v>2143.0859999999998</v>
      </c>
      <c r="B198" s="47"/>
      <c r="C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ht="13" x14ac:dyDescent="0.6">
      <c r="A199" s="47">
        <v>2146.2179999999998</v>
      </c>
      <c r="B199" s="47"/>
      <c r="C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ht="13" x14ac:dyDescent="0.6">
      <c r="A200" s="47">
        <v>2149.0239999999999</v>
      </c>
      <c r="B200" s="47"/>
      <c r="C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ht="13" x14ac:dyDescent="0.6">
      <c r="A201" s="47">
        <v>2152.6129999999998</v>
      </c>
      <c r="B201" s="47"/>
      <c r="C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ht="13" x14ac:dyDescent="0.6">
      <c r="A202" s="47">
        <v>2155.4850000000001</v>
      </c>
      <c r="B202" s="47"/>
      <c r="C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ht="13" x14ac:dyDescent="0.6">
      <c r="A203" s="47">
        <v>2162.663</v>
      </c>
      <c r="B203" s="47"/>
      <c r="C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ht="13" x14ac:dyDescent="0.6">
      <c r="A204" s="47">
        <v>2167.2310000000002</v>
      </c>
      <c r="B204" s="47"/>
      <c r="C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ht="13" x14ac:dyDescent="0.6">
      <c r="A205" s="47">
        <v>2171.1469999999999</v>
      </c>
      <c r="B205" s="47"/>
      <c r="C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ht="13" x14ac:dyDescent="0.6">
      <c r="A206" s="47">
        <v>2175.3229999999999</v>
      </c>
      <c r="B206" s="47"/>
      <c r="C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ht="13" x14ac:dyDescent="0.6">
      <c r="A207" s="47">
        <v>2180.2829999999999</v>
      </c>
      <c r="B207" s="47"/>
      <c r="C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ht="13" x14ac:dyDescent="0.6">
      <c r="A208" s="47">
        <v>2183.6759999999999</v>
      </c>
      <c r="B208" s="47"/>
      <c r="C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ht="13" x14ac:dyDescent="0.6">
      <c r="A209" s="47">
        <v>2186.6129999999998</v>
      </c>
      <c r="B209" s="47"/>
      <c r="C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ht="13" x14ac:dyDescent="0.6">
      <c r="A210" s="47">
        <v>2191.3110000000001</v>
      </c>
      <c r="B210" s="47"/>
      <c r="C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ht="13" x14ac:dyDescent="0.6">
      <c r="A211" s="47">
        <v>2194.835</v>
      </c>
      <c r="B211" s="47"/>
      <c r="C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ht="13" x14ac:dyDescent="0.6">
      <c r="A212" s="47">
        <v>2197.7719999999999</v>
      </c>
      <c r="B212" s="47"/>
      <c r="C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ht="13" x14ac:dyDescent="0.6">
      <c r="A213" s="47">
        <v>2201.2959999999998</v>
      </c>
      <c r="B213" s="47"/>
      <c r="C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ht="13" x14ac:dyDescent="0.6">
      <c r="A214" s="47">
        <v>2204.232</v>
      </c>
      <c r="B214" s="47"/>
      <c r="C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ht="13" x14ac:dyDescent="0.6">
      <c r="A215" s="47">
        <v>2210.1709999999998</v>
      </c>
      <c r="B215" s="47"/>
      <c r="C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ht="13" x14ac:dyDescent="0.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ht="13" x14ac:dyDescent="0.6">
      <c r="A217" s="1" t="s">
        <v>129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ht="13" x14ac:dyDescent="0.6">
      <c r="A218" s="51" t="s">
        <v>130</v>
      </c>
      <c r="B218" s="50">
        <v>2010</v>
      </c>
      <c r="C218" s="50">
        <v>2020</v>
      </c>
      <c r="D218" s="50">
        <v>2030</v>
      </c>
      <c r="E218" s="50">
        <v>2050</v>
      </c>
      <c r="F218" s="50">
        <v>2100</v>
      </c>
      <c r="G218" s="50">
        <v>2150</v>
      </c>
      <c r="H218" s="50">
        <v>2200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ht="13" x14ac:dyDescent="0.6">
      <c r="A219" s="9" t="s">
        <v>131</v>
      </c>
      <c r="B219" s="45">
        <v>6.8860000000000001</v>
      </c>
      <c r="C219" s="45">
        <v>8.7680000000000007</v>
      </c>
      <c r="D219" s="45">
        <v>11.010999999999999</v>
      </c>
      <c r="E219" s="45">
        <v>16.600000000000001</v>
      </c>
      <c r="F219" s="45">
        <v>36.819000000000003</v>
      </c>
      <c r="G219" s="45">
        <v>64.123000000000005</v>
      </c>
      <c r="H219" s="45">
        <v>95.980999999999995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ht="13" x14ac:dyDescent="0.6">
      <c r="A220" s="9" t="s">
        <v>109</v>
      </c>
      <c r="B220" s="45">
        <v>6.8780000000000001</v>
      </c>
      <c r="C220" s="45">
        <v>8.7560000000000002</v>
      </c>
      <c r="D220" s="45">
        <v>10.992000000000001</v>
      </c>
      <c r="E220" s="45">
        <v>16.567</v>
      </c>
      <c r="F220" s="45">
        <v>37.063000000000002</v>
      </c>
      <c r="G220" s="45">
        <v>67.608999999999995</v>
      </c>
      <c r="H220" s="45">
        <v>108.39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ht="13" x14ac:dyDescent="0.6">
      <c r="A221" s="6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ht="13" x14ac:dyDescent="0.6">
      <c r="A222" s="44" t="s">
        <v>132</v>
      </c>
      <c r="B222" s="45">
        <v>2010</v>
      </c>
      <c r="C222" s="45">
        <v>2020</v>
      </c>
      <c r="D222" s="45">
        <v>2030</v>
      </c>
      <c r="E222" s="45">
        <v>2050</v>
      </c>
      <c r="F222" s="45">
        <v>2100</v>
      </c>
      <c r="G222" s="45">
        <v>2150</v>
      </c>
      <c r="H222" s="45">
        <v>2200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ht="13" x14ac:dyDescent="0.6">
      <c r="A223" s="9" t="s">
        <v>131</v>
      </c>
      <c r="B223" s="25">
        <f t="shared" ref="B223:G223" si="4">EXP(LN(C219/B219)/(C$218-B$218))-1</f>
        <v>2.4456098894637623E-2</v>
      </c>
      <c r="C223" s="25">
        <f t="shared" si="4"/>
        <v>2.3040017804210722E-2</v>
      </c>
      <c r="D223" s="25">
        <f t="shared" si="4"/>
        <v>2.0737490677206427E-2</v>
      </c>
      <c r="E223" s="25">
        <f t="shared" si="4"/>
        <v>1.6059821059356327E-2</v>
      </c>
      <c r="F223" s="25">
        <f t="shared" si="4"/>
        <v>1.1157568453034727E-2</v>
      </c>
      <c r="G223" s="25">
        <f t="shared" si="4"/>
        <v>8.0995682793403301E-3</v>
      </c>
      <c r="H223" s="25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ht="13" x14ac:dyDescent="0.6">
      <c r="A224" s="9" t="s">
        <v>109</v>
      </c>
      <c r="B224" s="25">
        <f t="shared" ref="B224:G224" si="5">EXP(LN(C220/B220)/(C$218-B$218))-1</f>
        <v>2.4434882870415731E-2</v>
      </c>
      <c r="C224" s="25">
        <f t="shared" si="5"/>
        <v>2.3003446096338864E-2</v>
      </c>
      <c r="D224" s="25">
        <f t="shared" si="5"/>
        <v>2.0724073540854038E-2</v>
      </c>
      <c r="E224" s="25">
        <f t="shared" si="5"/>
        <v>1.6234498412303289E-2</v>
      </c>
      <c r="F224" s="25">
        <f t="shared" si="5"/>
        <v>1.2094998867037132E-2</v>
      </c>
      <c r="G224" s="25">
        <f t="shared" si="5"/>
        <v>9.4845908069196572E-3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ht="13" x14ac:dyDescent="0.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ht="13" x14ac:dyDescent="0.6">
      <c r="A226" s="45" t="s">
        <v>133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ht="13" x14ac:dyDescent="0.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ht="13" x14ac:dyDescent="0.6">
      <c r="A228" s="1" t="s">
        <v>134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ht="13" x14ac:dyDescent="0.6">
      <c r="A229" s="1" t="s">
        <v>135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ht="13" x14ac:dyDescent="0.6">
      <c r="A230" s="1" t="s">
        <v>8</v>
      </c>
      <c r="B230" s="1" t="s">
        <v>136</v>
      </c>
      <c r="C230" s="1" t="s">
        <v>122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ht="13" x14ac:dyDescent="0.6">
      <c r="A231" s="45">
        <v>2015</v>
      </c>
      <c r="B231" s="64">
        <v>10.502000000000001</v>
      </c>
      <c r="C231" s="25">
        <f t="shared" ref="C231:C269" si="6">EXP(LN(B232/B231)/(A232-A231))-1</f>
        <v>2.4308103595524377E-2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ht="13" x14ac:dyDescent="0.6">
      <c r="A232" s="45">
        <v>2020</v>
      </c>
      <c r="B232" s="46">
        <v>11.842000000000001</v>
      </c>
      <c r="C232" s="25">
        <f t="shared" si="6"/>
        <v>2.3555593359545934E-2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ht="13" x14ac:dyDescent="0.6">
      <c r="A233" s="45">
        <v>2025</v>
      </c>
      <c r="B233" s="46">
        <v>13.304</v>
      </c>
      <c r="C233" s="25">
        <f t="shared" si="6"/>
        <v>2.2808098960410472E-2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ht="13" x14ac:dyDescent="0.6">
      <c r="A234" s="45">
        <v>2030</v>
      </c>
      <c r="B234" s="46">
        <v>14.891999999999999</v>
      </c>
      <c r="C234" s="25">
        <f t="shared" si="6"/>
        <v>2.2076307148322316E-2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ht="13" x14ac:dyDescent="0.6">
      <c r="A235" s="45">
        <v>2035</v>
      </c>
      <c r="B235" s="46">
        <v>16.61</v>
      </c>
      <c r="C235" s="25">
        <f t="shared" si="6"/>
        <v>2.1355937551424065E-2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ht="13" x14ac:dyDescent="0.6">
      <c r="A236" s="45">
        <v>2040</v>
      </c>
      <c r="B236" s="46">
        <v>18.460999999999999</v>
      </c>
      <c r="C236" s="25">
        <f t="shared" si="6"/>
        <v>2.0685312257940236E-2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ht="13" x14ac:dyDescent="0.6">
      <c r="A237" s="45">
        <v>2045</v>
      </c>
      <c r="B237" s="46">
        <v>20.451000000000001</v>
      </c>
      <c r="C237" s="25">
        <f t="shared" si="6"/>
        <v>2.0013041230301676E-2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ht="13" x14ac:dyDescent="0.6">
      <c r="A238" s="45">
        <v>2050</v>
      </c>
      <c r="B238" s="46">
        <v>22.581</v>
      </c>
      <c r="C238" s="25">
        <f t="shared" si="6"/>
        <v>1.9383533306316147E-2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ht="13" x14ac:dyDescent="0.6">
      <c r="A239" s="45">
        <v>2055</v>
      </c>
      <c r="B239" s="46">
        <v>24.856000000000002</v>
      </c>
      <c r="C239" s="25">
        <f t="shared" si="6"/>
        <v>1.8762786675988963E-2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ht="13" x14ac:dyDescent="0.6">
      <c r="A240" s="45">
        <v>2060</v>
      </c>
      <c r="B240" s="46">
        <v>27.277000000000001</v>
      </c>
      <c r="C240" s="25">
        <f t="shared" si="6"/>
        <v>1.8164395965677871E-2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ht="13" x14ac:dyDescent="0.6">
      <c r="A241" s="45">
        <v>2065</v>
      </c>
      <c r="B241" s="46">
        <v>29.846</v>
      </c>
      <c r="C241" s="25">
        <f t="shared" si="6"/>
        <v>1.759037283121323E-2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ht="13" x14ac:dyDescent="0.6">
      <c r="A242" s="45">
        <v>2070</v>
      </c>
      <c r="B242" s="46">
        <v>32.564999999999998</v>
      </c>
      <c r="C242" s="25">
        <f t="shared" si="6"/>
        <v>1.7035871225719035E-2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ht="13" x14ac:dyDescent="0.6">
      <c r="A243" s="45">
        <v>2075</v>
      </c>
      <c r="B243" s="46">
        <v>35.435000000000002</v>
      </c>
      <c r="C243" s="25">
        <f t="shared" si="6"/>
        <v>1.6497545744650344E-2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ht="13" x14ac:dyDescent="0.6">
      <c r="A244" s="45">
        <v>2080</v>
      </c>
      <c r="B244" s="46">
        <v>38.456000000000003</v>
      </c>
      <c r="C244" s="25">
        <f t="shared" si="6"/>
        <v>1.5977961452016354E-2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ht="13" x14ac:dyDescent="0.6">
      <c r="A245" s="45">
        <v>2085</v>
      </c>
      <c r="B245" s="46">
        <v>41.628</v>
      </c>
      <c r="C245" s="25">
        <f t="shared" si="6"/>
        <v>1.5483087159507747E-2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ht="13" x14ac:dyDescent="0.6">
      <c r="A246" s="45">
        <v>2090</v>
      </c>
      <c r="B246" s="46">
        <v>44.951999999999998</v>
      </c>
      <c r="C246" s="25">
        <f t="shared" si="6"/>
        <v>1.499970428824593E-2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ht="13" x14ac:dyDescent="0.6">
      <c r="A247" s="45">
        <v>2095</v>
      </c>
      <c r="B247" s="46">
        <v>48.426000000000002</v>
      </c>
      <c r="C247" s="25">
        <f t="shared" si="6"/>
        <v>1.4538254284433005E-2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ht="13" x14ac:dyDescent="0.6">
      <c r="A248" s="45">
        <v>2100</v>
      </c>
      <c r="B248" s="46">
        <v>52.05</v>
      </c>
      <c r="C248" s="25">
        <f t="shared" si="6"/>
        <v>1.4101907419679982E-2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ht="13" x14ac:dyDescent="0.6">
      <c r="A249" s="45">
        <v>2105</v>
      </c>
      <c r="B249" s="46">
        <v>55.825000000000003</v>
      </c>
      <c r="C249" s="25">
        <f t="shared" si="6"/>
        <v>1.3678842175586459E-2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ht="13" x14ac:dyDescent="0.6">
      <c r="A250" s="45">
        <v>2110</v>
      </c>
      <c r="B250" s="46">
        <v>59.749000000000002</v>
      </c>
      <c r="C250" s="25">
        <f t="shared" si="6"/>
        <v>1.3279635979885684E-2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ht="13" x14ac:dyDescent="0.6">
      <c r="A251" s="45">
        <v>2115</v>
      </c>
      <c r="B251" s="46">
        <v>63.823</v>
      </c>
      <c r="C251" s="25">
        <f t="shared" si="6"/>
        <v>1.2893538834042095E-2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ht="13" x14ac:dyDescent="0.6">
      <c r="A252" s="45">
        <v>2120</v>
      </c>
      <c r="B252" s="46">
        <v>68.045000000000002</v>
      </c>
      <c r="C252" s="25">
        <f t="shared" si="6"/>
        <v>1.2523854752404251E-2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ht="13" x14ac:dyDescent="0.6">
      <c r="A253" s="45">
        <v>2125</v>
      </c>
      <c r="B253" s="46">
        <v>72.414000000000001</v>
      </c>
      <c r="C253" s="25">
        <f t="shared" si="6"/>
        <v>1.2172745387489359E-2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ht="13" x14ac:dyDescent="0.6">
      <c r="A254" s="45">
        <v>2130</v>
      </c>
      <c r="B254" s="46">
        <v>76.930000000000007</v>
      </c>
      <c r="C254" s="25">
        <f t="shared" si="6"/>
        <v>1.1829123485977977E-2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ht="13" x14ac:dyDescent="0.6">
      <c r="A255" s="45">
        <v>2135</v>
      </c>
      <c r="B255" s="46">
        <v>81.588999999999999</v>
      </c>
      <c r="C255" s="25">
        <f t="shared" si="6"/>
        <v>1.1503472814740512E-2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ht="13" x14ac:dyDescent="0.6">
      <c r="A256" s="45">
        <v>2140</v>
      </c>
      <c r="B256" s="46">
        <v>86.391000000000005</v>
      </c>
      <c r="C256" s="25">
        <f t="shared" si="6"/>
        <v>1.1187854005390019E-2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ht="13" x14ac:dyDescent="0.6">
      <c r="A257" s="45">
        <v>2145</v>
      </c>
      <c r="B257" s="46">
        <v>91.332999999999998</v>
      </c>
      <c r="C257" s="25">
        <f t="shared" si="6"/>
        <v>1.0888780528750752E-2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ht="13" x14ac:dyDescent="0.6">
      <c r="A258" s="45">
        <v>2150</v>
      </c>
      <c r="B258" s="46">
        <v>96.415000000000006</v>
      </c>
      <c r="C258" s="25">
        <f t="shared" si="6"/>
        <v>1.0595065380531565E-2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ht="13" x14ac:dyDescent="0.6">
      <c r="A259" s="45">
        <v>2155</v>
      </c>
      <c r="B259" s="46">
        <v>101.63200000000001</v>
      </c>
      <c r="C259" s="25">
        <f t="shared" si="6"/>
        <v>1.0318914867480045E-2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ht="13" x14ac:dyDescent="0.6">
      <c r="A260" s="45">
        <v>2160</v>
      </c>
      <c r="B260" s="46">
        <v>106.985</v>
      </c>
      <c r="C260" s="25">
        <f t="shared" si="6"/>
        <v>1.0049739165802096E-2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ht="13" x14ac:dyDescent="0.6">
      <c r="A261" s="45">
        <v>2165</v>
      </c>
      <c r="B261" s="46">
        <v>112.47</v>
      </c>
      <c r="C261" s="25">
        <f t="shared" si="6"/>
        <v>9.7912607236754212E-3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ht="13" x14ac:dyDescent="0.6">
      <c r="A262" s="45">
        <v>2170</v>
      </c>
      <c r="B262" s="46">
        <v>118.08499999999999</v>
      </c>
      <c r="C262" s="25">
        <f t="shared" si="6"/>
        <v>9.5462683116602776E-3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ht="13" x14ac:dyDescent="0.6">
      <c r="A263" s="45">
        <v>2175</v>
      </c>
      <c r="B263" s="46">
        <v>123.83</v>
      </c>
      <c r="C263" s="25">
        <f t="shared" si="6"/>
        <v>9.307476488600086E-3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ht="13" x14ac:dyDescent="0.6">
      <c r="A264" s="45">
        <v>2180</v>
      </c>
      <c r="B264" s="46">
        <v>129.70099999999999</v>
      </c>
      <c r="C264" s="25">
        <f t="shared" si="6"/>
        <v>9.0809896440788851E-3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ht="13" x14ac:dyDescent="0.6">
      <c r="A265" s="45">
        <v>2185</v>
      </c>
      <c r="B265" s="46">
        <v>135.69800000000001</v>
      </c>
      <c r="C265" s="25">
        <f t="shared" si="6"/>
        <v>8.8615767536757151E-3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ht="13" x14ac:dyDescent="0.6">
      <c r="A266" s="45">
        <v>2190</v>
      </c>
      <c r="B266" s="46">
        <v>141.81800000000001</v>
      </c>
      <c r="C266" s="25">
        <f t="shared" si="6"/>
        <v>8.6504603659758317E-3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ht="13" x14ac:dyDescent="0.6">
      <c r="A267" s="45">
        <v>2195</v>
      </c>
      <c r="B267" s="46">
        <v>148.059</v>
      </c>
      <c r="C267" s="25">
        <f t="shared" si="6"/>
        <v>8.4498593668580479E-3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ht="13" x14ac:dyDescent="0.6">
      <c r="A268" s="45">
        <v>2200</v>
      </c>
      <c r="B268" s="46">
        <v>154.42099999999999</v>
      </c>
      <c r="C268" s="25">
        <f t="shared" si="6"/>
        <v>8.2564672266935979E-3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ht="13" x14ac:dyDescent="0.6">
      <c r="A269" s="45">
        <v>2205</v>
      </c>
      <c r="B269" s="46">
        <v>160.90199999999999</v>
      </c>
      <c r="C269" s="2" t="e">
        <f t="shared" si="6"/>
        <v>#NUM!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ht="13" x14ac:dyDescent="0.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ht="13" x14ac:dyDescent="0.6">
      <c r="A271" s="1" t="s">
        <v>137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ht="13" x14ac:dyDescent="0.6">
      <c r="A272" s="51" t="s">
        <v>8</v>
      </c>
      <c r="B272" s="50" t="s">
        <v>119</v>
      </c>
      <c r="C272" s="50" t="s">
        <v>122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ht="13" x14ac:dyDescent="0.6">
      <c r="A273" s="9">
        <v>2015</v>
      </c>
      <c r="B273" s="45">
        <v>10.5</v>
      </c>
      <c r="C273" s="25">
        <f t="shared" ref="C273:C289" si="7">EXP(LN(B274/B273)/(A274-A273))-1</f>
        <v>2.4312519069182859E-2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ht="13" x14ac:dyDescent="0.6">
      <c r="A274" s="9">
        <v>2020</v>
      </c>
      <c r="B274" s="45">
        <v>11.84</v>
      </c>
      <c r="C274" s="25">
        <f t="shared" si="7"/>
        <v>2.3682480186390187E-2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ht="13" x14ac:dyDescent="0.6">
      <c r="A275" s="9">
        <v>2025</v>
      </c>
      <c r="B275" s="45">
        <v>13.31</v>
      </c>
      <c r="C275" s="25">
        <f t="shared" si="7"/>
        <v>2.2688396540210265E-2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ht="13" x14ac:dyDescent="0.6">
      <c r="A276" s="9">
        <v>2030</v>
      </c>
      <c r="B276" s="45">
        <v>14.89</v>
      </c>
      <c r="C276" s="25">
        <f t="shared" si="7"/>
        <v>2.2103762390716764E-2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ht="13" x14ac:dyDescent="0.6">
      <c r="A277" s="9">
        <v>2035</v>
      </c>
      <c r="B277" s="45">
        <v>16.61</v>
      </c>
      <c r="C277" s="25">
        <f t="shared" si="7"/>
        <v>2.145550324591694E-2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ht="13" x14ac:dyDescent="0.6">
      <c r="A278" s="9">
        <v>2040</v>
      </c>
      <c r="B278" s="45">
        <v>18.47</v>
      </c>
      <c r="C278" s="25">
        <f t="shared" si="7"/>
        <v>2.0675632951498768E-2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ht="13" x14ac:dyDescent="0.6">
      <c r="A279" s="9">
        <v>2045</v>
      </c>
      <c r="B279" s="45">
        <v>20.46</v>
      </c>
      <c r="C279" s="25">
        <f t="shared" si="7"/>
        <v>2.0004576439275334E-2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ht="13" x14ac:dyDescent="0.6">
      <c r="A280" s="9">
        <v>2050</v>
      </c>
      <c r="B280" s="45">
        <v>22.59</v>
      </c>
      <c r="C280" s="25">
        <f t="shared" si="7"/>
        <v>1.9417091957501631E-2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ht="13" x14ac:dyDescent="0.6">
      <c r="A281" s="9">
        <v>2055</v>
      </c>
      <c r="B281" s="45">
        <v>24.87</v>
      </c>
      <c r="C281" s="25">
        <f t="shared" si="7"/>
        <v>1.8819790129500635E-2</v>
      </c>
      <c r="D281" s="66"/>
      <c r="E281" s="6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ht="13" x14ac:dyDescent="0.6">
      <c r="A282" s="9">
        <v>2060</v>
      </c>
      <c r="B282" s="45">
        <v>27.3</v>
      </c>
      <c r="C282" s="25">
        <f t="shared" si="7"/>
        <v>1.8156445920961994E-2</v>
      </c>
      <c r="D282" s="66"/>
      <c r="E282" s="6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ht="13" x14ac:dyDescent="0.6">
      <c r="A283" s="9">
        <v>2065</v>
      </c>
      <c r="B283" s="45">
        <v>29.87</v>
      </c>
      <c r="C283" s="25">
        <f t="shared" si="7"/>
        <v>1.7645403908311375E-2</v>
      </c>
      <c r="D283" s="66"/>
      <c r="E283" s="6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ht="13" x14ac:dyDescent="0.6">
      <c r="A284" s="9">
        <v>2070</v>
      </c>
      <c r="B284" s="45">
        <v>32.6</v>
      </c>
      <c r="C284" s="25">
        <f t="shared" si="7"/>
        <v>1.707552191599615E-2</v>
      </c>
      <c r="D284" s="66"/>
      <c r="E284" s="6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ht="13" x14ac:dyDescent="0.6">
      <c r="A285" s="9">
        <v>2075</v>
      </c>
      <c r="B285" s="45">
        <v>35.479999999999997</v>
      </c>
      <c r="C285" s="25">
        <f t="shared" si="7"/>
        <v>1.6524806959365312E-2</v>
      </c>
      <c r="D285" s="66"/>
      <c r="E285" s="6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ht="13" x14ac:dyDescent="0.6">
      <c r="A286" s="9">
        <v>2080</v>
      </c>
      <c r="B286" s="45">
        <v>38.51</v>
      </c>
      <c r="C286" s="25">
        <f t="shared" si="7"/>
        <v>1.5995244782525786E-2</v>
      </c>
      <c r="D286" s="66"/>
      <c r="E286" s="6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ht="13" x14ac:dyDescent="0.6">
      <c r="A287" s="9">
        <v>2085</v>
      </c>
      <c r="B287" s="45">
        <v>41.69</v>
      </c>
      <c r="C287" s="25">
        <f t="shared" si="7"/>
        <v>1.5532929589655353E-2</v>
      </c>
      <c r="D287" s="66"/>
      <c r="E287" s="6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ht="13" x14ac:dyDescent="0.6">
      <c r="A288" s="9">
        <v>2090</v>
      </c>
      <c r="B288" s="45">
        <v>45.03</v>
      </c>
      <c r="C288" s="25">
        <f t="shared" si="7"/>
        <v>1.5041430566143488E-2</v>
      </c>
      <c r="D288" s="66"/>
      <c r="E288" s="6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ht="13" x14ac:dyDescent="0.6">
      <c r="A289" s="9">
        <v>2095</v>
      </c>
      <c r="B289" s="45">
        <v>48.52</v>
      </c>
      <c r="C289" s="25">
        <f t="shared" si="7"/>
        <v>1.4573134313900393E-2</v>
      </c>
      <c r="D289" s="66"/>
      <c r="E289" s="6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ht="13" x14ac:dyDescent="0.6">
      <c r="A290" s="9">
        <v>2100</v>
      </c>
      <c r="B290" s="45">
        <v>52.16</v>
      </c>
      <c r="C290" s="45" t="s">
        <v>117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ht="13" x14ac:dyDescent="0.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ht="13" x14ac:dyDescent="0.6">
      <c r="A292" s="1" t="s">
        <v>138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ht="13" x14ac:dyDescent="0.6">
      <c r="A293" s="1" t="s">
        <v>139</v>
      </c>
      <c r="B293" s="1" t="s">
        <v>8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ht="13" x14ac:dyDescent="0.6">
      <c r="A294" s="2"/>
      <c r="B294" s="68">
        <v>2015</v>
      </c>
      <c r="C294" s="68">
        <v>2025</v>
      </c>
      <c r="D294" s="68">
        <v>2035</v>
      </c>
      <c r="E294" s="68">
        <v>2045</v>
      </c>
      <c r="F294" s="68">
        <v>2055</v>
      </c>
      <c r="G294" s="68">
        <v>2065</v>
      </c>
      <c r="H294" s="68">
        <v>2075</v>
      </c>
      <c r="I294" s="68">
        <v>2085</v>
      </c>
      <c r="J294" s="68">
        <v>2095</v>
      </c>
      <c r="K294" s="68">
        <v>2105</v>
      </c>
      <c r="L294" s="68">
        <v>2115</v>
      </c>
      <c r="M294" s="68">
        <v>2125</v>
      </c>
      <c r="N294" s="68">
        <v>2135</v>
      </c>
      <c r="O294" s="68">
        <v>2145</v>
      </c>
      <c r="P294" s="68">
        <v>2155</v>
      </c>
      <c r="Q294" s="68">
        <v>2165</v>
      </c>
      <c r="R294" s="68">
        <v>2175</v>
      </c>
      <c r="S294" s="68">
        <v>2185</v>
      </c>
      <c r="T294" s="68">
        <v>2195</v>
      </c>
      <c r="U294" s="68">
        <v>2205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ht="13" x14ac:dyDescent="0.6">
      <c r="A295" s="1" t="s">
        <v>136</v>
      </c>
      <c r="B295" s="69">
        <v>3.83</v>
      </c>
      <c r="C295" s="69">
        <v>4.1399999999999997</v>
      </c>
      <c r="D295" s="69">
        <v>4.43</v>
      </c>
      <c r="E295" s="69">
        <v>4.72</v>
      </c>
      <c r="F295" s="69">
        <v>5.01</v>
      </c>
      <c r="G295" s="69">
        <v>5.31</v>
      </c>
      <c r="H295" s="69">
        <v>5.63</v>
      </c>
      <c r="I295" s="69">
        <v>5.95</v>
      </c>
      <c r="J295" s="69">
        <v>6.29</v>
      </c>
      <c r="K295" s="69">
        <v>6.64</v>
      </c>
      <c r="L295" s="69">
        <v>7.01</v>
      </c>
      <c r="M295" s="69">
        <v>7.4</v>
      </c>
      <c r="N295" s="69">
        <v>7.81</v>
      </c>
      <c r="O295" s="69">
        <v>8.24</v>
      </c>
      <c r="P295" s="69">
        <v>8.6999999999999993</v>
      </c>
      <c r="Q295" s="69">
        <v>9.17</v>
      </c>
      <c r="R295" s="69">
        <v>9.68</v>
      </c>
      <c r="S295" s="69">
        <v>10.210000000000001</v>
      </c>
      <c r="T295" s="69">
        <v>10.76</v>
      </c>
      <c r="U295" s="69">
        <v>11.35</v>
      </c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ht="13" x14ac:dyDescent="0.6">
      <c r="A296" s="1" t="s">
        <v>122</v>
      </c>
      <c r="B296" s="25">
        <f t="shared" ref="B296:T296" si="8">EXP(LN(C295/B295)/(C294-B294))-1</f>
        <v>7.8134655074244552E-3</v>
      </c>
      <c r="C296" s="25">
        <f t="shared" si="8"/>
        <v>6.7933504532495803E-3</v>
      </c>
      <c r="D296" s="25">
        <f t="shared" si="8"/>
        <v>6.361067756438743E-3</v>
      </c>
      <c r="E296" s="25">
        <f t="shared" si="8"/>
        <v>5.9805239001482491E-3</v>
      </c>
      <c r="F296" s="25">
        <f t="shared" si="8"/>
        <v>5.832535400300598E-3</v>
      </c>
      <c r="G296" s="25">
        <f t="shared" si="8"/>
        <v>5.8689156873497073E-3</v>
      </c>
      <c r="H296" s="25">
        <f t="shared" si="8"/>
        <v>5.5434863116599065E-3</v>
      </c>
      <c r="I296" s="25">
        <f t="shared" si="8"/>
        <v>5.5724537970720522E-3</v>
      </c>
      <c r="J296" s="25">
        <f t="shared" si="8"/>
        <v>5.4297773740243915E-3</v>
      </c>
      <c r="K296" s="25">
        <f t="shared" si="8"/>
        <v>5.4373025194520697E-3</v>
      </c>
      <c r="L296" s="25">
        <f t="shared" si="8"/>
        <v>5.4289133470186712E-3</v>
      </c>
      <c r="M296" s="25">
        <f t="shared" si="8"/>
        <v>5.4070620426855953E-3</v>
      </c>
      <c r="N296" s="25">
        <f t="shared" si="8"/>
        <v>5.3739260236924657E-3</v>
      </c>
      <c r="O296" s="25">
        <f t="shared" si="8"/>
        <v>5.4470496962826243E-3</v>
      </c>
      <c r="P296" s="25">
        <f t="shared" si="8"/>
        <v>5.2752916698397545E-3</v>
      </c>
      <c r="Q296" s="25">
        <f t="shared" si="8"/>
        <v>5.4271353336712291E-3</v>
      </c>
      <c r="R296" s="25">
        <f t="shared" si="8"/>
        <v>5.3448058719287594E-3</v>
      </c>
      <c r="S296" s="25">
        <f t="shared" si="8"/>
        <v>5.2605807748111744E-3</v>
      </c>
      <c r="T296" s="25">
        <f t="shared" si="8"/>
        <v>5.3524925973629234E-3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ht="13" x14ac:dyDescent="0.6">
      <c r="A297" s="1" t="s">
        <v>140</v>
      </c>
      <c r="B297" s="69">
        <v>0.63500000000000001</v>
      </c>
      <c r="C297" s="69">
        <v>0.82199999999999995</v>
      </c>
      <c r="D297" s="69">
        <v>1.032</v>
      </c>
      <c r="E297" s="69">
        <v>1.252</v>
      </c>
      <c r="F297" s="69">
        <v>1.474</v>
      </c>
      <c r="G297" s="69">
        <v>1.696</v>
      </c>
      <c r="H297" s="69">
        <v>1.9159999999999999</v>
      </c>
      <c r="I297" s="69">
        <v>2.1339999999999999</v>
      </c>
      <c r="J297" s="69">
        <v>2.3479999999999999</v>
      </c>
      <c r="K297" s="69">
        <v>2.5590000000000002</v>
      </c>
      <c r="L297" s="69">
        <v>2.7370000000000001</v>
      </c>
      <c r="M297" s="69">
        <v>2.8929999999999998</v>
      </c>
      <c r="N297" s="69">
        <v>3.0369999999999999</v>
      </c>
      <c r="O297" s="69">
        <v>3.1720000000000002</v>
      </c>
      <c r="P297" s="69">
        <v>3.3</v>
      </c>
      <c r="Q297" s="69">
        <v>3.423</v>
      </c>
      <c r="R297" s="69">
        <v>3.5430000000000001</v>
      </c>
      <c r="S297" s="69">
        <v>3.6579999999999999</v>
      </c>
      <c r="T297" s="69">
        <v>3.7709999999999999</v>
      </c>
      <c r="U297" s="69">
        <v>3.879</v>
      </c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ht="13" x14ac:dyDescent="0.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ht="13" x14ac:dyDescent="0.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ht="13" x14ac:dyDescent="0.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ht="13" x14ac:dyDescent="0.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ht="13" x14ac:dyDescent="0.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ht="13" x14ac:dyDescent="0.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ht="13" x14ac:dyDescent="0.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ht="13" x14ac:dyDescent="0.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ht="13" x14ac:dyDescent="0.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ht="13" x14ac:dyDescent="0.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ht="13" x14ac:dyDescent="0.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ht="13" x14ac:dyDescent="0.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ht="13" x14ac:dyDescent="0.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ht="13" x14ac:dyDescent="0.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ht="13" x14ac:dyDescent="0.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ht="13" x14ac:dyDescent="0.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ht="13" x14ac:dyDescent="0.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ht="13" x14ac:dyDescent="0.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ht="13" x14ac:dyDescent="0.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ht="13" x14ac:dyDescent="0.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ht="13" x14ac:dyDescent="0.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ht="13" x14ac:dyDescent="0.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ht="13" x14ac:dyDescent="0.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ht="13" x14ac:dyDescent="0.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ht="13" x14ac:dyDescent="0.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ht="13" x14ac:dyDescent="0.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ht="13" x14ac:dyDescent="0.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ht="13" x14ac:dyDescent="0.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ht="13" x14ac:dyDescent="0.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ht="13" x14ac:dyDescent="0.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ht="13" x14ac:dyDescent="0.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ht="13" x14ac:dyDescent="0.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ht="13" x14ac:dyDescent="0.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ht="13" x14ac:dyDescent="0.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ht="13" x14ac:dyDescent="0.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ht="13" x14ac:dyDescent="0.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ht="13" x14ac:dyDescent="0.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ht="13" x14ac:dyDescent="0.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ht="13" x14ac:dyDescent="0.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ht="13" x14ac:dyDescent="0.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ht="13" x14ac:dyDescent="0.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ht="13" x14ac:dyDescent="0.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ht="13" x14ac:dyDescent="0.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ht="13" x14ac:dyDescent="0.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ht="13" x14ac:dyDescent="0.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ht="13" x14ac:dyDescent="0.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ht="13" x14ac:dyDescent="0.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ht="13" x14ac:dyDescent="0.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ht="13" x14ac:dyDescent="0.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ht="13" x14ac:dyDescent="0.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ht="13" x14ac:dyDescent="0.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ht="13" x14ac:dyDescent="0.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ht="13" x14ac:dyDescent="0.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ht="13" x14ac:dyDescent="0.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ht="13" x14ac:dyDescent="0.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ht="13" x14ac:dyDescent="0.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ht="13" x14ac:dyDescent="0.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ht="13" x14ac:dyDescent="0.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ht="13" x14ac:dyDescent="0.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ht="13" x14ac:dyDescent="0.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ht="13" x14ac:dyDescent="0.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ht="13" x14ac:dyDescent="0.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ht="13" x14ac:dyDescent="0.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ht="13" x14ac:dyDescent="0.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ht="13" x14ac:dyDescent="0.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ht="13" x14ac:dyDescent="0.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ht="13" x14ac:dyDescent="0.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ht="13" x14ac:dyDescent="0.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ht="13" x14ac:dyDescent="0.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ht="13" x14ac:dyDescent="0.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ht="13" x14ac:dyDescent="0.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ht="13" x14ac:dyDescent="0.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ht="13" x14ac:dyDescent="0.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ht="13" x14ac:dyDescent="0.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ht="13" x14ac:dyDescent="0.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ht="13" x14ac:dyDescent="0.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ht="13" x14ac:dyDescent="0.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ht="13" x14ac:dyDescent="0.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ht="13" x14ac:dyDescent="0.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ht="13" x14ac:dyDescent="0.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ht="13" x14ac:dyDescent="0.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ht="13" x14ac:dyDescent="0.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ht="13" x14ac:dyDescent="0.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ht="13" x14ac:dyDescent="0.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ht="13" x14ac:dyDescent="0.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ht="13" x14ac:dyDescent="0.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ht="13" x14ac:dyDescent="0.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ht="13" x14ac:dyDescent="0.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ht="13" x14ac:dyDescent="0.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ht="13" x14ac:dyDescent="0.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ht="13" x14ac:dyDescent="0.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ht="13" x14ac:dyDescent="0.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ht="13" x14ac:dyDescent="0.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ht="13" x14ac:dyDescent="0.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ht="13" x14ac:dyDescent="0.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ht="13" x14ac:dyDescent="0.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ht="13" x14ac:dyDescent="0.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ht="13" x14ac:dyDescent="0.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ht="13" x14ac:dyDescent="0.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ht="13" x14ac:dyDescent="0.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ht="13" x14ac:dyDescent="0.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ht="13" x14ac:dyDescent="0.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ht="13" x14ac:dyDescent="0.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ht="13" x14ac:dyDescent="0.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ht="13" x14ac:dyDescent="0.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ht="13" x14ac:dyDescent="0.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ht="13" x14ac:dyDescent="0.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ht="13" x14ac:dyDescent="0.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ht="13" x14ac:dyDescent="0.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ht="13" x14ac:dyDescent="0.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ht="13" x14ac:dyDescent="0.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ht="13" x14ac:dyDescent="0.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ht="13" x14ac:dyDescent="0.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ht="13" x14ac:dyDescent="0.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ht="13" x14ac:dyDescent="0.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ht="13" x14ac:dyDescent="0.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ht="13" x14ac:dyDescent="0.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ht="13" x14ac:dyDescent="0.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ht="13" x14ac:dyDescent="0.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ht="13" x14ac:dyDescent="0.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ht="13" x14ac:dyDescent="0.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ht="13" x14ac:dyDescent="0.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ht="13" x14ac:dyDescent="0.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ht="13" x14ac:dyDescent="0.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ht="13" x14ac:dyDescent="0.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ht="13" x14ac:dyDescent="0.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ht="13" x14ac:dyDescent="0.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ht="13" x14ac:dyDescent="0.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ht="13" x14ac:dyDescent="0.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 ht="13" x14ac:dyDescent="0.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 ht="13" x14ac:dyDescent="0.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 ht="13" x14ac:dyDescent="0.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 ht="13" x14ac:dyDescent="0.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ht="13" x14ac:dyDescent="0.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 ht="13" x14ac:dyDescent="0.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 ht="13" x14ac:dyDescent="0.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 ht="13" x14ac:dyDescent="0.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 ht="13" x14ac:dyDescent="0.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 ht="13" x14ac:dyDescent="0.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 ht="13" x14ac:dyDescent="0.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 ht="13" x14ac:dyDescent="0.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 ht="13" x14ac:dyDescent="0.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 ht="13" x14ac:dyDescent="0.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 ht="13" x14ac:dyDescent="0.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 ht="13" x14ac:dyDescent="0.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ht="13" x14ac:dyDescent="0.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 ht="13" x14ac:dyDescent="0.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 ht="13" x14ac:dyDescent="0.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 ht="13" x14ac:dyDescent="0.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 ht="13" x14ac:dyDescent="0.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 ht="13" x14ac:dyDescent="0.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 ht="13" x14ac:dyDescent="0.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 ht="13" x14ac:dyDescent="0.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 ht="13" x14ac:dyDescent="0.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 ht="13" x14ac:dyDescent="0.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 ht="13" x14ac:dyDescent="0.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 ht="13" x14ac:dyDescent="0.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ht="13" x14ac:dyDescent="0.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ht="13" x14ac:dyDescent="0.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 ht="13" x14ac:dyDescent="0.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 ht="13" x14ac:dyDescent="0.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 ht="13" x14ac:dyDescent="0.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 ht="13" x14ac:dyDescent="0.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 ht="13" x14ac:dyDescent="0.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 ht="13" x14ac:dyDescent="0.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 ht="13" x14ac:dyDescent="0.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 ht="13" x14ac:dyDescent="0.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 ht="13" x14ac:dyDescent="0.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 ht="13" x14ac:dyDescent="0.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 ht="13" x14ac:dyDescent="0.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 ht="13" x14ac:dyDescent="0.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 ht="13" x14ac:dyDescent="0.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spans="1:40" ht="13" x14ac:dyDescent="0.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ht="13" x14ac:dyDescent="0.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 ht="13" x14ac:dyDescent="0.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 ht="13" x14ac:dyDescent="0.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spans="1:40" ht="13" x14ac:dyDescent="0.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spans="1:40" ht="13" x14ac:dyDescent="0.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 ht="13" x14ac:dyDescent="0.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ht="13" x14ac:dyDescent="0.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ht="13" x14ac:dyDescent="0.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 ht="13" x14ac:dyDescent="0.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 ht="13" x14ac:dyDescent="0.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 ht="13" x14ac:dyDescent="0.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 ht="13" x14ac:dyDescent="0.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 ht="13" x14ac:dyDescent="0.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 ht="13" x14ac:dyDescent="0.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 ht="13" x14ac:dyDescent="0.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 ht="13" x14ac:dyDescent="0.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 ht="13" x14ac:dyDescent="0.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ht="13" x14ac:dyDescent="0.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 ht="13" x14ac:dyDescent="0.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 ht="13" x14ac:dyDescent="0.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 ht="13" x14ac:dyDescent="0.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 ht="13" x14ac:dyDescent="0.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 ht="13" x14ac:dyDescent="0.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 ht="13" x14ac:dyDescent="0.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 ht="13" x14ac:dyDescent="0.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 ht="13" x14ac:dyDescent="0.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 ht="13" x14ac:dyDescent="0.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 ht="13" x14ac:dyDescent="0.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 ht="13" x14ac:dyDescent="0.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0" ht="13" x14ac:dyDescent="0.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 ht="13" x14ac:dyDescent="0.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 ht="13" x14ac:dyDescent="0.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 ht="13" x14ac:dyDescent="0.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 ht="13" x14ac:dyDescent="0.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 ht="13" x14ac:dyDescent="0.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 ht="13" x14ac:dyDescent="0.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 ht="13" x14ac:dyDescent="0.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 ht="13" x14ac:dyDescent="0.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 ht="13" x14ac:dyDescent="0.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 ht="13" x14ac:dyDescent="0.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 ht="13" x14ac:dyDescent="0.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spans="1:40" ht="13" x14ac:dyDescent="0.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spans="1:40" ht="13" x14ac:dyDescent="0.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 ht="13" x14ac:dyDescent="0.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spans="1:40" ht="13" x14ac:dyDescent="0.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0" ht="13" x14ac:dyDescent="0.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0" ht="13" x14ac:dyDescent="0.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0" ht="13" x14ac:dyDescent="0.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 ht="13" x14ac:dyDescent="0.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 ht="13" x14ac:dyDescent="0.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 ht="13" x14ac:dyDescent="0.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 ht="13" x14ac:dyDescent="0.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spans="1:40" ht="13" x14ac:dyDescent="0.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0" ht="13" x14ac:dyDescent="0.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0" ht="13" x14ac:dyDescent="0.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spans="1:40" ht="13" x14ac:dyDescent="0.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spans="1:40" ht="13" x14ac:dyDescent="0.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0" ht="13" x14ac:dyDescent="0.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spans="1:40" ht="13" x14ac:dyDescent="0.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0" ht="13" x14ac:dyDescent="0.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 ht="13" x14ac:dyDescent="0.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0" ht="13" x14ac:dyDescent="0.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spans="1:40" ht="13" x14ac:dyDescent="0.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spans="1:40" ht="13" x14ac:dyDescent="0.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spans="1:40" ht="13" x14ac:dyDescent="0.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spans="1:40" ht="13" x14ac:dyDescent="0.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spans="1:40" ht="13" x14ac:dyDescent="0.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spans="1:40" ht="13" x14ac:dyDescent="0.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spans="1:40" ht="13" x14ac:dyDescent="0.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0" ht="13" x14ac:dyDescent="0.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spans="1:40" ht="13" x14ac:dyDescent="0.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 ht="13" x14ac:dyDescent="0.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spans="1:40" ht="13" x14ac:dyDescent="0.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spans="1:40" ht="13" x14ac:dyDescent="0.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0" ht="13" x14ac:dyDescent="0.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spans="1:40" ht="13" x14ac:dyDescent="0.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spans="1:40" ht="13" x14ac:dyDescent="0.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spans="1:40" ht="13" x14ac:dyDescent="0.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 ht="13" x14ac:dyDescent="0.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spans="1:40" ht="13" x14ac:dyDescent="0.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spans="1:40" ht="13" x14ac:dyDescent="0.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spans="1:40" ht="13" x14ac:dyDescent="0.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spans="1:40" ht="13" x14ac:dyDescent="0.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spans="1:40" ht="13" x14ac:dyDescent="0.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spans="1:40" ht="13" x14ac:dyDescent="0.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spans="1:40" ht="13" x14ac:dyDescent="0.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spans="1:40" ht="13" x14ac:dyDescent="0.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spans="1:40" ht="13" x14ac:dyDescent="0.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spans="1:40" ht="13" x14ac:dyDescent="0.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spans="1:40" ht="13" x14ac:dyDescent="0.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spans="1:40" ht="13" x14ac:dyDescent="0.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spans="1:40" ht="13" x14ac:dyDescent="0.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spans="1:40" ht="13" x14ac:dyDescent="0.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spans="1:40" ht="13" x14ac:dyDescent="0.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spans="1:40" ht="13" x14ac:dyDescent="0.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spans="1:40" ht="13" x14ac:dyDescent="0.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spans="1:40" ht="13" x14ac:dyDescent="0.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 ht="13" x14ac:dyDescent="0.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spans="1:40" ht="13" x14ac:dyDescent="0.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40" ht="13" x14ac:dyDescent="0.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spans="1:40" ht="13" x14ac:dyDescent="0.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spans="1:40" ht="13" x14ac:dyDescent="0.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spans="1:40" ht="13" x14ac:dyDescent="0.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spans="1:40" ht="13" x14ac:dyDescent="0.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spans="1:40" ht="13" x14ac:dyDescent="0.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spans="1:40" ht="13" x14ac:dyDescent="0.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40" ht="13" x14ac:dyDescent="0.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spans="1:40" ht="13" x14ac:dyDescent="0.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spans="1:40" ht="13" x14ac:dyDescent="0.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spans="1:40" ht="13" x14ac:dyDescent="0.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spans="1:40" ht="13" x14ac:dyDescent="0.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spans="1:40" ht="13" x14ac:dyDescent="0.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spans="1:40" ht="13" x14ac:dyDescent="0.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spans="1:40" ht="13" x14ac:dyDescent="0.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spans="1:40" ht="13" x14ac:dyDescent="0.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spans="1:40" ht="13" x14ac:dyDescent="0.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40" ht="13" x14ac:dyDescent="0.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spans="1:40" ht="13" x14ac:dyDescent="0.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spans="1:40" ht="13" x14ac:dyDescent="0.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spans="1:40" ht="13" x14ac:dyDescent="0.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40" ht="13" x14ac:dyDescent="0.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spans="1:40" ht="13" x14ac:dyDescent="0.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spans="1:40" ht="13" x14ac:dyDescent="0.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spans="1:40" ht="13" x14ac:dyDescent="0.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spans="1:40" ht="13" x14ac:dyDescent="0.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spans="1:40" ht="13" x14ac:dyDescent="0.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 ht="13" x14ac:dyDescent="0.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40" ht="13" x14ac:dyDescent="0.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spans="1:40" ht="13" x14ac:dyDescent="0.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spans="1:40" ht="13" x14ac:dyDescent="0.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spans="1:40" ht="13" x14ac:dyDescent="0.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spans="1:40" ht="13" x14ac:dyDescent="0.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spans="1:40" ht="13" x14ac:dyDescent="0.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spans="1:40" ht="13" x14ac:dyDescent="0.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spans="1:40" ht="13" x14ac:dyDescent="0.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spans="1:40" ht="13" x14ac:dyDescent="0.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spans="1:40" ht="13" x14ac:dyDescent="0.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 ht="13" x14ac:dyDescent="0.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spans="1:40" ht="13" x14ac:dyDescent="0.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spans="1:40" ht="13" x14ac:dyDescent="0.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 ht="13" x14ac:dyDescent="0.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 ht="13" x14ac:dyDescent="0.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 ht="13" x14ac:dyDescent="0.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spans="1:40" ht="13" x14ac:dyDescent="0.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spans="1:40" ht="13" x14ac:dyDescent="0.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spans="1:40" ht="13" x14ac:dyDescent="0.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spans="1:40" ht="13" x14ac:dyDescent="0.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spans="1:40" ht="13" x14ac:dyDescent="0.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spans="1:40" ht="13" x14ac:dyDescent="0.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spans="1:40" ht="13" x14ac:dyDescent="0.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spans="1:40" ht="13" x14ac:dyDescent="0.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spans="1:40" ht="13" x14ac:dyDescent="0.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 ht="13" x14ac:dyDescent="0.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spans="1:40" ht="13" x14ac:dyDescent="0.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spans="1:40" ht="13" x14ac:dyDescent="0.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40" ht="13" x14ac:dyDescent="0.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 ht="13" x14ac:dyDescent="0.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spans="1:40" ht="13" x14ac:dyDescent="0.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spans="1:40" ht="13" x14ac:dyDescent="0.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40" ht="13" x14ac:dyDescent="0.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spans="1:40" ht="13" x14ac:dyDescent="0.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spans="1:40" ht="13" x14ac:dyDescent="0.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spans="1:40" ht="13" x14ac:dyDescent="0.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spans="1:40" ht="13" x14ac:dyDescent="0.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spans="1:40" ht="13" x14ac:dyDescent="0.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spans="1:40" ht="13" x14ac:dyDescent="0.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 ht="13" x14ac:dyDescent="0.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spans="1:40" ht="13" x14ac:dyDescent="0.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spans="1:40" ht="13" x14ac:dyDescent="0.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spans="1:40" ht="13" x14ac:dyDescent="0.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 ht="13" x14ac:dyDescent="0.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 ht="13" x14ac:dyDescent="0.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 ht="13" x14ac:dyDescent="0.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 ht="13" x14ac:dyDescent="0.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 ht="13" x14ac:dyDescent="0.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 ht="13" x14ac:dyDescent="0.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 ht="13" x14ac:dyDescent="0.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spans="1:40" ht="13" x14ac:dyDescent="0.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 ht="13" x14ac:dyDescent="0.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 ht="13" x14ac:dyDescent="0.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spans="1:40" ht="13" x14ac:dyDescent="0.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 ht="13" x14ac:dyDescent="0.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 ht="13" x14ac:dyDescent="0.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spans="1:40" ht="13" x14ac:dyDescent="0.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spans="1:40" ht="13" x14ac:dyDescent="0.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spans="1:40" ht="13" x14ac:dyDescent="0.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spans="1:40" ht="13" x14ac:dyDescent="0.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 ht="13" x14ac:dyDescent="0.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 ht="13" x14ac:dyDescent="0.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ht="13" x14ac:dyDescent="0.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spans="1:40" ht="13" x14ac:dyDescent="0.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 ht="13" x14ac:dyDescent="0.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 ht="13" x14ac:dyDescent="0.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 ht="13" x14ac:dyDescent="0.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spans="1:40" ht="13" x14ac:dyDescent="0.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spans="1:40" ht="13" x14ac:dyDescent="0.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spans="1:40" ht="13" x14ac:dyDescent="0.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spans="1:40" ht="13" x14ac:dyDescent="0.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spans="1:40" ht="13" x14ac:dyDescent="0.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 ht="13" x14ac:dyDescent="0.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 ht="13" x14ac:dyDescent="0.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spans="1:40" ht="13" x14ac:dyDescent="0.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 ht="13" x14ac:dyDescent="0.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 ht="13" x14ac:dyDescent="0.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 ht="13" x14ac:dyDescent="0.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spans="1:40" ht="13" x14ac:dyDescent="0.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spans="1:40" ht="13" x14ac:dyDescent="0.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spans="1:40" ht="13" x14ac:dyDescent="0.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spans="1:40" ht="13" x14ac:dyDescent="0.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 ht="13" x14ac:dyDescent="0.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spans="1:40" ht="13" x14ac:dyDescent="0.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 ht="13" x14ac:dyDescent="0.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 ht="13" x14ac:dyDescent="0.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 ht="13" x14ac:dyDescent="0.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spans="1:40" ht="13" x14ac:dyDescent="0.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spans="1:40" ht="13" x14ac:dyDescent="0.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spans="1:40" ht="13" x14ac:dyDescent="0.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spans="1:40" ht="13" x14ac:dyDescent="0.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 ht="13" x14ac:dyDescent="0.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 ht="13" x14ac:dyDescent="0.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spans="1:40" ht="13" x14ac:dyDescent="0.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spans="1:40" ht="13" x14ac:dyDescent="0.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spans="1:40" ht="13" x14ac:dyDescent="0.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spans="1:40" ht="13" x14ac:dyDescent="0.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spans="1:40" ht="13" x14ac:dyDescent="0.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spans="1:40" ht="13" x14ac:dyDescent="0.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spans="1:40" ht="13" x14ac:dyDescent="0.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spans="1:40" ht="13" x14ac:dyDescent="0.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 ht="13" x14ac:dyDescent="0.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spans="1:40" ht="13" x14ac:dyDescent="0.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spans="1:40" ht="13" x14ac:dyDescent="0.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spans="1:40" ht="13" x14ac:dyDescent="0.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spans="1:40" ht="13" x14ac:dyDescent="0.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spans="1:40" ht="13" x14ac:dyDescent="0.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spans="1:40" ht="13" x14ac:dyDescent="0.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spans="1:40" ht="13" x14ac:dyDescent="0.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spans="1:40" ht="13" x14ac:dyDescent="0.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spans="1:40" ht="13" x14ac:dyDescent="0.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 ht="13" x14ac:dyDescent="0.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spans="1:40" ht="13" x14ac:dyDescent="0.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spans="1:40" ht="13" x14ac:dyDescent="0.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spans="1:40" ht="13" x14ac:dyDescent="0.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spans="1:40" ht="13" x14ac:dyDescent="0.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spans="1:40" ht="13" x14ac:dyDescent="0.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spans="1:40" ht="13" x14ac:dyDescent="0.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 ht="13" x14ac:dyDescent="0.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spans="1:40" ht="13" x14ac:dyDescent="0.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spans="1:40" ht="13" x14ac:dyDescent="0.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spans="1:40" ht="13" x14ac:dyDescent="0.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 ht="13" x14ac:dyDescent="0.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spans="1:40" ht="13" x14ac:dyDescent="0.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spans="1:40" ht="13" x14ac:dyDescent="0.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 ht="13" x14ac:dyDescent="0.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spans="1:40" ht="13" x14ac:dyDescent="0.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spans="1:40" ht="13" x14ac:dyDescent="0.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spans="1:40" ht="13" x14ac:dyDescent="0.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spans="1:40" ht="13" x14ac:dyDescent="0.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spans="1:40" ht="13" x14ac:dyDescent="0.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spans="1:40" ht="13" x14ac:dyDescent="0.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spans="1:40" ht="13" x14ac:dyDescent="0.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spans="1:40" ht="13" x14ac:dyDescent="0.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spans="1:40" ht="13" x14ac:dyDescent="0.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spans="1:40" ht="13" x14ac:dyDescent="0.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spans="1:40" ht="13" x14ac:dyDescent="0.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spans="1:40" ht="13" x14ac:dyDescent="0.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0" ht="13" x14ac:dyDescent="0.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spans="1:40" ht="13" x14ac:dyDescent="0.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 ht="13" x14ac:dyDescent="0.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 ht="13" x14ac:dyDescent="0.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 ht="13" x14ac:dyDescent="0.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spans="1:40" ht="13" x14ac:dyDescent="0.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spans="1:40" ht="13" x14ac:dyDescent="0.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spans="1:40" ht="13" x14ac:dyDescent="0.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spans="1:40" ht="13" x14ac:dyDescent="0.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spans="1:40" ht="13" x14ac:dyDescent="0.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 ht="13" x14ac:dyDescent="0.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 ht="13" x14ac:dyDescent="0.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 ht="13" x14ac:dyDescent="0.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spans="1:40" ht="13" x14ac:dyDescent="0.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spans="1:40" ht="13" x14ac:dyDescent="0.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spans="1:40" ht="13" x14ac:dyDescent="0.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spans="1:40" ht="13" x14ac:dyDescent="0.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spans="1:40" ht="13" x14ac:dyDescent="0.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spans="1:40" ht="13" x14ac:dyDescent="0.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spans="1:40" ht="13" x14ac:dyDescent="0.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spans="1:40" ht="13" x14ac:dyDescent="0.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spans="1:40" ht="13" x14ac:dyDescent="0.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 ht="13" x14ac:dyDescent="0.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spans="1:40" ht="13" x14ac:dyDescent="0.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spans="1:40" ht="13" x14ac:dyDescent="0.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spans="1:40" ht="13" x14ac:dyDescent="0.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spans="1:40" ht="13" x14ac:dyDescent="0.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spans="1:40" ht="13" x14ac:dyDescent="0.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spans="1:40" ht="13" x14ac:dyDescent="0.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spans="1:40" ht="13" x14ac:dyDescent="0.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spans="1:40" ht="13" x14ac:dyDescent="0.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spans="1:40" ht="13" x14ac:dyDescent="0.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spans="1:40" ht="13" x14ac:dyDescent="0.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spans="1:40" ht="13" x14ac:dyDescent="0.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spans="1:40" ht="13" x14ac:dyDescent="0.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 ht="13" x14ac:dyDescent="0.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 ht="13" x14ac:dyDescent="0.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spans="1:40" ht="13" x14ac:dyDescent="0.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 ht="13" x14ac:dyDescent="0.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spans="1:40" ht="13" x14ac:dyDescent="0.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spans="1:40" ht="13" x14ac:dyDescent="0.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spans="1:40" ht="13" x14ac:dyDescent="0.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spans="1:40" ht="13" x14ac:dyDescent="0.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 ht="13" x14ac:dyDescent="0.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spans="1:40" ht="13" x14ac:dyDescent="0.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spans="1:40" ht="13" x14ac:dyDescent="0.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spans="1:40" ht="13" x14ac:dyDescent="0.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 ht="13" x14ac:dyDescent="0.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spans="1:40" ht="13" x14ac:dyDescent="0.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spans="1:40" ht="13" x14ac:dyDescent="0.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spans="1:40" ht="13" x14ac:dyDescent="0.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spans="1:40" ht="13" x14ac:dyDescent="0.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spans="1:40" ht="13" x14ac:dyDescent="0.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 ht="13" x14ac:dyDescent="0.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 ht="13" x14ac:dyDescent="0.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spans="1:40" ht="13" x14ac:dyDescent="0.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spans="1:40" ht="13" x14ac:dyDescent="0.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spans="1:40" ht="13" x14ac:dyDescent="0.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spans="1:40" ht="13" x14ac:dyDescent="0.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spans="1:40" ht="13" x14ac:dyDescent="0.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 ht="13" x14ac:dyDescent="0.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spans="1:40" ht="13" x14ac:dyDescent="0.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spans="1:40" ht="13" x14ac:dyDescent="0.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spans="1:40" ht="13" x14ac:dyDescent="0.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spans="1:40" ht="13" x14ac:dyDescent="0.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spans="1:40" ht="13" x14ac:dyDescent="0.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spans="1:40" ht="13" x14ac:dyDescent="0.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spans="1:40" ht="13" x14ac:dyDescent="0.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 ht="13" x14ac:dyDescent="0.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spans="1:40" ht="13" x14ac:dyDescent="0.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spans="1:40" ht="13" x14ac:dyDescent="0.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spans="1:40" ht="13" x14ac:dyDescent="0.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spans="1:40" ht="13" x14ac:dyDescent="0.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spans="1:40" ht="13" x14ac:dyDescent="0.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spans="1:40" ht="13" x14ac:dyDescent="0.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0" ht="13" x14ac:dyDescent="0.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spans="1:40" ht="13" x14ac:dyDescent="0.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spans="1:40" ht="13" x14ac:dyDescent="0.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 ht="13" x14ac:dyDescent="0.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 ht="13" x14ac:dyDescent="0.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spans="1:40" ht="13" x14ac:dyDescent="0.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spans="1:40" ht="13" x14ac:dyDescent="0.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 ht="13" x14ac:dyDescent="0.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spans="1:40" ht="13" x14ac:dyDescent="0.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 ht="13" x14ac:dyDescent="0.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 ht="13" x14ac:dyDescent="0.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 ht="13" x14ac:dyDescent="0.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ht="13" x14ac:dyDescent="0.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 ht="13" x14ac:dyDescent="0.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 ht="13" x14ac:dyDescent="0.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 ht="13" x14ac:dyDescent="0.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 ht="13" x14ac:dyDescent="0.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 ht="13" x14ac:dyDescent="0.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 ht="13" x14ac:dyDescent="0.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 ht="13" x14ac:dyDescent="0.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 ht="13" x14ac:dyDescent="0.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 ht="13" x14ac:dyDescent="0.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spans="1:40" ht="13" x14ac:dyDescent="0.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 ht="13" x14ac:dyDescent="0.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 ht="13" x14ac:dyDescent="0.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spans="1:40" ht="13" x14ac:dyDescent="0.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 ht="13" x14ac:dyDescent="0.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spans="1:40" ht="13" x14ac:dyDescent="0.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spans="1:40" ht="13" x14ac:dyDescent="0.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spans="1:40" ht="13" x14ac:dyDescent="0.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 ht="13" x14ac:dyDescent="0.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 ht="13" x14ac:dyDescent="0.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spans="1:40" ht="13" x14ac:dyDescent="0.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 ht="13" x14ac:dyDescent="0.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0" ht="13" x14ac:dyDescent="0.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spans="1:40" ht="13" x14ac:dyDescent="0.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spans="1:40" ht="13" x14ac:dyDescent="0.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 ht="13" x14ac:dyDescent="0.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spans="1:40" ht="13" x14ac:dyDescent="0.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spans="1:40" ht="13" x14ac:dyDescent="0.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 ht="13" x14ac:dyDescent="0.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spans="1:40" ht="13" x14ac:dyDescent="0.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0" ht="13" x14ac:dyDescent="0.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 ht="13" x14ac:dyDescent="0.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0" ht="13" x14ac:dyDescent="0.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spans="1:40" ht="13" x14ac:dyDescent="0.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spans="1:40" ht="13" x14ac:dyDescent="0.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spans="1:40" ht="13" x14ac:dyDescent="0.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spans="1:40" ht="13" x14ac:dyDescent="0.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 ht="13" x14ac:dyDescent="0.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spans="1:40" ht="13" x14ac:dyDescent="0.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spans="1:40" ht="13" x14ac:dyDescent="0.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spans="1:40" ht="13" x14ac:dyDescent="0.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 ht="13" x14ac:dyDescent="0.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spans="1:40" ht="13" x14ac:dyDescent="0.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spans="1:40" ht="13" x14ac:dyDescent="0.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0" ht="13" x14ac:dyDescent="0.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0" ht="13" x14ac:dyDescent="0.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 ht="13" x14ac:dyDescent="0.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spans="1:40" ht="13" x14ac:dyDescent="0.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spans="1:40" ht="13" x14ac:dyDescent="0.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spans="1:40" ht="13" x14ac:dyDescent="0.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0" ht="13" x14ac:dyDescent="0.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 ht="13" x14ac:dyDescent="0.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spans="1:40" ht="13" x14ac:dyDescent="0.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0" ht="13" x14ac:dyDescent="0.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0" ht="13" x14ac:dyDescent="0.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 ht="13" x14ac:dyDescent="0.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spans="1:40" ht="13" x14ac:dyDescent="0.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spans="1:40" ht="13" x14ac:dyDescent="0.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 ht="13" x14ac:dyDescent="0.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spans="1:40" ht="13" x14ac:dyDescent="0.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spans="1:40" ht="13" x14ac:dyDescent="0.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spans="1:40" ht="13" x14ac:dyDescent="0.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spans="1:40" ht="13" x14ac:dyDescent="0.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spans="1:40" ht="13" x14ac:dyDescent="0.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spans="1:40" ht="13" x14ac:dyDescent="0.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spans="1:40" ht="13" x14ac:dyDescent="0.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spans="1:40" ht="13" x14ac:dyDescent="0.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spans="1:40" ht="13" x14ac:dyDescent="0.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spans="1:40" ht="13" x14ac:dyDescent="0.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spans="1:40" ht="13" x14ac:dyDescent="0.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spans="1:40" ht="13" x14ac:dyDescent="0.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spans="1:40" ht="13" x14ac:dyDescent="0.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 ht="13" x14ac:dyDescent="0.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spans="1:40" ht="13" x14ac:dyDescent="0.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spans="1:40" ht="13" x14ac:dyDescent="0.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spans="1:40" ht="13" x14ac:dyDescent="0.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spans="1:40" ht="13" x14ac:dyDescent="0.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 ht="13" x14ac:dyDescent="0.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spans="1:40" ht="13" x14ac:dyDescent="0.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spans="1:40" ht="13" x14ac:dyDescent="0.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spans="1:40" ht="13" x14ac:dyDescent="0.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 ht="13" x14ac:dyDescent="0.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spans="1:40" ht="13" x14ac:dyDescent="0.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spans="1:40" ht="13" x14ac:dyDescent="0.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spans="1:40" ht="13" x14ac:dyDescent="0.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spans="1:40" ht="13" x14ac:dyDescent="0.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spans="1:40" ht="13" x14ac:dyDescent="0.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spans="1:40" ht="13" x14ac:dyDescent="0.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 ht="13" x14ac:dyDescent="0.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spans="1:40" ht="13" x14ac:dyDescent="0.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spans="1:40" ht="13" x14ac:dyDescent="0.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spans="1:40" ht="13" x14ac:dyDescent="0.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spans="1:40" ht="13" x14ac:dyDescent="0.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spans="1:40" ht="13" x14ac:dyDescent="0.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spans="1:40" ht="13" x14ac:dyDescent="0.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spans="1:40" ht="13" x14ac:dyDescent="0.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spans="1:40" ht="13" x14ac:dyDescent="0.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spans="1:40" ht="13" x14ac:dyDescent="0.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spans="1:40" ht="13" x14ac:dyDescent="0.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spans="1:40" ht="13" x14ac:dyDescent="0.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 ht="13" x14ac:dyDescent="0.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spans="1:40" ht="13" x14ac:dyDescent="0.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spans="1:40" ht="13" x14ac:dyDescent="0.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spans="1:40" ht="13" x14ac:dyDescent="0.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spans="1:40" ht="13" x14ac:dyDescent="0.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 ht="13" x14ac:dyDescent="0.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spans="1:40" ht="13" x14ac:dyDescent="0.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spans="1:40" ht="13" x14ac:dyDescent="0.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 ht="13" x14ac:dyDescent="0.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spans="1:40" ht="13" x14ac:dyDescent="0.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spans="1:40" ht="13" x14ac:dyDescent="0.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spans="1:40" ht="13" x14ac:dyDescent="0.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spans="1:40" ht="13" x14ac:dyDescent="0.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spans="1:40" ht="13" x14ac:dyDescent="0.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spans="1:40" ht="13" x14ac:dyDescent="0.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 ht="13" x14ac:dyDescent="0.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spans="1:40" ht="13" x14ac:dyDescent="0.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spans="1:40" ht="13" x14ac:dyDescent="0.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spans="1:40" ht="13" x14ac:dyDescent="0.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spans="1:40" ht="13" x14ac:dyDescent="0.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spans="1:40" ht="13" x14ac:dyDescent="0.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spans="1:40" ht="13" x14ac:dyDescent="0.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 ht="13" x14ac:dyDescent="0.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 ht="13" x14ac:dyDescent="0.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 ht="13" x14ac:dyDescent="0.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 ht="13" x14ac:dyDescent="0.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spans="1:40" ht="13" x14ac:dyDescent="0.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 ht="13" x14ac:dyDescent="0.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spans="1:40" ht="13" x14ac:dyDescent="0.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 ht="13" x14ac:dyDescent="0.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spans="1:40" ht="13" x14ac:dyDescent="0.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 ht="13" x14ac:dyDescent="0.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spans="1:40" ht="13" x14ac:dyDescent="0.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spans="1:40" ht="13" x14ac:dyDescent="0.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 ht="13" x14ac:dyDescent="0.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 ht="13" x14ac:dyDescent="0.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spans="1:40" ht="13" x14ac:dyDescent="0.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spans="1:40" ht="13" x14ac:dyDescent="0.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spans="1:40" ht="13" x14ac:dyDescent="0.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spans="1:40" ht="13" x14ac:dyDescent="0.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spans="1:40" ht="13" x14ac:dyDescent="0.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 ht="13" x14ac:dyDescent="0.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spans="1:40" ht="13" x14ac:dyDescent="0.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spans="1:40" ht="13" x14ac:dyDescent="0.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spans="1:40" ht="13" x14ac:dyDescent="0.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spans="1:40" ht="13" x14ac:dyDescent="0.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spans="1:40" ht="13" x14ac:dyDescent="0.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spans="1:40" ht="13" x14ac:dyDescent="0.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0" ht="13" x14ac:dyDescent="0.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spans="1:40" ht="13" x14ac:dyDescent="0.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spans="1:40" ht="13" x14ac:dyDescent="0.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spans="1:40" ht="13" x14ac:dyDescent="0.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spans="1:40" ht="13" x14ac:dyDescent="0.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spans="1:40" ht="13" x14ac:dyDescent="0.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spans="1:40" ht="13" x14ac:dyDescent="0.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spans="1:40" ht="13" x14ac:dyDescent="0.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 ht="13" x14ac:dyDescent="0.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spans="1:40" ht="13" x14ac:dyDescent="0.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spans="1:40" ht="13" x14ac:dyDescent="0.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 ht="13" x14ac:dyDescent="0.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spans="1:40" ht="13" x14ac:dyDescent="0.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spans="1:40" ht="13" x14ac:dyDescent="0.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spans="1:40" ht="13" x14ac:dyDescent="0.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 ht="13" x14ac:dyDescent="0.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spans="1:40" ht="13" x14ac:dyDescent="0.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spans="1:40" ht="13" x14ac:dyDescent="0.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spans="1:40" ht="13" x14ac:dyDescent="0.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spans="1:40" ht="13" x14ac:dyDescent="0.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spans="1:40" ht="13" x14ac:dyDescent="0.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spans="1:40" ht="13" x14ac:dyDescent="0.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spans="1:40" ht="13" x14ac:dyDescent="0.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spans="1:40" ht="13" x14ac:dyDescent="0.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spans="1:40" ht="13" x14ac:dyDescent="0.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spans="1:40" ht="13" x14ac:dyDescent="0.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spans="1:40" ht="13" x14ac:dyDescent="0.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spans="1:40" ht="13" x14ac:dyDescent="0.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spans="1:40" ht="13" x14ac:dyDescent="0.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spans="1:40" ht="13" x14ac:dyDescent="0.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  <row r="1001" spans="1:40" ht="13" x14ac:dyDescent="0.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7"/>
  <sheetViews>
    <sheetView workbookViewId="0"/>
  </sheetViews>
  <sheetFormatPr defaultColWidth="14.40625" defaultRowHeight="15.75" customHeight="1" x14ac:dyDescent="0.6"/>
  <sheetData>
    <row r="1" spans="1:10" ht="15.75" customHeight="1" x14ac:dyDescent="0.6">
      <c r="A1" s="70" t="s">
        <v>141</v>
      </c>
    </row>
    <row r="2" spans="1:10" ht="15.75" customHeight="1" x14ac:dyDescent="0.6">
      <c r="A2" s="70" t="s">
        <v>142</v>
      </c>
      <c r="B2" s="70" t="s">
        <v>143</v>
      </c>
      <c r="C2" s="71">
        <v>2010</v>
      </c>
      <c r="D2" s="71">
        <v>2020</v>
      </c>
      <c r="E2" s="71">
        <v>2040</v>
      </c>
      <c r="F2" s="71">
        <v>2060</v>
      </c>
      <c r="G2" s="71">
        <v>2080</v>
      </c>
      <c r="H2" s="71">
        <v>2100</v>
      </c>
      <c r="I2" s="71">
        <v>2150</v>
      </c>
    </row>
    <row r="3" spans="1:10" ht="15.75" customHeight="1" x14ac:dyDescent="0.6">
      <c r="A3" s="72"/>
      <c r="B3" s="70" t="s">
        <v>144</v>
      </c>
      <c r="C3" s="70">
        <v>2020</v>
      </c>
      <c r="D3" s="70">
        <v>2040</v>
      </c>
      <c r="E3" s="70">
        <v>2060</v>
      </c>
      <c r="F3" s="70">
        <v>2080</v>
      </c>
      <c r="G3" s="70">
        <v>2100</v>
      </c>
      <c r="H3" s="70">
        <v>2150</v>
      </c>
      <c r="I3" s="70">
        <v>2200</v>
      </c>
    </row>
    <row r="4" spans="1:10" ht="15.75" customHeight="1" x14ac:dyDescent="0.6">
      <c r="B4" s="70" t="s">
        <v>145</v>
      </c>
      <c r="C4" s="73">
        <v>1.5</v>
      </c>
      <c r="D4" s="73">
        <v>1.8</v>
      </c>
      <c r="E4" s="73">
        <v>1.1000000000000001</v>
      </c>
      <c r="F4" s="73">
        <v>1.6</v>
      </c>
      <c r="G4" s="73">
        <v>1.7</v>
      </c>
      <c r="H4" s="73">
        <v>1.7</v>
      </c>
      <c r="I4" s="73">
        <v>1.7</v>
      </c>
      <c r="J4" s="73" t="s">
        <v>146</v>
      </c>
    </row>
    <row r="5" spans="1:10" ht="15.75" customHeight="1" x14ac:dyDescent="0.6">
      <c r="B5" s="70" t="s">
        <v>147</v>
      </c>
      <c r="C5" s="73">
        <v>3.2</v>
      </c>
      <c r="D5" s="73">
        <v>4.0999999999999996</v>
      </c>
      <c r="E5" s="73">
        <v>2.2000000000000002</v>
      </c>
      <c r="F5" s="73">
        <v>2.8</v>
      </c>
      <c r="G5" s="73">
        <v>2.6</v>
      </c>
      <c r="H5" s="73">
        <v>2.6</v>
      </c>
      <c r="I5" s="73">
        <v>2.6</v>
      </c>
      <c r="J5" s="73" t="s">
        <v>146</v>
      </c>
    </row>
    <row r="6" spans="1:10" ht="15.75" customHeight="1" x14ac:dyDescent="0.6">
      <c r="B6" s="70" t="s">
        <v>148</v>
      </c>
      <c r="C6" s="73">
        <v>1.5</v>
      </c>
      <c r="D6" s="73">
        <v>1.8</v>
      </c>
      <c r="E6" s="73">
        <v>1.1000000000000001</v>
      </c>
      <c r="F6" s="73">
        <v>1.6</v>
      </c>
      <c r="G6" s="73">
        <v>1.7</v>
      </c>
      <c r="H6" s="73">
        <v>1.7</v>
      </c>
      <c r="I6" s="73">
        <v>1.7</v>
      </c>
      <c r="J6" s="73" t="s">
        <v>146</v>
      </c>
    </row>
    <row r="7" spans="1:10" ht="15.75" customHeight="1" x14ac:dyDescent="0.6">
      <c r="B7" s="70" t="s">
        <v>149</v>
      </c>
      <c r="C7" s="73">
        <v>4.2</v>
      </c>
      <c r="D7" s="73">
        <v>4.4000000000000004</v>
      </c>
      <c r="E7" s="73">
        <v>2.2999999999999998</v>
      </c>
      <c r="F7" s="73">
        <v>2.8</v>
      </c>
      <c r="G7" s="73">
        <v>2.5</v>
      </c>
      <c r="H7" s="73">
        <v>2.5</v>
      </c>
      <c r="I7" s="73">
        <v>2.5</v>
      </c>
      <c r="J7" s="73" t="s">
        <v>146</v>
      </c>
    </row>
    <row r="8" spans="1:10" ht="15.75" customHeight="1" x14ac:dyDescent="0.6">
      <c r="B8" s="70" t="s">
        <v>150</v>
      </c>
      <c r="C8" s="73">
        <v>4.2</v>
      </c>
      <c r="D8" s="73">
        <v>4.4000000000000004</v>
      </c>
      <c r="E8" s="73">
        <v>2.2999999999999998</v>
      </c>
      <c r="F8" s="73">
        <v>2.8</v>
      </c>
      <c r="G8" s="73">
        <v>2.5</v>
      </c>
      <c r="H8" s="73">
        <v>2.5</v>
      </c>
      <c r="I8" s="73">
        <v>2.5</v>
      </c>
      <c r="J8" s="73" t="s">
        <v>146</v>
      </c>
    </row>
    <row r="9" spans="1:10" ht="15.75" customHeight="1" x14ac:dyDescent="0.6">
      <c r="B9" s="70" t="s">
        <v>151</v>
      </c>
      <c r="C9" s="73">
        <v>4.4000000000000004</v>
      </c>
      <c r="D9" s="73">
        <v>4.5999999999999996</v>
      </c>
      <c r="E9" s="73">
        <v>2.2999999999999998</v>
      </c>
      <c r="F9" s="73">
        <v>2.8</v>
      </c>
      <c r="G9" s="73">
        <v>2.2999999999999998</v>
      </c>
      <c r="H9" s="73">
        <v>2.2999999999999998</v>
      </c>
      <c r="I9" s="73">
        <v>2.2999999999999998</v>
      </c>
      <c r="J9" s="73" t="s">
        <v>146</v>
      </c>
    </row>
    <row r="10" spans="1:10" ht="15.75" customHeight="1" x14ac:dyDescent="0.6">
      <c r="B10" s="70" t="s">
        <v>152</v>
      </c>
      <c r="C10" s="73">
        <v>4.4000000000000004</v>
      </c>
      <c r="D10" s="73">
        <v>4.5999999999999996</v>
      </c>
      <c r="E10" s="73">
        <v>2.2999999999999998</v>
      </c>
      <c r="F10" s="73">
        <v>2.8</v>
      </c>
      <c r="G10" s="73">
        <v>2.2999999999999998</v>
      </c>
      <c r="H10" s="73">
        <v>2.2999999999999998</v>
      </c>
      <c r="I10" s="73">
        <v>2.2999999999999998</v>
      </c>
      <c r="J10" s="73" t="s">
        <v>146</v>
      </c>
    </row>
    <row r="11" spans="1:10" ht="15.75" customHeight="1" x14ac:dyDescent="0.6">
      <c r="B11" s="70" t="s">
        <v>153</v>
      </c>
      <c r="C11" s="73">
        <v>1.5</v>
      </c>
      <c r="D11" s="73">
        <v>1.8</v>
      </c>
      <c r="E11" s="73">
        <v>1.1000000000000001</v>
      </c>
      <c r="F11" s="73">
        <v>1.6</v>
      </c>
      <c r="G11" s="73">
        <v>1.7</v>
      </c>
      <c r="H11" s="73">
        <v>1.7</v>
      </c>
      <c r="I11" s="73">
        <v>1.7</v>
      </c>
      <c r="J11" s="73" t="s">
        <v>146</v>
      </c>
    </row>
    <row r="12" spans="1:10" ht="15.75" customHeight="1" x14ac:dyDescent="0.6">
      <c r="B12" s="70" t="s">
        <v>154</v>
      </c>
      <c r="C12" s="74">
        <f t="shared" ref="C12:I12" si="0">SUM(C4:C11)/8</f>
        <v>3.1124999999999998</v>
      </c>
      <c r="D12" s="74">
        <f t="shared" si="0"/>
        <v>3.4375000000000004</v>
      </c>
      <c r="E12" s="74">
        <f t="shared" si="0"/>
        <v>1.8375000000000001</v>
      </c>
      <c r="F12" s="74">
        <f t="shared" si="0"/>
        <v>2.3500000000000005</v>
      </c>
      <c r="G12" s="74">
        <f t="shared" si="0"/>
        <v>2.1625000000000001</v>
      </c>
      <c r="H12" s="74">
        <f t="shared" si="0"/>
        <v>2.1625000000000001</v>
      </c>
      <c r="I12" s="74">
        <f t="shared" si="0"/>
        <v>2.1625000000000001</v>
      </c>
    </row>
    <row r="13" spans="1:10" ht="15.75" customHeight="1" x14ac:dyDescent="0.6">
      <c r="C13" s="65">
        <f t="shared" ref="C13:I13" si="1">C12/100</f>
        <v>3.1125E-2</v>
      </c>
      <c r="D13" s="65">
        <f t="shared" si="1"/>
        <v>3.4375000000000003E-2</v>
      </c>
      <c r="E13" s="65">
        <f t="shared" si="1"/>
        <v>1.8375000000000002E-2</v>
      </c>
      <c r="F13" s="65">
        <f t="shared" si="1"/>
        <v>2.3500000000000007E-2</v>
      </c>
      <c r="G13" s="65">
        <f t="shared" si="1"/>
        <v>2.1625000000000002E-2</v>
      </c>
      <c r="H13" s="65">
        <f t="shared" si="1"/>
        <v>2.1625000000000002E-2</v>
      </c>
      <c r="I13" s="65">
        <f t="shared" si="1"/>
        <v>2.1625000000000002E-2</v>
      </c>
    </row>
    <row r="15" spans="1:10" ht="15.75" customHeight="1" x14ac:dyDescent="0.6">
      <c r="A15" s="70" t="s">
        <v>155</v>
      </c>
      <c r="E15" s="72"/>
      <c r="F15" s="72"/>
    </row>
    <row r="16" spans="1:10" ht="15.75" customHeight="1" x14ac:dyDescent="0.6">
      <c r="A16" s="70" t="s">
        <v>142</v>
      </c>
      <c r="B16" s="70" t="s">
        <v>143</v>
      </c>
      <c r="C16" s="71">
        <v>2010</v>
      </c>
      <c r="D16" s="71">
        <v>2020</v>
      </c>
      <c r="E16" s="71">
        <v>2030</v>
      </c>
      <c r="F16" s="71">
        <v>2040</v>
      </c>
      <c r="G16" s="71">
        <v>2050</v>
      </c>
      <c r="H16" s="71">
        <v>2075</v>
      </c>
      <c r="I16" s="71">
        <v>2100</v>
      </c>
      <c r="J16" s="71">
        <v>2150</v>
      </c>
    </row>
    <row r="17" spans="1:11" ht="15.75" customHeight="1" x14ac:dyDescent="0.6">
      <c r="A17" s="72"/>
      <c r="B17" s="70" t="s">
        <v>144</v>
      </c>
      <c r="C17" s="70">
        <v>2020</v>
      </c>
      <c r="D17" s="70">
        <v>2030</v>
      </c>
      <c r="E17" s="70">
        <v>2040</v>
      </c>
      <c r="F17" s="70">
        <v>2050</v>
      </c>
      <c r="G17" s="70">
        <v>2075</v>
      </c>
      <c r="H17" s="70">
        <v>2100</v>
      </c>
      <c r="I17" s="70">
        <v>2150</v>
      </c>
      <c r="J17" s="70">
        <v>2200</v>
      </c>
    </row>
    <row r="18" spans="1:11" ht="15.75" customHeight="1" x14ac:dyDescent="0.6">
      <c r="B18" s="70" t="s">
        <v>145</v>
      </c>
      <c r="C18" s="73">
        <v>1.9</v>
      </c>
      <c r="D18" s="73">
        <v>1.9</v>
      </c>
      <c r="E18" s="73">
        <v>1.9</v>
      </c>
      <c r="F18" s="73">
        <v>1.7</v>
      </c>
      <c r="G18" s="73">
        <v>1.7</v>
      </c>
      <c r="H18" s="73">
        <v>1.7</v>
      </c>
      <c r="I18" s="73">
        <v>1.7</v>
      </c>
      <c r="J18" s="73">
        <v>1.7</v>
      </c>
      <c r="K18" s="73" t="s">
        <v>156</v>
      </c>
    </row>
    <row r="19" spans="1:11" ht="13" x14ac:dyDescent="0.6">
      <c r="B19" s="70" t="s">
        <v>148</v>
      </c>
      <c r="C19" s="73">
        <v>1.9</v>
      </c>
      <c r="D19" s="73">
        <v>1.9</v>
      </c>
      <c r="E19" s="73">
        <v>1.9</v>
      </c>
      <c r="F19" s="73">
        <v>1.7</v>
      </c>
      <c r="G19" s="73">
        <v>1.7</v>
      </c>
      <c r="H19" s="73">
        <v>1.7</v>
      </c>
      <c r="I19" s="73">
        <v>1.7</v>
      </c>
      <c r="J19" s="73">
        <v>1.7</v>
      </c>
      <c r="K19" s="73" t="s">
        <v>156</v>
      </c>
    </row>
    <row r="20" spans="1:11" ht="13" x14ac:dyDescent="0.6">
      <c r="B20" s="70" t="s">
        <v>153</v>
      </c>
      <c r="C20" s="73">
        <v>1.9</v>
      </c>
      <c r="D20" s="73">
        <v>1.9</v>
      </c>
      <c r="E20" s="73">
        <v>1.9</v>
      </c>
      <c r="F20" s="73">
        <v>1.7</v>
      </c>
      <c r="G20" s="73">
        <v>1.7</v>
      </c>
      <c r="H20" s="73">
        <v>1.7</v>
      </c>
      <c r="I20" s="73">
        <v>1.7</v>
      </c>
      <c r="J20" s="73">
        <v>1.7</v>
      </c>
      <c r="K20" s="73" t="s">
        <v>156</v>
      </c>
    </row>
    <row r="21" spans="1:11" ht="13" x14ac:dyDescent="0.6">
      <c r="B21" s="70" t="s">
        <v>147</v>
      </c>
      <c r="C21" s="73">
        <v>3.4</v>
      </c>
      <c r="D21" s="73">
        <v>3.4</v>
      </c>
      <c r="E21" s="73">
        <v>3.4</v>
      </c>
      <c r="F21" s="73">
        <v>3</v>
      </c>
      <c r="G21" s="73">
        <v>3</v>
      </c>
      <c r="H21" s="73">
        <v>3</v>
      </c>
      <c r="I21" s="73">
        <v>1.7</v>
      </c>
      <c r="J21" s="73">
        <v>1.7</v>
      </c>
      <c r="K21" s="73" t="s">
        <v>156</v>
      </c>
    </row>
    <row r="22" spans="1:11" ht="13" x14ac:dyDescent="0.6">
      <c r="B22" s="70" t="s">
        <v>149</v>
      </c>
      <c r="C22" s="73">
        <v>4.3</v>
      </c>
      <c r="D22" s="73">
        <v>4.3</v>
      </c>
      <c r="E22" s="73">
        <v>4.3</v>
      </c>
      <c r="F22" s="73">
        <v>2.6</v>
      </c>
      <c r="G22" s="73">
        <v>2.6</v>
      </c>
      <c r="H22" s="73">
        <v>2.6</v>
      </c>
      <c r="I22" s="73">
        <v>1.7</v>
      </c>
      <c r="J22" s="73">
        <v>1.7</v>
      </c>
      <c r="K22" s="73" t="s">
        <v>156</v>
      </c>
    </row>
    <row r="23" spans="1:11" ht="13" x14ac:dyDescent="0.6">
      <c r="B23" s="70" t="s">
        <v>150</v>
      </c>
      <c r="C23" s="73">
        <v>4.4000000000000004</v>
      </c>
      <c r="D23" s="73">
        <v>4.4000000000000004</v>
      </c>
      <c r="E23" s="73">
        <v>4.4000000000000004</v>
      </c>
      <c r="F23" s="73">
        <v>2.6</v>
      </c>
      <c r="G23" s="73">
        <v>2.6</v>
      </c>
      <c r="H23" s="73">
        <v>2.6</v>
      </c>
      <c r="I23" s="73">
        <v>1.7</v>
      </c>
      <c r="J23" s="73">
        <v>1.7</v>
      </c>
      <c r="K23" s="73" t="s">
        <v>156</v>
      </c>
    </row>
    <row r="24" spans="1:11" ht="13" x14ac:dyDescent="0.6">
      <c r="B24" s="70" t="s">
        <v>151</v>
      </c>
      <c r="C24" s="73">
        <v>5</v>
      </c>
      <c r="D24" s="73">
        <v>5</v>
      </c>
      <c r="E24" s="73">
        <v>5</v>
      </c>
      <c r="F24" s="73">
        <v>3</v>
      </c>
      <c r="G24" s="73">
        <v>3</v>
      </c>
      <c r="H24" s="73">
        <v>3</v>
      </c>
      <c r="I24" s="73">
        <v>1.7</v>
      </c>
      <c r="J24" s="73">
        <v>1.7</v>
      </c>
      <c r="K24" s="73" t="s">
        <v>156</v>
      </c>
    </row>
    <row r="25" spans="1:11" ht="13" x14ac:dyDescent="0.6">
      <c r="B25" s="70" t="s">
        <v>152</v>
      </c>
      <c r="C25" s="73">
        <v>5</v>
      </c>
      <c r="D25" s="73">
        <v>5</v>
      </c>
      <c r="E25" s="73">
        <v>5</v>
      </c>
      <c r="F25" s="73">
        <v>3</v>
      </c>
      <c r="G25" s="73">
        <v>3</v>
      </c>
      <c r="H25" s="73">
        <v>3</v>
      </c>
      <c r="I25" s="73">
        <v>1.7</v>
      </c>
      <c r="J25" s="73">
        <v>1.7</v>
      </c>
      <c r="K25" s="73" t="s">
        <v>156</v>
      </c>
    </row>
    <row r="26" spans="1:11" ht="13" x14ac:dyDescent="0.6">
      <c r="B26" s="70" t="s">
        <v>154</v>
      </c>
      <c r="C26" s="74">
        <f t="shared" ref="C26:J26" si="2">SUM(C18:C25)/8</f>
        <v>3.4749999999999996</v>
      </c>
      <c r="D26" s="74">
        <f t="shared" si="2"/>
        <v>3.4749999999999996</v>
      </c>
      <c r="E26" s="74">
        <f t="shared" si="2"/>
        <v>3.4749999999999996</v>
      </c>
      <c r="F26" s="74">
        <f t="shared" si="2"/>
        <v>2.4124999999999996</v>
      </c>
      <c r="G26" s="74">
        <f t="shared" si="2"/>
        <v>2.4124999999999996</v>
      </c>
      <c r="H26" s="74">
        <f t="shared" si="2"/>
        <v>2.4124999999999996</v>
      </c>
      <c r="I26" s="74">
        <f t="shared" si="2"/>
        <v>1.6999999999999997</v>
      </c>
      <c r="J26" s="74">
        <f t="shared" si="2"/>
        <v>1.6999999999999997</v>
      </c>
      <c r="K26" s="73" t="s">
        <v>156</v>
      </c>
    </row>
    <row r="27" spans="1:11" ht="13" x14ac:dyDescent="0.6">
      <c r="C27" s="65">
        <f t="shared" ref="C27:J27" si="3">C26/100</f>
        <v>3.4749999999999996E-2</v>
      </c>
      <c r="D27" s="65">
        <f t="shared" si="3"/>
        <v>3.4749999999999996E-2</v>
      </c>
      <c r="E27" s="65">
        <f t="shared" si="3"/>
        <v>3.4749999999999996E-2</v>
      </c>
      <c r="F27" s="65">
        <f t="shared" si="3"/>
        <v>2.4124999999999997E-2</v>
      </c>
      <c r="G27" s="65">
        <f t="shared" si="3"/>
        <v>2.4124999999999997E-2</v>
      </c>
      <c r="H27" s="65">
        <f t="shared" si="3"/>
        <v>2.4124999999999997E-2</v>
      </c>
      <c r="I27" s="65">
        <f t="shared" si="3"/>
        <v>1.6999999999999998E-2</v>
      </c>
      <c r="J27" s="65">
        <f t="shared" si="3"/>
        <v>1.6999999999999998E-2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L1078"/>
  <sheetViews>
    <sheetView workbookViewId="0"/>
  </sheetViews>
  <sheetFormatPr defaultColWidth="14.40625" defaultRowHeight="15.75" customHeight="1" x14ac:dyDescent="0.6"/>
  <cols>
    <col min="1" max="1" width="10.86328125" customWidth="1"/>
    <col min="2" max="2" width="7.86328125" customWidth="1"/>
    <col min="3" max="3" width="7" customWidth="1"/>
    <col min="4" max="4" width="6.6796875" customWidth="1"/>
    <col min="5" max="5" width="6.86328125" customWidth="1"/>
    <col min="6" max="6" width="8" customWidth="1"/>
    <col min="7" max="7" width="6.86328125" customWidth="1"/>
    <col min="8" max="8" width="5.86328125" customWidth="1"/>
    <col min="9" max="9" width="7" customWidth="1"/>
    <col min="10" max="10" width="6.6796875" customWidth="1"/>
    <col min="11" max="11" width="7.40625" customWidth="1"/>
    <col min="12" max="12" width="8.26953125" customWidth="1"/>
    <col min="13" max="13" width="6.26953125" customWidth="1"/>
    <col min="14" max="14" width="8.1328125" customWidth="1"/>
    <col min="15" max="15" width="7.54296875" customWidth="1"/>
    <col min="16" max="16" width="7.86328125" customWidth="1"/>
    <col min="17" max="17" width="7.54296875" customWidth="1"/>
    <col min="18" max="18" width="25.86328125" customWidth="1"/>
    <col min="19" max="19" width="5.26953125" customWidth="1"/>
    <col min="20" max="21" width="6" customWidth="1"/>
    <col min="22" max="22" width="6.6796875" customWidth="1"/>
    <col min="23" max="23" width="5.40625" customWidth="1"/>
    <col min="24" max="26" width="5.6796875" customWidth="1"/>
    <col min="27" max="27" width="6.40625" customWidth="1"/>
    <col min="28" max="28" width="6.54296875" customWidth="1"/>
    <col min="29" max="29" width="5.6796875" customWidth="1"/>
    <col min="30" max="30" width="6.86328125" customWidth="1"/>
    <col min="31" max="31" width="6.1328125" customWidth="1"/>
    <col min="32" max="32" width="4.86328125" customWidth="1"/>
    <col min="33" max="33" width="5.6796875" customWidth="1"/>
    <col min="34" max="34" width="6" customWidth="1"/>
    <col min="35" max="35" width="5.26953125" customWidth="1"/>
  </cols>
  <sheetData>
    <row r="1" spans="1:38" ht="15.75" customHeight="1" x14ac:dyDescent="0.6">
      <c r="A1" s="45" t="s">
        <v>157</v>
      </c>
      <c r="B1" s="45" t="s">
        <v>158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5.75" customHeight="1" x14ac:dyDescent="0.6">
      <c r="A2" s="75" t="s">
        <v>8</v>
      </c>
      <c r="B2" s="76" t="s">
        <v>159</v>
      </c>
      <c r="C2" s="77" t="s">
        <v>160</v>
      </c>
      <c r="D2" s="77" t="s">
        <v>161</v>
      </c>
      <c r="E2" s="77" t="s">
        <v>162</v>
      </c>
      <c r="F2" s="77" t="s">
        <v>163</v>
      </c>
      <c r="G2" s="77" t="s">
        <v>164</v>
      </c>
      <c r="H2" s="77" t="s">
        <v>165</v>
      </c>
      <c r="I2" s="77" t="s">
        <v>166</v>
      </c>
      <c r="J2" s="77" t="s">
        <v>167</v>
      </c>
      <c r="K2" s="77" t="s">
        <v>168</v>
      </c>
      <c r="L2" s="77" t="s">
        <v>169</v>
      </c>
      <c r="M2" s="77" t="s">
        <v>170</v>
      </c>
      <c r="N2" s="77" t="s">
        <v>171</v>
      </c>
      <c r="O2" s="77" t="s">
        <v>172</v>
      </c>
      <c r="P2" s="77" t="s">
        <v>173</v>
      </c>
      <c r="Q2" s="77" t="s">
        <v>174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5.75" customHeight="1" x14ac:dyDescent="0.6">
      <c r="A3" s="78">
        <v>1950</v>
      </c>
      <c r="B3" s="79">
        <v>0.33</v>
      </c>
      <c r="C3" s="80">
        <v>0.28000000000000003</v>
      </c>
      <c r="D3" s="80">
        <v>0.24</v>
      </c>
      <c r="E3" s="80">
        <v>0.17</v>
      </c>
      <c r="F3" s="80">
        <v>0.48</v>
      </c>
      <c r="G3" s="80">
        <v>0.33</v>
      </c>
      <c r="H3" s="80">
        <v>0.53</v>
      </c>
      <c r="I3" s="80">
        <v>0.48</v>
      </c>
      <c r="J3" s="80">
        <v>0.35</v>
      </c>
      <c r="K3" s="80">
        <v>0.39</v>
      </c>
      <c r="L3" s="80">
        <v>0.28999999999999998</v>
      </c>
      <c r="M3" s="80">
        <v>0.09</v>
      </c>
      <c r="N3" s="80">
        <v>0.04</v>
      </c>
      <c r="O3" s="80">
        <v>0.23</v>
      </c>
      <c r="P3" s="80">
        <v>1.03</v>
      </c>
      <c r="Q3" s="80">
        <v>0.3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5.75" customHeight="1" x14ac:dyDescent="0.6">
      <c r="A4" s="81">
        <v>1960</v>
      </c>
      <c r="B4" s="82">
        <v>0.39</v>
      </c>
      <c r="C4" s="83">
        <v>0.37</v>
      </c>
      <c r="D4" s="83">
        <v>0.32</v>
      </c>
      <c r="E4" s="83">
        <v>0.23</v>
      </c>
      <c r="F4" s="83">
        <v>0.54</v>
      </c>
      <c r="G4" s="83">
        <v>0.44</v>
      </c>
      <c r="H4" s="83">
        <v>0.69</v>
      </c>
      <c r="I4" s="83">
        <v>0.6</v>
      </c>
      <c r="J4" s="83">
        <v>0.5</v>
      </c>
      <c r="K4" s="83">
        <v>0.54</v>
      </c>
      <c r="L4" s="83">
        <v>0.31</v>
      </c>
      <c r="M4" s="83">
        <v>0.15</v>
      </c>
      <c r="N4" s="83">
        <v>0.05</v>
      </c>
      <c r="O4" s="83">
        <v>0.33</v>
      </c>
      <c r="P4" s="83">
        <v>1.1200000000000001</v>
      </c>
      <c r="Q4" s="83">
        <v>0.4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5.75" customHeight="1" x14ac:dyDescent="0.6">
      <c r="A5" s="81">
        <v>1970</v>
      </c>
      <c r="B5" s="82">
        <v>0.47</v>
      </c>
      <c r="C5" s="83">
        <v>0.48</v>
      </c>
      <c r="D5" s="83">
        <v>0.41</v>
      </c>
      <c r="E5" s="83">
        <v>0.32</v>
      </c>
      <c r="F5" s="83">
        <v>0.61</v>
      </c>
      <c r="G5" s="83">
        <v>0.59</v>
      </c>
      <c r="H5" s="83">
        <v>0.91</v>
      </c>
      <c r="I5" s="83">
        <v>0.76</v>
      </c>
      <c r="J5" s="83">
        <v>0.71</v>
      </c>
      <c r="K5" s="83">
        <v>0.75</v>
      </c>
      <c r="L5" s="83">
        <v>0.34</v>
      </c>
      <c r="M5" s="83">
        <v>0.23</v>
      </c>
      <c r="N5" s="83">
        <v>0.08</v>
      </c>
      <c r="O5" s="83">
        <v>0.47</v>
      </c>
      <c r="P5" s="83">
        <v>1.21</v>
      </c>
      <c r="Q5" s="83">
        <v>0.53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5.75" customHeight="1" x14ac:dyDescent="0.6">
      <c r="A6" s="81">
        <v>1980</v>
      </c>
      <c r="B6" s="82">
        <v>0.56999999999999995</v>
      </c>
      <c r="C6" s="83">
        <v>0.63</v>
      </c>
      <c r="D6" s="83">
        <v>0.54</v>
      </c>
      <c r="E6" s="83">
        <v>0.44</v>
      </c>
      <c r="F6" s="83">
        <v>0.68</v>
      </c>
      <c r="G6" s="83">
        <v>0.78</v>
      </c>
      <c r="H6" s="83">
        <v>1.2</v>
      </c>
      <c r="I6" s="83">
        <v>0.96</v>
      </c>
      <c r="J6" s="83">
        <v>1.01</v>
      </c>
      <c r="K6" s="83">
        <v>1.04</v>
      </c>
      <c r="L6" s="83">
        <v>0.36</v>
      </c>
      <c r="M6" s="83">
        <v>0.35</v>
      </c>
      <c r="N6" s="83">
        <v>0.12</v>
      </c>
      <c r="O6" s="83">
        <v>0.67</v>
      </c>
      <c r="P6" s="83">
        <v>1.3</v>
      </c>
      <c r="Q6" s="83">
        <v>0.71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15.75" customHeight="1" x14ac:dyDescent="0.6">
      <c r="A7" s="81">
        <v>1990</v>
      </c>
      <c r="B7" s="82">
        <v>0.78</v>
      </c>
      <c r="C7" s="83">
        <v>0.86</v>
      </c>
      <c r="D7" s="83">
        <v>0.85</v>
      </c>
      <c r="E7" s="83">
        <v>0.88</v>
      </c>
      <c r="F7" s="83">
        <v>0.83</v>
      </c>
      <c r="G7" s="83">
        <v>0.9</v>
      </c>
      <c r="H7" s="83">
        <v>1.79</v>
      </c>
      <c r="I7" s="83">
        <v>0.87</v>
      </c>
      <c r="J7" s="83">
        <v>0.85</v>
      </c>
      <c r="K7" s="83">
        <v>0.84</v>
      </c>
      <c r="L7" s="83">
        <v>0.72</v>
      </c>
      <c r="M7" s="83">
        <v>0.69</v>
      </c>
      <c r="N7" s="83">
        <v>0.46</v>
      </c>
      <c r="O7" s="83">
        <v>0.88</v>
      </c>
      <c r="P7" s="83">
        <v>1.07</v>
      </c>
      <c r="Q7" s="83">
        <v>0.81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15.75" customHeight="1" x14ac:dyDescent="0.6">
      <c r="A8" s="81">
        <v>2000</v>
      </c>
      <c r="B8" s="82">
        <v>1</v>
      </c>
      <c r="C8" s="83">
        <v>1</v>
      </c>
      <c r="D8" s="83">
        <v>1</v>
      </c>
      <c r="E8" s="83">
        <v>1</v>
      </c>
      <c r="F8" s="83">
        <v>1</v>
      </c>
      <c r="G8" s="83">
        <v>1</v>
      </c>
      <c r="H8" s="83">
        <v>1</v>
      </c>
      <c r="I8" s="83">
        <v>1</v>
      </c>
      <c r="J8" s="83">
        <v>1</v>
      </c>
      <c r="K8" s="83">
        <v>1</v>
      </c>
      <c r="L8" s="83">
        <v>1</v>
      </c>
      <c r="M8" s="83">
        <v>1</v>
      </c>
      <c r="N8" s="83">
        <v>1</v>
      </c>
      <c r="O8" s="83">
        <v>1</v>
      </c>
      <c r="P8" s="83">
        <v>1</v>
      </c>
      <c r="Q8" s="83">
        <v>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ht="15.75" customHeight="1" x14ac:dyDescent="0.6">
      <c r="A9" s="81">
        <v>2010</v>
      </c>
      <c r="B9" s="82">
        <v>1.22</v>
      </c>
      <c r="C9" s="83">
        <v>1.22</v>
      </c>
      <c r="D9" s="83">
        <v>1.22</v>
      </c>
      <c r="E9" s="83">
        <v>1.22</v>
      </c>
      <c r="F9" s="83">
        <v>1.23</v>
      </c>
      <c r="G9" s="83">
        <v>1.33</v>
      </c>
      <c r="H9" s="83">
        <v>1.38</v>
      </c>
      <c r="I9" s="83">
        <v>1.1399999999999999</v>
      </c>
      <c r="J9" s="83">
        <v>1.17</v>
      </c>
      <c r="K9" s="83">
        <v>1.18</v>
      </c>
      <c r="L9" s="83">
        <v>1.34</v>
      </c>
      <c r="M9" s="83">
        <v>1.41</v>
      </c>
      <c r="N9" s="83">
        <v>1.45</v>
      </c>
      <c r="O9" s="83">
        <v>1.18</v>
      </c>
      <c r="P9" s="83">
        <v>1.1599999999999999</v>
      </c>
      <c r="Q9" s="83">
        <v>1.22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ht="15.75" customHeight="1" x14ac:dyDescent="0.6">
      <c r="A10" s="81">
        <v>2020</v>
      </c>
      <c r="B10" s="82">
        <v>1.45</v>
      </c>
      <c r="C10" s="83">
        <v>1.46</v>
      </c>
      <c r="D10" s="83">
        <v>1.46</v>
      </c>
      <c r="E10" s="83">
        <v>1.46</v>
      </c>
      <c r="F10" s="83">
        <v>1.47</v>
      </c>
      <c r="G10" s="83">
        <v>1.88</v>
      </c>
      <c r="H10" s="83">
        <v>1.96</v>
      </c>
      <c r="I10" s="83">
        <v>1.46</v>
      </c>
      <c r="J10" s="83">
        <v>1.49</v>
      </c>
      <c r="K10" s="83">
        <v>1.5</v>
      </c>
      <c r="L10" s="83">
        <v>1.71</v>
      </c>
      <c r="M10" s="83">
        <v>1.8</v>
      </c>
      <c r="N10" s="83">
        <v>1.91</v>
      </c>
      <c r="O10" s="83">
        <v>1.51</v>
      </c>
      <c r="P10" s="83">
        <v>1.49</v>
      </c>
      <c r="Q10" s="83">
        <v>1.56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ht="15.75" customHeight="1" x14ac:dyDescent="0.6">
      <c r="A11" s="81">
        <v>2030</v>
      </c>
      <c r="B11" s="82">
        <v>1.7</v>
      </c>
      <c r="C11" s="83">
        <v>1.71</v>
      </c>
      <c r="D11" s="83">
        <v>1.71</v>
      </c>
      <c r="E11" s="83">
        <v>1.71</v>
      </c>
      <c r="F11" s="83">
        <v>1.72</v>
      </c>
      <c r="G11" s="83">
        <v>2.61</v>
      </c>
      <c r="H11" s="83">
        <v>2.71</v>
      </c>
      <c r="I11" s="83">
        <v>1.85</v>
      </c>
      <c r="J11" s="83">
        <v>1.89</v>
      </c>
      <c r="K11" s="83">
        <v>1.91</v>
      </c>
      <c r="L11" s="83">
        <v>2.17</v>
      </c>
      <c r="M11" s="83">
        <v>2.2799999999999998</v>
      </c>
      <c r="N11" s="83">
        <v>2.54</v>
      </c>
      <c r="O11" s="83">
        <v>1.92</v>
      </c>
      <c r="P11" s="83">
        <v>1.89</v>
      </c>
      <c r="Q11" s="83">
        <v>1.98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ht="15.75" customHeight="1" x14ac:dyDescent="0.6">
      <c r="A12" s="81">
        <v>2040</v>
      </c>
      <c r="B12" s="82">
        <v>1.96</v>
      </c>
      <c r="C12" s="83">
        <v>1.98</v>
      </c>
      <c r="D12" s="83">
        <v>1.97</v>
      </c>
      <c r="E12" s="83">
        <v>1.96</v>
      </c>
      <c r="F12" s="83">
        <v>1.98</v>
      </c>
      <c r="G12" s="83">
        <v>3.43</v>
      </c>
      <c r="H12" s="83">
        <v>3.56</v>
      </c>
      <c r="I12" s="83">
        <v>2.35</v>
      </c>
      <c r="J12" s="83">
        <v>2.4</v>
      </c>
      <c r="K12" s="83">
        <v>2.42</v>
      </c>
      <c r="L12" s="83">
        <v>2.75</v>
      </c>
      <c r="M12" s="83">
        <v>2.89</v>
      </c>
      <c r="N12" s="83">
        <v>3.39</v>
      </c>
      <c r="O12" s="83">
        <v>2.4300000000000002</v>
      </c>
      <c r="P12" s="83">
        <v>2.4</v>
      </c>
      <c r="Q12" s="83">
        <v>2.52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ht="15.75" customHeight="1" x14ac:dyDescent="0.6">
      <c r="A13" s="81">
        <v>2050</v>
      </c>
      <c r="B13" s="82">
        <v>2.2200000000000002</v>
      </c>
      <c r="C13" s="83">
        <v>2.2400000000000002</v>
      </c>
      <c r="D13" s="83">
        <v>2.23</v>
      </c>
      <c r="E13" s="83">
        <v>2.2200000000000002</v>
      </c>
      <c r="F13" s="83">
        <v>2.2400000000000002</v>
      </c>
      <c r="G13" s="83">
        <v>4.2699999999999996</v>
      </c>
      <c r="H13" s="83">
        <v>4.43</v>
      </c>
      <c r="I13" s="83">
        <v>2.98</v>
      </c>
      <c r="J13" s="83">
        <v>3.04</v>
      </c>
      <c r="K13" s="83">
        <v>3.07</v>
      </c>
      <c r="L13" s="83">
        <v>3.48</v>
      </c>
      <c r="M13" s="83">
        <v>3.66</v>
      </c>
      <c r="N13" s="83">
        <v>4.51</v>
      </c>
      <c r="O13" s="83">
        <v>3.08</v>
      </c>
      <c r="P13" s="83">
        <v>3.03</v>
      </c>
      <c r="Q13" s="83">
        <v>3.19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ht="15.75" customHeight="1" x14ac:dyDescent="0.6">
      <c r="A14" s="81">
        <v>2060</v>
      </c>
      <c r="B14" s="82">
        <v>2.4900000000000002</v>
      </c>
      <c r="C14" s="83">
        <v>2.5099999999999998</v>
      </c>
      <c r="D14" s="83">
        <v>2.5</v>
      </c>
      <c r="E14" s="83">
        <v>2.48</v>
      </c>
      <c r="F14" s="83">
        <v>2.5</v>
      </c>
      <c r="G14" s="83">
        <v>5.15</v>
      </c>
      <c r="H14" s="83">
        <v>5.35</v>
      </c>
      <c r="I14" s="83">
        <v>3.78</v>
      </c>
      <c r="J14" s="83">
        <v>3.87</v>
      </c>
      <c r="K14" s="83">
        <v>3.89</v>
      </c>
      <c r="L14" s="83">
        <v>4.43</v>
      </c>
      <c r="M14" s="83">
        <v>4.6500000000000004</v>
      </c>
      <c r="N14" s="83">
        <v>6</v>
      </c>
      <c r="O14" s="83">
        <v>3.91</v>
      </c>
      <c r="P14" s="83">
        <v>3.85</v>
      </c>
      <c r="Q14" s="83">
        <v>4.05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ht="15.75" customHeight="1" x14ac:dyDescent="0.6">
      <c r="A15" s="81">
        <v>2070</v>
      </c>
      <c r="B15" s="82">
        <v>2.79</v>
      </c>
      <c r="C15" s="83">
        <v>2.8</v>
      </c>
      <c r="D15" s="83">
        <v>2.79</v>
      </c>
      <c r="E15" s="83">
        <v>2.78</v>
      </c>
      <c r="F15" s="83">
        <v>2.8</v>
      </c>
      <c r="G15" s="83">
        <v>6.23</v>
      </c>
      <c r="H15" s="83">
        <v>6.46</v>
      </c>
      <c r="I15" s="83">
        <v>4.84</v>
      </c>
      <c r="J15" s="83">
        <v>4.95</v>
      </c>
      <c r="K15" s="83">
        <v>4.99</v>
      </c>
      <c r="L15" s="83">
        <v>5.67</v>
      </c>
      <c r="M15" s="83">
        <v>5.96</v>
      </c>
      <c r="N15" s="83">
        <v>7.95</v>
      </c>
      <c r="O15" s="83">
        <v>5.01</v>
      </c>
      <c r="P15" s="83">
        <v>4.9400000000000004</v>
      </c>
      <c r="Q15" s="83">
        <v>5.18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15.75" customHeight="1" x14ac:dyDescent="0.6">
      <c r="A16" s="81">
        <v>2080</v>
      </c>
      <c r="B16" s="82">
        <v>3.11</v>
      </c>
      <c r="C16" s="83">
        <v>3.13</v>
      </c>
      <c r="D16" s="83">
        <v>3.11</v>
      </c>
      <c r="E16" s="83">
        <v>3.11</v>
      </c>
      <c r="F16" s="83">
        <v>3.13</v>
      </c>
      <c r="G16" s="83">
        <v>7.51</v>
      </c>
      <c r="H16" s="83">
        <v>7.79</v>
      </c>
      <c r="I16" s="83">
        <v>6.24</v>
      </c>
      <c r="J16" s="83">
        <v>6.38</v>
      </c>
      <c r="K16" s="83">
        <v>6.42</v>
      </c>
      <c r="L16" s="83">
        <v>7.3</v>
      </c>
      <c r="M16" s="83">
        <v>7.68</v>
      </c>
      <c r="N16" s="83">
        <v>10.5</v>
      </c>
      <c r="O16" s="83">
        <v>6.45</v>
      </c>
      <c r="P16" s="83">
        <v>6.36</v>
      </c>
      <c r="Q16" s="83">
        <v>6.68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ht="15.75" customHeight="1" x14ac:dyDescent="0.6">
      <c r="A17" s="81">
        <v>2090</v>
      </c>
      <c r="B17" s="82">
        <v>3.43</v>
      </c>
      <c r="C17" s="83">
        <v>3.46</v>
      </c>
      <c r="D17" s="83">
        <v>3.44</v>
      </c>
      <c r="E17" s="83">
        <v>3.43</v>
      </c>
      <c r="F17" s="83">
        <v>3.46</v>
      </c>
      <c r="G17" s="83">
        <v>8.7799999999999994</v>
      </c>
      <c r="H17" s="83">
        <v>9.11</v>
      </c>
      <c r="I17" s="83">
        <v>7.89</v>
      </c>
      <c r="J17" s="83">
        <v>8.06</v>
      </c>
      <c r="K17" s="83">
        <v>8.1199999999999992</v>
      </c>
      <c r="L17" s="83">
        <v>9.23</v>
      </c>
      <c r="M17" s="83">
        <v>9.7100000000000009</v>
      </c>
      <c r="N17" s="83">
        <v>13.48</v>
      </c>
      <c r="O17" s="83">
        <v>8.16</v>
      </c>
      <c r="P17" s="83">
        <v>8.0399999999999991</v>
      </c>
      <c r="Q17" s="83">
        <v>8.44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ht="15.75" customHeight="1" x14ac:dyDescent="0.6">
      <c r="A18" s="81">
        <v>2100</v>
      </c>
      <c r="B18" s="82">
        <v>3.75</v>
      </c>
      <c r="C18" s="83">
        <v>3.77</v>
      </c>
      <c r="D18" s="83">
        <v>3.75</v>
      </c>
      <c r="E18" s="83">
        <v>3.75</v>
      </c>
      <c r="F18" s="83">
        <v>3.78</v>
      </c>
      <c r="G18" s="83">
        <v>9.9</v>
      </c>
      <c r="H18" s="83">
        <v>10.27</v>
      </c>
      <c r="I18" s="83">
        <v>9.74</v>
      </c>
      <c r="J18" s="83">
        <v>9.9600000000000009</v>
      </c>
      <c r="K18" s="83">
        <v>10.029999999999999</v>
      </c>
      <c r="L18" s="83">
        <v>11.4</v>
      </c>
      <c r="M18" s="83">
        <v>11.99</v>
      </c>
      <c r="N18" s="83">
        <v>16.73</v>
      </c>
      <c r="O18" s="83">
        <v>10.07</v>
      </c>
      <c r="P18" s="83">
        <v>9.93</v>
      </c>
      <c r="Q18" s="83">
        <v>10.42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ht="13" x14ac:dyDescent="0.6">
      <c r="A19" s="81">
        <v>2110</v>
      </c>
      <c r="B19" s="82">
        <v>4.05</v>
      </c>
      <c r="C19" s="83">
        <v>4.07</v>
      </c>
      <c r="D19" s="83">
        <v>4.05</v>
      </c>
      <c r="E19" s="83">
        <v>4.05</v>
      </c>
      <c r="F19" s="83">
        <v>4.08</v>
      </c>
      <c r="G19" s="83">
        <v>10.92</v>
      </c>
      <c r="H19" s="83">
        <v>11.33</v>
      </c>
      <c r="I19" s="83">
        <v>11.77</v>
      </c>
      <c r="J19" s="83">
        <v>12.03</v>
      </c>
      <c r="K19" s="83">
        <v>12.12</v>
      </c>
      <c r="L19" s="83">
        <v>13.77</v>
      </c>
      <c r="M19" s="83">
        <v>14.48</v>
      </c>
      <c r="N19" s="83">
        <v>20.22</v>
      </c>
      <c r="O19" s="83">
        <v>12.17</v>
      </c>
      <c r="P19" s="83">
        <v>11.99</v>
      </c>
      <c r="Q19" s="83">
        <v>12.59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ht="13" x14ac:dyDescent="0.6">
      <c r="A20" s="81">
        <v>2120</v>
      </c>
      <c r="B20" s="82">
        <v>4.3600000000000003</v>
      </c>
      <c r="C20" s="83">
        <v>4.3899999999999997</v>
      </c>
      <c r="D20" s="83">
        <v>4.3600000000000003</v>
      </c>
      <c r="E20" s="83">
        <v>4.3600000000000003</v>
      </c>
      <c r="F20" s="83">
        <v>4.3899999999999997</v>
      </c>
      <c r="G20" s="83">
        <v>11.99</v>
      </c>
      <c r="H20" s="83">
        <v>12.44</v>
      </c>
      <c r="I20" s="83">
        <v>13.94</v>
      </c>
      <c r="J20" s="83">
        <v>14.25</v>
      </c>
      <c r="K20" s="83">
        <v>14.36</v>
      </c>
      <c r="L20" s="83">
        <v>16.32</v>
      </c>
      <c r="M20" s="83">
        <v>17.16</v>
      </c>
      <c r="N20" s="83">
        <v>23.95</v>
      </c>
      <c r="O20" s="83">
        <v>14.42</v>
      </c>
      <c r="P20" s="83">
        <v>14.21</v>
      </c>
      <c r="Q20" s="83">
        <v>14.92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ht="13" x14ac:dyDescent="0.6">
      <c r="A21" s="81">
        <v>2130</v>
      </c>
      <c r="B21" s="82">
        <v>4.68</v>
      </c>
      <c r="C21" s="83">
        <v>4.7</v>
      </c>
      <c r="D21" s="83">
        <v>4.68</v>
      </c>
      <c r="E21" s="83">
        <v>4.68</v>
      </c>
      <c r="F21" s="83">
        <v>4.71</v>
      </c>
      <c r="G21" s="83">
        <v>13.12</v>
      </c>
      <c r="H21" s="83">
        <v>13.61</v>
      </c>
      <c r="I21" s="83">
        <v>16.2</v>
      </c>
      <c r="J21" s="83">
        <v>16.559999999999999</v>
      </c>
      <c r="K21" s="83">
        <v>16.68</v>
      </c>
      <c r="L21" s="83">
        <v>18.95</v>
      </c>
      <c r="M21" s="83">
        <v>19.93</v>
      </c>
      <c r="N21" s="83">
        <v>27.83</v>
      </c>
      <c r="O21" s="83">
        <v>16.75</v>
      </c>
      <c r="P21" s="83">
        <v>16.510000000000002</v>
      </c>
      <c r="Q21" s="83">
        <v>17.329999999999998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13" x14ac:dyDescent="0.6">
      <c r="A22" s="81">
        <v>2140</v>
      </c>
      <c r="B22" s="82">
        <v>4.99</v>
      </c>
      <c r="C22" s="83">
        <v>5.03</v>
      </c>
      <c r="D22" s="83">
        <v>5</v>
      </c>
      <c r="E22" s="83">
        <v>4.99</v>
      </c>
      <c r="F22" s="83">
        <v>5.03</v>
      </c>
      <c r="G22" s="83">
        <v>14.29</v>
      </c>
      <c r="H22" s="83">
        <v>14.83</v>
      </c>
      <c r="I22" s="83">
        <v>18.45</v>
      </c>
      <c r="J22" s="83">
        <v>18.86</v>
      </c>
      <c r="K22" s="83">
        <v>19</v>
      </c>
      <c r="L22" s="83">
        <v>21.59</v>
      </c>
      <c r="M22" s="83">
        <v>22.7</v>
      </c>
      <c r="N22" s="83">
        <v>31.7</v>
      </c>
      <c r="O22" s="83">
        <v>19.079999999999998</v>
      </c>
      <c r="P22" s="83">
        <v>18.8</v>
      </c>
      <c r="Q22" s="83">
        <v>19.739999999999998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13" x14ac:dyDescent="0.6">
      <c r="A23" s="81">
        <v>2150</v>
      </c>
      <c r="B23" s="82">
        <v>5.31</v>
      </c>
      <c r="C23" s="83">
        <v>5.35</v>
      </c>
      <c r="D23" s="83">
        <v>5.31</v>
      </c>
      <c r="E23" s="83">
        <v>5.31</v>
      </c>
      <c r="F23" s="83">
        <v>5.36</v>
      </c>
      <c r="G23" s="83">
        <v>15.51</v>
      </c>
      <c r="H23" s="83">
        <v>16.09</v>
      </c>
      <c r="I23" s="83">
        <v>20.6</v>
      </c>
      <c r="J23" s="83">
        <v>21.06</v>
      </c>
      <c r="K23" s="83">
        <v>21.21</v>
      </c>
      <c r="L23" s="83">
        <v>24.11</v>
      </c>
      <c r="M23" s="83">
        <v>25.35</v>
      </c>
      <c r="N23" s="83">
        <v>35.4</v>
      </c>
      <c r="O23" s="83">
        <v>21.31</v>
      </c>
      <c r="P23" s="83">
        <v>21</v>
      </c>
      <c r="Q23" s="83">
        <v>22.05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ht="13" x14ac:dyDescent="0.6">
      <c r="A24" s="81">
        <v>2160</v>
      </c>
      <c r="B24" s="82">
        <v>5.64</v>
      </c>
      <c r="C24" s="83">
        <v>5.68</v>
      </c>
      <c r="D24" s="83">
        <v>5.64</v>
      </c>
      <c r="E24" s="83">
        <v>5.64</v>
      </c>
      <c r="F24" s="83">
        <v>5.69</v>
      </c>
      <c r="G24" s="83">
        <v>16.8</v>
      </c>
      <c r="H24" s="83">
        <v>17.43</v>
      </c>
      <c r="I24" s="83">
        <v>22.76</v>
      </c>
      <c r="J24" s="83">
        <v>23.26</v>
      </c>
      <c r="K24" s="83">
        <v>23.43</v>
      </c>
      <c r="L24" s="83">
        <v>26.63</v>
      </c>
      <c r="M24" s="83">
        <v>28</v>
      </c>
      <c r="N24" s="83">
        <v>39.1</v>
      </c>
      <c r="O24" s="83">
        <v>23.54</v>
      </c>
      <c r="P24" s="83">
        <v>23.19</v>
      </c>
      <c r="Q24" s="83">
        <v>24.35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ht="13" x14ac:dyDescent="0.6">
      <c r="A25" s="81">
        <v>2170</v>
      </c>
      <c r="B25" s="82">
        <v>5.99</v>
      </c>
      <c r="C25" s="83">
        <v>6.03</v>
      </c>
      <c r="D25" s="83">
        <v>5.99</v>
      </c>
      <c r="E25" s="83">
        <v>5.99</v>
      </c>
      <c r="F25" s="83">
        <v>6.04</v>
      </c>
      <c r="G25" s="83">
        <v>18.190000000000001</v>
      </c>
      <c r="H25" s="83">
        <v>18.87</v>
      </c>
      <c r="I25" s="83">
        <v>25.14</v>
      </c>
      <c r="J25" s="83">
        <v>25.69</v>
      </c>
      <c r="K25" s="83">
        <v>25.88</v>
      </c>
      <c r="L25" s="83">
        <v>29.42</v>
      </c>
      <c r="M25" s="83">
        <v>30.93</v>
      </c>
      <c r="N25" s="83">
        <v>43.19</v>
      </c>
      <c r="O25" s="83">
        <v>26</v>
      </c>
      <c r="P25" s="83">
        <v>25.62</v>
      </c>
      <c r="Q25" s="83">
        <v>26.9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ht="13" x14ac:dyDescent="0.6">
      <c r="A26" s="81">
        <v>2180</v>
      </c>
      <c r="B26" s="82">
        <v>6.36</v>
      </c>
      <c r="C26" s="83">
        <v>6.4</v>
      </c>
      <c r="D26" s="83">
        <v>6.36</v>
      </c>
      <c r="E26" s="83">
        <v>6.36</v>
      </c>
      <c r="F26" s="83">
        <v>6.41</v>
      </c>
      <c r="G26" s="83">
        <v>19.7</v>
      </c>
      <c r="H26" s="83">
        <v>20.440000000000001</v>
      </c>
      <c r="I26" s="83">
        <v>27.77</v>
      </c>
      <c r="J26" s="83">
        <v>28.38</v>
      </c>
      <c r="K26" s="83">
        <v>28.59</v>
      </c>
      <c r="L26" s="83">
        <v>32.49</v>
      </c>
      <c r="M26" s="83">
        <v>34.17</v>
      </c>
      <c r="N26" s="83">
        <v>47.71</v>
      </c>
      <c r="O26" s="83">
        <v>28.72</v>
      </c>
      <c r="P26" s="83">
        <v>28.3</v>
      </c>
      <c r="Q26" s="83">
        <v>29.72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ht="13" x14ac:dyDescent="0.6">
      <c r="A27" s="81">
        <v>2190</v>
      </c>
      <c r="B27" s="82">
        <v>6.75</v>
      </c>
      <c r="C27" s="83">
        <v>6.79</v>
      </c>
      <c r="D27" s="83">
        <v>6.75</v>
      </c>
      <c r="E27" s="83">
        <v>6.75</v>
      </c>
      <c r="F27" s="83">
        <v>6.8</v>
      </c>
      <c r="G27" s="83">
        <v>21.34</v>
      </c>
      <c r="H27" s="83">
        <v>22.14</v>
      </c>
      <c r="I27" s="83">
        <v>30.68</v>
      </c>
      <c r="J27" s="83">
        <v>31.35</v>
      </c>
      <c r="K27" s="83">
        <v>31.58</v>
      </c>
      <c r="L27" s="83">
        <v>35.89</v>
      </c>
      <c r="M27" s="83">
        <v>37.74</v>
      </c>
      <c r="N27" s="83">
        <v>52.7</v>
      </c>
      <c r="O27" s="83">
        <v>31.73</v>
      </c>
      <c r="P27" s="83">
        <v>31.26</v>
      </c>
      <c r="Q27" s="83">
        <v>32.83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13" x14ac:dyDescent="0.6">
      <c r="A28" s="81">
        <v>2200</v>
      </c>
      <c r="B28" s="82">
        <v>7.17</v>
      </c>
      <c r="C28" s="83">
        <v>7.21</v>
      </c>
      <c r="D28" s="83">
        <v>7.17</v>
      </c>
      <c r="E28" s="83">
        <v>7.17</v>
      </c>
      <c r="F28" s="83">
        <v>7.22</v>
      </c>
      <c r="G28" s="83">
        <v>23.1</v>
      </c>
      <c r="H28" s="83">
        <v>23.97</v>
      </c>
      <c r="I28" s="83">
        <v>33.89</v>
      </c>
      <c r="J28" s="83">
        <v>34.630000000000003</v>
      </c>
      <c r="K28" s="83">
        <v>34.89</v>
      </c>
      <c r="L28" s="83">
        <v>39.65</v>
      </c>
      <c r="M28" s="83">
        <v>41.69</v>
      </c>
      <c r="N28" s="83">
        <v>58.21</v>
      </c>
      <c r="O28" s="83">
        <v>35.049999999999997</v>
      </c>
      <c r="P28" s="83">
        <v>34.53</v>
      </c>
      <c r="Q28" s="83">
        <v>36.26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ht="13" x14ac:dyDescent="0.6">
      <c r="A29" s="81">
        <v>2210</v>
      </c>
      <c r="B29" s="82">
        <v>7.61</v>
      </c>
      <c r="C29" s="83">
        <v>7.66</v>
      </c>
      <c r="D29" s="83">
        <v>7.61</v>
      </c>
      <c r="E29" s="83">
        <v>7.61</v>
      </c>
      <c r="F29" s="83">
        <v>7.67</v>
      </c>
      <c r="G29" s="83">
        <v>24.98</v>
      </c>
      <c r="H29" s="83">
        <v>25.91</v>
      </c>
      <c r="I29" s="83">
        <v>37.36</v>
      </c>
      <c r="J29" s="83">
        <v>38.19</v>
      </c>
      <c r="K29" s="83">
        <v>38.47</v>
      </c>
      <c r="L29" s="83">
        <v>43.72</v>
      </c>
      <c r="M29" s="83">
        <v>45.97</v>
      </c>
      <c r="N29" s="83">
        <v>64.19</v>
      </c>
      <c r="O29" s="83">
        <v>38.65</v>
      </c>
      <c r="P29" s="83">
        <v>38.07</v>
      </c>
      <c r="Q29" s="83">
        <v>39.979999999999997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ht="13" x14ac:dyDescent="0.6">
      <c r="A30" s="81">
        <v>2220</v>
      </c>
      <c r="B30" s="82">
        <v>8.08</v>
      </c>
      <c r="C30" s="83">
        <v>8.1300000000000008</v>
      </c>
      <c r="D30" s="83">
        <v>8.08</v>
      </c>
      <c r="E30" s="83">
        <v>8.08</v>
      </c>
      <c r="F30" s="83">
        <v>8.14</v>
      </c>
      <c r="G30" s="83">
        <v>26.89</v>
      </c>
      <c r="H30" s="83">
        <v>27.9</v>
      </c>
      <c r="I30" s="83">
        <v>41.04</v>
      </c>
      <c r="J30" s="83">
        <v>41.94</v>
      </c>
      <c r="K30" s="83">
        <v>42.25</v>
      </c>
      <c r="L30" s="83">
        <v>48.02</v>
      </c>
      <c r="M30" s="83">
        <v>50.49</v>
      </c>
      <c r="N30" s="83">
        <v>70.5</v>
      </c>
      <c r="O30" s="83">
        <v>42.44</v>
      </c>
      <c r="P30" s="83">
        <v>41.82</v>
      </c>
      <c r="Q30" s="83">
        <v>43.91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ht="13" x14ac:dyDescent="0.6">
      <c r="A31" s="81">
        <v>2230</v>
      </c>
      <c r="B31" s="82">
        <v>8.58</v>
      </c>
      <c r="C31" s="83">
        <v>8.6300000000000008</v>
      </c>
      <c r="D31" s="83">
        <v>8.58</v>
      </c>
      <c r="E31" s="83">
        <v>8.57</v>
      </c>
      <c r="F31" s="83">
        <v>8.64</v>
      </c>
      <c r="G31" s="83">
        <v>28.84</v>
      </c>
      <c r="H31" s="83">
        <v>29.92</v>
      </c>
      <c r="I31" s="83">
        <v>44.89</v>
      </c>
      <c r="J31" s="83">
        <v>45.88</v>
      </c>
      <c r="K31" s="83">
        <v>46.22</v>
      </c>
      <c r="L31" s="83">
        <v>52.53</v>
      </c>
      <c r="M31" s="83">
        <v>55.24</v>
      </c>
      <c r="N31" s="83">
        <v>77.12</v>
      </c>
      <c r="O31" s="83">
        <v>46.43</v>
      </c>
      <c r="P31" s="83">
        <v>45.75</v>
      </c>
      <c r="Q31" s="83">
        <v>48.04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ht="13" x14ac:dyDescent="0.6">
      <c r="A32" s="81">
        <v>2240</v>
      </c>
      <c r="B32" s="82">
        <v>9.1</v>
      </c>
      <c r="C32" s="83">
        <v>9.16</v>
      </c>
      <c r="D32" s="83">
        <v>9.11</v>
      </c>
      <c r="E32" s="83">
        <v>9.1</v>
      </c>
      <c r="F32" s="83">
        <v>9.18</v>
      </c>
      <c r="G32" s="83">
        <v>30.81</v>
      </c>
      <c r="H32" s="83">
        <v>31.96</v>
      </c>
      <c r="I32" s="83">
        <v>48.92</v>
      </c>
      <c r="J32" s="83">
        <v>49.99</v>
      </c>
      <c r="K32" s="83">
        <v>50.36</v>
      </c>
      <c r="L32" s="83">
        <v>57.23</v>
      </c>
      <c r="M32" s="83">
        <v>60.19</v>
      </c>
      <c r="N32" s="83">
        <v>84.03</v>
      </c>
      <c r="O32" s="83">
        <v>50.59</v>
      </c>
      <c r="P32" s="83">
        <v>49.85</v>
      </c>
      <c r="Q32" s="83">
        <v>52.34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3" x14ac:dyDescent="0.6">
      <c r="A33" s="81">
        <v>2250</v>
      </c>
      <c r="B33" s="82">
        <v>9.67</v>
      </c>
      <c r="C33" s="83">
        <v>9.73</v>
      </c>
      <c r="D33" s="83">
        <v>9.67</v>
      </c>
      <c r="E33" s="83">
        <v>9.66</v>
      </c>
      <c r="F33" s="83">
        <v>9.74</v>
      </c>
      <c r="G33" s="83">
        <v>32.78</v>
      </c>
      <c r="H33" s="83">
        <v>34.01</v>
      </c>
      <c r="I33" s="83">
        <v>53.09</v>
      </c>
      <c r="J33" s="83">
        <v>54.26</v>
      </c>
      <c r="K33" s="83">
        <v>54.66</v>
      </c>
      <c r="L33" s="83">
        <v>62.12</v>
      </c>
      <c r="M33" s="83">
        <v>65.319999999999993</v>
      </c>
      <c r="N33" s="83">
        <v>91.2</v>
      </c>
      <c r="O33" s="83">
        <v>54.91</v>
      </c>
      <c r="P33" s="83">
        <v>54.1</v>
      </c>
      <c r="Q33" s="83">
        <v>56.81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ht="13" x14ac:dyDescent="0.6">
      <c r="A34" s="81">
        <v>2260</v>
      </c>
      <c r="B34" s="82">
        <v>10.26</v>
      </c>
      <c r="C34" s="83">
        <v>10.33</v>
      </c>
      <c r="D34" s="83">
        <v>10.26</v>
      </c>
      <c r="E34" s="83">
        <v>10.26</v>
      </c>
      <c r="F34" s="83">
        <v>10.34</v>
      </c>
      <c r="G34" s="83">
        <v>34.799999999999997</v>
      </c>
      <c r="H34" s="83">
        <v>36.11</v>
      </c>
      <c r="I34" s="83">
        <v>57.39</v>
      </c>
      <c r="J34" s="83">
        <v>58.65</v>
      </c>
      <c r="K34" s="83">
        <v>59.09</v>
      </c>
      <c r="L34" s="83">
        <v>67.150000000000006</v>
      </c>
      <c r="M34" s="83">
        <v>70.61</v>
      </c>
      <c r="N34" s="83">
        <v>98.59</v>
      </c>
      <c r="O34" s="83">
        <v>59.36</v>
      </c>
      <c r="P34" s="83">
        <v>58.48</v>
      </c>
      <c r="Q34" s="83">
        <v>61.41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ht="13" x14ac:dyDescent="0.6">
      <c r="A35" s="81">
        <v>2270</v>
      </c>
      <c r="B35" s="82">
        <v>10.89</v>
      </c>
      <c r="C35" s="83">
        <v>10.96</v>
      </c>
      <c r="D35" s="83">
        <v>10.89</v>
      </c>
      <c r="E35" s="83">
        <v>10.89</v>
      </c>
      <c r="F35" s="83">
        <v>10.98</v>
      </c>
      <c r="G35" s="83">
        <v>36.950000000000003</v>
      </c>
      <c r="H35" s="83">
        <v>38.33</v>
      </c>
      <c r="I35" s="83">
        <v>61.79</v>
      </c>
      <c r="J35" s="83">
        <v>63.15</v>
      </c>
      <c r="K35" s="83">
        <v>63.62</v>
      </c>
      <c r="L35" s="83">
        <v>72.3</v>
      </c>
      <c r="M35" s="83">
        <v>76.03</v>
      </c>
      <c r="N35" s="83">
        <v>106.15</v>
      </c>
      <c r="O35" s="83">
        <v>63.91</v>
      </c>
      <c r="P35" s="83">
        <v>62.97</v>
      </c>
      <c r="Q35" s="83">
        <v>66.12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ht="13" x14ac:dyDescent="0.6">
      <c r="A36" s="81">
        <v>2280</v>
      </c>
      <c r="B36" s="82">
        <v>11.57</v>
      </c>
      <c r="C36" s="83">
        <v>11.64</v>
      </c>
      <c r="D36" s="83">
        <v>11.57</v>
      </c>
      <c r="E36" s="83">
        <v>11.56</v>
      </c>
      <c r="F36" s="83">
        <v>11.66</v>
      </c>
      <c r="G36" s="83">
        <v>39.22</v>
      </c>
      <c r="H36" s="83">
        <v>40.69</v>
      </c>
      <c r="I36" s="83">
        <v>66.27</v>
      </c>
      <c r="J36" s="83">
        <v>67.73</v>
      </c>
      <c r="K36" s="83">
        <v>68.23</v>
      </c>
      <c r="L36" s="83">
        <v>77.540000000000006</v>
      </c>
      <c r="M36" s="83">
        <v>81.540000000000006</v>
      </c>
      <c r="N36" s="83">
        <v>113.85</v>
      </c>
      <c r="O36" s="83">
        <v>68.540000000000006</v>
      </c>
      <c r="P36" s="83">
        <v>67.53</v>
      </c>
      <c r="Q36" s="83">
        <v>70.91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ht="13" x14ac:dyDescent="0.6">
      <c r="A37" s="81">
        <v>2290</v>
      </c>
      <c r="B37" s="82">
        <v>12.28</v>
      </c>
      <c r="C37" s="83">
        <v>12.36</v>
      </c>
      <c r="D37" s="83">
        <v>12.28</v>
      </c>
      <c r="E37" s="83">
        <v>12.28</v>
      </c>
      <c r="F37" s="83">
        <v>12.38</v>
      </c>
      <c r="G37" s="83">
        <v>41.64</v>
      </c>
      <c r="H37" s="83">
        <v>43.2</v>
      </c>
      <c r="I37" s="83">
        <v>70.790000000000006</v>
      </c>
      <c r="J37" s="83">
        <v>72.349999999999994</v>
      </c>
      <c r="K37" s="83">
        <v>72.88</v>
      </c>
      <c r="L37" s="83">
        <v>82.83</v>
      </c>
      <c r="M37" s="83">
        <v>87.1</v>
      </c>
      <c r="N37" s="83">
        <v>121.61</v>
      </c>
      <c r="O37" s="83">
        <v>73.22</v>
      </c>
      <c r="P37" s="83">
        <v>72.14</v>
      </c>
      <c r="Q37" s="83">
        <v>75.75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ht="13" x14ac:dyDescent="0.6">
      <c r="A38" s="84">
        <v>2300</v>
      </c>
      <c r="B38" s="85">
        <v>13.04</v>
      </c>
      <c r="C38" s="85">
        <v>13.12</v>
      </c>
      <c r="D38" s="85">
        <v>13.04</v>
      </c>
      <c r="E38" s="85">
        <v>13.03</v>
      </c>
      <c r="F38" s="85">
        <v>13.14</v>
      </c>
      <c r="G38" s="85">
        <v>44.21</v>
      </c>
      <c r="H38" s="85">
        <v>45.87</v>
      </c>
      <c r="I38" s="85">
        <v>75.319999999999993</v>
      </c>
      <c r="J38" s="85">
        <v>76.98</v>
      </c>
      <c r="K38" s="85">
        <v>77.540000000000006</v>
      </c>
      <c r="L38" s="85">
        <v>88.13</v>
      </c>
      <c r="M38" s="85">
        <v>92.67</v>
      </c>
      <c r="N38" s="85">
        <v>129.38999999999999</v>
      </c>
      <c r="O38" s="85">
        <v>77.900000000000006</v>
      </c>
      <c r="P38" s="85">
        <v>76.75</v>
      </c>
      <c r="Q38" s="85">
        <v>80.599999999999994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ht="13" x14ac:dyDescent="0.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ht="13" x14ac:dyDescent="0.6">
      <c r="A40" s="45" t="s">
        <v>175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ht="13" x14ac:dyDescent="0.6">
      <c r="A41" s="75" t="s">
        <v>8</v>
      </c>
      <c r="B41" s="76" t="s">
        <v>159</v>
      </c>
      <c r="C41" s="77" t="s">
        <v>160</v>
      </c>
      <c r="D41" s="77" t="s">
        <v>161</v>
      </c>
      <c r="E41" s="77" t="s">
        <v>162</v>
      </c>
      <c r="F41" s="77" t="s">
        <v>163</v>
      </c>
      <c r="G41" s="77" t="s">
        <v>164</v>
      </c>
      <c r="H41" s="77" t="s">
        <v>165</v>
      </c>
      <c r="I41" s="77" t="s">
        <v>166</v>
      </c>
      <c r="J41" s="77" t="s">
        <v>167</v>
      </c>
      <c r="K41" s="77" t="s">
        <v>168</v>
      </c>
      <c r="L41" s="77" t="s">
        <v>169</v>
      </c>
      <c r="M41" s="77" t="s">
        <v>170</v>
      </c>
      <c r="N41" s="77" t="s">
        <v>171</v>
      </c>
      <c r="O41" s="77" t="s">
        <v>172</v>
      </c>
      <c r="P41" s="77" t="s">
        <v>173</v>
      </c>
      <c r="Q41" s="77" t="s">
        <v>174</v>
      </c>
      <c r="R41" s="50" t="s">
        <v>116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ht="13" x14ac:dyDescent="0.6">
      <c r="A42" s="78">
        <v>1950</v>
      </c>
      <c r="B42" s="86">
        <f t="shared" ref="B42:B76" si="0">EXP(LN(B4/B3)/(A4-A3))-1</f>
        <v>1.6845724056481437E-2</v>
      </c>
      <c r="C42" s="87">
        <f t="shared" ref="C42:C76" si="1">EXP(LN(C4/C3)/(A4-A3))-1</f>
        <v>2.8263379797903054E-2</v>
      </c>
      <c r="D42" s="87">
        <f t="shared" ref="D42:D76" si="2">EXP(LN(D4/D3)/(A4-A3))-1</f>
        <v>2.9186008964760646E-2</v>
      </c>
      <c r="E42" s="87">
        <f t="shared" ref="E42:E76" si="3">EXP(LN(E4/E3)/(A4-A3))-1</f>
        <v>3.0689594235900231E-2</v>
      </c>
      <c r="F42" s="87">
        <f t="shared" ref="F42:F76" si="4">EXP(LN(F4/F3)/(A4-A3))-1</f>
        <v>1.1847940917808941E-2</v>
      </c>
      <c r="G42" s="87">
        <f t="shared" ref="G42:G76" si="5">EXP(LN(G4/G3)/(A4-A3))-1</f>
        <v>2.9186008964760646E-2</v>
      </c>
      <c r="H42" s="87">
        <f t="shared" ref="H42:H76" si="6">EXP(LN(H4/H3)/(A4-A3))-1</f>
        <v>2.6732530254041986E-2</v>
      </c>
      <c r="I42" s="87">
        <f t="shared" ref="I42:I76" si="7">EXP(LN(I4/I3)/(A4-A3))-1</f>
        <v>2.2565182563572872E-2</v>
      </c>
      <c r="J42" s="87">
        <f t="shared" ref="J42:J76" si="8">EXP(LN(J4/J3)/(A4-A3))-1</f>
        <v>3.6311209910314224E-2</v>
      </c>
      <c r="K42" s="87">
        <f t="shared" ref="K42:K76" si="9">EXP(LN(K4/K3)/(A4-A3))-1</f>
        <v>3.3077529462111066E-2</v>
      </c>
      <c r="L42" s="87">
        <f t="shared" ref="L42:L76" si="10">EXP(LN(L4/L3)/(A4-A3))-1</f>
        <v>6.6914256672092609E-3</v>
      </c>
      <c r="M42" s="87">
        <f t="shared" ref="M42:M76" si="11">EXP(LN(M4/M3)/(A4-A3))-1</f>
        <v>5.2409779148925306E-2</v>
      </c>
      <c r="N42" s="87">
        <f t="shared" ref="N42:N76" si="12">EXP(LN(N4/N3)/(A4-A3))-1</f>
        <v>2.2565182563572872E-2</v>
      </c>
      <c r="O42" s="87">
        <f t="shared" ref="O42:O76" si="13">EXP(LN(O4/O3)/(A4-A3))-1</f>
        <v>3.6760900871232183E-2</v>
      </c>
      <c r="P42" s="87">
        <f t="shared" ref="P42:P76" si="14">EXP(LN(P4/P3)/(A4-A3))-1</f>
        <v>8.4121734529860603E-3</v>
      </c>
      <c r="Q42" s="87">
        <f t="shared" ref="Q42:Q76" si="15">EXP(LN(Q4/Q3)/(A4-A3))-1</f>
        <v>2.9186008964760646E-2</v>
      </c>
      <c r="R42" s="25">
        <f t="shared" ref="R42:R76" si="16">SUM(B42:Q42)/16</f>
        <v>2.6295661237271339E-2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ht="13" x14ac:dyDescent="0.6">
      <c r="A43" s="81">
        <v>1960</v>
      </c>
      <c r="B43" s="88">
        <f t="shared" si="0"/>
        <v>1.8833754865022367E-2</v>
      </c>
      <c r="C43" s="89">
        <f t="shared" si="1"/>
        <v>2.6370004418768911E-2</v>
      </c>
      <c r="D43" s="89">
        <f t="shared" si="2"/>
        <v>2.5093283139584477E-2</v>
      </c>
      <c r="E43" s="89">
        <f t="shared" si="3"/>
        <v>3.3575519102710727E-2</v>
      </c>
      <c r="F43" s="89">
        <f t="shared" si="4"/>
        <v>1.2263570143156377E-2</v>
      </c>
      <c r="G43" s="89">
        <f t="shared" si="5"/>
        <v>2.976928396352907E-2</v>
      </c>
      <c r="H43" s="89">
        <f t="shared" si="6"/>
        <v>2.8061818746097034E-2</v>
      </c>
      <c r="I43" s="89">
        <f t="shared" si="7"/>
        <v>2.3920490704586683E-2</v>
      </c>
      <c r="J43" s="89">
        <f t="shared" si="8"/>
        <v>3.5687737952794674E-2</v>
      </c>
      <c r="K43" s="89">
        <f t="shared" si="9"/>
        <v>3.3395938566434413E-2</v>
      </c>
      <c r="L43" s="89">
        <f t="shared" si="10"/>
        <v>9.2801278360383765E-3</v>
      </c>
      <c r="M43" s="89">
        <f t="shared" si="11"/>
        <v>4.3671099970169713E-2</v>
      </c>
      <c r="N43" s="89">
        <f t="shared" si="12"/>
        <v>4.8122389468957749E-2</v>
      </c>
      <c r="O43" s="89">
        <f t="shared" si="13"/>
        <v>3.5996747158907549E-2</v>
      </c>
      <c r="P43" s="89">
        <f t="shared" si="14"/>
        <v>7.7591145504607439E-3</v>
      </c>
      <c r="Q43" s="89">
        <f t="shared" si="15"/>
        <v>2.8540951399434356E-2</v>
      </c>
      <c r="R43" s="25">
        <f t="shared" si="16"/>
        <v>2.7521364499165826E-2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ht="13" x14ac:dyDescent="0.6">
      <c r="A44" s="81">
        <v>1970</v>
      </c>
      <c r="B44" s="88">
        <f t="shared" si="0"/>
        <v>1.9477627909360029E-2</v>
      </c>
      <c r="C44" s="89">
        <f t="shared" si="1"/>
        <v>2.7566485675441399E-2</v>
      </c>
      <c r="D44" s="89">
        <f t="shared" si="2"/>
        <v>2.7923962631948518E-2</v>
      </c>
      <c r="E44" s="89">
        <f t="shared" si="3"/>
        <v>3.2357862679155636E-2</v>
      </c>
      <c r="F44" s="89">
        <f t="shared" si="4"/>
        <v>1.092260490919128E-2</v>
      </c>
      <c r="G44" s="89">
        <f t="shared" si="5"/>
        <v>2.8310473314933082E-2</v>
      </c>
      <c r="H44" s="89">
        <f t="shared" si="6"/>
        <v>2.804940336523476E-2</v>
      </c>
      <c r="I44" s="89">
        <f t="shared" si="7"/>
        <v>2.3636502037103657E-2</v>
      </c>
      <c r="J44" s="89">
        <f t="shared" si="8"/>
        <v>3.5872497114519897E-2</v>
      </c>
      <c r="K44" s="89">
        <f t="shared" si="9"/>
        <v>3.3230476048277113E-2</v>
      </c>
      <c r="L44" s="89">
        <f t="shared" si="10"/>
        <v>5.73220797344276E-3</v>
      </c>
      <c r="M44" s="89">
        <f t="shared" si="11"/>
        <v>4.2879236496325079E-2</v>
      </c>
      <c r="N44" s="89">
        <f t="shared" si="12"/>
        <v>4.1379743992410623E-2</v>
      </c>
      <c r="O44" s="89">
        <f t="shared" si="13"/>
        <v>3.6090506769492769E-2</v>
      </c>
      <c r="P44" s="89">
        <f t="shared" si="14"/>
        <v>7.2001880824141828E-3</v>
      </c>
      <c r="Q44" s="89">
        <f t="shared" si="15"/>
        <v>2.9670446662913408E-2</v>
      </c>
      <c r="R44" s="25">
        <f t="shared" si="16"/>
        <v>2.6893764103885262E-2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ht="13" x14ac:dyDescent="0.6">
      <c r="A45" s="81">
        <v>1980</v>
      </c>
      <c r="B45" s="88">
        <f t="shared" si="0"/>
        <v>3.1862844783501876E-2</v>
      </c>
      <c r="C45" s="89">
        <f t="shared" si="1"/>
        <v>3.161058629343505E-2</v>
      </c>
      <c r="D45" s="89">
        <f t="shared" si="2"/>
        <v>4.6411530629548281E-2</v>
      </c>
      <c r="E45" s="89">
        <f t="shared" si="3"/>
        <v>7.1773462536293131E-2</v>
      </c>
      <c r="F45" s="89">
        <f t="shared" si="4"/>
        <v>2.0133284932699391E-2</v>
      </c>
      <c r="G45" s="89">
        <f t="shared" si="5"/>
        <v>1.4412963773229759E-2</v>
      </c>
      <c r="H45" s="89">
        <f t="shared" si="6"/>
        <v>4.0799748219803256E-2</v>
      </c>
      <c r="I45" s="89">
        <f t="shared" si="7"/>
        <v>-9.7957136392137212E-3</v>
      </c>
      <c r="J45" s="89">
        <f t="shared" si="8"/>
        <v>-1.7099049167184299E-2</v>
      </c>
      <c r="K45" s="89">
        <f t="shared" si="9"/>
        <v>-2.1130955573644306E-2</v>
      </c>
      <c r="L45" s="89">
        <f t="shared" si="10"/>
        <v>7.1773462536293131E-2</v>
      </c>
      <c r="M45" s="89">
        <f t="shared" si="11"/>
        <v>7.0232424785491743E-2</v>
      </c>
      <c r="N45" s="89">
        <f t="shared" si="12"/>
        <v>0.14381992765281582</v>
      </c>
      <c r="O45" s="89">
        <f t="shared" si="13"/>
        <v>2.7639494771925621E-2</v>
      </c>
      <c r="P45" s="89">
        <f t="shared" si="14"/>
        <v>-1.928223447379529E-2</v>
      </c>
      <c r="Q45" s="89">
        <f t="shared" si="15"/>
        <v>1.3264126056686587E-2</v>
      </c>
      <c r="R45" s="25">
        <f t="shared" si="16"/>
        <v>3.2276619007367877E-2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ht="13" x14ac:dyDescent="0.6">
      <c r="A46" s="81">
        <v>1990</v>
      </c>
      <c r="B46" s="88">
        <f t="shared" si="0"/>
        <v>2.5157373502909142E-2</v>
      </c>
      <c r="C46" s="89">
        <f t="shared" si="1"/>
        <v>1.5196600664751037E-2</v>
      </c>
      <c r="D46" s="89">
        <f t="shared" si="2"/>
        <v>1.6384673297434205E-2</v>
      </c>
      <c r="E46" s="89">
        <f t="shared" si="3"/>
        <v>1.2865393282954551E-2</v>
      </c>
      <c r="F46" s="89">
        <f t="shared" si="4"/>
        <v>1.8807634606074597E-2</v>
      </c>
      <c r="G46" s="89">
        <f t="shared" si="5"/>
        <v>1.0591751203291366E-2</v>
      </c>
      <c r="H46" s="89">
        <f t="shared" si="6"/>
        <v>-5.6559106358909927E-2</v>
      </c>
      <c r="I46" s="89">
        <f t="shared" si="7"/>
        <v>1.4023628061544668E-2</v>
      </c>
      <c r="J46" s="89">
        <f t="shared" si="8"/>
        <v>1.6384673297434205E-2</v>
      </c>
      <c r="K46" s="89">
        <f t="shared" si="9"/>
        <v>1.7588221460874243E-2</v>
      </c>
      <c r="L46" s="89">
        <f t="shared" si="10"/>
        <v>3.3395938566434413E-2</v>
      </c>
      <c r="M46" s="89">
        <f t="shared" si="11"/>
        <v>3.7803404184254763E-2</v>
      </c>
      <c r="N46" s="89">
        <f t="shared" si="12"/>
        <v>8.0747443363851312E-2</v>
      </c>
      <c r="O46" s="89">
        <f t="shared" si="13"/>
        <v>1.2865393282954551E-2</v>
      </c>
      <c r="P46" s="89">
        <f t="shared" si="14"/>
        <v>-6.7430279167030038E-3</v>
      </c>
      <c r="Q46" s="89">
        <f t="shared" si="15"/>
        <v>2.1295687600135116E-2</v>
      </c>
      <c r="R46" s="25">
        <f t="shared" si="16"/>
        <v>1.6862855131205327E-2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ht="13" x14ac:dyDescent="0.6">
      <c r="A47" s="81">
        <v>2000</v>
      </c>
      <c r="B47" s="88">
        <f t="shared" si="0"/>
        <v>2.0084111217701706E-2</v>
      </c>
      <c r="C47" s="89">
        <f t="shared" si="1"/>
        <v>2.0084111217701706E-2</v>
      </c>
      <c r="D47" s="89">
        <f t="shared" si="2"/>
        <v>2.0084111217701706E-2</v>
      </c>
      <c r="E47" s="89">
        <f t="shared" si="3"/>
        <v>2.0084111217701706E-2</v>
      </c>
      <c r="F47" s="89">
        <f t="shared" si="4"/>
        <v>2.0917177548195109E-2</v>
      </c>
      <c r="G47" s="89">
        <f t="shared" si="5"/>
        <v>2.892842254481276E-2</v>
      </c>
      <c r="H47" s="89">
        <f t="shared" si="6"/>
        <v>3.2732652653746142E-2</v>
      </c>
      <c r="I47" s="89">
        <f t="shared" si="7"/>
        <v>1.3189044424145591E-2</v>
      </c>
      <c r="J47" s="89">
        <f t="shared" si="8"/>
        <v>1.5824273334805516E-2</v>
      </c>
      <c r="K47" s="89">
        <f t="shared" si="9"/>
        <v>1.6689177844041669E-2</v>
      </c>
      <c r="L47" s="89">
        <f t="shared" si="10"/>
        <v>2.9699447788218647E-2</v>
      </c>
      <c r="M47" s="89">
        <f t="shared" si="11"/>
        <v>3.4956058684732838E-2</v>
      </c>
      <c r="N47" s="89">
        <f t="shared" si="12"/>
        <v>3.7855282682871527E-2</v>
      </c>
      <c r="O47" s="89">
        <f t="shared" si="13"/>
        <v>1.6689177844041669E-2</v>
      </c>
      <c r="P47" s="89">
        <f t="shared" si="14"/>
        <v>1.4952689940964214E-2</v>
      </c>
      <c r="Q47" s="89">
        <f t="shared" si="15"/>
        <v>2.0084111217701706E-2</v>
      </c>
      <c r="R47" s="25">
        <f t="shared" si="16"/>
        <v>2.2678372586192763E-2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ht="13" x14ac:dyDescent="0.6">
      <c r="A48" s="81">
        <v>2010</v>
      </c>
      <c r="B48" s="88">
        <f t="shared" si="0"/>
        <v>1.7421280529461347E-2</v>
      </c>
      <c r="C48" s="89">
        <f t="shared" si="1"/>
        <v>1.8120782246057399E-2</v>
      </c>
      <c r="D48" s="89">
        <f t="shared" si="2"/>
        <v>1.8120782246057399E-2</v>
      </c>
      <c r="E48" s="89">
        <f t="shared" si="3"/>
        <v>1.8120782246057399E-2</v>
      </c>
      <c r="F48" s="89">
        <f t="shared" si="4"/>
        <v>1.7984633418501872E-2</v>
      </c>
      <c r="G48" s="89">
        <f t="shared" si="5"/>
        <v>3.5215154089348832E-2</v>
      </c>
      <c r="H48" s="89">
        <f t="shared" si="6"/>
        <v>3.5708876810044199E-2</v>
      </c>
      <c r="I48" s="89">
        <f t="shared" si="7"/>
        <v>2.5049411050451775E-2</v>
      </c>
      <c r="J48" s="89">
        <f t="shared" si="8"/>
        <v>2.4471876240215407E-2</v>
      </c>
      <c r="K48" s="89">
        <f t="shared" si="9"/>
        <v>2.4285265041108062E-2</v>
      </c>
      <c r="L48" s="89">
        <f t="shared" si="10"/>
        <v>2.4682056462887791E-2</v>
      </c>
      <c r="M48" s="89">
        <f t="shared" si="11"/>
        <v>2.472029871664283E-2</v>
      </c>
      <c r="N48" s="89">
        <f t="shared" si="12"/>
        <v>2.7937089897482448E-2</v>
      </c>
      <c r="O48" s="89">
        <f t="shared" si="13"/>
        <v>2.496608192186911E-2</v>
      </c>
      <c r="P48" s="89">
        <f t="shared" si="14"/>
        <v>2.5351634167494197E-2</v>
      </c>
      <c r="Q48" s="89">
        <f t="shared" si="15"/>
        <v>2.4888161854583313E-2</v>
      </c>
      <c r="R48" s="25">
        <f t="shared" si="16"/>
        <v>2.4190260433641461E-2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ht="13" x14ac:dyDescent="0.6">
      <c r="A49" s="81">
        <v>2020</v>
      </c>
      <c r="B49" s="88">
        <f t="shared" si="0"/>
        <v>1.6033650788844556E-2</v>
      </c>
      <c r="C49" s="89">
        <f t="shared" si="1"/>
        <v>1.5931264157523772E-2</v>
      </c>
      <c r="D49" s="89">
        <f t="shared" si="2"/>
        <v>1.5931264157523772E-2</v>
      </c>
      <c r="E49" s="89">
        <f t="shared" si="3"/>
        <v>1.5931264157523772E-2</v>
      </c>
      <c r="F49" s="89">
        <f t="shared" si="4"/>
        <v>1.58301794787441E-2</v>
      </c>
      <c r="G49" s="89">
        <f t="shared" si="5"/>
        <v>3.3351955848296422E-2</v>
      </c>
      <c r="H49" s="89">
        <f t="shared" si="6"/>
        <v>3.2931024789221608E-2</v>
      </c>
      <c r="I49" s="89">
        <f t="shared" si="7"/>
        <v>2.3957396055257263E-2</v>
      </c>
      <c r="J49" s="89">
        <f t="shared" si="8"/>
        <v>2.4065071424597795E-2</v>
      </c>
      <c r="K49" s="89">
        <f t="shared" si="9"/>
        <v>2.4458124109177026E-2</v>
      </c>
      <c r="L49" s="89">
        <f t="shared" si="10"/>
        <v>2.4109423406549313E-2</v>
      </c>
      <c r="M49" s="89">
        <f t="shared" si="11"/>
        <v>2.3920490704586683E-2</v>
      </c>
      <c r="N49" s="89">
        <f t="shared" si="12"/>
        <v>2.8916270636290209E-2</v>
      </c>
      <c r="O49" s="89">
        <f t="shared" si="13"/>
        <v>2.4312395191711911E-2</v>
      </c>
      <c r="P49" s="89">
        <f t="shared" si="14"/>
        <v>2.4065071424597795E-2</v>
      </c>
      <c r="Q49" s="89">
        <f t="shared" si="15"/>
        <v>2.4127573490751342E-2</v>
      </c>
      <c r="R49" s="25">
        <f t="shared" si="16"/>
        <v>2.2992026238824834E-2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ht="13" x14ac:dyDescent="0.6">
      <c r="A50" s="81">
        <v>2030</v>
      </c>
      <c r="B50" s="88">
        <f t="shared" si="0"/>
        <v>1.4333373877557287E-2</v>
      </c>
      <c r="C50" s="89">
        <f t="shared" si="1"/>
        <v>1.4768337390565822E-2</v>
      </c>
      <c r="D50" s="89">
        <f t="shared" si="2"/>
        <v>1.4254659596014019E-2</v>
      </c>
      <c r="E50" s="89">
        <f t="shared" si="3"/>
        <v>1.3738629666663948E-2</v>
      </c>
      <c r="F50" s="89">
        <f t="shared" si="4"/>
        <v>1.4176806534865527E-2</v>
      </c>
      <c r="G50" s="89">
        <f t="shared" si="5"/>
        <v>2.7697644859024484E-2</v>
      </c>
      <c r="H50" s="89">
        <f t="shared" si="6"/>
        <v>2.7656729960433113E-2</v>
      </c>
      <c r="I50" s="89">
        <f t="shared" si="7"/>
        <v>2.4211418726341805E-2</v>
      </c>
      <c r="J50" s="89">
        <f t="shared" si="8"/>
        <v>2.4176823417079385E-2</v>
      </c>
      <c r="K50" s="89">
        <f t="shared" si="9"/>
        <v>2.3948702155278001E-2</v>
      </c>
      <c r="L50" s="89">
        <f t="shared" si="10"/>
        <v>2.3970148577501682E-2</v>
      </c>
      <c r="M50" s="89">
        <f t="shared" si="11"/>
        <v>2.3991377237951639E-2</v>
      </c>
      <c r="N50" s="89">
        <f t="shared" si="12"/>
        <v>2.9287261962069211E-2</v>
      </c>
      <c r="O50" s="89">
        <f t="shared" si="13"/>
        <v>2.3836255539609663E-2</v>
      </c>
      <c r="P50" s="89">
        <f t="shared" si="14"/>
        <v>2.4176823417079385E-2</v>
      </c>
      <c r="Q50" s="89">
        <f t="shared" si="15"/>
        <v>2.4409353161412684E-2</v>
      </c>
      <c r="R50" s="25">
        <f t="shared" si="16"/>
        <v>2.1789646629965478E-2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ht="13" x14ac:dyDescent="0.6">
      <c r="A51" s="81">
        <v>2040</v>
      </c>
      <c r="B51" s="88">
        <f t="shared" si="0"/>
        <v>1.2534174745673532E-2</v>
      </c>
      <c r="C51" s="89">
        <f t="shared" si="1"/>
        <v>1.2414328018703902E-2</v>
      </c>
      <c r="D51" s="89">
        <f t="shared" si="2"/>
        <v>1.2473963161856005E-2</v>
      </c>
      <c r="E51" s="89">
        <f t="shared" si="3"/>
        <v>1.2534174745673532E-2</v>
      </c>
      <c r="F51" s="89">
        <f t="shared" si="4"/>
        <v>1.2414328018703902E-2</v>
      </c>
      <c r="G51" s="89">
        <f t="shared" si="5"/>
        <v>2.2147040427619391E-2</v>
      </c>
      <c r="H51" s="89">
        <f t="shared" si="6"/>
        <v>2.2104670564506046E-2</v>
      </c>
      <c r="I51" s="89">
        <f t="shared" si="7"/>
        <v>2.4035093714998235E-2</v>
      </c>
      <c r="J51" s="89">
        <f t="shared" si="8"/>
        <v>2.3920490704586683E-2</v>
      </c>
      <c r="K51" s="89">
        <f t="shared" si="9"/>
        <v>2.4076265778284478E-2</v>
      </c>
      <c r="L51" s="89">
        <f t="shared" si="10"/>
        <v>2.3822465663360326E-2</v>
      </c>
      <c r="M51" s="89">
        <f t="shared" si="11"/>
        <v>2.3901841926349476E-2</v>
      </c>
      <c r="N51" s="89">
        <f t="shared" si="12"/>
        <v>2.8958085938421085E-2</v>
      </c>
      <c r="O51" s="89">
        <f t="shared" si="13"/>
        <v>2.3987002804774837E-2</v>
      </c>
      <c r="P51" s="89">
        <f t="shared" si="14"/>
        <v>2.3583175136269841E-2</v>
      </c>
      <c r="Q51" s="89">
        <f t="shared" si="15"/>
        <v>2.3856317189254073E-2</v>
      </c>
      <c r="R51" s="25">
        <f t="shared" si="16"/>
        <v>2.0422713658689709E-2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ht="13" x14ac:dyDescent="0.6">
      <c r="A52" s="81">
        <v>2050</v>
      </c>
      <c r="B52" s="88">
        <f t="shared" si="0"/>
        <v>1.1543671275387357E-2</v>
      </c>
      <c r="C52" s="89">
        <f t="shared" si="1"/>
        <v>1.1445695137481504E-2</v>
      </c>
      <c r="D52" s="89">
        <f t="shared" si="2"/>
        <v>1.149447420531069E-2</v>
      </c>
      <c r="E52" s="89">
        <f t="shared" si="3"/>
        <v>1.1136692791213987E-2</v>
      </c>
      <c r="F52" s="89">
        <f t="shared" si="4"/>
        <v>1.1042004447136655E-2</v>
      </c>
      <c r="G52" s="89">
        <f t="shared" si="5"/>
        <v>1.8914952207806479E-2</v>
      </c>
      <c r="H52" s="89">
        <f t="shared" si="6"/>
        <v>1.9048855541086818E-2</v>
      </c>
      <c r="I52" s="89">
        <f t="shared" si="7"/>
        <v>2.4065071424597795E-2</v>
      </c>
      <c r="J52" s="89">
        <f t="shared" si="8"/>
        <v>2.4433420385456817E-2</v>
      </c>
      <c r="K52" s="89">
        <f t="shared" si="9"/>
        <v>2.3955593140371656E-2</v>
      </c>
      <c r="L52" s="89">
        <f t="shared" si="10"/>
        <v>2.4430377684121485E-2</v>
      </c>
      <c r="M52" s="89">
        <f t="shared" si="11"/>
        <v>2.4229279400361126E-2</v>
      </c>
      <c r="N52" s="89">
        <f t="shared" si="12"/>
        <v>2.8957580060690713E-2</v>
      </c>
      <c r="O52" s="89">
        <f t="shared" si="13"/>
        <v>2.4147723764276208E-2</v>
      </c>
      <c r="P52" s="89">
        <f t="shared" si="14"/>
        <v>2.4240183054293984E-2</v>
      </c>
      <c r="Q52" s="89">
        <f t="shared" si="15"/>
        <v>2.4156755487370507E-2</v>
      </c>
      <c r="R52" s="25">
        <f t="shared" si="16"/>
        <v>1.9827645625435236E-2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ht="13" x14ac:dyDescent="0.6">
      <c r="A53" s="81">
        <v>2060</v>
      </c>
      <c r="B53" s="88">
        <f t="shared" si="0"/>
        <v>1.1440840015591425E-2</v>
      </c>
      <c r="C53" s="89">
        <f t="shared" si="1"/>
        <v>1.0993657375327537E-2</v>
      </c>
      <c r="D53" s="89">
        <f t="shared" si="2"/>
        <v>1.1035533591945423E-2</v>
      </c>
      <c r="E53" s="89">
        <f t="shared" si="3"/>
        <v>1.1484685122802318E-2</v>
      </c>
      <c r="F53" s="89">
        <f t="shared" si="4"/>
        <v>1.1397328761565628E-2</v>
      </c>
      <c r="G53" s="89">
        <f t="shared" si="5"/>
        <v>1.922033933430578E-2</v>
      </c>
      <c r="H53" s="89">
        <f t="shared" si="6"/>
        <v>1.9032120861830482E-2</v>
      </c>
      <c r="I53" s="89">
        <f t="shared" si="7"/>
        <v>2.5027120341096776E-2</v>
      </c>
      <c r="J53" s="89">
        <f t="shared" si="8"/>
        <v>2.4918714945831422E-2</v>
      </c>
      <c r="K53" s="89">
        <f t="shared" si="9"/>
        <v>2.521533680482424E-2</v>
      </c>
      <c r="L53" s="89">
        <f t="shared" si="10"/>
        <v>2.4985999392956426E-2</v>
      </c>
      <c r="M53" s="89">
        <f t="shared" si="11"/>
        <v>2.5130914755980172E-2</v>
      </c>
      <c r="N53" s="89">
        <f t="shared" si="12"/>
        <v>2.8540951399434356E-2</v>
      </c>
      <c r="O53" s="89">
        <f t="shared" si="13"/>
        <v>2.5099677403880527E-2</v>
      </c>
      <c r="P53" s="89">
        <f t="shared" si="14"/>
        <v>2.5242549535303027E-2</v>
      </c>
      <c r="Q53" s="89">
        <f t="shared" si="15"/>
        <v>2.4914113646522962E-2</v>
      </c>
      <c r="R53" s="25">
        <f t="shared" si="16"/>
        <v>2.0229992705574906E-2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ht="13" x14ac:dyDescent="0.6">
      <c r="A54" s="81">
        <v>2070</v>
      </c>
      <c r="B54" s="88">
        <f t="shared" si="0"/>
        <v>1.0917276284987398E-2</v>
      </c>
      <c r="C54" s="89">
        <f t="shared" si="1"/>
        <v>1.1203654813697561E-2</v>
      </c>
      <c r="D54" s="89">
        <f t="shared" si="2"/>
        <v>1.0917276284987398E-2</v>
      </c>
      <c r="E54" s="89">
        <f t="shared" si="3"/>
        <v>1.1280328305728782E-2</v>
      </c>
      <c r="F54" s="89">
        <f t="shared" si="4"/>
        <v>1.1203654813697561E-2</v>
      </c>
      <c r="G54" s="89">
        <f t="shared" si="5"/>
        <v>1.8861587480421438E-2</v>
      </c>
      <c r="H54" s="89">
        <f t="shared" si="6"/>
        <v>1.8897493723776915E-2</v>
      </c>
      <c r="I54" s="89">
        <f t="shared" si="7"/>
        <v>2.5732043198295917E-2</v>
      </c>
      <c r="J54" s="89">
        <f t="shared" si="8"/>
        <v>2.5702816315930077E-2</v>
      </c>
      <c r="K54" s="89">
        <f t="shared" si="9"/>
        <v>2.5518379445966577E-2</v>
      </c>
      <c r="L54" s="89">
        <f t="shared" si="10"/>
        <v>2.5590478227345059E-2</v>
      </c>
      <c r="M54" s="89">
        <f t="shared" si="11"/>
        <v>2.5679076217543395E-2</v>
      </c>
      <c r="N54" s="89">
        <f t="shared" si="12"/>
        <v>2.8210932096907504E-2</v>
      </c>
      <c r="O54" s="89">
        <f t="shared" si="13"/>
        <v>2.5586271807005234E-2</v>
      </c>
      <c r="P54" s="89">
        <f t="shared" si="14"/>
        <v>2.5588203033031665E-2</v>
      </c>
      <c r="Q54" s="89">
        <f t="shared" si="15"/>
        <v>2.5757427264726962E-2</v>
      </c>
      <c r="R54" s="25">
        <f t="shared" si="16"/>
        <v>2.041543120712809E-2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ht="13" x14ac:dyDescent="0.6">
      <c r="A55" s="81">
        <v>2080</v>
      </c>
      <c r="B55" s="88">
        <f t="shared" si="0"/>
        <v>9.8418692521275997E-3</v>
      </c>
      <c r="C55" s="89">
        <f t="shared" si="1"/>
        <v>1.0073962582592966E-2</v>
      </c>
      <c r="D55" s="89">
        <f t="shared" si="2"/>
        <v>1.0135898244829855E-2</v>
      </c>
      <c r="E55" s="89">
        <f t="shared" si="3"/>
        <v>9.8418692521275997E-3</v>
      </c>
      <c r="F55" s="89">
        <f t="shared" si="4"/>
        <v>1.0073962582592966E-2</v>
      </c>
      <c r="G55" s="89">
        <f t="shared" si="5"/>
        <v>1.5746788509723109E-2</v>
      </c>
      <c r="H55" s="89">
        <f t="shared" si="6"/>
        <v>1.5776337980420774E-2</v>
      </c>
      <c r="I55" s="89">
        <f t="shared" si="7"/>
        <v>2.3738983549510762E-2</v>
      </c>
      <c r="J55" s="89">
        <f t="shared" si="8"/>
        <v>2.3649871634024988E-2</v>
      </c>
      <c r="K55" s="89">
        <f t="shared" si="9"/>
        <v>2.3769295271085511E-2</v>
      </c>
      <c r="L55" s="89">
        <f t="shared" si="10"/>
        <v>2.3735784153560147E-2</v>
      </c>
      <c r="M55" s="89">
        <f t="shared" si="11"/>
        <v>2.3730873794457041E-2</v>
      </c>
      <c r="N55" s="89">
        <f t="shared" si="12"/>
        <v>2.5297879823447333E-2</v>
      </c>
      <c r="O55" s="89">
        <f t="shared" si="13"/>
        <v>2.3795094756095203E-2</v>
      </c>
      <c r="P55" s="89">
        <f t="shared" si="14"/>
        <v>2.3716948149264727E-2</v>
      </c>
      <c r="Q55" s="89">
        <f t="shared" si="15"/>
        <v>2.3662039002945612E-2</v>
      </c>
      <c r="R55" s="25">
        <f t="shared" si="16"/>
        <v>1.8536716158675387E-2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ht="13" x14ac:dyDescent="0.6">
      <c r="A56" s="81">
        <v>2090</v>
      </c>
      <c r="B56" s="88">
        <f t="shared" si="0"/>
        <v>8.9594556721677154E-3</v>
      </c>
      <c r="C56" s="89">
        <f t="shared" si="1"/>
        <v>8.6175604623845992E-3</v>
      </c>
      <c r="D56" s="89">
        <f t="shared" si="2"/>
        <v>8.6657691167804085E-3</v>
      </c>
      <c r="E56" s="89">
        <f t="shared" si="3"/>
        <v>8.9594556721677154E-3</v>
      </c>
      <c r="F56" s="89">
        <f t="shared" si="4"/>
        <v>8.8847794700548377E-3</v>
      </c>
      <c r="G56" s="89">
        <f t="shared" si="5"/>
        <v>1.2078194273852594E-2</v>
      </c>
      <c r="H56" s="89">
        <f t="shared" si="6"/>
        <v>1.2057544362387596E-2</v>
      </c>
      <c r="I56" s="89">
        <f t="shared" si="7"/>
        <v>2.128792082721831E-2</v>
      </c>
      <c r="J56" s="89">
        <f t="shared" si="8"/>
        <v>2.1391947596446803E-2</v>
      </c>
      <c r="K56" s="89">
        <f t="shared" si="9"/>
        <v>2.1349758108680561E-2</v>
      </c>
      <c r="L56" s="89">
        <f t="shared" si="10"/>
        <v>2.1339938805898573E-2</v>
      </c>
      <c r="M56" s="89">
        <f t="shared" si="11"/>
        <v>2.1315669999342646E-2</v>
      </c>
      <c r="N56" s="89">
        <f t="shared" si="12"/>
        <v>2.1834601836959289E-2</v>
      </c>
      <c r="O56" s="89">
        <f t="shared" si="13"/>
        <v>2.1254377682649261E-2</v>
      </c>
      <c r="P56" s="89">
        <f t="shared" si="14"/>
        <v>2.1337598712521721E-2</v>
      </c>
      <c r="Q56" s="89">
        <f t="shared" si="15"/>
        <v>2.1298107706289482E-2</v>
      </c>
      <c r="R56" s="25">
        <f t="shared" si="16"/>
        <v>1.6289542519112632E-2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ht="13" x14ac:dyDescent="0.6">
      <c r="A57" s="81">
        <v>2100</v>
      </c>
      <c r="B57" s="88">
        <f t="shared" si="0"/>
        <v>7.7257952426748044E-3</v>
      </c>
      <c r="C57" s="89">
        <f t="shared" si="1"/>
        <v>7.6861880498091395E-3</v>
      </c>
      <c r="D57" s="89">
        <f t="shared" si="2"/>
        <v>7.7257952426748044E-3</v>
      </c>
      <c r="E57" s="89">
        <f t="shared" si="3"/>
        <v>7.7257952426748044E-3</v>
      </c>
      <c r="F57" s="89">
        <f t="shared" si="4"/>
        <v>7.6665364249988155E-3</v>
      </c>
      <c r="G57" s="89">
        <f t="shared" si="5"/>
        <v>9.8543588707700192E-3</v>
      </c>
      <c r="H57" s="89">
        <f t="shared" si="6"/>
        <v>9.8711062246013004E-3</v>
      </c>
      <c r="I57" s="89">
        <f t="shared" si="7"/>
        <v>1.9111613229659374E-2</v>
      </c>
      <c r="J57" s="89">
        <f t="shared" si="8"/>
        <v>1.9062050427945954E-2</v>
      </c>
      <c r="K57" s="89">
        <f t="shared" si="9"/>
        <v>1.9107901127422E-2</v>
      </c>
      <c r="L57" s="89">
        <f t="shared" si="10"/>
        <v>1.9067400410756052E-2</v>
      </c>
      <c r="M57" s="89">
        <f t="shared" si="11"/>
        <v>1.9048696678238608E-2</v>
      </c>
      <c r="N57" s="89">
        <f t="shared" si="12"/>
        <v>1.9127500791532137E-2</v>
      </c>
      <c r="O57" s="89">
        <f t="shared" si="13"/>
        <v>1.9121844820339406E-2</v>
      </c>
      <c r="P57" s="89">
        <f t="shared" si="14"/>
        <v>1.9030055703183946E-2</v>
      </c>
      <c r="Q57" s="89">
        <f t="shared" si="15"/>
        <v>1.9097652323020187E-2</v>
      </c>
      <c r="R57" s="25">
        <f t="shared" si="16"/>
        <v>1.4376893175643835E-2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ht="13" x14ac:dyDescent="0.6">
      <c r="A58" s="81">
        <v>2110</v>
      </c>
      <c r="B58" s="88">
        <f t="shared" si="0"/>
        <v>7.4027837470644897E-3</v>
      </c>
      <c r="C58" s="89">
        <f t="shared" si="1"/>
        <v>7.5973371856867811E-3</v>
      </c>
      <c r="D58" s="89">
        <f t="shared" si="2"/>
        <v>7.4027837470644897E-3</v>
      </c>
      <c r="E58" s="89">
        <f t="shared" si="3"/>
        <v>7.4027837470644897E-3</v>
      </c>
      <c r="F58" s="89">
        <f t="shared" si="4"/>
        <v>7.3501042479569012E-3</v>
      </c>
      <c r="G58" s="89">
        <f t="shared" si="5"/>
        <v>9.3915260703245629E-3</v>
      </c>
      <c r="H58" s="89">
        <f t="shared" si="6"/>
        <v>9.3901142907448776E-3</v>
      </c>
      <c r="I58" s="89">
        <f t="shared" si="7"/>
        <v>1.7064816837779384E-2</v>
      </c>
      <c r="J58" s="89">
        <f t="shared" si="8"/>
        <v>1.7079553468012598E-2</v>
      </c>
      <c r="K58" s="89">
        <f t="shared" si="9"/>
        <v>1.7103577806559134E-2</v>
      </c>
      <c r="L58" s="89">
        <f t="shared" si="10"/>
        <v>1.7135052951953389E-2</v>
      </c>
      <c r="M58" s="89">
        <f t="shared" si="11"/>
        <v>1.7126272094154515E-2</v>
      </c>
      <c r="N58" s="89">
        <f t="shared" si="12"/>
        <v>1.7073729029779994E-2</v>
      </c>
      <c r="O58" s="89">
        <f t="shared" si="13"/>
        <v>1.7108932044944236E-2</v>
      </c>
      <c r="P58" s="89">
        <f t="shared" si="14"/>
        <v>1.7132401922494989E-2</v>
      </c>
      <c r="Q58" s="89">
        <f t="shared" si="15"/>
        <v>1.7124953860415681E-2</v>
      </c>
      <c r="R58" s="25">
        <f t="shared" si="16"/>
        <v>1.3117920190750032E-2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ht="13" x14ac:dyDescent="0.6">
      <c r="A59" s="81">
        <v>2120</v>
      </c>
      <c r="B59" s="88">
        <f t="shared" si="0"/>
        <v>7.1077462249424794E-3</v>
      </c>
      <c r="C59" s="89">
        <f t="shared" si="1"/>
        <v>6.8466601034766761E-3</v>
      </c>
      <c r="D59" s="89">
        <f t="shared" si="2"/>
        <v>7.1077462249424794E-3</v>
      </c>
      <c r="E59" s="89">
        <f t="shared" si="3"/>
        <v>7.1077462249424794E-3</v>
      </c>
      <c r="F59" s="89">
        <f t="shared" si="4"/>
        <v>7.0606779662409913E-3</v>
      </c>
      <c r="G59" s="89">
        <f t="shared" si="5"/>
        <v>9.0471618390310926E-3</v>
      </c>
      <c r="H59" s="89">
        <f t="shared" si="6"/>
        <v>9.0292932730486886E-3</v>
      </c>
      <c r="I59" s="89">
        <f t="shared" si="7"/>
        <v>1.5138324689419447E-2</v>
      </c>
      <c r="J59" s="89">
        <f t="shared" si="8"/>
        <v>1.5136741616595284E-2</v>
      </c>
      <c r="K59" s="89">
        <f t="shared" si="9"/>
        <v>1.5089091309613334E-2</v>
      </c>
      <c r="L59" s="89">
        <f t="shared" si="10"/>
        <v>1.505343679767579E-2</v>
      </c>
      <c r="M59" s="89">
        <f t="shared" si="11"/>
        <v>1.5077032818611169E-2</v>
      </c>
      <c r="N59" s="89">
        <f t="shared" si="12"/>
        <v>1.5127910923481425E-2</v>
      </c>
      <c r="O59" s="89">
        <f t="shared" si="13"/>
        <v>1.5090948224318002E-2</v>
      </c>
      <c r="P59" s="89">
        <f t="shared" si="14"/>
        <v>1.5115126903551213E-2</v>
      </c>
      <c r="Q59" s="89">
        <f t="shared" si="15"/>
        <v>1.5086317647566183E-2</v>
      </c>
      <c r="R59" s="25">
        <f t="shared" si="16"/>
        <v>1.1826372674216046E-2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ht="13" x14ac:dyDescent="0.6">
      <c r="A60" s="81">
        <v>2130</v>
      </c>
      <c r="B60" s="88">
        <f t="shared" si="0"/>
        <v>6.4343923143133086E-3</v>
      </c>
      <c r="C60" s="89">
        <f t="shared" si="1"/>
        <v>6.8088228893699032E-3</v>
      </c>
      <c r="D60" s="89">
        <f t="shared" si="2"/>
        <v>6.635900918805504E-3</v>
      </c>
      <c r="E60" s="89">
        <f t="shared" si="3"/>
        <v>6.4343923143133086E-3</v>
      </c>
      <c r="F60" s="89">
        <f t="shared" si="4"/>
        <v>6.5948585501784951E-3</v>
      </c>
      <c r="G60" s="89">
        <f t="shared" si="5"/>
        <v>8.5788097202641467E-3</v>
      </c>
      <c r="H60" s="89">
        <f t="shared" si="6"/>
        <v>8.6216884496226331E-3</v>
      </c>
      <c r="I60" s="89">
        <f t="shared" si="7"/>
        <v>1.309024971653483E-2</v>
      </c>
      <c r="J60" s="89">
        <f t="shared" si="8"/>
        <v>1.309024971653483E-2</v>
      </c>
      <c r="K60" s="89">
        <f t="shared" si="9"/>
        <v>1.3108024944886498E-2</v>
      </c>
      <c r="L60" s="89">
        <f t="shared" si="10"/>
        <v>1.3128057405158211E-2</v>
      </c>
      <c r="M60" s="89">
        <f t="shared" si="11"/>
        <v>1.3098928088866701E-2</v>
      </c>
      <c r="N60" s="89">
        <f t="shared" si="12"/>
        <v>1.3105342553423105E-2</v>
      </c>
      <c r="O60" s="89">
        <f t="shared" si="13"/>
        <v>1.3109425619694415E-2</v>
      </c>
      <c r="P60" s="89">
        <f t="shared" si="14"/>
        <v>1.3073785477934363E-2</v>
      </c>
      <c r="Q60" s="89">
        <f t="shared" si="15"/>
        <v>1.3105932680606891E-2</v>
      </c>
      <c r="R60" s="25">
        <f t="shared" si="16"/>
        <v>1.0501178835031696E-2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ht="13" x14ac:dyDescent="0.6">
      <c r="A61" s="81">
        <v>2140</v>
      </c>
      <c r="B61" s="88">
        <f t="shared" si="0"/>
        <v>6.2349494284534845E-3</v>
      </c>
      <c r="C61" s="89">
        <f t="shared" si="1"/>
        <v>6.1867168435720821E-3</v>
      </c>
      <c r="D61" s="89">
        <f t="shared" si="2"/>
        <v>6.0335210865221089E-3</v>
      </c>
      <c r="E61" s="89">
        <f t="shared" si="3"/>
        <v>6.2349494284534845E-3</v>
      </c>
      <c r="F61" s="89">
        <f t="shared" si="4"/>
        <v>6.3746311224679442E-3</v>
      </c>
      <c r="G61" s="89">
        <f t="shared" si="5"/>
        <v>8.2261488714068243E-3</v>
      </c>
      <c r="H61" s="89">
        <f t="shared" si="6"/>
        <v>8.1879196375425067E-3</v>
      </c>
      <c r="I61" s="89">
        <f t="shared" si="7"/>
        <v>1.1083643987890301E-2</v>
      </c>
      <c r="J61" s="89">
        <f t="shared" si="8"/>
        <v>1.1094313422593371E-2</v>
      </c>
      <c r="K61" s="89">
        <f t="shared" si="9"/>
        <v>1.1064138765035203E-2</v>
      </c>
      <c r="L61" s="89">
        <f t="shared" si="10"/>
        <v>1.1100806505672356E-2</v>
      </c>
      <c r="M61" s="89">
        <f t="shared" si="11"/>
        <v>1.1102561564193314E-2</v>
      </c>
      <c r="N61" s="89">
        <f t="shared" si="12"/>
        <v>1.1100674212253692E-2</v>
      </c>
      <c r="O61" s="89">
        <f t="shared" si="13"/>
        <v>1.1114894516448093E-2</v>
      </c>
      <c r="P61" s="89">
        <f t="shared" si="14"/>
        <v>1.1128017639089771E-2</v>
      </c>
      <c r="Q61" s="89">
        <f t="shared" si="15"/>
        <v>1.1128017639089993E-2</v>
      </c>
      <c r="R61" s="25">
        <f t="shared" si="16"/>
        <v>9.2122440419177831E-3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ht="13" x14ac:dyDescent="0.6">
      <c r="A62" s="81">
        <v>2150</v>
      </c>
      <c r="B62" s="88">
        <f t="shared" si="0"/>
        <v>6.04743537446506E-3</v>
      </c>
      <c r="C62" s="89">
        <f t="shared" si="1"/>
        <v>6.0034158837960483E-3</v>
      </c>
      <c r="D62" s="89">
        <f t="shared" si="2"/>
        <v>6.04743537446506E-3</v>
      </c>
      <c r="E62" s="89">
        <f t="shared" si="3"/>
        <v>6.04743537446506E-3</v>
      </c>
      <c r="F62" s="89">
        <f t="shared" si="4"/>
        <v>5.9925109896490358E-3</v>
      </c>
      <c r="G62" s="89">
        <f t="shared" si="5"/>
        <v>8.0213912700570766E-3</v>
      </c>
      <c r="H62" s="89">
        <f t="shared" si="6"/>
        <v>8.0315712596221722E-3</v>
      </c>
      <c r="I62" s="89">
        <f t="shared" si="7"/>
        <v>1.002123294120616E-2</v>
      </c>
      <c r="J62" s="89">
        <f t="shared" si="8"/>
        <v>9.9854896213880107E-3</v>
      </c>
      <c r="K62" s="89">
        <f t="shared" si="9"/>
        <v>1.0004158725116508E-2</v>
      </c>
      <c r="L62" s="89">
        <f t="shared" si="10"/>
        <v>9.9907483515822015E-3</v>
      </c>
      <c r="M62" s="89">
        <f t="shared" si="11"/>
        <v>9.9921696625930867E-3</v>
      </c>
      <c r="N62" s="89">
        <f t="shared" si="12"/>
        <v>9.9906412136709921E-3</v>
      </c>
      <c r="O62" s="89">
        <f t="shared" si="13"/>
        <v>1.0002156068483536E-2</v>
      </c>
      <c r="P62" s="89">
        <f t="shared" si="14"/>
        <v>9.9692363747707624E-3</v>
      </c>
      <c r="Q62" s="89">
        <f t="shared" si="15"/>
        <v>9.9713102569940482E-3</v>
      </c>
      <c r="R62" s="25">
        <f t="shared" si="16"/>
        <v>8.5073961713953011E-3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ht="13" x14ac:dyDescent="0.6">
      <c r="A63" s="81">
        <v>2160</v>
      </c>
      <c r="B63" s="88">
        <f t="shared" si="0"/>
        <v>6.0388957140040667E-3</v>
      </c>
      <c r="C63" s="89">
        <f t="shared" si="1"/>
        <v>5.9974911629225858E-3</v>
      </c>
      <c r="D63" s="89">
        <f t="shared" si="2"/>
        <v>6.0388957140040667E-3</v>
      </c>
      <c r="E63" s="89">
        <f t="shared" si="3"/>
        <v>6.0388957140040667E-3</v>
      </c>
      <c r="F63" s="89">
        <f t="shared" si="4"/>
        <v>5.9872286125892682E-3</v>
      </c>
      <c r="G63" s="89">
        <f t="shared" si="5"/>
        <v>7.9809902698613211E-3</v>
      </c>
      <c r="H63" s="89">
        <f t="shared" si="6"/>
        <v>7.9696398355828535E-3</v>
      </c>
      <c r="I63" s="89">
        <f t="shared" si="7"/>
        <v>9.9951808340985604E-3</v>
      </c>
      <c r="J63" s="89">
        <f t="shared" si="8"/>
        <v>9.9861989997507283E-3</v>
      </c>
      <c r="K63" s="89">
        <f t="shared" si="9"/>
        <v>9.9949407793840095E-3</v>
      </c>
      <c r="L63" s="89">
        <f t="shared" si="10"/>
        <v>1.0013433777731784E-2</v>
      </c>
      <c r="M63" s="89">
        <f t="shared" si="11"/>
        <v>1.0001895568778174E-2</v>
      </c>
      <c r="N63" s="89">
        <f t="shared" si="12"/>
        <v>9.998304357833776E-3</v>
      </c>
      <c r="O63" s="89">
        <f t="shared" si="13"/>
        <v>9.9891049521885211E-3</v>
      </c>
      <c r="P63" s="89">
        <f t="shared" si="14"/>
        <v>1.0015032615486197E-2</v>
      </c>
      <c r="Q63" s="89">
        <f t="shared" si="15"/>
        <v>1.0009204025236196E-2</v>
      </c>
      <c r="R63" s="25">
        <f t="shared" si="16"/>
        <v>8.5034583083410109E-3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ht="13" x14ac:dyDescent="0.6">
      <c r="A64" s="81">
        <v>2170</v>
      </c>
      <c r="B64" s="88">
        <f t="shared" si="0"/>
        <v>6.0116946619634959E-3</v>
      </c>
      <c r="C64" s="89">
        <f t="shared" si="1"/>
        <v>5.9728648087864489E-3</v>
      </c>
      <c r="D64" s="89">
        <f t="shared" si="2"/>
        <v>6.0116946619634959E-3</v>
      </c>
      <c r="E64" s="89">
        <f t="shared" si="3"/>
        <v>6.0116946619634959E-3</v>
      </c>
      <c r="F64" s="89">
        <f t="shared" si="4"/>
        <v>5.9632356181598123E-3</v>
      </c>
      <c r="G64" s="89">
        <f t="shared" si="5"/>
        <v>8.0065466508512095E-3</v>
      </c>
      <c r="H64" s="89">
        <f t="shared" si="6"/>
        <v>8.0240622010907536E-3</v>
      </c>
      <c r="I64" s="89">
        <f t="shared" si="7"/>
        <v>9.9992717523800234E-3</v>
      </c>
      <c r="J64" s="89">
        <f t="shared" si="8"/>
        <v>1.0008034791879838E-2</v>
      </c>
      <c r="K64" s="89">
        <f t="shared" si="9"/>
        <v>1.0008406080134868E-2</v>
      </c>
      <c r="L64" s="89">
        <f t="shared" si="10"/>
        <v>9.9751872283735388E-3</v>
      </c>
      <c r="M64" s="89">
        <f t="shared" si="11"/>
        <v>1.0011935331273092E-2</v>
      </c>
      <c r="N64" s="89">
        <f t="shared" si="12"/>
        <v>1.0002901130562902E-2</v>
      </c>
      <c r="O64" s="89">
        <f t="shared" si="13"/>
        <v>9.9993836605010156E-3</v>
      </c>
      <c r="P64" s="89">
        <f t="shared" si="14"/>
        <v>9.9985051656474866E-3</v>
      </c>
      <c r="Q64" s="89">
        <f t="shared" si="15"/>
        <v>1.0019253279225371E-2</v>
      </c>
      <c r="R64" s="25">
        <f t="shared" si="16"/>
        <v>8.501541980297303E-3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ht="13" x14ac:dyDescent="0.6">
      <c r="A65" s="81">
        <v>2180</v>
      </c>
      <c r="B65" s="88">
        <f t="shared" si="0"/>
        <v>5.9691575949474274E-3</v>
      </c>
      <c r="C65" s="89">
        <f t="shared" si="1"/>
        <v>5.9328250264898408E-3</v>
      </c>
      <c r="D65" s="89">
        <f t="shared" si="2"/>
        <v>5.9691575949474274E-3</v>
      </c>
      <c r="E65" s="89">
        <f t="shared" si="3"/>
        <v>5.9691575949474274E-3</v>
      </c>
      <c r="F65" s="89">
        <f t="shared" si="4"/>
        <v>5.9238109073092016E-3</v>
      </c>
      <c r="G65" s="89">
        <f t="shared" si="5"/>
        <v>8.0285180981058968E-3</v>
      </c>
      <c r="H65" s="89">
        <f t="shared" si="6"/>
        <v>8.0212151409362331E-3</v>
      </c>
      <c r="I65" s="89">
        <f t="shared" si="7"/>
        <v>1.0015288147220858E-2</v>
      </c>
      <c r="J65" s="89">
        <f t="shared" si="8"/>
        <v>1.0002654971840164E-2</v>
      </c>
      <c r="K65" s="89">
        <f t="shared" si="9"/>
        <v>9.9963330967776098E-3</v>
      </c>
      <c r="L65" s="89">
        <f t="shared" si="10"/>
        <v>1.0002327744311756E-2</v>
      </c>
      <c r="M65" s="89">
        <f t="shared" si="11"/>
        <v>9.9867857798778825E-3</v>
      </c>
      <c r="N65" s="89">
        <f t="shared" si="12"/>
        <v>9.9970838804595008E-3</v>
      </c>
      <c r="O65" s="89">
        <f t="shared" si="13"/>
        <v>1.0016720979633353E-2</v>
      </c>
      <c r="P65" s="89">
        <f t="shared" si="14"/>
        <v>9.9973953964165307E-3</v>
      </c>
      <c r="Q65" s="89">
        <f t="shared" si="15"/>
        <v>1.0001939518220704E-2</v>
      </c>
      <c r="R65" s="25">
        <f t="shared" si="16"/>
        <v>8.4893982170276133E-3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ht="13" x14ac:dyDescent="0.6">
      <c r="A66" s="81">
        <v>2190</v>
      </c>
      <c r="B66" s="88">
        <f t="shared" si="0"/>
        <v>6.0545702349539265E-3</v>
      </c>
      <c r="C66" s="89">
        <f t="shared" si="1"/>
        <v>6.0198478666397826E-3</v>
      </c>
      <c r="D66" s="89">
        <f t="shared" si="2"/>
        <v>6.0545702349539265E-3</v>
      </c>
      <c r="E66" s="89">
        <f t="shared" si="3"/>
        <v>6.0545702349539265E-3</v>
      </c>
      <c r="F66" s="89">
        <f t="shared" si="4"/>
        <v>6.0112294317617998E-3</v>
      </c>
      <c r="G66" s="89">
        <f t="shared" si="5"/>
        <v>7.9564225983534964E-3</v>
      </c>
      <c r="H66" s="89">
        <f t="shared" si="6"/>
        <v>7.9733311599399226E-3</v>
      </c>
      <c r="I66" s="89">
        <f t="shared" si="7"/>
        <v>1.0000575759574692E-2</v>
      </c>
      <c r="J66" s="89">
        <f t="shared" si="8"/>
        <v>1.0000281063214933E-2</v>
      </c>
      <c r="K66" s="89">
        <f t="shared" si="9"/>
        <v>1.0017466872823899E-2</v>
      </c>
      <c r="L66" s="89">
        <f t="shared" si="10"/>
        <v>1.0013022457307619E-2</v>
      </c>
      <c r="M66" s="89">
        <f t="shared" si="11"/>
        <v>1.0003781792562894E-2</v>
      </c>
      <c r="N66" s="89">
        <f t="shared" si="12"/>
        <v>9.9937781368335532E-3</v>
      </c>
      <c r="O66" s="89">
        <f t="shared" si="13"/>
        <v>1.0000979635210294E-2</v>
      </c>
      <c r="P66" s="89">
        <f t="shared" si="14"/>
        <v>9.9985736665730851E-3</v>
      </c>
      <c r="Q66" s="89">
        <f t="shared" si="15"/>
        <v>9.9867857798778825E-3</v>
      </c>
      <c r="R66" s="25">
        <f t="shared" si="16"/>
        <v>8.5087366828459771E-3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ht="13" x14ac:dyDescent="0.6">
      <c r="A67" s="81">
        <v>2200</v>
      </c>
      <c r="B67" s="88">
        <f t="shared" si="0"/>
        <v>5.9735224773962425E-3</v>
      </c>
      <c r="C67" s="89">
        <f t="shared" si="1"/>
        <v>6.0726675818398856E-3</v>
      </c>
      <c r="D67" s="89">
        <f t="shared" si="2"/>
        <v>5.9735224773962425E-3</v>
      </c>
      <c r="E67" s="89">
        <f t="shared" si="3"/>
        <v>5.9735224773962425E-3</v>
      </c>
      <c r="F67" s="89">
        <f t="shared" si="4"/>
        <v>6.0644812037402573E-3</v>
      </c>
      <c r="G67" s="89">
        <f t="shared" si="5"/>
        <v>7.8549784535015821E-3</v>
      </c>
      <c r="H67" s="89">
        <f t="shared" si="6"/>
        <v>7.8129577190302335E-3</v>
      </c>
      <c r="I67" s="89">
        <f t="shared" si="7"/>
        <v>9.7957298995670072E-3</v>
      </c>
      <c r="J67" s="89">
        <f t="shared" si="8"/>
        <v>9.8333672107302483E-3</v>
      </c>
      <c r="K67" s="89">
        <f t="shared" si="9"/>
        <v>9.8157072722304672E-3</v>
      </c>
      <c r="L67" s="89">
        <f t="shared" si="10"/>
        <v>9.8193682305960373E-3</v>
      </c>
      <c r="M67" s="89">
        <f t="shared" si="11"/>
        <v>9.8206812690726508E-3</v>
      </c>
      <c r="N67" s="89">
        <f t="shared" si="12"/>
        <v>9.8269983346586098E-3</v>
      </c>
      <c r="O67" s="89">
        <f t="shared" si="13"/>
        <v>9.8250683059439847E-3</v>
      </c>
      <c r="P67" s="89">
        <f t="shared" si="14"/>
        <v>9.807588126756972E-3</v>
      </c>
      <c r="Q67" s="89">
        <f t="shared" si="15"/>
        <v>9.8142594176868769E-3</v>
      </c>
      <c r="R67" s="25">
        <f t="shared" si="16"/>
        <v>8.3802762785964713E-3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ht="13" x14ac:dyDescent="0.6">
      <c r="A68" s="81">
        <v>2210</v>
      </c>
      <c r="B68" s="88">
        <f t="shared" si="0"/>
        <v>6.0108632373765403E-3</v>
      </c>
      <c r="C68" s="89">
        <f t="shared" si="1"/>
        <v>5.9726596085196704E-3</v>
      </c>
      <c r="D68" s="89">
        <f t="shared" si="2"/>
        <v>6.0108632373765403E-3</v>
      </c>
      <c r="E68" s="89">
        <f t="shared" si="3"/>
        <v>6.0108632373765403E-3</v>
      </c>
      <c r="F68" s="89">
        <f t="shared" si="4"/>
        <v>5.9650771008783465E-3</v>
      </c>
      <c r="G68" s="89">
        <f t="shared" si="5"/>
        <v>7.3951062933013123E-3</v>
      </c>
      <c r="H68" s="89">
        <f t="shared" si="6"/>
        <v>7.4272153752381609E-3</v>
      </c>
      <c r="I68" s="89">
        <f t="shared" si="7"/>
        <v>9.4389270767119005E-3</v>
      </c>
      <c r="J68" s="89">
        <f t="shared" si="8"/>
        <v>9.4106366081478932E-3</v>
      </c>
      <c r="K68" s="89">
        <f t="shared" si="9"/>
        <v>9.4166237232895522E-3</v>
      </c>
      <c r="L68" s="89">
        <f t="shared" si="10"/>
        <v>9.4253340619154802E-3</v>
      </c>
      <c r="M68" s="89">
        <f t="shared" si="11"/>
        <v>9.4227458550615317E-3</v>
      </c>
      <c r="N68" s="89">
        <f t="shared" si="12"/>
        <v>9.4206248018753325E-3</v>
      </c>
      <c r="O68" s="89">
        <f t="shared" si="13"/>
        <v>9.3983435226732137E-3</v>
      </c>
      <c r="P68" s="89">
        <f t="shared" si="14"/>
        <v>9.439082137062238E-3</v>
      </c>
      <c r="Q68" s="89">
        <f t="shared" si="15"/>
        <v>9.4203705295421436E-3</v>
      </c>
      <c r="R68" s="25">
        <f t="shared" si="16"/>
        <v>8.0990835253966498E-3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ht="13" x14ac:dyDescent="0.6">
      <c r="A69" s="81">
        <v>2220</v>
      </c>
      <c r="B69" s="88">
        <f t="shared" si="0"/>
        <v>6.0222654600474712E-3</v>
      </c>
      <c r="C69" s="89">
        <f t="shared" si="1"/>
        <v>5.9862042894645029E-3</v>
      </c>
      <c r="D69" s="89">
        <f t="shared" si="2"/>
        <v>6.0222654600474712E-3</v>
      </c>
      <c r="E69" s="89">
        <f t="shared" si="3"/>
        <v>5.9049519065137446E-3</v>
      </c>
      <c r="F69" s="89">
        <f t="shared" si="4"/>
        <v>5.9790438324935913E-3</v>
      </c>
      <c r="G69" s="89">
        <f t="shared" si="5"/>
        <v>7.0254476920488251E-3</v>
      </c>
      <c r="H69" s="89">
        <f t="shared" si="6"/>
        <v>7.0145338251916822E-3</v>
      </c>
      <c r="I69" s="89">
        <f t="shared" si="7"/>
        <v>9.0071072410866648E-3</v>
      </c>
      <c r="J69" s="89">
        <f t="shared" si="8"/>
        <v>9.019358160728741E-3</v>
      </c>
      <c r="K69" s="89">
        <f t="shared" si="9"/>
        <v>9.0212737106925012E-3</v>
      </c>
      <c r="L69" s="89">
        <f t="shared" si="10"/>
        <v>9.0170956780426526E-3</v>
      </c>
      <c r="M69" s="89">
        <f t="shared" si="11"/>
        <v>9.03174545109664E-3</v>
      </c>
      <c r="N69" s="89">
        <f t="shared" si="12"/>
        <v>9.0153900683969113E-3</v>
      </c>
      <c r="O69" s="89">
        <f t="shared" si="13"/>
        <v>9.0259391576605896E-3</v>
      </c>
      <c r="P69" s="89">
        <f t="shared" si="14"/>
        <v>9.0221663597169766E-3</v>
      </c>
      <c r="Q69" s="89">
        <f t="shared" si="15"/>
        <v>9.0297153789300477E-3</v>
      </c>
      <c r="R69" s="25">
        <f t="shared" si="16"/>
        <v>7.8215314795099383E-3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ht="13" x14ac:dyDescent="0.6">
      <c r="A70" s="81">
        <v>2230</v>
      </c>
      <c r="B70" s="88">
        <f t="shared" si="0"/>
        <v>5.9013950274855453E-3</v>
      </c>
      <c r="C70" s="89">
        <f t="shared" si="1"/>
        <v>5.9779644969490953E-3</v>
      </c>
      <c r="D70" s="89">
        <f t="shared" si="2"/>
        <v>6.0118790183842918E-3</v>
      </c>
      <c r="E70" s="89">
        <f t="shared" si="3"/>
        <v>6.0187081661986497E-3</v>
      </c>
      <c r="F70" s="89">
        <f t="shared" si="4"/>
        <v>6.0808760979120802E-3</v>
      </c>
      <c r="G70" s="89">
        <f t="shared" si="5"/>
        <v>6.629478369439834E-3</v>
      </c>
      <c r="H70" s="89">
        <f t="shared" si="6"/>
        <v>6.6175969502322296E-3</v>
      </c>
      <c r="I70" s="89">
        <f t="shared" si="7"/>
        <v>8.6341872196336045E-3</v>
      </c>
      <c r="J70" s="89">
        <f t="shared" si="8"/>
        <v>8.6162775797329338E-3</v>
      </c>
      <c r="K70" s="89">
        <f t="shared" si="9"/>
        <v>8.6153608655177294E-3</v>
      </c>
      <c r="L70" s="89">
        <f t="shared" si="10"/>
        <v>8.6062023896682494E-3</v>
      </c>
      <c r="M70" s="89">
        <f t="shared" si="11"/>
        <v>8.6188196847047926E-3</v>
      </c>
      <c r="N70" s="89">
        <f t="shared" si="12"/>
        <v>8.6180461368252637E-3</v>
      </c>
      <c r="O70" s="89">
        <f t="shared" si="13"/>
        <v>8.6177333275201384E-3</v>
      </c>
      <c r="P70" s="89">
        <f t="shared" si="14"/>
        <v>8.6196071810731301E-3</v>
      </c>
      <c r="Q70" s="89">
        <f t="shared" si="15"/>
        <v>8.6095407238835353E-3</v>
      </c>
      <c r="R70" s="25">
        <f t="shared" si="16"/>
        <v>7.5496045771975689E-3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ht="13" x14ac:dyDescent="0.6">
      <c r="A71" s="81">
        <v>2240</v>
      </c>
      <c r="B71" s="88">
        <f t="shared" si="0"/>
        <v>6.093882204570189E-3</v>
      </c>
      <c r="C71" s="89">
        <f t="shared" si="1"/>
        <v>6.0550297791346352E-3</v>
      </c>
      <c r="D71" s="89">
        <f t="shared" si="2"/>
        <v>5.9833892077747475E-3</v>
      </c>
      <c r="E71" s="89">
        <f t="shared" si="3"/>
        <v>5.9897909551722694E-3</v>
      </c>
      <c r="F71" s="89">
        <f t="shared" si="4"/>
        <v>5.9389573944677032E-3</v>
      </c>
      <c r="G71" s="89">
        <f t="shared" si="5"/>
        <v>6.2171729575475343E-3</v>
      </c>
      <c r="H71" s="89">
        <f t="shared" si="6"/>
        <v>6.2363131424352236E-3</v>
      </c>
      <c r="I71" s="89">
        <f t="shared" si="7"/>
        <v>8.2137770576706792E-3</v>
      </c>
      <c r="J71" s="89">
        <f t="shared" si="8"/>
        <v>8.2301148939094571E-3</v>
      </c>
      <c r="K71" s="89">
        <f t="shared" si="9"/>
        <v>8.2271556943156465E-3</v>
      </c>
      <c r="L71" s="89">
        <f t="shared" si="10"/>
        <v>8.2326798400458312E-3</v>
      </c>
      <c r="M71" s="89">
        <f t="shared" si="11"/>
        <v>8.2127453294460473E-3</v>
      </c>
      <c r="N71" s="89">
        <f t="shared" si="12"/>
        <v>8.2217161033264485E-3</v>
      </c>
      <c r="O71" s="89">
        <f t="shared" si="13"/>
        <v>8.2278192756868318E-3</v>
      </c>
      <c r="P71" s="89">
        <f t="shared" si="14"/>
        <v>8.2151294430636845E-3</v>
      </c>
      <c r="Q71" s="89">
        <f t="shared" si="15"/>
        <v>8.228819083293093E-3</v>
      </c>
      <c r="R71" s="25">
        <f t="shared" si="16"/>
        <v>7.2827807726162513E-3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ht="13" x14ac:dyDescent="0.6">
      <c r="A72" s="81">
        <v>2250</v>
      </c>
      <c r="B72" s="88">
        <f t="shared" si="0"/>
        <v>5.9400254261150476E-3</v>
      </c>
      <c r="C72" s="89">
        <f t="shared" si="1"/>
        <v>6.0017776194813965E-3</v>
      </c>
      <c r="D72" s="89">
        <f t="shared" si="2"/>
        <v>5.9400254261150476E-3</v>
      </c>
      <c r="E72" s="89">
        <f t="shared" si="3"/>
        <v>6.0441115262002132E-3</v>
      </c>
      <c r="F72" s="89">
        <f t="shared" si="4"/>
        <v>5.9957782946848948E-3</v>
      </c>
      <c r="G72" s="89">
        <f t="shared" si="5"/>
        <v>5.9977965293538382E-3</v>
      </c>
      <c r="H72" s="89">
        <f t="shared" si="6"/>
        <v>6.0095087061133867E-3</v>
      </c>
      <c r="I72" s="89">
        <f t="shared" si="7"/>
        <v>7.8185550669664927E-3</v>
      </c>
      <c r="J72" s="89">
        <f t="shared" si="8"/>
        <v>7.810369834134967E-3</v>
      </c>
      <c r="K72" s="89">
        <f t="shared" si="9"/>
        <v>7.8233965717096066E-3</v>
      </c>
      <c r="L72" s="89">
        <f t="shared" si="10"/>
        <v>7.8164829099010014E-3</v>
      </c>
      <c r="M72" s="89">
        <f t="shared" si="11"/>
        <v>7.8177512212604938E-3</v>
      </c>
      <c r="N72" s="89">
        <f t="shared" si="12"/>
        <v>7.8219266269834442E-3</v>
      </c>
      <c r="O72" s="89">
        <f t="shared" si="13"/>
        <v>7.8229523948785129E-3</v>
      </c>
      <c r="P72" s="89">
        <f t="shared" si="14"/>
        <v>7.8154453533205714E-3</v>
      </c>
      <c r="Q72" s="89">
        <f t="shared" si="15"/>
        <v>7.8164221469851913E-3</v>
      </c>
      <c r="R72" s="25">
        <f t="shared" si="16"/>
        <v>7.0182703533877566E-3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ht="13" x14ac:dyDescent="0.6">
      <c r="A73" s="81">
        <v>2260</v>
      </c>
      <c r="B73" s="88">
        <f t="shared" si="0"/>
        <v>5.9770011338338147E-3</v>
      </c>
      <c r="C73" s="89">
        <f t="shared" si="1"/>
        <v>5.9375576682276776E-3</v>
      </c>
      <c r="D73" s="89">
        <f t="shared" si="2"/>
        <v>5.9770011338338147E-3</v>
      </c>
      <c r="E73" s="89">
        <f t="shared" si="3"/>
        <v>5.9770011338338147E-3</v>
      </c>
      <c r="F73" s="89">
        <f t="shared" si="4"/>
        <v>6.0236262101280857E-3</v>
      </c>
      <c r="G73" s="89">
        <f t="shared" si="5"/>
        <v>6.0128309919593725E-3</v>
      </c>
      <c r="H73" s="89">
        <f t="shared" si="6"/>
        <v>5.9841382542074051E-3</v>
      </c>
      <c r="I73" s="89">
        <f t="shared" si="7"/>
        <v>7.4144989736928402E-3</v>
      </c>
      <c r="J73" s="89">
        <f t="shared" si="8"/>
        <v>7.4199195577211441E-3</v>
      </c>
      <c r="K73" s="89">
        <f t="shared" si="9"/>
        <v>7.4139664556172047E-3</v>
      </c>
      <c r="L73" s="89">
        <f t="shared" si="10"/>
        <v>7.4168905022762299E-3</v>
      </c>
      <c r="M73" s="89">
        <f t="shared" si="11"/>
        <v>7.4230373272310413E-3</v>
      </c>
      <c r="N73" s="89">
        <f t="shared" si="12"/>
        <v>7.4156962472169408E-3</v>
      </c>
      <c r="O73" s="89">
        <f t="shared" si="13"/>
        <v>7.4128647321520802E-3</v>
      </c>
      <c r="P73" s="89">
        <f t="shared" si="14"/>
        <v>7.4247887686653691E-3</v>
      </c>
      <c r="Q73" s="89">
        <f t="shared" si="15"/>
        <v>7.4172308496722739E-3</v>
      </c>
      <c r="R73" s="25">
        <f t="shared" si="16"/>
        <v>6.7905031212668193E-3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ht="13" x14ac:dyDescent="0.6">
      <c r="A74" s="81">
        <v>2270</v>
      </c>
      <c r="B74" s="88">
        <f t="shared" si="0"/>
        <v>6.075441509612034E-3</v>
      </c>
      <c r="C74" s="89">
        <f t="shared" si="1"/>
        <v>6.0376697724562334E-3</v>
      </c>
      <c r="D74" s="89">
        <f t="shared" si="2"/>
        <v>6.075441509612034E-3</v>
      </c>
      <c r="E74" s="89">
        <f t="shared" si="3"/>
        <v>5.9884521443824834E-3</v>
      </c>
      <c r="F74" s="89">
        <f t="shared" si="4"/>
        <v>6.0269639847416734E-3</v>
      </c>
      <c r="G74" s="89">
        <f t="shared" si="5"/>
        <v>5.9799261340915955E-3</v>
      </c>
      <c r="H74" s="89">
        <f t="shared" si="6"/>
        <v>5.9928338695971473E-3</v>
      </c>
      <c r="I74" s="89">
        <f t="shared" si="7"/>
        <v>7.0241309961875942E-3</v>
      </c>
      <c r="J74" s="89">
        <f t="shared" si="8"/>
        <v>7.0262052065159786E-3</v>
      </c>
      <c r="K74" s="89">
        <f t="shared" si="9"/>
        <v>7.0201731452683713E-3</v>
      </c>
      <c r="L74" s="89">
        <f t="shared" si="10"/>
        <v>7.0215163672455727E-3</v>
      </c>
      <c r="M74" s="89">
        <f t="shared" si="11"/>
        <v>7.0211029923188395E-3</v>
      </c>
      <c r="N74" s="89">
        <f t="shared" si="12"/>
        <v>7.0274378003134519E-3</v>
      </c>
      <c r="O74" s="89">
        <f t="shared" si="13"/>
        <v>7.0186835901189237E-3</v>
      </c>
      <c r="P74" s="89">
        <f t="shared" si="14"/>
        <v>7.0158486655056418E-3</v>
      </c>
      <c r="Q74" s="89">
        <f t="shared" si="15"/>
        <v>7.018534710353741E-3</v>
      </c>
      <c r="R74" s="25">
        <f t="shared" si="16"/>
        <v>6.5856476498950822E-3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ht="13" x14ac:dyDescent="0.6">
      <c r="A75" s="81">
        <v>2280</v>
      </c>
      <c r="B75" s="88">
        <f t="shared" si="0"/>
        <v>5.9734082240952002E-3</v>
      </c>
      <c r="C75" s="89">
        <f t="shared" si="1"/>
        <v>6.0198478666397826E-3</v>
      </c>
      <c r="D75" s="89">
        <f t="shared" si="2"/>
        <v>5.9734082240952002E-3</v>
      </c>
      <c r="E75" s="89">
        <f t="shared" si="3"/>
        <v>6.0603962884540064E-3</v>
      </c>
      <c r="F75" s="89">
        <f t="shared" si="4"/>
        <v>6.0097954252869012E-3</v>
      </c>
      <c r="G75" s="89">
        <f t="shared" si="5"/>
        <v>6.0054028585394548E-3</v>
      </c>
      <c r="H75" s="89">
        <f t="shared" si="6"/>
        <v>6.003764103017728E-3</v>
      </c>
      <c r="I75" s="89">
        <f t="shared" si="7"/>
        <v>6.6198592145083612E-3</v>
      </c>
      <c r="J75" s="89">
        <f t="shared" si="8"/>
        <v>6.6204428694527362E-3</v>
      </c>
      <c r="K75" s="89">
        <f t="shared" si="9"/>
        <v>6.6147718147266943E-3</v>
      </c>
      <c r="L75" s="89">
        <f t="shared" si="10"/>
        <v>6.6214638364365808E-3</v>
      </c>
      <c r="M75" s="89">
        <f t="shared" si="11"/>
        <v>6.6181222714336574E-3</v>
      </c>
      <c r="N75" s="89">
        <f t="shared" si="12"/>
        <v>6.6155276174972855E-3</v>
      </c>
      <c r="O75" s="89">
        <f t="shared" si="13"/>
        <v>6.6269709646107344E-3</v>
      </c>
      <c r="P75" s="89">
        <f t="shared" si="14"/>
        <v>6.6255255140457159E-3</v>
      </c>
      <c r="Q75" s="89">
        <f t="shared" si="15"/>
        <v>6.6245435699401334E-3</v>
      </c>
      <c r="R75" s="25">
        <f t="shared" si="16"/>
        <v>6.3520781664237608E-3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ht="13" x14ac:dyDescent="0.6">
      <c r="A76" s="90">
        <v>2290</v>
      </c>
      <c r="B76" s="91">
        <f t="shared" si="0"/>
        <v>6.0230293141951829E-3</v>
      </c>
      <c r="C76" s="92">
        <f t="shared" si="1"/>
        <v>5.9850725506698232E-3</v>
      </c>
      <c r="D76" s="92">
        <f t="shared" si="2"/>
        <v>6.0230293141951829E-3</v>
      </c>
      <c r="E76" s="92">
        <f t="shared" si="3"/>
        <v>5.9458536724352751E-3</v>
      </c>
      <c r="F76" s="92">
        <f t="shared" si="4"/>
        <v>5.975658014372609E-3</v>
      </c>
      <c r="G76" s="92">
        <f t="shared" si="5"/>
        <v>6.0069461839611371E-3</v>
      </c>
      <c r="H76" s="92">
        <f t="shared" si="6"/>
        <v>6.0150998296255587E-3</v>
      </c>
      <c r="I76" s="92">
        <f t="shared" si="7"/>
        <v>6.2220727737596349E-3</v>
      </c>
      <c r="J76" s="92">
        <f t="shared" si="8"/>
        <v>6.2222980442925291E-3</v>
      </c>
      <c r="K76" s="92">
        <f t="shared" si="9"/>
        <v>6.2172150761865552E-3</v>
      </c>
      <c r="L76" s="92">
        <f t="shared" si="10"/>
        <v>6.2215421425428907E-3</v>
      </c>
      <c r="M76" s="92">
        <f t="shared" si="11"/>
        <v>6.218043439724541E-3</v>
      </c>
      <c r="N76" s="92">
        <f t="shared" si="12"/>
        <v>6.2204568158248374E-3</v>
      </c>
      <c r="O76" s="92">
        <f t="shared" si="13"/>
        <v>6.2149677824550054E-3</v>
      </c>
      <c r="P76" s="92">
        <f t="shared" si="14"/>
        <v>6.2136965118781973E-3</v>
      </c>
      <c r="Q76" s="92">
        <f t="shared" si="15"/>
        <v>6.2253177566542472E-3</v>
      </c>
      <c r="R76" s="25">
        <f t="shared" si="16"/>
        <v>6.1218937014233255E-3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ht="13" x14ac:dyDescent="0.6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ht="13" x14ac:dyDescent="0.6">
      <c r="A78" s="45" t="s">
        <v>176</v>
      </c>
      <c r="B78" s="45" t="s">
        <v>177</v>
      </c>
      <c r="C78" s="93" t="s">
        <v>178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ht="13" x14ac:dyDescent="0.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ht="13" x14ac:dyDescent="0.6">
      <c r="A80" s="94" t="s">
        <v>179</v>
      </c>
      <c r="B80" s="1">
        <v>1950</v>
      </c>
      <c r="C80" s="1">
        <v>1960</v>
      </c>
      <c r="D80" s="1">
        <v>1970</v>
      </c>
      <c r="E80" s="1">
        <v>1980</v>
      </c>
      <c r="F80" s="1">
        <v>1990</v>
      </c>
      <c r="G80" s="1">
        <v>2000</v>
      </c>
      <c r="H80" s="1">
        <v>2010</v>
      </c>
      <c r="I80" s="1">
        <v>2020</v>
      </c>
      <c r="J80" s="1">
        <v>2030</v>
      </c>
      <c r="K80" s="1">
        <v>2040</v>
      </c>
      <c r="L80" s="1">
        <v>2050</v>
      </c>
      <c r="M80" s="1">
        <v>2060</v>
      </c>
      <c r="N80" s="1">
        <v>2070</v>
      </c>
      <c r="O80" s="1">
        <v>2080</v>
      </c>
      <c r="P80" s="1">
        <v>2090</v>
      </c>
      <c r="Q80" s="1">
        <v>2100</v>
      </c>
      <c r="R80" s="1">
        <v>2110</v>
      </c>
      <c r="S80" s="1">
        <v>2120</v>
      </c>
      <c r="T80" s="1">
        <v>2130</v>
      </c>
      <c r="U80" s="1">
        <v>2140</v>
      </c>
      <c r="V80" s="1">
        <v>2150</v>
      </c>
      <c r="W80" s="1">
        <v>2160</v>
      </c>
      <c r="X80" s="1">
        <v>2170</v>
      </c>
      <c r="Y80" s="1">
        <v>2180</v>
      </c>
      <c r="Z80" s="1">
        <v>2190</v>
      </c>
      <c r="AA80" s="1">
        <v>2200</v>
      </c>
      <c r="AB80" s="1">
        <v>2210</v>
      </c>
      <c r="AC80" s="1">
        <v>2220</v>
      </c>
      <c r="AD80" s="1">
        <v>2230</v>
      </c>
      <c r="AE80" s="1">
        <v>2240</v>
      </c>
      <c r="AF80" s="1">
        <v>2250</v>
      </c>
      <c r="AG80" s="1">
        <v>2260</v>
      </c>
      <c r="AH80" s="1">
        <v>2270</v>
      </c>
      <c r="AI80" s="1">
        <v>2280</v>
      </c>
      <c r="AJ80" s="1">
        <v>2290</v>
      </c>
      <c r="AK80" s="1">
        <v>2300</v>
      </c>
      <c r="AL80" s="2"/>
    </row>
    <row r="81" spans="1:38" ht="13" x14ac:dyDescent="0.6">
      <c r="A81" s="1" t="s">
        <v>159</v>
      </c>
      <c r="B81" s="45">
        <v>0.33</v>
      </c>
      <c r="C81" s="45">
        <v>0.39</v>
      </c>
      <c r="D81" s="45">
        <v>0.47</v>
      </c>
      <c r="E81" s="45">
        <v>0.56999999999999995</v>
      </c>
      <c r="F81" s="45">
        <v>0.78</v>
      </c>
      <c r="G81" s="45">
        <v>1</v>
      </c>
      <c r="H81" s="45">
        <v>1.22</v>
      </c>
      <c r="I81" s="45">
        <v>1.45</v>
      </c>
      <c r="J81" s="45">
        <v>1.7</v>
      </c>
      <c r="K81" s="45">
        <v>1.96</v>
      </c>
      <c r="L81" s="45">
        <v>2.2200000000000002</v>
      </c>
      <c r="M81" s="45">
        <v>2.4900000000000002</v>
      </c>
      <c r="N81" s="45">
        <v>2.79</v>
      </c>
      <c r="O81" s="45">
        <v>3.11</v>
      </c>
      <c r="P81" s="45">
        <v>3.43</v>
      </c>
      <c r="Q81" s="45">
        <v>3.75</v>
      </c>
      <c r="R81" s="45">
        <v>4.05</v>
      </c>
      <c r="S81" s="45">
        <v>4.3600000000000003</v>
      </c>
      <c r="T81" s="45">
        <v>4.68</v>
      </c>
      <c r="U81" s="45">
        <v>4.99</v>
      </c>
      <c r="V81" s="45">
        <v>5.31</v>
      </c>
      <c r="W81" s="45">
        <v>5.64</v>
      </c>
      <c r="X81" s="45">
        <v>5.99</v>
      </c>
      <c r="Y81" s="45">
        <v>6.36</v>
      </c>
      <c r="Z81" s="45">
        <v>6.75</v>
      </c>
      <c r="AA81" s="45">
        <v>7.17</v>
      </c>
      <c r="AB81" s="45">
        <v>7.61</v>
      </c>
      <c r="AC81" s="45">
        <v>8.08</v>
      </c>
      <c r="AD81" s="45">
        <v>8.58</v>
      </c>
      <c r="AE81" s="45">
        <v>9.1</v>
      </c>
      <c r="AF81" s="45">
        <v>9.67</v>
      </c>
      <c r="AG81" s="45">
        <v>10.26</v>
      </c>
      <c r="AH81" s="45">
        <v>10.89</v>
      </c>
      <c r="AI81" s="45">
        <v>11.57</v>
      </c>
      <c r="AJ81" s="45">
        <v>12.28</v>
      </c>
      <c r="AK81" s="45">
        <v>13.04</v>
      </c>
      <c r="AL81" s="2"/>
    </row>
    <row r="82" spans="1:38" ht="13" x14ac:dyDescent="0.6">
      <c r="A82" s="1" t="s">
        <v>160</v>
      </c>
      <c r="B82" s="45">
        <v>0.28000000000000003</v>
      </c>
      <c r="C82" s="45">
        <v>0.37</v>
      </c>
      <c r="D82" s="45">
        <v>0.48</v>
      </c>
      <c r="E82" s="45">
        <v>0.63</v>
      </c>
      <c r="F82" s="45">
        <v>0.86</v>
      </c>
      <c r="G82" s="45">
        <v>1</v>
      </c>
      <c r="H82" s="45">
        <v>1.22</v>
      </c>
      <c r="I82" s="45">
        <v>1.46</v>
      </c>
      <c r="J82" s="45">
        <v>1.71</v>
      </c>
      <c r="K82" s="45">
        <v>1.98</v>
      </c>
      <c r="L82" s="45">
        <v>2.2400000000000002</v>
      </c>
      <c r="M82" s="45">
        <v>2.5099999999999998</v>
      </c>
      <c r="N82" s="45">
        <v>2.8</v>
      </c>
      <c r="O82" s="45">
        <v>3.13</v>
      </c>
      <c r="P82" s="45">
        <v>3.46</v>
      </c>
      <c r="Q82" s="45">
        <v>3.77</v>
      </c>
      <c r="R82" s="45">
        <v>4.07</v>
      </c>
      <c r="S82" s="45">
        <v>4.3899999999999997</v>
      </c>
      <c r="T82" s="45">
        <v>4.7</v>
      </c>
      <c r="U82" s="45">
        <v>5.03</v>
      </c>
      <c r="V82" s="45">
        <v>5.35</v>
      </c>
      <c r="W82" s="45">
        <v>5.68</v>
      </c>
      <c r="X82" s="45">
        <v>6.03</v>
      </c>
      <c r="Y82" s="45">
        <v>6.4</v>
      </c>
      <c r="Z82" s="45">
        <v>6.79</v>
      </c>
      <c r="AA82" s="45">
        <v>7.21</v>
      </c>
      <c r="AB82" s="45">
        <v>7.66</v>
      </c>
      <c r="AC82" s="45">
        <v>8.1300000000000008</v>
      </c>
      <c r="AD82" s="45">
        <v>8.6300000000000008</v>
      </c>
      <c r="AE82" s="45">
        <v>9.16</v>
      </c>
      <c r="AF82" s="45">
        <v>9.73</v>
      </c>
      <c r="AG82" s="45">
        <v>10.33</v>
      </c>
      <c r="AH82" s="45">
        <v>10.96</v>
      </c>
      <c r="AI82" s="45">
        <v>11.64</v>
      </c>
      <c r="AJ82" s="45">
        <v>12.36</v>
      </c>
      <c r="AK82" s="45">
        <v>13.12</v>
      </c>
      <c r="AL82" s="2"/>
    </row>
    <row r="83" spans="1:38" ht="13" x14ac:dyDescent="0.6">
      <c r="A83" s="1" t="s">
        <v>161</v>
      </c>
      <c r="B83" s="45">
        <v>0.24</v>
      </c>
      <c r="C83" s="45">
        <v>0.32</v>
      </c>
      <c r="D83" s="45">
        <v>0.41</v>
      </c>
      <c r="E83" s="45">
        <v>0.54</v>
      </c>
      <c r="F83" s="45">
        <v>0.85</v>
      </c>
      <c r="G83" s="45">
        <v>1</v>
      </c>
      <c r="H83" s="45">
        <v>1.22</v>
      </c>
      <c r="I83" s="45">
        <v>1.46</v>
      </c>
      <c r="J83" s="45">
        <v>1.71</v>
      </c>
      <c r="K83" s="45">
        <v>1.97</v>
      </c>
      <c r="L83" s="45">
        <v>2.23</v>
      </c>
      <c r="M83" s="45">
        <v>2.5</v>
      </c>
      <c r="N83" s="45">
        <v>2.79</v>
      </c>
      <c r="O83" s="45">
        <v>3.11</v>
      </c>
      <c r="P83" s="45">
        <v>3.44</v>
      </c>
      <c r="Q83" s="45">
        <v>3.75</v>
      </c>
      <c r="R83" s="45">
        <v>4.05</v>
      </c>
      <c r="S83" s="45">
        <v>4.3600000000000003</v>
      </c>
      <c r="T83" s="45">
        <v>4.68</v>
      </c>
      <c r="U83" s="45">
        <v>5</v>
      </c>
      <c r="V83" s="45">
        <v>5.31</v>
      </c>
      <c r="W83" s="45">
        <v>5.64</v>
      </c>
      <c r="X83" s="45">
        <v>5.99</v>
      </c>
      <c r="Y83" s="45">
        <v>6.36</v>
      </c>
      <c r="Z83" s="45">
        <v>6.75</v>
      </c>
      <c r="AA83" s="45">
        <v>7.17</v>
      </c>
      <c r="AB83" s="45">
        <v>7.61</v>
      </c>
      <c r="AC83" s="45">
        <v>8.08</v>
      </c>
      <c r="AD83" s="45">
        <v>8.58</v>
      </c>
      <c r="AE83" s="45">
        <v>9.11</v>
      </c>
      <c r="AF83" s="45">
        <v>9.67</v>
      </c>
      <c r="AG83" s="45">
        <v>10.26</v>
      </c>
      <c r="AH83" s="45">
        <v>10.89</v>
      </c>
      <c r="AI83" s="45">
        <v>11.57</v>
      </c>
      <c r="AJ83" s="45">
        <v>12.28</v>
      </c>
      <c r="AK83" s="45">
        <v>13.04</v>
      </c>
      <c r="AL83" s="2"/>
    </row>
    <row r="84" spans="1:38" ht="13" x14ac:dyDescent="0.6">
      <c r="A84" s="1" t="s">
        <v>162</v>
      </c>
      <c r="B84" s="45">
        <v>0.17</v>
      </c>
      <c r="C84" s="45">
        <v>0.23</v>
      </c>
      <c r="D84" s="45">
        <v>0.32</v>
      </c>
      <c r="E84" s="45">
        <v>0.44</v>
      </c>
      <c r="F84" s="45">
        <v>0.88</v>
      </c>
      <c r="G84" s="45">
        <v>1</v>
      </c>
      <c r="H84" s="45">
        <v>1.22</v>
      </c>
      <c r="I84" s="45">
        <v>1.46</v>
      </c>
      <c r="J84" s="45">
        <v>1.71</v>
      </c>
      <c r="K84" s="45">
        <v>1.96</v>
      </c>
      <c r="L84" s="45">
        <v>2.2200000000000002</v>
      </c>
      <c r="M84" s="45">
        <v>2.48</v>
      </c>
      <c r="N84" s="45">
        <v>2.78</v>
      </c>
      <c r="O84" s="45">
        <v>3.11</v>
      </c>
      <c r="P84" s="45">
        <v>3.43</v>
      </c>
      <c r="Q84" s="45">
        <v>3.75</v>
      </c>
      <c r="R84" s="45">
        <v>4.05</v>
      </c>
      <c r="S84" s="45">
        <v>4.3600000000000003</v>
      </c>
      <c r="T84" s="45">
        <v>4.68</v>
      </c>
      <c r="U84" s="45">
        <v>4.99</v>
      </c>
      <c r="V84" s="45">
        <v>5.31</v>
      </c>
      <c r="W84" s="45">
        <v>5.64</v>
      </c>
      <c r="X84" s="45">
        <v>5.99</v>
      </c>
      <c r="Y84" s="45">
        <v>6.36</v>
      </c>
      <c r="Z84" s="45">
        <v>6.75</v>
      </c>
      <c r="AA84" s="45">
        <v>7.17</v>
      </c>
      <c r="AB84" s="45">
        <v>7.61</v>
      </c>
      <c r="AC84" s="45">
        <v>8.08</v>
      </c>
      <c r="AD84" s="45">
        <v>8.57</v>
      </c>
      <c r="AE84" s="45">
        <v>9.1</v>
      </c>
      <c r="AF84" s="45">
        <v>9.66</v>
      </c>
      <c r="AG84" s="45">
        <v>10.26</v>
      </c>
      <c r="AH84" s="45">
        <v>10.89</v>
      </c>
      <c r="AI84" s="45">
        <v>11.56</v>
      </c>
      <c r="AJ84" s="45">
        <v>12.28</v>
      </c>
      <c r="AK84" s="45">
        <v>13.03</v>
      </c>
      <c r="AL84" s="2"/>
    </row>
    <row r="85" spans="1:38" ht="13" x14ac:dyDescent="0.6">
      <c r="A85" s="1" t="s">
        <v>163</v>
      </c>
      <c r="B85" s="45">
        <v>0.48</v>
      </c>
      <c r="C85" s="45">
        <v>0.54</v>
      </c>
      <c r="D85" s="45">
        <v>0.61</v>
      </c>
      <c r="E85" s="45">
        <v>0.68</v>
      </c>
      <c r="F85" s="45">
        <v>0.83</v>
      </c>
      <c r="G85" s="45">
        <v>1</v>
      </c>
      <c r="H85" s="45">
        <v>1.23</v>
      </c>
      <c r="I85" s="45">
        <v>1.47</v>
      </c>
      <c r="J85" s="45">
        <v>1.72</v>
      </c>
      <c r="K85" s="45">
        <v>1.98</v>
      </c>
      <c r="L85" s="45">
        <v>2.2400000000000002</v>
      </c>
      <c r="M85" s="45">
        <v>2.5</v>
      </c>
      <c r="N85" s="45">
        <v>2.8</v>
      </c>
      <c r="O85" s="45">
        <v>3.13</v>
      </c>
      <c r="P85" s="45">
        <v>3.46</v>
      </c>
      <c r="Q85" s="45">
        <v>3.78</v>
      </c>
      <c r="R85" s="45">
        <v>4.08</v>
      </c>
      <c r="S85" s="45">
        <v>4.3899999999999997</v>
      </c>
      <c r="T85" s="45">
        <v>4.71</v>
      </c>
      <c r="U85" s="45">
        <v>5.03</v>
      </c>
      <c r="V85" s="45">
        <v>5.36</v>
      </c>
      <c r="W85" s="45">
        <v>5.69</v>
      </c>
      <c r="X85" s="45">
        <v>6.04</v>
      </c>
      <c r="Y85" s="45">
        <v>6.41</v>
      </c>
      <c r="Z85" s="45">
        <v>6.8</v>
      </c>
      <c r="AA85" s="45">
        <v>7.22</v>
      </c>
      <c r="AB85" s="45">
        <v>7.67</v>
      </c>
      <c r="AC85" s="45">
        <v>8.14</v>
      </c>
      <c r="AD85" s="45">
        <v>8.64</v>
      </c>
      <c r="AE85" s="45">
        <v>9.18</v>
      </c>
      <c r="AF85" s="45">
        <v>9.74</v>
      </c>
      <c r="AG85" s="45">
        <v>10.34</v>
      </c>
      <c r="AH85" s="45">
        <v>10.98</v>
      </c>
      <c r="AI85" s="45">
        <v>11.66</v>
      </c>
      <c r="AJ85" s="45">
        <v>12.38</v>
      </c>
      <c r="AK85" s="45">
        <v>13.14</v>
      </c>
      <c r="AL85" s="2"/>
    </row>
    <row r="86" spans="1:38" ht="13" x14ac:dyDescent="0.6">
      <c r="A86" s="1" t="s">
        <v>164</v>
      </c>
      <c r="B86" s="45">
        <v>0.33</v>
      </c>
      <c r="C86" s="45">
        <v>0.44</v>
      </c>
      <c r="D86" s="45">
        <v>0.59</v>
      </c>
      <c r="E86" s="45">
        <v>0.78</v>
      </c>
      <c r="F86" s="45">
        <v>0.9</v>
      </c>
      <c r="G86" s="45">
        <v>1</v>
      </c>
      <c r="H86" s="45">
        <v>1.33</v>
      </c>
      <c r="I86" s="45">
        <v>1.88</v>
      </c>
      <c r="J86" s="45">
        <v>2.61</v>
      </c>
      <c r="K86" s="45">
        <v>3.43</v>
      </c>
      <c r="L86" s="45">
        <v>4.2699999999999996</v>
      </c>
      <c r="M86" s="45">
        <v>5.15</v>
      </c>
      <c r="N86" s="45">
        <v>6.23</v>
      </c>
      <c r="O86" s="45">
        <v>7.51</v>
      </c>
      <c r="P86" s="45">
        <v>8.7799999999999994</v>
      </c>
      <c r="Q86" s="45">
        <v>9.9</v>
      </c>
      <c r="R86" s="45">
        <v>10.92</v>
      </c>
      <c r="S86" s="45">
        <v>11.99</v>
      </c>
      <c r="T86" s="45">
        <v>13.12</v>
      </c>
      <c r="U86" s="45">
        <v>14.29</v>
      </c>
      <c r="V86" s="45">
        <v>15.51</v>
      </c>
      <c r="W86" s="45">
        <v>16.8</v>
      </c>
      <c r="X86" s="45">
        <v>18.190000000000001</v>
      </c>
      <c r="Y86" s="45">
        <v>19.7</v>
      </c>
      <c r="Z86" s="45">
        <v>21.34</v>
      </c>
      <c r="AA86" s="45">
        <v>23.1</v>
      </c>
      <c r="AB86" s="45">
        <v>24.98</v>
      </c>
      <c r="AC86" s="45">
        <v>26.89</v>
      </c>
      <c r="AD86" s="45">
        <v>28.84</v>
      </c>
      <c r="AE86" s="45">
        <v>30.81</v>
      </c>
      <c r="AF86" s="45">
        <v>32.78</v>
      </c>
      <c r="AG86" s="45">
        <v>34.799999999999997</v>
      </c>
      <c r="AH86" s="45">
        <v>36.950000000000003</v>
      </c>
      <c r="AI86" s="45">
        <v>39.22</v>
      </c>
      <c r="AJ86" s="45">
        <v>41.64</v>
      </c>
      <c r="AK86" s="45">
        <v>44.21</v>
      </c>
      <c r="AL86" s="2"/>
    </row>
    <row r="87" spans="1:38" ht="13" x14ac:dyDescent="0.6">
      <c r="A87" s="1" t="s">
        <v>165</v>
      </c>
      <c r="B87" s="45">
        <v>0.53</v>
      </c>
      <c r="C87" s="45">
        <v>0.69</v>
      </c>
      <c r="D87" s="45">
        <v>0.91</v>
      </c>
      <c r="E87" s="45">
        <v>1.2</v>
      </c>
      <c r="F87" s="45">
        <v>1.79</v>
      </c>
      <c r="G87" s="45">
        <v>1</v>
      </c>
      <c r="H87" s="45">
        <v>1.38</v>
      </c>
      <c r="I87" s="45">
        <v>1.96</v>
      </c>
      <c r="J87" s="45">
        <v>2.71</v>
      </c>
      <c r="K87" s="45">
        <v>3.56</v>
      </c>
      <c r="L87" s="45">
        <v>4.43</v>
      </c>
      <c r="M87" s="45">
        <v>5.35</v>
      </c>
      <c r="N87" s="45">
        <v>6.46</v>
      </c>
      <c r="O87" s="45">
        <v>7.79</v>
      </c>
      <c r="P87" s="45">
        <v>9.11</v>
      </c>
      <c r="Q87" s="45">
        <v>10.27</v>
      </c>
      <c r="R87" s="45">
        <v>11.33</v>
      </c>
      <c r="S87" s="45">
        <v>12.44</v>
      </c>
      <c r="T87" s="45">
        <v>13.61</v>
      </c>
      <c r="U87" s="45">
        <v>14.83</v>
      </c>
      <c r="V87" s="45">
        <v>16.09</v>
      </c>
      <c r="W87" s="45">
        <v>17.43</v>
      </c>
      <c r="X87" s="45">
        <v>18.87</v>
      </c>
      <c r="Y87" s="45">
        <v>20.440000000000001</v>
      </c>
      <c r="Z87" s="45">
        <v>22.14</v>
      </c>
      <c r="AA87" s="45">
        <v>23.97</v>
      </c>
      <c r="AB87" s="45">
        <v>25.91</v>
      </c>
      <c r="AC87" s="45">
        <v>27.9</v>
      </c>
      <c r="AD87" s="45">
        <v>29.92</v>
      </c>
      <c r="AE87" s="45">
        <v>31.96</v>
      </c>
      <c r="AF87" s="45">
        <v>34.01</v>
      </c>
      <c r="AG87" s="45">
        <v>36.11</v>
      </c>
      <c r="AH87" s="45">
        <v>38.33</v>
      </c>
      <c r="AI87" s="45">
        <v>40.69</v>
      </c>
      <c r="AJ87" s="45">
        <v>43.2</v>
      </c>
      <c r="AK87" s="45">
        <v>45.87</v>
      </c>
      <c r="AL87" s="2"/>
    </row>
    <row r="88" spans="1:38" ht="13" x14ac:dyDescent="0.6">
      <c r="A88" s="1" t="s">
        <v>166</v>
      </c>
      <c r="B88" s="45">
        <v>0.48</v>
      </c>
      <c r="C88" s="45">
        <v>0.6</v>
      </c>
      <c r="D88" s="45">
        <v>0.76</v>
      </c>
      <c r="E88" s="45">
        <v>0.96</v>
      </c>
      <c r="F88" s="45">
        <v>0.87</v>
      </c>
      <c r="G88" s="45">
        <v>1</v>
      </c>
      <c r="H88" s="45">
        <v>1.1399999999999999</v>
      </c>
      <c r="I88" s="45">
        <v>1.46</v>
      </c>
      <c r="J88" s="45">
        <v>1.85</v>
      </c>
      <c r="K88" s="45">
        <v>2.35</v>
      </c>
      <c r="L88" s="45">
        <v>2.98</v>
      </c>
      <c r="M88" s="45">
        <v>3.78</v>
      </c>
      <c r="N88" s="45">
        <v>4.84</v>
      </c>
      <c r="O88" s="45">
        <v>6.24</v>
      </c>
      <c r="P88" s="45">
        <v>7.89</v>
      </c>
      <c r="Q88" s="45">
        <v>9.74</v>
      </c>
      <c r="R88" s="45">
        <v>11.77</v>
      </c>
      <c r="S88" s="45">
        <v>13.94</v>
      </c>
      <c r="T88" s="45">
        <v>16.2</v>
      </c>
      <c r="U88" s="45">
        <v>18.45</v>
      </c>
      <c r="V88" s="45">
        <v>20.6</v>
      </c>
      <c r="W88" s="45">
        <v>22.76</v>
      </c>
      <c r="X88" s="45">
        <v>25.14</v>
      </c>
      <c r="Y88" s="45">
        <v>27.77</v>
      </c>
      <c r="Z88" s="45">
        <v>30.68</v>
      </c>
      <c r="AA88" s="45">
        <v>33.89</v>
      </c>
      <c r="AB88" s="45">
        <v>37.36</v>
      </c>
      <c r="AC88" s="45">
        <v>41.04</v>
      </c>
      <c r="AD88" s="45">
        <v>44.89</v>
      </c>
      <c r="AE88" s="45">
        <v>48.92</v>
      </c>
      <c r="AF88" s="45">
        <v>53.09</v>
      </c>
      <c r="AG88" s="45">
        <v>57.39</v>
      </c>
      <c r="AH88" s="45">
        <v>61.79</v>
      </c>
      <c r="AI88" s="45">
        <v>66.27</v>
      </c>
      <c r="AJ88" s="45">
        <v>70.790000000000006</v>
      </c>
      <c r="AK88" s="45">
        <v>75.319999999999993</v>
      </c>
      <c r="AL88" s="2"/>
    </row>
    <row r="89" spans="1:38" ht="13" x14ac:dyDescent="0.6">
      <c r="A89" s="1" t="s">
        <v>167</v>
      </c>
      <c r="B89" s="45">
        <v>0.35</v>
      </c>
      <c r="C89" s="45">
        <v>0.5</v>
      </c>
      <c r="D89" s="45">
        <v>0.71</v>
      </c>
      <c r="E89" s="45">
        <v>1.01</v>
      </c>
      <c r="F89" s="45">
        <v>0.85</v>
      </c>
      <c r="G89" s="45">
        <v>1</v>
      </c>
      <c r="H89" s="45">
        <v>1.17</v>
      </c>
      <c r="I89" s="45">
        <v>1.49</v>
      </c>
      <c r="J89" s="45">
        <v>1.89</v>
      </c>
      <c r="K89" s="45">
        <v>2.4</v>
      </c>
      <c r="L89" s="45">
        <v>3.04</v>
      </c>
      <c r="M89" s="45">
        <v>3.87</v>
      </c>
      <c r="N89" s="45">
        <v>4.95</v>
      </c>
      <c r="O89" s="45">
        <v>6.38</v>
      </c>
      <c r="P89" s="45">
        <v>8.06</v>
      </c>
      <c r="Q89" s="45">
        <v>9.9600000000000009</v>
      </c>
      <c r="R89" s="45">
        <v>12.03</v>
      </c>
      <c r="S89" s="45">
        <v>14.25</v>
      </c>
      <c r="T89" s="45">
        <v>16.559999999999999</v>
      </c>
      <c r="U89" s="45">
        <v>18.86</v>
      </c>
      <c r="V89" s="45">
        <v>21.06</v>
      </c>
      <c r="W89" s="45">
        <v>23.26</v>
      </c>
      <c r="X89" s="45">
        <v>25.69</v>
      </c>
      <c r="Y89" s="45">
        <v>28.38</v>
      </c>
      <c r="Z89" s="45">
        <v>31.35</v>
      </c>
      <c r="AA89" s="45">
        <v>34.630000000000003</v>
      </c>
      <c r="AB89" s="45">
        <v>38.19</v>
      </c>
      <c r="AC89" s="45">
        <v>41.94</v>
      </c>
      <c r="AD89" s="45">
        <v>45.88</v>
      </c>
      <c r="AE89" s="45">
        <v>49.99</v>
      </c>
      <c r="AF89" s="45">
        <v>54.26</v>
      </c>
      <c r="AG89" s="45">
        <v>58.65</v>
      </c>
      <c r="AH89" s="45">
        <v>63.15</v>
      </c>
      <c r="AI89" s="45">
        <v>67.73</v>
      </c>
      <c r="AJ89" s="45">
        <v>72.349999999999994</v>
      </c>
      <c r="AK89" s="45">
        <v>76.98</v>
      </c>
      <c r="AL89" s="2"/>
    </row>
    <row r="90" spans="1:38" ht="13" x14ac:dyDescent="0.6">
      <c r="A90" s="1" t="s">
        <v>168</v>
      </c>
      <c r="B90" s="45">
        <v>0.39</v>
      </c>
      <c r="C90" s="45">
        <v>0.54</v>
      </c>
      <c r="D90" s="45">
        <v>0.75</v>
      </c>
      <c r="E90" s="45">
        <v>1.04</v>
      </c>
      <c r="F90" s="45">
        <v>0.84</v>
      </c>
      <c r="G90" s="45">
        <v>1</v>
      </c>
      <c r="H90" s="45">
        <v>1.18</v>
      </c>
      <c r="I90" s="45">
        <v>1.5</v>
      </c>
      <c r="J90" s="45">
        <v>1.91</v>
      </c>
      <c r="K90" s="45">
        <v>2.42</v>
      </c>
      <c r="L90" s="45">
        <v>3.07</v>
      </c>
      <c r="M90" s="45">
        <v>3.89</v>
      </c>
      <c r="N90" s="45">
        <v>4.99</v>
      </c>
      <c r="O90" s="45">
        <v>6.42</v>
      </c>
      <c r="P90" s="45">
        <v>8.1199999999999992</v>
      </c>
      <c r="Q90" s="45">
        <v>10.029999999999999</v>
      </c>
      <c r="R90" s="45">
        <v>12.12</v>
      </c>
      <c r="S90" s="45">
        <v>14.36</v>
      </c>
      <c r="T90" s="45">
        <v>16.68</v>
      </c>
      <c r="U90" s="45">
        <v>19</v>
      </c>
      <c r="V90" s="45">
        <v>21.21</v>
      </c>
      <c r="W90" s="45">
        <v>23.43</v>
      </c>
      <c r="X90" s="45">
        <v>25.88</v>
      </c>
      <c r="Y90" s="45">
        <v>28.59</v>
      </c>
      <c r="Z90" s="45">
        <v>31.58</v>
      </c>
      <c r="AA90" s="45">
        <v>34.89</v>
      </c>
      <c r="AB90" s="45">
        <v>38.47</v>
      </c>
      <c r="AC90" s="45">
        <v>42.25</v>
      </c>
      <c r="AD90" s="45">
        <v>46.22</v>
      </c>
      <c r="AE90" s="45">
        <v>50.36</v>
      </c>
      <c r="AF90" s="45">
        <v>54.66</v>
      </c>
      <c r="AG90" s="45">
        <v>59.09</v>
      </c>
      <c r="AH90" s="45">
        <v>63.62</v>
      </c>
      <c r="AI90" s="45">
        <v>68.23</v>
      </c>
      <c r="AJ90" s="45">
        <v>72.88</v>
      </c>
      <c r="AK90" s="45">
        <v>77.540000000000006</v>
      </c>
      <c r="AL90" s="2"/>
    </row>
    <row r="91" spans="1:38" ht="13" x14ac:dyDescent="0.6">
      <c r="A91" s="1" t="s">
        <v>169</v>
      </c>
      <c r="B91" s="45">
        <v>0.28999999999999998</v>
      </c>
      <c r="C91" s="45">
        <v>0.31</v>
      </c>
      <c r="D91" s="45">
        <v>0.34</v>
      </c>
      <c r="E91" s="45">
        <v>0.36</v>
      </c>
      <c r="F91" s="45">
        <v>0.72</v>
      </c>
      <c r="G91" s="45">
        <v>1</v>
      </c>
      <c r="H91" s="45">
        <v>1.34</v>
      </c>
      <c r="I91" s="45">
        <v>1.71</v>
      </c>
      <c r="J91" s="45">
        <v>2.17</v>
      </c>
      <c r="K91" s="45">
        <v>2.75</v>
      </c>
      <c r="L91" s="45">
        <v>3.48</v>
      </c>
      <c r="M91" s="45">
        <v>4.43</v>
      </c>
      <c r="N91" s="45">
        <v>5.67</v>
      </c>
      <c r="O91" s="45">
        <v>7.3</v>
      </c>
      <c r="P91" s="45">
        <v>9.23</v>
      </c>
      <c r="Q91" s="45">
        <v>11.4</v>
      </c>
      <c r="R91" s="45">
        <v>13.77</v>
      </c>
      <c r="S91" s="45">
        <v>16.32</v>
      </c>
      <c r="T91" s="45">
        <v>18.95</v>
      </c>
      <c r="U91" s="45">
        <v>21.59</v>
      </c>
      <c r="V91" s="45">
        <v>24.11</v>
      </c>
      <c r="W91" s="45">
        <v>26.63</v>
      </c>
      <c r="X91" s="45">
        <v>29.42</v>
      </c>
      <c r="Y91" s="45">
        <v>32.49</v>
      </c>
      <c r="Z91" s="45">
        <v>35.89</v>
      </c>
      <c r="AA91" s="45">
        <v>39.65</v>
      </c>
      <c r="AB91" s="45">
        <v>43.72</v>
      </c>
      <c r="AC91" s="45">
        <v>48.02</v>
      </c>
      <c r="AD91" s="45">
        <v>52.53</v>
      </c>
      <c r="AE91" s="45">
        <v>57.23</v>
      </c>
      <c r="AF91" s="45">
        <v>62.12</v>
      </c>
      <c r="AG91" s="45">
        <v>67.150000000000006</v>
      </c>
      <c r="AH91" s="45">
        <v>72.3</v>
      </c>
      <c r="AI91" s="45">
        <v>77.540000000000006</v>
      </c>
      <c r="AJ91" s="45">
        <v>82.83</v>
      </c>
      <c r="AK91" s="45">
        <v>88.13</v>
      </c>
      <c r="AL91" s="2"/>
    </row>
    <row r="92" spans="1:38" ht="13" x14ac:dyDescent="0.6">
      <c r="A92" s="1" t="s">
        <v>170</v>
      </c>
      <c r="B92" s="45">
        <v>0.09</v>
      </c>
      <c r="C92" s="45">
        <v>0.15</v>
      </c>
      <c r="D92" s="45">
        <v>0.23</v>
      </c>
      <c r="E92" s="45">
        <v>0.35</v>
      </c>
      <c r="F92" s="45">
        <v>0.69</v>
      </c>
      <c r="G92" s="45">
        <v>1</v>
      </c>
      <c r="H92" s="45">
        <v>1.41</v>
      </c>
      <c r="I92" s="45">
        <v>1.8</v>
      </c>
      <c r="J92" s="45">
        <v>2.2799999999999998</v>
      </c>
      <c r="K92" s="45">
        <v>2.89</v>
      </c>
      <c r="L92" s="45">
        <v>3.66</v>
      </c>
      <c r="M92" s="45">
        <v>4.6500000000000004</v>
      </c>
      <c r="N92" s="45">
        <v>5.96</v>
      </c>
      <c r="O92" s="45">
        <v>7.68</v>
      </c>
      <c r="P92" s="45">
        <v>9.7100000000000009</v>
      </c>
      <c r="Q92" s="45">
        <v>11.99</v>
      </c>
      <c r="R92" s="45">
        <v>14.48</v>
      </c>
      <c r="S92" s="45">
        <v>17.16</v>
      </c>
      <c r="T92" s="45">
        <v>19.93</v>
      </c>
      <c r="U92" s="45">
        <v>22.7</v>
      </c>
      <c r="V92" s="45">
        <v>25.35</v>
      </c>
      <c r="W92" s="45">
        <v>28</v>
      </c>
      <c r="X92" s="45">
        <v>30.93</v>
      </c>
      <c r="Y92" s="45">
        <v>34.17</v>
      </c>
      <c r="Z92" s="45">
        <v>37.74</v>
      </c>
      <c r="AA92" s="45">
        <v>41.69</v>
      </c>
      <c r="AB92" s="45">
        <v>45.97</v>
      </c>
      <c r="AC92" s="45">
        <v>50.49</v>
      </c>
      <c r="AD92" s="45">
        <v>55.24</v>
      </c>
      <c r="AE92" s="45">
        <v>60.19</v>
      </c>
      <c r="AF92" s="45">
        <v>65.319999999999993</v>
      </c>
      <c r="AG92" s="45">
        <v>70.61</v>
      </c>
      <c r="AH92" s="45">
        <v>76.03</v>
      </c>
      <c r="AI92" s="45">
        <v>81.540000000000006</v>
      </c>
      <c r="AJ92" s="45">
        <v>87.1</v>
      </c>
      <c r="AK92" s="45">
        <v>92.67</v>
      </c>
      <c r="AL92" s="2"/>
    </row>
    <row r="93" spans="1:38" ht="13" x14ac:dyDescent="0.6">
      <c r="A93" s="1" t="s">
        <v>171</v>
      </c>
      <c r="B93" s="45">
        <v>0.04</v>
      </c>
      <c r="C93" s="45">
        <v>0.05</v>
      </c>
      <c r="D93" s="45">
        <v>0.08</v>
      </c>
      <c r="E93" s="45">
        <v>0.12</v>
      </c>
      <c r="F93" s="45">
        <v>0.46</v>
      </c>
      <c r="G93" s="45">
        <v>1</v>
      </c>
      <c r="H93" s="45">
        <v>1.45</v>
      </c>
      <c r="I93" s="45">
        <v>1.91</v>
      </c>
      <c r="J93" s="45">
        <v>2.54</v>
      </c>
      <c r="K93" s="45">
        <v>3.39</v>
      </c>
      <c r="L93" s="45">
        <v>4.51</v>
      </c>
      <c r="M93" s="45">
        <v>6</v>
      </c>
      <c r="N93" s="45">
        <v>7.95</v>
      </c>
      <c r="O93" s="45">
        <v>10.5</v>
      </c>
      <c r="P93" s="45">
        <v>13.48</v>
      </c>
      <c r="Q93" s="45">
        <v>16.73</v>
      </c>
      <c r="R93" s="45">
        <v>20.22</v>
      </c>
      <c r="S93" s="45">
        <v>23.95</v>
      </c>
      <c r="T93" s="45">
        <v>27.83</v>
      </c>
      <c r="U93" s="45">
        <v>31.7</v>
      </c>
      <c r="V93" s="45">
        <v>35.4</v>
      </c>
      <c r="W93" s="45">
        <v>39.1</v>
      </c>
      <c r="X93" s="45">
        <v>43.19</v>
      </c>
      <c r="Y93" s="45">
        <v>47.71</v>
      </c>
      <c r="Z93" s="45">
        <v>52.7</v>
      </c>
      <c r="AA93" s="45">
        <v>58.21</v>
      </c>
      <c r="AB93" s="45">
        <v>64.19</v>
      </c>
      <c r="AC93" s="45">
        <v>70.5</v>
      </c>
      <c r="AD93" s="45">
        <v>77.12</v>
      </c>
      <c r="AE93" s="45">
        <v>84.03</v>
      </c>
      <c r="AF93" s="45">
        <v>91.2</v>
      </c>
      <c r="AG93" s="45">
        <v>98.59</v>
      </c>
      <c r="AH93" s="45">
        <v>106.15</v>
      </c>
      <c r="AI93" s="45">
        <v>113.85</v>
      </c>
      <c r="AJ93" s="45">
        <v>121.61</v>
      </c>
      <c r="AK93" s="45">
        <v>129.38999999999999</v>
      </c>
      <c r="AL93" s="2"/>
    </row>
    <row r="94" spans="1:38" ht="13" x14ac:dyDescent="0.6">
      <c r="A94" s="1" t="s">
        <v>172</v>
      </c>
      <c r="B94" s="45">
        <v>0.23</v>
      </c>
      <c r="C94" s="45">
        <v>0.33</v>
      </c>
      <c r="D94" s="45">
        <v>0.47</v>
      </c>
      <c r="E94" s="45">
        <v>0.67</v>
      </c>
      <c r="F94" s="45">
        <v>0.88</v>
      </c>
      <c r="G94" s="45">
        <v>1</v>
      </c>
      <c r="H94" s="45">
        <v>1.18</v>
      </c>
      <c r="I94" s="45">
        <v>1.51</v>
      </c>
      <c r="J94" s="45">
        <v>1.92</v>
      </c>
      <c r="K94" s="45">
        <v>2.4300000000000002</v>
      </c>
      <c r="L94" s="45">
        <v>3.08</v>
      </c>
      <c r="M94" s="45">
        <v>3.91</v>
      </c>
      <c r="N94" s="45">
        <v>5.01</v>
      </c>
      <c r="O94" s="45">
        <v>6.45</v>
      </c>
      <c r="P94" s="45">
        <v>8.16</v>
      </c>
      <c r="Q94" s="45">
        <v>10.07</v>
      </c>
      <c r="R94" s="45">
        <v>12.17</v>
      </c>
      <c r="S94" s="45">
        <v>14.42</v>
      </c>
      <c r="T94" s="45">
        <v>16.75</v>
      </c>
      <c r="U94" s="45">
        <v>19.079999999999998</v>
      </c>
      <c r="V94" s="45">
        <v>21.31</v>
      </c>
      <c r="W94" s="45">
        <v>23.54</v>
      </c>
      <c r="X94" s="45">
        <v>26</v>
      </c>
      <c r="Y94" s="45">
        <v>28.72</v>
      </c>
      <c r="Z94" s="45">
        <v>31.73</v>
      </c>
      <c r="AA94" s="45">
        <v>35.049999999999997</v>
      </c>
      <c r="AB94" s="45">
        <v>38.65</v>
      </c>
      <c r="AC94" s="45">
        <v>42.44</v>
      </c>
      <c r="AD94" s="45">
        <v>46.43</v>
      </c>
      <c r="AE94" s="45">
        <v>50.59</v>
      </c>
      <c r="AF94" s="45">
        <v>54.91</v>
      </c>
      <c r="AG94" s="45">
        <v>59.36</v>
      </c>
      <c r="AH94" s="45">
        <v>63.91</v>
      </c>
      <c r="AI94" s="45">
        <v>68.540000000000006</v>
      </c>
      <c r="AJ94" s="45">
        <v>73.22</v>
      </c>
      <c r="AK94" s="45">
        <v>77.900000000000006</v>
      </c>
      <c r="AL94" s="2"/>
    </row>
    <row r="95" spans="1:38" ht="13" x14ac:dyDescent="0.6">
      <c r="A95" s="1" t="s">
        <v>173</v>
      </c>
      <c r="B95" s="45">
        <v>1.03</v>
      </c>
      <c r="C95" s="45">
        <v>1.1200000000000001</v>
      </c>
      <c r="D95" s="45">
        <v>1.21</v>
      </c>
      <c r="E95" s="45">
        <v>1.3</v>
      </c>
      <c r="F95" s="45">
        <v>1.07</v>
      </c>
      <c r="G95" s="45">
        <v>1</v>
      </c>
      <c r="H95" s="45">
        <v>1.1599999999999999</v>
      </c>
      <c r="I95" s="45">
        <v>1.49</v>
      </c>
      <c r="J95" s="45">
        <v>1.89</v>
      </c>
      <c r="K95" s="45">
        <v>2.4</v>
      </c>
      <c r="L95" s="45">
        <v>3.03</v>
      </c>
      <c r="M95" s="45">
        <v>3.85</v>
      </c>
      <c r="N95" s="45">
        <v>4.9400000000000004</v>
      </c>
      <c r="O95" s="45">
        <v>6.36</v>
      </c>
      <c r="P95" s="45">
        <v>8.0399999999999991</v>
      </c>
      <c r="Q95" s="45">
        <v>9.93</v>
      </c>
      <c r="R95" s="45">
        <v>11.99</v>
      </c>
      <c r="S95" s="45">
        <v>14.21</v>
      </c>
      <c r="T95" s="45">
        <v>16.510000000000002</v>
      </c>
      <c r="U95" s="45">
        <v>18.8</v>
      </c>
      <c r="V95" s="45">
        <v>21</v>
      </c>
      <c r="W95" s="45">
        <v>23.19</v>
      </c>
      <c r="X95" s="45">
        <v>25.62</v>
      </c>
      <c r="Y95" s="45">
        <v>28.3</v>
      </c>
      <c r="Z95" s="45">
        <v>31.26</v>
      </c>
      <c r="AA95" s="45">
        <v>34.53</v>
      </c>
      <c r="AB95" s="45">
        <v>38.07</v>
      </c>
      <c r="AC95" s="45">
        <v>41.82</v>
      </c>
      <c r="AD95" s="45">
        <v>45.75</v>
      </c>
      <c r="AE95" s="45">
        <v>49.85</v>
      </c>
      <c r="AF95" s="45">
        <v>54.1</v>
      </c>
      <c r="AG95" s="45">
        <v>58.48</v>
      </c>
      <c r="AH95" s="45">
        <v>62.97</v>
      </c>
      <c r="AI95" s="45">
        <v>67.53</v>
      </c>
      <c r="AJ95" s="45">
        <v>72.14</v>
      </c>
      <c r="AK95" s="45">
        <v>76.75</v>
      </c>
      <c r="AL95" s="2"/>
    </row>
    <row r="96" spans="1:38" ht="13" x14ac:dyDescent="0.6">
      <c r="A96" s="1" t="s">
        <v>174</v>
      </c>
      <c r="B96" s="45">
        <v>0.3</v>
      </c>
      <c r="C96" s="45">
        <v>0.4</v>
      </c>
      <c r="D96" s="45">
        <v>0.53</v>
      </c>
      <c r="E96" s="45">
        <v>0.71</v>
      </c>
      <c r="F96" s="45">
        <v>0.81</v>
      </c>
      <c r="G96" s="45">
        <v>1</v>
      </c>
      <c r="H96" s="45">
        <v>1.22</v>
      </c>
      <c r="I96" s="45">
        <v>1.56</v>
      </c>
      <c r="J96" s="45">
        <v>1.98</v>
      </c>
      <c r="K96" s="45">
        <v>2.52</v>
      </c>
      <c r="L96" s="45">
        <v>3.19</v>
      </c>
      <c r="M96" s="45">
        <v>4.05</v>
      </c>
      <c r="N96" s="45">
        <v>5.18</v>
      </c>
      <c r="O96" s="45">
        <v>6.68</v>
      </c>
      <c r="P96" s="45">
        <v>8.44</v>
      </c>
      <c r="Q96" s="45">
        <v>10.42</v>
      </c>
      <c r="R96" s="45">
        <v>12.59</v>
      </c>
      <c r="S96" s="45">
        <v>14.92</v>
      </c>
      <c r="T96" s="45">
        <v>17.329999999999998</v>
      </c>
      <c r="U96" s="45">
        <v>19.739999999999998</v>
      </c>
      <c r="V96" s="45">
        <v>22.05</v>
      </c>
      <c r="W96" s="45">
        <v>24.35</v>
      </c>
      <c r="X96" s="45">
        <v>26.9</v>
      </c>
      <c r="Y96" s="45">
        <v>29.72</v>
      </c>
      <c r="Z96" s="45">
        <v>32.83</v>
      </c>
      <c r="AA96" s="45">
        <v>36.26</v>
      </c>
      <c r="AB96" s="45">
        <v>39.979999999999997</v>
      </c>
      <c r="AC96" s="45">
        <v>43.91</v>
      </c>
      <c r="AD96" s="45">
        <v>48.04</v>
      </c>
      <c r="AE96" s="45">
        <v>52.34</v>
      </c>
      <c r="AF96" s="45">
        <v>56.81</v>
      </c>
      <c r="AG96" s="45">
        <v>61.41</v>
      </c>
      <c r="AH96" s="45">
        <v>66.12</v>
      </c>
      <c r="AI96" s="45">
        <v>70.91</v>
      </c>
      <c r="AJ96" s="45">
        <v>75.75</v>
      </c>
      <c r="AK96" s="45">
        <v>80.599999999999994</v>
      </c>
      <c r="AL96" s="2"/>
    </row>
    <row r="97" spans="1:38" ht="13" x14ac:dyDescent="0.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ht="13" x14ac:dyDescent="0.6">
      <c r="A98" s="94" t="s">
        <v>135</v>
      </c>
      <c r="B98" s="1">
        <v>1950</v>
      </c>
      <c r="C98" s="1">
        <v>1960</v>
      </c>
      <c r="D98" s="1">
        <v>1970</v>
      </c>
      <c r="E98" s="1">
        <v>1980</v>
      </c>
      <c r="F98" s="1">
        <v>1990</v>
      </c>
      <c r="G98" s="1">
        <v>2000</v>
      </c>
      <c r="H98" s="1">
        <v>2010</v>
      </c>
      <c r="I98" s="1">
        <v>2020</v>
      </c>
      <c r="J98" s="1">
        <v>2030</v>
      </c>
      <c r="K98" s="1">
        <v>2040</v>
      </c>
      <c r="L98" s="1">
        <v>2050</v>
      </c>
      <c r="M98" s="1">
        <v>2060</v>
      </c>
      <c r="N98" s="1">
        <v>2070</v>
      </c>
      <c r="O98" s="1">
        <v>2080</v>
      </c>
      <c r="P98" s="1">
        <v>2090</v>
      </c>
      <c r="Q98" s="1">
        <v>2100</v>
      </c>
      <c r="R98" s="1">
        <v>2110</v>
      </c>
      <c r="S98" s="1">
        <v>2120</v>
      </c>
      <c r="T98" s="1">
        <v>2130</v>
      </c>
      <c r="U98" s="1">
        <v>2140</v>
      </c>
      <c r="V98" s="1">
        <v>2150</v>
      </c>
      <c r="W98" s="1">
        <v>2160</v>
      </c>
      <c r="X98" s="1">
        <v>2170</v>
      </c>
      <c r="Y98" s="1">
        <v>2180</v>
      </c>
      <c r="Z98" s="1">
        <v>2190</v>
      </c>
      <c r="AA98" s="1">
        <v>2200</v>
      </c>
      <c r="AB98" s="1">
        <v>2210</v>
      </c>
      <c r="AC98" s="1">
        <v>2220</v>
      </c>
      <c r="AD98" s="1">
        <v>2230</v>
      </c>
      <c r="AE98" s="1">
        <v>2240</v>
      </c>
      <c r="AF98" s="1">
        <v>2250</v>
      </c>
      <c r="AG98" s="1">
        <v>2260</v>
      </c>
      <c r="AH98" s="1">
        <v>2270</v>
      </c>
      <c r="AI98" s="1">
        <v>2280</v>
      </c>
      <c r="AJ98" s="1">
        <v>2290</v>
      </c>
      <c r="AK98" s="1">
        <v>2300</v>
      </c>
      <c r="AL98" s="2"/>
    </row>
    <row r="99" spans="1:38" ht="13" x14ac:dyDescent="0.6">
      <c r="A99" s="1" t="s">
        <v>159</v>
      </c>
      <c r="B99" s="25">
        <f t="shared" ref="B99:AJ99" si="17">EXP(LN(C81/B81)/(C$80-B$80))-1</f>
        <v>1.6845724056481437E-2</v>
      </c>
      <c r="C99" s="25">
        <f t="shared" si="17"/>
        <v>1.8833754865022367E-2</v>
      </c>
      <c r="D99" s="25">
        <f t="shared" si="17"/>
        <v>1.9477627909360029E-2</v>
      </c>
      <c r="E99" s="25">
        <f t="shared" si="17"/>
        <v>3.1862844783501876E-2</v>
      </c>
      <c r="F99" s="25">
        <f t="shared" si="17"/>
        <v>2.5157373502909142E-2</v>
      </c>
      <c r="G99" s="25">
        <f t="shared" si="17"/>
        <v>2.0084111217701706E-2</v>
      </c>
      <c r="H99" s="25">
        <f t="shared" si="17"/>
        <v>1.7421280529461347E-2</v>
      </c>
      <c r="I99" s="25">
        <f t="shared" si="17"/>
        <v>1.6033650788844556E-2</v>
      </c>
      <c r="J99" s="25">
        <f t="shared" si="17"/>
        <v>1.4333373877557287E-2</v>
      </c>
      <c r="K99" s="25">
        <f t="shared" si="17"/>
        <v>1.2534174745673532E-2</v>
      </c>
      <c r="L99" s="25">
        <f t="shared" si="17"/>
        <v>1.1543671275387357E-2</v>
      </c>
      <c r="M99" s="25">
        <f t="shared" si="17"/>
        <v>1.1440840015591425E-2</v>
      </c>
      <c r="N99" s="25">
        <f t="shared" si="17"/>
        <v>1.0917276284987398E-2</v>
      </c>
      <c r="O99" s="25">
        <f t="shared" si="17"/>
        <v>9.8418692521275997E-3</v>
      </c>
      <c r="P99" s="25">
        <f t="shared" si="17"/>
        <v>8.9594556721677154E-3</v>
      </c>
      <c r="Q99" s="25">
        <f t="shared" si="17"/>
        <v>7.7257952426748044E-3</v>
      </c>
      <c r="R99" s="25">
        <f t="shared" si="17"/>
        <v>7.4027837470644897E-3</v>
      </c>
      <c r="S99" s="25">
        <f t="shared" si="17"/>
        <v>7.1077462249424794E-3</v>
      </c>
      <c r="T99" s="25">
        <f t="shared" si="17"/>
        <v>6.4343923143133086E-3</v>
      </c>
      <c r="U99" s="25">
        <f t="shared" si="17"/>
        <v>6.2349494284534845E-3</v>
      </c>
      <c r="V99" s="25">
        <f t="shared" si="17"/>
        <v>6.04743537446506E-3</v>
      </c>
      <c r="W99" s="25">
        <f t="shared" si="17"/>
        <v>6.0388957140040667E-3</v>
      </c>
      <c r="X99" s="25">
        <f t="shared" si="17"/>
        <v>6.0116946619634959E-3</v>
      </c>
      <c r="Y99" s="25">
        <f t="shared" si="17"/>
        <v>5.9691575949474274E-3</v>
      </c>
      <c r="Z99" s="25">
        <f t="shared" si="17"/>
        <v>6.0545702349539265E-3</v>
      </c>
      <c r="AA99" s="25">
        <f t="shared" si="17"/>
        <v>5.9735224773962425E-3</v>
      </c>
      <c r="AB99" s="25">
        <f t="shared" si="17"/>
        <v>6.0108632373765403E-3</v>
      </c>
      <c r="AC99" s="25">
        <f t="shared" si="17"/>
        <v>6.0222654600474712E-3</v>
      </c>
      <c r="AD99" s="25">
        <f t="shared" si="17"/>
        <v>5.9013950274855453E-3</v>
      </c>
      <c r="AE99" s="25">
        <f t="shared" si="17"/>
        <v>6.093882204570189E-3</v>
      </c>
      <c r="AF99" s="25">
        <f t="shared" si="17"/>
        <v>5.9400254261150476E-3</v>
      </c>
      <c r="AG99" s="25">
        <f t="shared" si="17"/>
        <v>5.9770011338338147E-3</v>
      </c>
      <c r="AH99" s="25">
        <f t="shared" si="17"/>
        <v>6.075441509612034E-3</v>
      </c>
      <c r="AI99" s="25">
        <f t="shared" si="17"/>
        <v>5.9734082240952002E-3</v>
      </c>
      <c r="AJ99" s="25">
        <f t="shared" si="17"/>
        <v>6.0230293141951829E-3</v>
      </c>
      <c r="AK99" s="40"/>
      <c r="AL99" s="2"/>
    </row>
    <row r="100" spans="1:38" ht="13" x14ac:dyDescent="0.6">
      <c r="A100" s="1" t="s">
        <v>160</v>
      </c>
      <c r="B100" s="25">
        <f t="shared" ref="B100:AJ100" si="18">EXP(LN(C82/B82)/(C$80-B$80))-1</f>
        <v>2.8263379797903054E-2</v>
      </c>
      <c r="C100" s="25">
        <f t="shared" si="18"/>
        <v>2.6370004418768911E-2</v>
      </c>
      <c r="D100" s="25">
        <f t="shared" si="18"/>
        <v>2.7566485675441399E-2</v>
      </c>
      <c r="E100" s="25">
        <f t="shared" si="18"/>
        <v>3.161058629343505E-2</v>
      </c>
      <c r="F100" s="25">
        <f t="shared" si="18"/>
        <v>1.5196600664751037E-2</v>
      </c>
      <c r="G100" s="25">
        <f t="shared" si="18"/>
        <v>2.0084111217701706E-2</v>
      </c>
      <c r="H100" s="25">
        <f t="shared" si="18"/>
        <v>1.8120782246057399E-2</v>
      </c>
      <c r="I100" s="25">
        <f t="shared" si="18"/>
        <v>1.5931264157523772E-2</v>
      </c>
      <c r="J100" s="25">
        <f t="shared" si="18"/>
        <v>1.4768337390565822E-2</v>
      </c>
      <c r="K100" s="25">
        <f t="shared" si="18"/>
        <v>1.2414328018703902E-2</v>
      </c>
      <c r="L100" s="25">
        <f t="shared" si="18"/>
        <v>1.1445695137481504E-2</v>
      </c>
      <c r="M100" s="25">
        <f t="shared" si="18"/>
        <v>1.0993657375327537E-2</v>
      </c>
      <c r="N100" s="25">
        <f t="shared" si="18"/>
        <v>1.1203654813697561E-2</v>
      </c>
      <c r="O100" s="25">
        <f t="shared" si="18"/>
        <v>1.0073962582592966E-2</v>
      </c>
      <c r="P100" s="25">
        <f t="shared" si="18"/>
        <v>8.6175604623845992E-3</v>
      </c>
      <c r="Q100" s="25">
        <f t="shared" si="18"/>
        <v>7.6861880498091395E-3</v>
      </c>
      <c r="R100" s="25">
        <f t="shared" si="18"/>
        <v>7.5973371856867811E-3</v>
      </c>
      <c r="S100" s="25">
        <f t="shared" si="18"/>
        <v>6.8466601034766761E-3</v>
      </c>
      <c r="T100" s="25">
        <f t="shared" si="18"/>
        <v>6.8088228893699032E-3</v>
      </c>
      <c r="U100" s="25">
        <f t="shared" si="18"/>
        <v>6.1867168435720821E-3</v>
      </c>
      <c r="V100" s="25">
        <f t="shared" si="18"/>
        <v>6.0034158837960483E-3</v>
      </c>
      <c r="W100" s="25">
        <f t="shared" si="18"/>
        <v>5.9974911629225858E-3</v>
      </c>
      <c r="X100" s="25">
        <f t="shared" si="18"/>
        <v>5.9728648087864489E-3</v>
      </c>
      <c r="Y100" s="25">
        <f t="shared" si="18"/>
        <v>5.9328250264898408E-3</v>
      </c>
      <c r="Z100" s="25">
        <f t="shared" si="18"/>
        <v>6.0198478666397826E-3</v>
      </c>
      <c r="AA100" s="25">
        <f t="shared" si="18"/>
        <v>6.0726675818398856E-3</v>
      </c>
      <c r="AB100" s="25">
        <f t="shared" si="18"/>
        <v>5.9726596085196704E-3</v>
      </c>
      <c r="AC100" s="25">
        <f t="shared" si="18"/>
        <v>5.9862042894645029E-3</v>
      </c>
      <c r="AD100" s="25">
        <f t="shared" si="18"/>
        <v>5.9779644969490953E-3</v>
      </c>
      <c r="AE100" s="25">
        <f t="shared" si="18"/>
        <v>6.0550297791346352E-3</v>
      </c>
      <c r="AF100" s="25">
        <f t="shared" si="18"/>
        <v>6.0017776194813965E-3</v>
      </c>
      <c r="AG100" s="25">
        <f t="shared" si="18"/>
        <v>5.9375576682276776E-3</v>
      </c>
      <c r="AH100" s="25">
        <f t="shared" si="18"/>
        <v>6.0376697724562334E-3</v>
      </c>
      <c r="AI100" s="25">
        <f t="shared" si="18"/>
        <v>6.0198478666397826E-3</v>
      </c>
      <c r="AJ100" s="25">
        <f t="shared" si="18"/>
        <v>5.9850725506698232E-3</v>
      </c>
      <c r="AK100" s="40"/>
      <c r="AL100" s="2"/>
    </row>
    <row r="101" spans="1:38" ht="13" x14ac:dyDescent="0.6">
      <c r="A101" s="1" t="s">
        <v>161</v>
      </c>
      <c r="B101" s="25">
        <f t="shared" ref="B101:AJ101" si="19">EXP(LN(C83/B83)/(C$80-B$80))-1</f>
        <v>2.9186008964760646E-2</v>
      </c>
      <c r="C101" s="25">
        <f t="shared" si="19"/>
        <v>2.5093283139584477E-2</v>
      </c>
      <c r="D101" s="25">
        <f t="shared" si="19"/>
        <v>2.7923962631948518E-2</v>
      </c>
      <c r="E101" s="25">
        <f t="shared" si="19"/>
        <v>4.6411530629548281E-2</v>
      </c>
      <c r="F101" s="25">
        <f t="shared" si="19"/>
        <v>1.6384673297434205E-2</v>
      </c>
      <c r="G101" s="25">
        <f t="shared" si="19"/>
        <v>2.0084111217701706E-2</v>
      </c>
      <c r="H101" s="25">
        <f t="shared" si="19"/>
        <v>1.8120782246057399E-2</v>
      </c>
      <c r="I101" s="25">
        <f t="shared" si="19"/>
        <v>1.5931264157523772E-2</v>
      </c>
      <c r="J101" s="25">
        <f t="shared" si="19"/>
        <v>1.4254659596014019E-2</v>
      </c>
      <c r="K101" s="25">
        <f t="shared" si="19"/>
        <v>1.2473963161856005E-2</v>
      </c>
      <c r="L101" s="25">
        <f t="shared" si="19"/>
        <v>1.149447420531069E-2</v>
      </c>
      <c r="M101" s="25">
        <f t="shared" si="19"/>
        <v>1.1035533591945423E-2</v>
      </c>
      <c r="N101" s="25">
        <f t="shared" si="19"/>
        <v>1.0917276284987398E-2</v>
      </c>
      <c r="O101" s="25">
        <f t="shared" si="19"/>
        <v>1.0135898244829855E-2</v>
      </c>
      <c r="P101" s="25">
        <f t="shared" si="19"/>
        <v>8.6657691167804085E-3</v>
      </c>
      <c r="Q101" s="25">
        <f t="shared" si="19"/>
        <v>7.7257952426748044E-3</v>
      </c>
      <c r="R101" s="25">
        <f t="shared" si="19"/>
        <v>7.4027837470644897E-3</v>
      </c>
      <c r="S101" s="25">
        <f t="shared" si="19"/>
        <v>7.1077462249424794E-3</v>
      </c>
      <c r="T101" s="25">
        <f t="shared" si="19"/>
        <v>6.635900918805504E-3</v>
      </c>
      <c r="U101" s="25">
        <f t="shared" si="19"/>
        <v>6.0335210865221089E-3</v>
      </c>
      <c r="V101" s="25">
        <f t="shared" si="19"/>
        <v>6.04743537446506E-3</v>
      </c>
      <c r="W101" s="25">
        <f t="shared" si="19"/>
        <v>6.0388957140040667E-3</v>
      </c>
      <c r="X101" s="25">
        <f t="shared" si="19"/>
        <v>6.0116946619634959E-3</v>
      </c>
      <c r="Y101" s="25">
        <f t="shared" si="19"/>
        <v>5.9691575949474274E-3</v>
      </c>
      <c r="Z101" s="25">
        <f t="shared" si="19"/>
        <v>6.0545702349539265E-3</v>
      </c>
      <c r="AA101" s="25">
        <f t="shared" si="19"/>
        <v>5.9735224773962425E-3</v>
      </c>
      <c r="AB101" s="25">
        <f t="shared" si="19"/>
        <v>6.0108632373765403E-3</v>
      </c>
      <c r="AC101" s="25">
        <f t="shared" si="19"/>
        <v>6.0222654600474712E-3</v>
      </c>
      <c r="AD101" s="25">
        <f t="shared" si="19"/>
        <v>6.0118790183842918E-3</v>
      </c>
      <c r="AE101" s="25">
        <f t="shared" si="19"/>
        <v>5.9833892077747475E-3</v>
      </c>
      <c r="AF101" s="25">
        <f t="shared" si="19"/>
        <v>5.9400254261150476E-3</v>
      </c>
      <c r="AG101" s="25">
        <f t="shared" si="19"/>
        <v>5.9770011338338147E-3</v>
      </c>
      <c r="AH101" s="25">
        <f t="shared" si="19"/>
        <v>6.075441509612034E-3</v>
      </c>
      <c r="AI101" s="25">
        <f t="shared" si="19"/>
        <v>5.9734082240952002E-3</v>
      </c>
      <c r="AJ101" s="25">
        <f t="shared" si="19"/>
        <v>6.0230293141951829E-3</v>
      </c>
      <c r="AK101" s="40"/>
      <c r="AL101" s="2"/>
    </row>
    <row r="102" spans="1:38" ht="13" x14ac:dyDescent="0.6">
      <c r="A102" s="1" t="s">
        <v>162</v>
      </c>
      <c r="B102" s="25">
        <f t="shared" ref="B102:AJ102" si="20">EXP(LN(C84/B84)/(C$80-B$80))-1</f>
        <v>3.0689594235900231E-2</v>
      </c>
      <c r="C102" s="25">
        <f t="shared" si="20"/>
        <v>3.3575519102710727E-2</v>
      </c>
      <c r="D102" s="25">
        <f t="shared" si="20"/>
        <v>3.2357862679155636E-2</v>
      </c>
      <c r="E102" s="25">
        <f t="shared" si="20"/>
        <v>7.1773462536293131E-2</v>
      </c>
      <c r="F102" s="25">
        <f t="shared" si="20"/>
        <v>1.2865393282954551E-2</v>
      </c>
      <c r="G102" s="25">
        <f t="shared" si="20"/>
        <v>2.0084111217701706E-2</v>
      </c>
      <c r="H102" s="25">
        <f t="shared" si="20"/>
        <v>1.8120782246057399E-2</v>
      </c>
      <c r="I102" s="25">
        <f t="shared" si="20"/>
        <v>1.5931264157523772E-2</v>
      </c>
      <c r="J102" s="25">
        <f t="shared" si="20"/>
        <v>1.3738629666663948E-2</v>
      </c>
      <c r="K102" s="25">
        <f t="shared" si="20"/>
        <v>1.2534174745673532E-2</v>
      </c>
      <c r="L102" s="25">
        <f t="shared" si="20"/>
        <v>1.1136692791213987E-2</v>
      </c>
      <c r="M102" s="25">
        <f t="shared" si="20"/>
        <v>1.1484685122802318E-2</v>
      </c>
      <c r="N102" s="25">
        <f t="shared" si="20"/>
        <v>1.1280328305728782E-2</v>
      </c>
      <c r="O102" s="25">
        <f t="shared" si="20"/>
        <v>9.8418692521275997E-3</v>
      </c>
      <c r="P102" s="25">
        <f t="shared" si="20"/>
        <v>8.9594556721677154E-3</v>
      </c>
      <c r="Q102" s="25">
        <f t="shared" si="20"/>
        <v>7.7257952426748044E-3</v>
      </c>
      <c r="R102" s="25">
        <f t="shared" si="20"/>
        <v>7.4027837470644897E-3</v>
      </c>
      <c r="S102" s="25">
        <f t="shared" si="20"/>
        <v>7.1077462249424794E-3</v>
      </c>
      <c r="T102" s="25">
        <f t="shared" si="20"/>
        <v>6.4343923143133086E-3</v>
      </c>
      <c r="U102" s="25">
        <f t="shared" si="20"/>
        <v>6.2349494284534845E-3</v>
      </c>
      <c r="V102" s="25">
        <f t="shared" si="20"/>
        <v>6.04743537446506E-3</v>
      </c>
      <c r="W102" s="25">
        <f t="shared" si="20"/>
        <v>6.0388957140040667E-3</v>
      </c>
      <c r="X102" s="25">
        <f t="shared" si="20"/>
        <v>6.0116946619634959E-3</v>
      </c>
      <c r="Y102" s="25">
        <f t="shared" si="20"/>
        <v>5.9691575949474274E-3</v>
      </c>
      <c r="Z102" s="25">
        <f t="shared" si="20"/>
        <v>6.0545702349539265E-3</v>
      </c>
      <c r="AA102" s="25">
        <f t="shared" si="20"/>
        <v>5.9735224773962425E-3</v>
      </c>
      <c r="AB102" s="25">
        <f t="shared" si="20"/>
        <v>6.0108632373765403E-3</v>
      </c>
      <c r="AC102" s="25">
        <f t="shared" si="20"/>
        <v>5.9049519065137446E-3</v>
      </c>
      <c r="AD102" s="25">
        <f t="shared" si="20"/>
        <v>6.0187081661986497E-3</v>
      </c>
      <c r="AE102" s="25">
        <f t="shared" si="20"/>
        <v>5.9897909551722694E-3</v>
      </c>
      <c r="AF102" s="25">
        <f t="shared" si="20"/>
        <v>6.0441115262002132E-3</v>
      </c>
      <c r="AG102" s="25">
        <f t="shared" si="20"/>
        <v>5.9770011338338147E-3</v>
      </c>
      <c r="AH102" s="25">
        <f t="shared" si="20"/>
        <v>5.9884521443824834E-3</v>
      </c>
      <c r="AI102" s="25">
        <f t="shared" si="20"/>
        <v>6.0603962884540064E-3</v>
      </c>
      <c r="AJ102" s="25">
        <f t="shared" si="20"/>
        <v>5.9458536724352751E-3</v>
      </c>
      <c r="AK102" s="40"/>
      <c r="AL102" s="2"/>
    </row>
    <row r="103" spans="1:38" ht="13" x14ac:dyDescent="0.6">
      <c r="A103" s="1" t="s">
        <v>163</v>
      </c>
      <c r="B103" s="25">
        <f t="shared" ref="B103:AJ103" si="21">EXP(LN(C85/B85)/(C$80-B$80))-1</f>
        <v>1.1847940917808941E-2</v>
      </c>
      <c r="C103" s="25">
        <f t="shared" si="21"/>
        <v>1.2263570143156377E-2</v>
      </c>
      <c r="D103" s="25">
        <f t="shared" si="21"/>
        <v>1.092260490919128E-2</v>
      </c>
      <c r="E103" s="25">
        <f t="shared" si="21"/>
        <v>2.0133284932699391E-2</v>
      </c>
      <c r="F103" s="25">
        <f t="shared" si="21"/>
        <v>1.8807634606074597E-2</v>
      </c>
      <c r="G103" s="25">
        <f t="shared" si="21"/>
        <v>2.0917177548195109E-2</v>
      </c>
      <c r="H103" s="25">
        <f t="shared" si="21"/>
        <v>1.7984633418501872E-2</v>
      </c>
      <c r="I103" s="25">
        <f t="shared" si="21"/>
        <v>1.58301794787441E-2</v>
      </c>
      <c r="J103" s="25">
        <f t="shared" si="21"/>
        <v>1.4176806534865527E-2</v>
      </c>
      <c r="K103" s="25">
        <f t="shared" si="21"/>
        <v>1.2414328018703902E-2</v>
      </c>
      <c r="L103" s="25">
        <f t="shared" si="21"/>
        <v>1.1042004447136655E-2</v>
      </c>
      <c r="M103" s="25">
        <f t="shared" si="21"/>
        <v>1.1397328761565628E-2</v>
      </c>
      <c r="N103" s="25">
        <f t="shared" si="21"/>
        <v>1.1203654813697561E-2</v>
      </c>
      <c r="O103" s="25">
        <f t="shared" si="21"/>
        <v>1.0073962582592966E-2</v>
      </c>
      <c r="P103" s="25">
        <f t="shared" si="21"/>
        <v>8.8847794700548377E-3</v>
      </c>
      <c r="Q103" s="25">
        <f t="shared" si="21"/>
        <v>7.6665364249988155E-3</v>
      </c>
      <c r="R103" s="25">
        <f t="shared" si="21"/>
        <v>7.3501042479569012E-3</v>
      </c>
      <c r="S103" s="25">
        <f t="shared" si="21"/>
        <v>7.0606779662409913E-3</v>
      </c>
      <c r="T103" s="25">
        <f t="shared" si="21"/>
        <v>6.5948585501784951E-3</v>
      </c>
      <c r="U103" s="25">
        <f t="shared" si="21"/>
        <v>6.3746311224679442E-3</v>
      </c>
      <c r="V103" s="25">
        <f t="shared" si="21"/>
        <v>5.9925109896490358E-3</v>
      </c>
      <c r="W103" s="25">
        <f t="shared" si="21"/>
        <v>5.9872286125892682E-3</v>
      </c>
      <c r="X103" s="25">
        <f t="shared" si="21"/>
        <v>5.9632356181598123E-3</v>
      </c>
      <c r="Y103" s="25">
        <f t="shared" si="21"/>
        <v>5.9238109073092016E-3</v>
      </c>
      <c r="Z103" s="25">
        <f t="shared" si="21"/>
        <v>6.0112294317617998E-3</v>
      </c>
      <c r="AA103" s="25">
        <f t="shared" si="21"/>
        <v>6.0644812037402573E-3</v>
      </c>
      <c r="AB103" s="25">
        <f t="shared" si="21"/>
        <v>5.9650771008783465E-3</v>
      </c>
      <c r="AC103" s="25">
        <f t="shared" si="21"/>
        <v>5.9790438324935913E-3</v>
      </c>
      <c r="AD103" s="25">
        <f t="shared" si="21"/>
        <v>6.0808760979120802E-3</v>
      </c>
      <c r="AE103" s="25">
        <f t="shared" si="21"/>
        <v>5.9389573944677032E-3</v>
      </c>
      <c r="AF103" s="25">
        <f t="shared" si="21"/>
        <v>5.9957782946848948E-3</v>
      </c>
      <c r="AG103" s="25">
        <f t="shared" si="21"/>
        <v>6.0236262101280857E-3</v>
      </c>
      <c r="AH103" s="25">
        <f t="shared" si="21"/>
        <v>6.0269639847416734E-3</v>
      </c>
      <c r="AI103" s="25">
        <f t="shared" si="21"/>
        <v>6.0097954252869012E-3</v>
      </c>
      <c r="AJ103" s="25">
        <f t="shared" si="21"/>
        <v>5.975658014372609E-3</v>
      </c>
      <c r="AK103" s="40"/>
      <c r="AL103" s="2"/>
    </row>
    <row r="104" spans="1:38" ht="13" x14ac:dyDescent="0.6">
      <c r="A104" s="1" t="s">
        <v>164</v>
      </c>
      <c r="B104" s="25">
        <f t="shared" ref="B104:AJ104" si="22">EXP(LN(C86/B86)/(C$80-B$80))-1</f>
        <v>2.9186008964760646E-2</v>
      </c>
      <c r="C104" s="25">
        <f t="shared" si="22"/>
        <v>2.976928396352907E-2</v>
      </c>
      <c r="D104" s="25">
        <f t="shared" si="22"/>
        <v>2.8310473314933082E-2</v>
      </c>
      <c r="E104" s="25">
        <f t="shared" si="22"/>
        <v>1.4412963773229759E-2</v>
      </c>
      <c r="F104" s="25">
        <f t="shared" si="22"/>
        <v>1.0591751203291366E-2</v>
      </c>
      <c r="G104" s="25">
        <f t="shared" si="22"/>
        <v>2.892842254481276E-2</v>
      </c>
      <c r="H104" s="25">
        <f t="shared" si="22"/>
        <v>3.5215154089348832E-2</v>
      </c>
      <c r="I104" s="25">
        <f t="shared" si="22"/>
        <v>3.3351955848296422E-2</v>
      </c>
      <c r="J104" s="25">
        <f t="shared" si="22"/>
        <v>2.7697644859024484E-2</v>
      </c>
      <c r="K104" s="25">
        <f t="shared" si="22"/>
        <v>2.2147040427619391E-2</v>
      </c>
      <c r="L104" s="25">
        <f t="shared" si="22"/>
        <v>1.8914952207806479E-2</v>
      </c>
      <c r="M104" s="25">
        <f t="shared" si="22"/>
        <v>1.922033933430578E-2</v>
      </c>
      <c r="N104" s="25">
        <f t="shared" si="22"/>
        <v>1.8861587480421438E-2</v>
      </c>
      <c r="O104" s="25">
        <f t="shared" si="22"/>
        <v>1.5746788509723109E-2</v>
      </c>
      <c r="P104" s="25">
        <f t="shared" si="22"/>
        <v>1.2078194273852594E-2</v>
      </c>
      <c r="Q104" s="25">
        <f t="shared" si="22"/>
        <v>9.8543588707700192E-3</v>
      </c>
      <c r="R104" s="25">
        <f t="shared" si="22"/>
        <v>9.3915260703245629E-3</v>
      </c>
      <c r="S104" s="25">
        <f t="shared" si="22"/>
        <v>9.0471618390310926E-3</v>
      </c>
      <c r="T104" s="25">
        <f t="shared" si="22"/>
        <v>8.5788097202641467E-3</v>
      </c>
      <c r="U104" s="25">
        <f t="shared" si="22"/>
        <v>8.2261488714068243E-3</v>
      </c>
      <c r="V104" s="25">
        <f t="shared" si="22"/>
        <v>8.0213912700570766E-3</v>
      </c>
      <c r="W104" s="25">
        <f t="shared" si="22"/>
        <v>7.9809902698613211E-3</v>
      </c>
      <c r="X104" s="25">
        <f t="shared" si="22"/>
        <v>8.0065466508512095E-3</v>
      </c>
      <c r="Y104" s="25">
        <f t="shared" si="22"/>
        <v>8.0285180981058968E-3</v>
      </c>
      <c r="Z104" s="25">
        <f t="shared" si="22"/>
        <v>7.9564225983534964E-3</v>
      </c>
      <c r="AA104" s="25">
        <f t="shared" si="22"/>
        <v>7.8549784535015821E-3</v>
      </c>
      <c r="AB104" s="25">
        <f t="shared" si="22"/>
        <v>7.3951062933013123E-3</v>
      </c>
      <c r="AC104" s="25">
        <f t="shared" si="22"/>
        <v>7.0254476920488251E-3</v>
      </c>
      <c r="AD104" s="25">
        <f t="shared" si="22"/>
        <v>6.629478369439834E-3</v>
      </c>
      <c r="AE104" s="25">
        <f t="shared" si="22"/>
        <v>6.2171729575475343E-3</v>
      </c>
      <c r="AF104" s="25">
        <f t="shared" si="22"/>
        <v>5.9977965293538382E-3</v>
      </c>
      <c r="AG104" s="25">
        <f t="shared" si="22"/>
        <v>6.0128309919593725E-3</v>
      </c>
      <c r="AH104" s="25">
        <f t="shared" si="22"/>
        <v>5.9799261340915955E-3</v>
      </c>
      <c r="AI104" s="25">
        <f t="shared" si="22"/>
        <v>6.0054028585394548E-3</v>
      </c>
      <c r="AJ104" s="25">
        <f t="shared" si="22"/>
        <v>6.0069461839611371E-3</v>
      </c>
      <c r="AK104" s="40"/>
      <c r="AL104" s="2"/>
    </row>
    <row r="105" spans="1:38" ht="13" x14ac:dyDescent="0.6">
      <c r="A105" s="1" t="s">
        <v>165</v>
      </c>
      <c r="B105" s="25">
        <f t="shared" ref="B105:AJ105" si="23">EXP(LN(C87/B87)/(C$80-B$80))-1</f>
        <v>2.6732530254041986E-2</v>
      </c>
      <c r="C105" s="25">
        <f t="shared" si="23"/>
        <v>2.8061818746097034E-2</v>
      </c>
      <c r="D105" s="25">
        <f t="shared" si="23"/>
        <v>2.804940336523476E-2</v>
      </c>
      <c r="E105" s="25">
        <f t="shared" si="23"/>
        <v>4.0799748219803256E-2</v>
      </c>
      <c r="F105" s="25">
        <f t="shared" si="23"/>
        <v>-5.6559106358909927E-2</v>
      </c>
      <c r="G105" s="25">
        <f t="shared" si="23"/>
        <v>3.2732652653746142E-2</v>
      </c>
      <c r="H105" s="25">
        <f t="shared" si="23"/>
        <v>3.5708876810044199E-2</v>
      </c>
      <c r="I105" s="25">
        <f t="shared" si="23"/>
        <v>3.2931024789221608E-2</v>
      </c>
      <c r="J105" s="25">
        <f t="shared" si="23"/>
        <v>2.7656729960433113E-2</v>
      </c>
      <c r="K105" s="25">
        <f t="shared" si="23"/>
        <v>2.2104670564506046E-2</v>
      </c>
      <c r="L105" s="25">
        <f t="shared" si="23"/>
        <v>1.9048855541086818E-2</v>
      </c>
      <c r="M105" s="25">
        <f t="shared" si="23"/>
        <v>1.9032120861830482E-2</v>
      </c>
      <c r="N105" s="25">
        <f t="shared" si="23"/>
        <v>1.8897493723776915E-2</v>
      </c>
      <c r="O105" s="25">
        <f t="shared" si="23"/>
        <v>1.5776337980420774E-2</v>
      </c>
      <c r="P105" s="25">
        <f t="shared" si="23"/>
        <v>1.2057544362387596E-2</v>
      </c>
      <c r="Q105" s="25">
        <f t="shared" si="23"/>
        <v>9.8711062246013004E-3</v>
      </c>
      <c r="R105" s="25">
        <f t="shared" si="23"/>
        <v>9.3901142907448776E-3</v>
      </c>
      <c r="S105" s="25">
        <f t="shared" si="23"/>
        <v>9.0292932730486886E-3</v>
      </c>
      <c r="T105" s="25">
        <f t="shared" si="23"/>
        <v>8.6216884496226331E-3</v>
      </c>
      <c r="U105" s="25">
        <f t="shared" si="23"/>
        <v>8.1879196375425067E-3</v>
      </c>
      <c r="V105" s="25">
        <f t="shared" si="23"/>
        <v>8.0315712596221722E-3</v>
      </c>
      <c r="W105" s="25">
        <f t="shared" si="23"/>
        <v>7.9696398355828535E-3</v>
      </c>
      <c r="X105" s="25">
        <f t="shared" si="23"/>
        <v>8.0240622010907536E-3</v>
      </c>
      <c r="Y105" s="25">
        <f t="shared" si="23"/>
        <v>8.0212151409362331E-3</v>
      </c>
      <c r="Z105" s="25">
        <f t="shared" si="23"/>
        <v>7.9733311599399226E-3</v>
      </c>
      <c r="AA105" s="25">
        <f t="shared" si="23"/>
        <v>7.8129577190302335E-3</v>
      </c>
      <c r="AB105" s="25">
        <f t="shared" si="23"/>
        <v>7.4272153752381609E-3</v>
      </c>
      <c r="AC105" s="25">
        <f t="shared" si="23"/>
        <v>7.0145338251916822E-3</v>
      </c>
      <c r="AD105" s="25">
        <f t="shared" si="23"/>
        <v>6.6175969502322296E-3</v>
      </c>
      <c r="AE105" s="25">
        <f t="shared" si="23"/>
        <v>6.2363131424352236E-3</v>
      </c>
      <c r="AF105" s="25">
        <f t="shared" si="23"/>
        <v>6.0095087061133867E-3</v>
      </c>
      <c r="AG105" s="25">
        <f t="shared" si="23"/>
        <v>5.9841382542074051E-3</v>
      </c>
      <c r="AH105" s="25">
        <f t="shared" si="23"/>
        <v>5.9928338695971473E-3</v>
      </c>
      <c r="AI105" s="25">
        <f t="shared" si="23"/>
        <v>6.003764103017728E-3</v>
      </c>
      <c r="AJ105" s="25">
        <f t="shared" si="23"/>
        <v>6.0150998296255587E-3</v>
      </c>
      <c r="AK105" s="40"/>
      <c r="AL105" s="2"/>
    </row>
    <row r="106" spans="1:38" ht="13" x14ac:dyDescent="0.6">
      <c r="A106" s="1" t="s">
        <v>166</v>
      </c>
      <c r="B106" s="25">
        <f t="shared" ref="B106:AJ106" si="24">EXP(LN(C88/B88)/(C$80-B$80))-1</f>
        <v>2.2565182563572872E-2</v>
      </c>
      <c r="C106" s="25">
        <f t="shared" si="24"/>
        <v>2.3920490704586683E-2</v>
      </c>
      <c r="D106" s="25">
        <f t="shared" si="24"/>
        <v>2.3636502037103657E-2</v>
      </c>
      <c r="E106" s="25">
        <f t="shared" si="24"/>
        <v>-9.7957136392137212E-3</v>
      </c>
      <c r="F106" s="25">
        <f t="shared" si="24"/>
        <v>1.4023628061544668E-2</v>
      </c>
      <c r="G106" s="25">
        <f t="shared" si="24"/>
        <v>1.3189044424145591E-2</v>
      </c>
      <c r="H106" s="25">
        <f t="shared" si="24"/>
        <v>2.5049411050451775E-2</v>
      </c>
      <c r="I106" s="25">
        <f t="shared" si="24"/>
        <v>2.3957396055257263E-2</v>
      </c>
      <c r="J106" s="25">
        <f t="shared" si="24"/>
        <v>2.4211418726341805E-2</v>
      </c>
      <c r="K106" s="25">
        <f t="shared" si="24"/>
        <v>2.4035093714998235E-2</v>
      </c>
      <c r="L106" s="25">
        <f t="shared" si="24"/>
        <v>2.4065071424597795E-2</v>
      </c>
      <c r="M106" s="25">
        <f t="shared" si="24"/>
        <v>2.5027120341096776E-2</v>
      </c>
      <c r="N106" s="25">
        <f t="shared" si="24"/>
        <v>2.5732043198295917E-2</v>
      </c>
      <c r="O106" s="25">
        <f t="shared" si="24"/>
        <v>2.3738983549510762E-2</v>
      </c>
      <c r="P106" s="25">
        <f t="shared" si="24"/>
        <v>2.128792082721831E-2</v>
      </c>
      <c r="Q106" s="25">
        <f t="shared" si="24"/>
        <v>1.9111613229659374E-2</v>
      </c>
      <c r="R106" s="25">
        <f t="shared" si="24"/>
        <v>1.7064816837779384E-2</v>
      </c>
      <c r="S106" s="25">
        <f t="shared" si="24"/>
        <v>1.5138324689419447E-2</v>
      </c>
      <c r="T106" s="25">
        <f t="shared" si="24"/>
        <v>1.309024971653483E-2</v>
      </c>
      <c r="U106" s="25">
        <f t="shared" si="24"/>
        <v>1.1083643987890301E-2</v>
      </c>
      <c r="V106" s="25">
        <f t="shared" si="24"/>
        <v>1.002123294120616E-2</v>
      </c>
      <c r="W106" s="25">
        <f t="shared" si="24"/>
        <v>9.9951808340985604E-3</v>
      </c>
      <c r="X106" s="25">
        <f t="shared" si="24"/>
        <v>9.9992717523800234E-3</v>
      </c>
      <c r="Y106" s="25">
        <f t="shared" si="24"/>
        <v>1.0015288147220858E-2</v>
      </c>
      <c r="Z106" s="25">
        <f t="shared" si="24"/>
        <v>1.0000575759574692E-2</v>
      </c>
      <c r="AA106" s="25">
        <f t="shared" si="24"/>
        <v>9.7957298995670072E-3</v>
      </c>
      <c r="AB106" s="25">
        <f t="shared" si="24"/>
        <v>9.4389270767119005E-3</v>
      </c>
      <c r="AC106" s="25">
        <f t="shared" si="24"/>
        <v>9.0071072410866648E-3</v>
      </c>
      <c r="AD106" s="25">
        <f t="shared" si="24"/>
        <v>8.6341872196336045E-3</v>
      </c>
      <c r="AE106" s="25">
        <f t="shared" si="24"/>
        <v>8.2137770576706792E-3</v>
      </c>
      <c r="AF106" s="25">
        <f t="shared" si="24"/>
        <v>7.8185550669664927E-3</v>
      </c>
      <c r="AG106" s="25">
        <f t="shared" si="24"/>
        <v>7.4144989736928402E-3</v>
      </c>
      <c r="AH106" s="25">
        <f t="shared" si="24"/>
        <v>7.0241309961875942E-3</v>
      </c>
      <c r="AI106" s="25">
        <f t="shared" si="24"/>
        <v>6.6198592145083612E-3</v>
      </c>
      <c r="AJ106" s="25">
        <f t="shared" si="24"/>
        <v>6.2220727737596349E-3</v>
      </c>
      <c r="AK106" s="40"/>
      <c r="AL106" s="2"/>
    </row>
    <row r="107" spans="1:38" ht="13" x14ac:dyDescent="0.6">
      <c r="A107" s="1" t="s">
        <v>167</v>
      </c>
      <c r="B107" s="25">
        <f t="shared" ref="B107:AJ107" si="25">EXP(LN(C89/B89)/(C$80-B$80))-1</f>
        <v>3.6311209910314224E-2</v>
      </c>
      <c r="C107" s="25">
        <f t="shared" si="25"/>
        <v>3.5687737952794674E-2</v>
      </c>
      <c r="D107" s="25">
        <f t="shared" si="25"/>
        <v>3.5872497114519897E-2</v>
      </c>
      <c r="E107" s="25">
        <f t="shared" si="25"/>
        <v>-1.7099049167184299E-2</v>
      </c>
      <c r="F107" s="25">
        <f t="shared" si="25"/>
        <v>1.6384673297434205E-2</v>
      </c>
      <c r="G107" s="25">
        <f t="shared" si="25"/>
        <v>1.5824273334805516E-2</v>
      </c>
      <c r="H107" s="25">
        <f t="shared" si="25"/>
        <v>2.4471876240215407E-2</v>
      </c>
      <c r="I107" s="25">
        <f t="shared" si="25"/>
        <v>2.4065071424597795E-2</v>
      </c>
      <c r="J107" s="25">
        <f t="shared" si="25"/>
        <v>2.4176823417079385E-2</v>
      </c>
      <c r="K107" s="25">
        <f t="shared" si="25"/>
        <v>2.3920490704586683E-2</v>
      </c>
      <c r="L107" s="25">
        <f t="shared" si="25"/>
        <v>2.4433420385456817E-2</v>
      </c>
      <c r="M107" s="25">
        <f t="shared" si="25"/>
        <v>2.4918714945831422E-2</v>
      </c>
      <c r="N107" s="25">
        <f t="shared" si="25"/>
        <v>2.5702816315930077E-2</v>
      </c>
      <c r="O107" s="25">
        <f t="shared" si="25"/>
        <v>2.3649871634024988E-2</v>
      </c>
      <c r="P107" s="25">
        <f t="shared" si="25"/>
        <v>2.1391947596446803E-2</v>
      </c>
      <c r="Q107" s="25">
        <f t="shared" si="25"/>
        <v>1.9062050427945954E-2</v>
      </c>
      <c r="R107" s="25">
        <f t="shared" si="25"/>
        <v>1.7079553468012598E-2</v>
      </c>
      <c r="S107" s="25">
        <f t="shared" si="25"/>
        <v>1.5136741616595284E-2</v>
      </c>
      <c r="T107" s="25">
        <f t="shared" si="25"/>
        <v>1.309024971653483E-2</v>
      </c>
      <c r="U107" s="25">
        <f t="shared" si="25"/>
        <v>1.1094313422593371E-2</v>
      </c>
      <c r="V107" s="25">
        <f t="shared" si="25"/>
        <v>9.9854896213880107E-3</v>
      </c>
      <c r="W107" s="25">
        <f t="shared" si="25"/>
        <v>9.9861989997507283E-3</v>
      </c>
      <c r="X107" s="25">
        <f t="shared" si="25"/>
        <v>1.0008034791879838E-2</v>
      </c>
      <c r="Y107" s="25">
        <f t="shared" si="25"/>
        <v>1.0002654971840164E-2</v>
      </c>
      <c r="Z107" s="25">
        <f t="shared" si="25"/>
        <v>1.0000281063214933E-2</v>
      </c>
      <c r="AA107" s="25">
        <f t="shared" si="25"/>
        <v>9.8333672107302483E-3</v>
      </c>
      <c r="AB107" s="25">
        <f t="shared" si="25"/>
        <v>9.4106366081478932E-3</v>
      </c>
      <c r="AC107" s="25">
        <f t="shared" si="25"/>
        <v>9.019358160728741E-3</v>
      </c>
      <c r="AD107" s="25">
        <f t="shared" si="25"/>
        <v>8.6162775797329338E-3</v>
      </c>
      <c r="AE107" s="25">
        <f t="shared" si="25"/>
        <v>8.2301148939094571E-3</v>
      </c>
      <c r="AF107" s="25">
        <f t="shared" si="25"/>
        <v>7.810369834134967E-3</v>
      </c>
      <c r="AG107" s="25">
        <f t="shared" si="25"/>
        <v>7.4199195577211441E-3</v>
      </c>
      <c r="AH107" s="25">
        <f t="shared" si="25"/>
        <v>7.0262052065159786E-3</v>
      </c>
      <c r="AI107" s="25">
        <f t="shared" si="25"/>
        <v>6.6204428694527362E-3</v>
      </c>
      <c r="AJ107" s="25">
        <f t="shared" si="25"/>
        <v>6.2222980442925291E-3</v>
      </c>
      <c r="AK107" s="40"/>
      <c r="AL107" s="2"/>
    </row>
    <row r="108" spans="1:38" ht="13" x14ac:dyDescent="0.6">
      <c r="A108" s="1" t="s">
        <v>168</v>
      </c>
      <c r="B108" s="25">
        <f t="shared" ref="B108:AJ108" si="26">EXP(LN(C90/B90)/(C$80-B$80))-1</f>
        <v>3.3077529462111066E-2</v>
      </c>
      <c r="C108" s="25">
        <f t="shared" si="26"/>
        <v>3.3395938566434413E-2</v>
      </c>
      <c r="D108" s="25">
        <f t="shared" si="26"/>
        <v>3.3230476048277113E-2</v>
      </c>
      <c r="E108" s="25">
        <f t="shared" si="26"/>
        <v>-2.1130955573644306E-2</v>
      </c>
      <c r="F108" s="25">
        <f t="shared" si="26"/>
        <v>1.7588221460874243E-2</v>
      </c>
      <c r="G108" s="25">
        <f t="shared" si="26"/>
        <v>1.6689177844041669E-2</v>
      </c>
      <c r="H108" s="25">
        <f t="shared" si="26"/>
        <v>2.4285265041108062E-2</v>
      </c>
      <c r="I108" s="25">
        <f t="shared" si="26"/>
        <v>2.4458124109177026E-2</v>
      </c>
      <c r="J108" s="25">
        <f t="shared" si="26"/>
        <v>2.3948702155278001E-2</v>
      </c>
      <c r="K108" s="25">
        <f t="shared" si="26"/>
        <v>2.4076265778284478E-2</v>
      </c>
      <c r="L108" s="25">
        <f t="shared" si="26"/>
        <v>2.3955593140371656E-2</v>
      </c>
      <c r="M108" s="25">
        <f t="shared" si="26"/>
        <v>2.521533680482424E-2</v>
      </c>
      <c r="N108" s="25">
        <f t="shared" si="26"/>
        <v>2.5518379445966577E-2</v>
      </c>
      <c r="O108" s="25">
        <f t="shared" si="26"/>
        <v>2.3769295271085511E-2</v>
      </c>
      <c r="P108" s="25">
        <f t="shared" si="26"/>
        <v>2.1349758108680561E-2</v>
      </c>
      <c r="Q108" s="25">
        <f t="shared" si="26"/>
        <v>1.9107901127422E-2</v>
      </c>
      <c r="R108" s="25">
        <f t="shared" si="26"/>
        <v>1.7103577806559134E-2</v>
      </c>
      <c r="S108" s="25">
        <f t="shared" si="26"/>
        <v>1.5089091309613334E-2</v>
      </c>
      <c r="T108" s="25">
        <f t="shared" si="26"/>
        <v>1.3108024944886498E-2</v>
      </c>
      <c r="U108" s="25">
        <f t="shared" si="26"/>
        <v>1.1064138765035203E-2</v>
      </c>
      <c r="V108" s="25">
        <f t="shared" si="26"/>
        <v>1.0004158725116508E-2</v>
      </c>
      <c r="W108" s="25">
        <f t="shared" si="26"/>
        <v>9.9949407793840095E-3</v>
      </c>
      <c r="X108" s="25">
        <f t="shared" si="26"/>
        <v>1.0008406080134868E-2</v>
      </c>
      <c r="Y108" s="25">
        <f t="shared" si="26"/>
        <v>9.9963330967776098E-3</v>
      </c>
      <c r="Z108" s="25">
        <f t="shared" si="26"/>
        <v>1.0017466872823899E-2</v>
      </c>
      <c r="AA108" s="25">
        <f t="shared" si="26"/>
        <v>9.8157072722304672E-3</v>
      </c>
      <c r="AB108" s="25">
        <f t="shared" si="26"/>
        <v>9.4166237232895522E-3</v>
      </c>
      <c r="AC108" s="25">
        <f t="shared" si="26"/>
        <v>9.0212737106925012E-3</v>
      </c>
      <c r="AD108" s="25">
        <f t="shared" si="26"/>
        <v>8.6153608655177294E-3</v>
      </c>
      <c r="AE108" s="25">
        <f t="shared" si="26"/>
        <v>8.2271556943156465E-3</v>
      </c>
      <c r="AF108" s="25">
        <f t="shared" si="26"/>
        <v>7.8233965717096066E-3</v>
      </c>
      <c r="AG108" s="25">
        <f t="shared" si="26"/>
        <v>7.4139664556172047E-3</v>
      </c>
      <c r="AH108" s="25">
        <f t="shared" si="26"/>
        <v>7.0201731452683713E-3</v>
      </c>
      <c r="AI108" s="25">
        <f t="shared" si="26"/>
        <v>6.6147718147266943E-3</v>
      </c>
      <c r="AJ108" s="25">
        <f t="shared" si="26"/>
        <v>6.2172150761865552E-3</v>
      </c>
      <c r="AK108" s="40"/>
      <c r="AL108" s="2"/>
    </row>
    <row r="109" spans="1:38" ht="13" x14ac:dyDescent="0.6">
      <c r="A109" s="1" t="s">
        <v>169</v>
      </c>
      <c r="B109" s="25">
        <f t="shared" ref="B109:AJ109" si="27">EXP(LN(C91/B91)/(C$80-B$80))-1</f>
        <v>6.6914256672092609E-3</v>
      </c>
      <c r="C109" s="25">
        <f t="shared" si="27"/>
        <v>9.2801278360383765E-3</v>
      </c>
      <c r="D109" s="25">
        <f t="shared" si="27"/>
        <v>5.73220797344276E-3</v>
      </c>
      <c r="E109" s="25">
        <f t="shared" si="27"/>
        <v>7.1773462536293131E-2</v>
      </c>
      <c r="F109" s="25">
        <f t="shared" si="27"/>
        <v>3.3395938566434413E-2</v>
      </c>
      <c r="G109" s="25">
        <f t="shared" si="27"/>
        <v>2.9699447788218647E-2</v>
      </c>
      <c r="H109" s="25">
        <f t="shared" si="27"/>
        <v>2.4682056462887791E-2</v>
      </c>
      <c r="I109" s="25">
        <f t="shared" si="27"/>
        <v>2.4109423406549313E-2</v>
      </c>
      <c r="J109" s="25">
        <f t="shared" si="27"/>
        <v>2.3970148577501682E-2</v>
      </c>
      <c r="K109" s="25">
        <f t="shared" si="27"/>
        <v>2.3822465663360326E-2</v>
      </c>
      <c r="L109" s="25">
        <f t="shared" si="27"/>
        <v>2.4430377684121485E-2</v>
      </c>
      <c r="M109" s="25">
        <f t="shared" si="27"/>
        <v>2.4985999392956426E-2</v>
      </c>
      <c r="N109" s="25">
        <f t="shared" si="27"/>
        <v>2.5590478227345059E-2</v>
      </c>
      <c r="O109" s="25">
        <f t="shared" si="27"/>
        <v>2.3735784153560147E-2</v>
      </c>
      <c r="P109" s="25">
        <f t="shared" si="27"/>
        <v>2.1339938805898573E-2</v>
      </c>
      <c r="Q109" s="25">
        <f t="shared" si="27"/>
        <v>1.9067400410756052E-2</v>
      </c>
      <c r="R109" s="25">
        <f t="shared" si="27"/>
        <v>1.7135052951953389E-2</v>
      </c>
      <c r="S109" s="25">
        <f t="shared" si="27"/>
        <v>1.505343679767579E-2</v>
      </c>
      <c r="T109" s="25">
        <f t="shared" si="27"/>
        <v>1.3128057405158211E-2</v>
      </c>
      <c r="U109" s="25">
        <f t="shared" si="27"/>
        <v>1.1100806505672356E-2</v>
      </c>
      <c r="V109" s="25">
        <f t="shared" si="27"/>
        <v>9.9907483515822015E-3</v>
      </c>
      <c r="W109" s="25">
        <f t="shared" si="27"/>
        <v>1.0013433777731784E-2</v>
      </c>
      <c r="X109" s="25">
        <f t="shared" si="27"/>
        <v>9.9751872283735388E-3</v>
      </c>
      <c r="Y109" s="25">
        <f t="shared" si="27"/>
        <v>1.0002327744311756E-2</v>
      </c>
      <c r="Z109" s="25">
        <f t="shared" si="27"/>
        <v>1.0013022457307619E-2</v>
      </c>
      <c r="AA109" s="25">
        <f t="shared" si="27"/>
        <v>9.8193682305960373E-3</v>
      </c>
      <c r="AB109" s="25">
        <f t="shared" si="27"/>
        <v>9.4253340619154802E-3</v>
      </c>
      <c r="AC109" s="25">
        <f t="shared" si="27"/>
        <v>9.0170956780426526E-3</v>
      </c>
      <c r="AD109" s="25">
        <f t="shared" si="27"/>
        <v>8.6062023896682494E-3</v>
      </c>
      <c r="AE109" s="25">
        <f t="shared" si="27"/>
        <v>8.2326798400458312E-3</v>
      </c>
      <c r="AF109" s="25">
        <f t="shared" si="27"/>
        <v>7.8164829099010014E-3</v>
      </c>
      <c r="AG109" s="25">
        <f t="shared" si="27"/>
        <v>7.4168905022762299E-3</v>
      </c>
      <c r="AH109" s="25">
        <f t="shared" si="27"/>
        <v>7.0215163672455727E-3</v>
      </c>
      <c r="AI109" s="25">
        <f t="shared" si="27"/>
        <v>6.6214638364365808E-3</v>
      </c>
      <c r="AJ109" s="25">
        <f t="shared" si="27"/>
        <v>6.2215421425428907E-3</v>
      </c>
      <c r="AK109" s="40"/>
      <c r="AL109" s="2"/>
    </row>
    <row r="110" spans="1:38" ht="13" x14ac:dyDescent="0.6">
      <c r="A110" s="1" t="s">
        <v>170</v>
      </c>
      <c r="B110" s="25">
        <f t="shared" ref="B110:AJ110" si="28">EXP(LN(C92/B92)/(C$80-B$80))-1</f>
        <v>5.2409779148925306E-2</v>
      </c>
      <c r="C110" s="25">
        <f t="shared" si="28"/>
        <v>4.3671099970169713E-2</v>
      </c>
      <c r="D110" s="25">
        <f t="shared" si="28"/>
        <v>4.2879236496325079E-2</v>
      </c>
      <c r="E110" s="25">
        <f t="shared" si="28"/>
        <v>7.0232424785491743E-2</v>
      </c>
      <c r="F110" s="25">
        <f t="shared" si="28"/>
        <v>3.7803404184254763E-2</v>
      </c>
      <c r="G110" s="25">
        <f t="shared" si="28"/>
        <v>3.4956058684732838E-2</v>
      </c>
      <c r="H110" s="25">
        <f t="shared" si="28"/>
        <v>2.472029871664283E-2</v>
      </c>
      <c r="I110" s="25">
        <f t="shared" si="28"/>
        <v>2.3920490704586683E-2</v>
      </c>
      <c r="J110" s="25">
        <f t="shared" si="28"/>
        <v>2.3991377237951639E-2</v>
      </c>
      <c r="K110" s="25">
        <f t="shared" si="28"/>
        <v>2.3901841926349476E-2</v>
      </c>
      <c r="L110" s="25">
        <f t="shared" si="28"/>
        <v>2.4229279400361126E-2</v>
      </c>
      <c r="M110" s="25">
        <f t="shared" si="28"/>
        <v>2.5130914755980172E-2</v>
      </c>
      <c r="N110" s="25">
        <f t="shared" si="28"/>
        <v>2.5679076217543395E-2</v>
      </c>
      <c r="O110" s="25">
        <f t="shared" si="28"/>
        <v>2.3730873794457041E-2</v>
      </c>
      <c r="P110" s="25">
        <f t="shared" si="28"/>
        <v>2.1315669999342646E-2</v>
      </c>
      <c r="Q110" s="25">
        <f t="shared" si="28"/>
        <v>1.9048696678238608E-2</v>
      </c>
      <c r="R110" s="25">
        <f t="shared" si="28"/>
        <v>1.7126272094154515E-2</v>
      </c>
      <c r="S110" s="25">
        <f t="shared" si="28"/>
        <v>1.5077032818611169E-2</v>
      </c>
      <c r="T110" s="25">
        <f t="shared" si="28"/>
        <v>1.3098928088866701E-2</v>
      </c>
      <c r="U110" s="25">
        <f t="shared" si="28"/>
        <v>1.1102561564193314E-2</v>
      </c>
      <c r="V110" s="25">
        <f t="shared" si="28"/>
        <v>9.9921696625930867E-3</v>
      </c>
      <c r="W110" s="25">
        <f t="shared" si="28"/>
        <v>1.0001895568778174E-2</v>
      </c>
      <c r="X110" s="25">
        <f t="shared" si="28"/>
        <v>1.0011935331273092E-2</v>
      </c>
      <c r="Y110" s="25">
        <f t="shared" si="28"/>
        <v>9.9867857798778825E-3</v>
      </c>
      <c r="Z110" s="25">
        <f t="shared" si="28"/>
        <v>1.0003781792562894E-2</v>
      </c>
      <c r="AA110" s="25">
        <f t="shared" si="28"/>
        <v>9.8206812690726508E-3</v>
      </c>
      <c r="AB110" s="25">
        <f t="shared" si="28"/>
        <v>9.4227458550615317E-3</v>
      </c>
      <c r="AC110" s="25">
        <f t="shared" si="28"/>
        <v>9.03174545109664E-3</v>
      </c>
      <c r="AD110" s="25">
        <f t="shared" si="28"/>
        <v>8.6188196847047926E-3</v>
      </c>
      <c r="AE110" s="25">
        <f t="shared" si="28"/>
        <v>8.2127453294460473E-3</v>
      </c>
      <c r="AF110" s="25">
        <f t="shared" si="28"/>
        <v>7.8177512212604938E-3</v>
      </c>
      <c r="AG110" s="25">
        <f t="shared" si="28"/>
        <v>7.4230373272310413E-3</v>
      </c>
      <c r="AH110" s="25">
        <f t="shared" si="28"/>
        <v>7.0211029923188395E-3</v>
      </c>
      <c r="AI110" s="25">
        <f t="shared" si="28"/>
        <v>6.6181222714336574E-3</v>
      </c>
      <c r="AJ110" s="25">
        <f t="shared" si="28"/>
        <v>6.218043439724541E-3</v>
      </c>
      <c r="AK110" s="40"/>
      <c r="AL110" s="2"/>
    </row>
    <row r="111" spans="1:38" ht="13" x14ac:dyDescent="0.6">
      <c r="A111" s="1" t="s">
        <v>171</v>
      </c>
      <c r="B111" s="25">
        <f t="shared" ref="B111:AJ111" si="29">EXP(LN(C93/B93)/(C$80-B$80))-1</f>
        <v>2.2565182563572872E-2</v>
      </c>
      <c r="C111" s="25">
        <f t="shared" si="29"/>
        <v>4.8122389468957749E-2</v>
      </c>
      <c r="D111" s="25">
        <f t="shared" si="29"/>
        <v>4.1379743992410623E-2</v>
      </c>
      <c r="E111" s="25">
        <f t="shared" si="29"/>
        <v>0.14381992765281582</v>
      </c>
      <c r="F111" s="25">
        <f t="shared" si="29"/>
        <v>8.0747443363851312E-2</v>
      </c>
      <c r="G111" s="25">
        <f t="shared" si="29"/>
        <v>3.7855282682871527E-2</v>
      </c>
      <c r="H111" s="25">
        <f t="shared" si="29"/>
        <v>2.7937089897482448E-2</v>
      </c>
      <c r="I111" s="25">
        <f t="shared" si="29"/>
        <v>2.8916270636290209E-2</v>
      </c>
      <c r="J111" s="25">
        <f t="shared" si="29"/>
        <v>2.9287261962069211E-2</v>
      </c>
      <c r="K111" s="25">
        <f t="shared" si="29"/>
        <v>2.8958085938421085E-2</v>
      </c>
      <c r="L111" s="25">
        <f t="shared" si="29"/>
        <v>2.8957580060690713E-2</v>
      </c>
      <c r="M111" s="25">
        <f t="shared" si="29"/>
        <v>2.8540951399434356E-2</v>
      </c>
      <c r="N111" s="25">
        <f t="shared" si="29"/>
        <v>2.8210932096907504E-2</v>
      </c>
      <c r="O111" s="25">
        <f t="shared" si="29"/>
        <v>2.5297879823447333E-2</v>
      </c>
      <c r="P111" s="25">
        <f t="shared" si="29"/>
        <v>2.1834601836959289E-2</v>
      </c>
      <c r="Q111" s="25">
        <f t="shared" si="29"/>
        <v>1.9127500791532137E-2</v>
      </c>
      <c r="R111" s="25">
        <f t="shared" si="29"/>
        <v>1.7073729029779994E-2</v>
      </c>
      <c r="S111" s="25">
        <f t="shared" si="29"/>
        <v>1.5127910923481425E-2</v>
      </c>
      <c r="T111" s="25">
        <f t="shared" si="29"/>
        <v>1.3105342553423105E-2</v>
      </c>
      <c r="U111" s="25">
        <f t="shared" si="29"/>
        <v>1.1100674212253692E-2</v>
      </c>
      <c r="V111" s="25">
        <f t="shared" si="29"/>
        <v>9.9906412136709921E-3</v>
      </c>
      <c r="W111" s="25">
        <f t="shared" si="29"/>
        <v>9.998304357833776E-3</v>
      </c>
      <c r="X111" s="25">
        <f t="shared" si="29"/>
        <v>1.0002901130562902E-2</v>
      </c>
      <c r="Y111" s="25">
        <f t="shared" si="29"/>
        <v>9.9970838804595008E-3</v>
      </c>
      <c r="Z111" s="25">
        <f t="shared" si="29"/>
        <v>9.9937781368335532E-3</v>
      </c>
      <c r="AA111" s="25">
        <f t="shared" si="29"/>
        <v>9.8269983346586098E-3</v>
      </c>
      <c r="AB111" s="25">
        <f t="shared" si="29"/>
        <v>9.4206248018753325E-3</v>
      </c>
      <c r="AC111" s="25">
        <f t="shared" si="29"/>
        <v>9.0153900683969113E-3</v>
      </c>
      <c r="AD111" s="25">
        <f t="shared" si="29"/>
        <v>8.6180461368252637E-3</v>
      </c>
      <c r="AE111" s="25">
        <f t="shared" si="29"/>
        <v>8.2217161033264485E-3</v>
      </c>
      <c r="AF111" s="25">
        <f t="shared" si="29"/>
        <v>7.8219266269834442E-3</v>
      </c>
      <c r="AG111" s="25">
        <f t="shared" si="29"/>
        <v>7.4156962472169408E-3</v>
      </c>
      <c r="AH111" s="25">
        <f t="shared" si="29"/>
        <v>7.0274378003134519E-3</v>
      </c>
      <c r="AI111" s="25">
        <f t="shared" si="29"/>
        <v>6.6155276174972855E-3</v>
      </c>
      <c r="AJ111" s="25">
        <f t="shared" si="29"/>
        <v>6.2204568158248374E-3</v>
      </c>
      <c r="AK111" s="40"/>
      <c r="AL111" s="2"/>
    </row>
    <row r="112" spans="1:38" ht="13" x14ac:dyDescent="0.6">
      <c r="A112" s="1" t="s">
        <v>172</v>
      </c>
      <c r="B112" s="25">
        <f t="shared" ref="B112:AJ112" si="30">EXP(LN(C94/B94)/(C$80-B$80))-1</f>
        <v>3.6760900871232183E-2</v>
      </c>
      <c r="C112" s="25">
        <f t="shared" si="30"/>
        <v>3.5996747158907549E-2</v>
      </c>
      <c r="D112" s="25">
        <f t="shared" si="30"/>
        <v>3.6090506769492769E-2</v>
      </c>
      <c r="E112" s="25">
        <f t="shared" si="30"/>
        <v>2.7639494771925621E-2</v>
      </c>
      <c r="F112" s="25">
        <f t="shared" si="30"/>
        <v>1.2865393282954551E-2</v>
      </c>
      <c r="G112" s="25">
        <f t="shared" si="30"/>
        <v>1.6689177844041669E-2</v>
      </c>
      <c r="H112" s="25">
        <f t="shared" si="30"/>
        <v>2.496608192186911E-2</v>
      </c>
      <c r="I112" s="25">
        <f t="shared" si="30"/>
        <v>2.4312395191711911E-2</v>
      </c>
      <c r="J112" s="25">
        <f t="shared" si="30"/>
        <v>2.3836255539609663E-2</v>
      </c>
      <c r="K112" s="25">
        <f t="shared" si="30"/>
        <v>2.3987002804774837E-2</v>
      </c>
      <c r="L112" s="25">
        <f t="shared" si="30"/>
        <v>2.4147723764276208E-2</v>
      </c>
      <c r="M112" s="25">
        <f t="shared" si="30"/>
        <v>2.5099677403880527E-2</v>
      </c>
      <c r="N112" s="25">
        <f t="shared" si="30"/>
        <v>2.5586271807005234E-2</v>
      </c>
      <c r="O112" s="25">
        <f t="shared" si="30"/>
        <v>2.3795094756095203E-2</v>
      </c>
      <c r="P112" s="25">
        <f t="shared" si="30"/>
        <v>2.1254377682649261E-2</v>
      </c>
      <c r="Q112" s="25">
        <f t="shared" si="30"/>
        <v>1.9121844820339406E-2</v>
      </c>
      <c r="R112" s="25">
        <f t="shared" si="30"/>
        <v>1.7108932044944236E-2</v>
      </c>
      <c r="S112" s="25">
        <f t="shared" si="30"/>
        <v>1.5090948224318002E-2</v>
      </c>
      <c r="T112" s="25">
        <f t="shared" si="30"/>
        <v>1.3109425619694415E-2</v>
      </c>
      <c r="U112" s="25">
        <f t="shared" si="30"/>
        <v>1.1114894516448093E-2</v>
      </c>
      <c r="V112" s="25">
        <f t="shared" si="30"/>
        <v>1.0002156068483536E-2</v>
      </c>
      <c r="W112" s="25">
        <f t="shared" si="30"/>
        <v>9.9891049521885211E-3</v>
      </c>
      <c r="X112" s="25">
        <f t="shared" si="30"/>
        <v>9.9993836605010156E-3</v>
      </c>
      <c r="Y112" s="25">
        <f t="shared" si="30"/>
        <v>1.0016720979633353E-2</v>
      </c>
      <c r="Z112" s="25">
        <f t="shared" si="30"/>
        <v>1.0000979635210294E-2</v>
      </c>
      <c r="AA112" s="25">
        <f t="shared" si="30"/>
        <v>9.8250683059439847E-3</v>
      </c>
      <c r="AB112" s="25">
        <f t="shared" si="30"/>
        <v>9.3983435226732137E-3</v>
      </c>
      <c r="AC112" s="25">
        <f t="shared" si="30"/>
        <v>9.0259391576605896E-3</v>
      </c>
      <c r="AD112" s="25">
        <f t="shared" si="30"/>
        <v>8.6177333275201384E-3</v>
      </c>
      <c r="AE112" s="25">
        <f t="shared" si="30"/>
        <v>8.2278192756868318E-3</v>
      </c>
      <c r="AF112" s="25">
        <f t="shared" si="30"/>
        <v>7.8229523948785129E-3</v>
      </c>
      <c r="AG112" s="25">
        <f t="shared" si="30"/>
        <v>7.4128647321520802E-3</v>
      </c>
      <c r="AH112" s="25">
        <f t="shared" si="30"/>
        <v>7.0186835901189237E-3</v>
      </c>
      <c r="AI112" s="25">
        <f t="shared" si="30"/>
        <v>6.6269709646107344E-3</v>
      </c>
      <c r="AJ112" s="25">
        <f t="shared" si="30"/>
        <v>6.2149677824550054E-3</v>
      </c>
      <c r="AK112" s="40"/>
      <c r="AL112" s="2"/>
    </row>
    <row r="113" spans="1:38" ht="13" x14ac:dyDescent="0.6">
      <c r="A113" s="1" t="s">
        <v>173</v>
      </c>
      <c r="B113" s="25">
        <f t="shared" ref="B113:AJ113" si="31">EXP(LN(C95/B95)/(C$80-B$80))-1</f>
        <v>8.4121734529860603E-3</v>
      </c>
      <c r="C113" s="25">
        <f t="shared" si="31"/>
        <v>7.7591145504607439E-3</v>
      </c>
      <c r="D113" s="25">
        <f t="shared" si="31"/>
        <v>7.2001880824141828E-3</v>
      </c>
      <c r="E113" s="25">
        <f t="shared" si="31"/>
        <v>-1.928223447379529E-2</v>
      </c>
      <c r="F113" s="25">
        <f t="shared" si="31"/>
        <v>-6.7430279167030038E-3</v>
      </c>
      <c r="G113" s="25">
        <f t="shared" si="31"/>
        <v>1.4952689940964214E-2</v>
      </c>
      <c r="H113" s="25">
        <f t="shared" si="31"/>
        <v>2.5351634167494197E-2</v>
      </c>
      <c r="I113" s="25">
        <f t="shared" si="31"/>
        <v>2.4065071424597795E-2</v>
      </c>
      <c r="J113" s="25">
        <f t="shared" si="31"/>
        <v>2.4176823417079385E-2</v>
      </c>
      <c r="K113" s="25">
        <f t="shared" si="31"/>
        <v>2.3583175136269841E-2</v>
      </c>
      <c r="L113" s="25">
        <f t="shared" si="31"/>
        <v>2.4240183054293984E-2</v>
      </c>
      <c r="M113" s="25">
        <f t="shared" si="31"/>
        <v>2.5242549535303027E-2</v>
      </c>
      <c r="N113" s="25">
        <f t="shared" si="31"/>
        <v>2.5588203033031665E-2</v>
      </c>
      <c r="O113" s="25">
        <f t="shared" si="31"/>
        <v>2.3716948149264727E-2</v>
      </c>
      <c r="P113" s="25">
        <f t="shared" si="31"/>
        <v>2.1337598712521721E-2</v>
      </c>
      <c r="Q113" s="25">
        <f t="shared" si="31"/>
        <v>1.9030055703183946E-2</v>
      </c>
      <c r="R113" s="25">
        <f t="shared" si="31"/>
        <v>1.7132401922494989E-2</v>
      </c>
      <c r="S113" s="25">
        <f t="shared" si="31"/>
        <v>1.5115126903551213E-2</v>
      </c>
      <c r="T113" s="25">
        <f t="shared" si="31"/>
        <v>1.3073785477934363E-2</v>
      </c>
      <c r="U113" s="25">
        <f t="shared" si="31"/>
        <v>1.1128017639089771E-2</v>
      </c>
      <c r="V113" s="25">
        <f t="shared" si="31"/>
        <v>9.9692363747707624E-3</v>
      </c>
      <c r="W113" s="25">
        <f t="shared" si="31"/>
        <v>1.0015032615486197E-2</v>
      </c>
      <c r="X113" s="25">
        <f t="shared" si="31"/>
        <v>9.9985051656474866E-3</v>
      </c>
      <c r="Y113" s="25">
        <f t="shared" si="31"/>
        <v>9.9973953964165307E-3</v>
      </c>
      <c r="Z113" s="25">
        <f t="shared" si="31"/>
        <v>9.9985736665730851E-3</v>
      </c>
      <c r="AA113" s="25">
        <f t="shared" si="31"/>
        <v>9.807588126756972E-3</v>
      </c>
      <c r="AB113" s="25">
        <f t="shared" si="31"/>
        <v>9.439082137062238E-3</v>
      </c>
      <c r="AC113" s="25">
        <f t="shared" si="31"/>
        <v>9.0221663597169766E-3</v>
      </c>
      <c r="AD113" s="25">
        <f t="shared" si="31"/>
        <v>8.6196071810731301E-3</v>
      </c>
      <c r="AE113" s="25">
        <f t="shared" si="31"/>
        <v>8.2151294430636845E-3</v>
      </c>
      <c r="AF113" s="25">
        <f t="shared" si="31"/>
        <v>7.8154453533205714E-3</v>
      </c>
      <c r="AG113" s="25">
        <f t="shared" si="31"/>
        <v>7.4247887686653691E-3</v>
      </c>
      <c r="AH113" s="25">
        <f t="shared" si="31"/>
        <v>7.0158486655056418E-3</v>
      </c>
      <c r="AI113" s="25">
        <f t="shared" si="31"/>
        <v>6.6255255140457159E-3</v>
      </c>
      <c r="AJ113" s="25">
        <f t="shared" si="31"/>
        <v>6.2136965118781973E-3</v>
      </c>
      <c r="AK113" s="40"/>
      <c r="AL113" s="2"/>
    </row>
    <row r="114" spans="1:38" ht="13" x14ac:dyDescent="0.6">
      <c r="A114" s="1" t="s">
        <v>174</v>
      </c>
      <c r="B114" s="25">
        <f t="shared" ref="B114:AJ114" si="32">EXP(LN(C96/B96)/(C$80-B$80))-1</f>
        <v>2.9186008964760646E-2</v>
      </c>
      <c r="C114" s="25">
        <f t="shared" si="32"/>
        <v>2.8540951399434356E-2</v>
      </c>
      <c r="D114" s="25">
        <f t="shared" si="32"/>
        <v>2.9670446662913408E-2</v>
      </c>
      <c r="E114" s="25">
        <f t="shared" si="32"/>
        <v>1.3264126056686587E-2</v>
      </c>
      <c r="F114" s="25">
        <f t="shared" si="32"/>
        <v>2.1295687600135116E-2</v>
      </c>
      <c r="G114" s="25">
        <f t="shared" si="32"/>
        <v>2.0084111217701706E-2</v>
      </c>
      <c r="H114" s="25">
        <f t="shared" si="32"/>
        <v>2.4888161854583313E-2</v>
      </c>
      <c r="I114" s="25">
        <f t="shared" si="32"/>
        <v>2.4127573490751342E-2</v>
      </c>
      <c r="J114" s="25">
        <f t="shared" si="32"/>
        <v>2.4409353161412684E-2</v>
      </c>
      <c r="K114" s="25">
        <f t="shared" si="32"/>
        <v>2.3856317189254073E-2</v>
      </c>
      <c r="L114" s="25">
        <f t="shared" si="32"/>
        <v>2.4156755487370507E-2</v>
      </c>
      <c r="M114" s="25">
        <f t="shared" si="32"/>
        <v>2.4914113646522962E-2</v>
      </c>
      <c r="N114" s="25">
        <f t="shared" si="32"/>
        <v>2.5757427264726962E-2</v>
      </c>
      <c r="O114" s="25">
        <f t="shared" si="32"/>
        <v>2.3662039002945612E-2</v>
      </c>
      <c r="P114" s="25">
        <f t="shared" si="32"/>
        <v>2.1298107706289482E-2</v>
      </c>
      <c r="Q114" s="25">
        <f t="shared" si="32"/>
        <v>1.9097652323020187E-2</v>
      </c>
      <c r="R114" s="25">
        <f t="shared" si="32"/>
        <v>1.7124953860415681E-2</v>
      </c>
      <c r="S114" s="25">
        <f t="shared" si="32"/>
        <v>1.5086317647566183E-2</v>
      </c>
      <c r="T114" s="25">
        <f t="shared" si="32"/>
        <v>1.3105932680606891E-2</v>
      </c>
      <c r="U114" s="25">
        <f t="shared" si="32"/>
        <v>1.1128017639089993E-2</v>
      </c>
      <c r="V114" s="25">
        <f t="shared" si="32"/>
        <v>9.9713102569940482E-3</v>
      </c>
      <c r="W114" s="25">
        <f t="shared" si="32"/>
        <v>1.0009204025236196E-2</v>
      </c>
      <c r="X114" s="25">
        <f t="shared" si="32"/>
        <v>1.0019253279225371E-2</v>
      </c>
      <c r="Y114" s="25">
        <f t="shared" si="32"/>
        <v>1.0001939518220704E-2</v>
      </c>
      <c r="Z114" s="25">
        <f t="shared" si="32"/>
        <v>9.9867857798778825E-3</v>
      </c>
      <c r="AA114" s="25">
        <f t="shared" si="32"/>
        <v>9.8142594176868769E-3</v>
      </c>
      <c r="AB114" s="25">
        <f t="shared" si="32"/>
        <v>9.4203705295421436E-3</v>
      </c>
      <c r="AC114" s="25">
        <f t="shared" si="32"/>
        <v>9.0297153789300477E-3</v>
      </c>
      <c r="AD114" s="25">
        <f t="shared" si="32"/>
        <v>8.6095407238835353E-3</v>
      </c>
      <c r="AE114" s="25">
        <f t="shared" si="32"/>
        <v>8.228819083293093E-3</v>
      </c>
      <c r="AF114" s="25">
        <f t="shared" si="32"/>
        <v>7.8164221469851913E-3</v>
      </c>
      <c r="AG114" s="25">
        <f t="shared" si="32"/>
        <v>7.4172308496722739E-3</v>
      </c>
      <c r="AH114" s="25">
        <f t="shared" si="32"/>
        <v>7.018534710353741E-3</v>
      </c>
      <c r="AI114" s="25">
        <f t="shared" si="32"/>
        <v>6.6245435699401334E-3</v>
      </c>
      <c r="AJ114" s="25">
        <f t="shared" si="32"/>
        <v>6.2253177566542472E-3</v>
      </c>
      <c r="AK114" s="2"/>
      <c r="AL114" s="2"/>
    </row>
    <row r="115" spans="1:38" ht="13" x14ac:dyDescent="0.6">
      <c r="A115" s="95" t="s">
        <v>154</v>
      </c>
      <c r="B115" s="25">
        <f t="shared" ref="B115:AJ115" si="33">(B99+B100+B101+B102+B103+B104+B105+B106+B107+B108+B109+B110+B111+B112+B113+B114)/16</f>
        <v>2.6295661237271339E-2</v>
      </c>
      <c r="C115" s="25">
        <f t="shared" si="33"/>
        <v>2.7521364499165826E-2</v>
      </c>
      <c r="D115" s="25">
        <f t="shared" si="33"/>
        <v>2.6893764103885262E-2</v>
      </c>
      <c r="E115" s="25">
        <f t="shared" si="33"/>
        <v>3.2276619007367877E-2</v>
      </c>
      <c r="F115" s="25">
        <f t="shared" si="33"/>
        <v>1.6862855131205327E-2</v>
      </c>
      <c r="G115" s="25">
        <f t="shared" si="33"/>
        <v>2.2678372586192763E-2</v>
      </c>
      <c r="H115" s="25">
        <f t="shared" si="33"/>
        <v>2.4190260433641461E-2</v>
      </c>
      <c r="I115" s="25">
        <f t="shared" si="33"/>
        <v>2.2992026238824834E-2</v>
      </c>
      <c r="J115" s="25">
        <f t="shared" si="33"/>
        <v>2.1789646629965478E-2</v>
      </c>
      <c r="K115" s="25">
        <f t="shared" si="33"/>
        <v>2.0422713658689709E-2</v>
      </c>
      <c r="L115" s="25">
        <f t="shared" si="33"/>
        <v>1.9827645625435236E-2</v>
      </c>
      <c r="M115" s="25">
        <f t="shared" si="33"/>
        <v>2.0229992705574906E-2</v>
      </c>
      <c r="N115" s="25">
        <f t="shared" si="33"/>
        <v>2.041543120712809E-2</v>
      </c>
      <c r="O115" s="25">
        <f t="shared" si="33"/>
        <v>1.8536716158675387E-2</v>
      </c>
      <c r="P115" s="25">
        <f t="shared" si="33"/>
        <v>1.6289542519112632E-2</v>
      </c>
      <c r="Q115" s="25">
        <f t="shared" si="33"/>
        <v>1.4376893175643835E-2</v>
      </c>
      <c r="R115" s="25">
        <f t="shared" si="33"/>
        <v>1.3117920190750032E-2</v>
      </c>
      <c r="S115" s="25">
        <f t="shared" si="33"/>
        <v>1.1826372674216046E-2</v>
      </c>
      <c r="T115" s="25">
        <f t="shared" si="33"/>
        <v>1.0501178835031696E-2</v>
      </c>
      <c r="U115" s="25">
        <f t="shared" si="33"/>
        <v>9.2122440419177831E-3</v>
      </c>
      <c r="V115" s="25">
        <f t="shared" si="33"/>
        <v>8.5073961713953011E-3</v>
      </c>
      <c r="W115" s="25">
        <f t="shared" si="33"/>
        <v>8.5034583083410109E-3</v>
      </c>
      <c r="X115" s="25">
        <f t="shared" si="33"/>
        <v>8.501541980297303E-3</v>
      </c>
      <c r="Y115" s="25">
        <f t="shared" si="33"/>
        <v>8.4893982170276133E-3</v>
      </c>
      <c r="Z115" s="25">
        <f t="shared" si="33"/>
        <v>8.5087366828459771E-3</v>
      </c>
      <c r="AA115" s="25">
        <f t="shared" si="33"/>
        <v>8.3802762785964713E-3</v>
      </c>
      <c r="AB115" s="25">
        <f t="shared" si="33"/>
        <v>8.0990835253966498E-3</v>
      </c>
      <c r="AC115" s="25">
        <f t="shared" si="33"/>
        <v>7.8215314795099383E-3</v>
      </c>
      <c r="AD115" s="25">
        <f t="shared" si="33"/>
        <v>7.5496045771975689E-3</v>
      </c>
      <c r="AE115" s="25">
        <f t="shared" si="33"/>
        <v>7.2827807726162513E-3</v>
      </c>
      <c r="AF115" s="25">
        <f t="shared" si="33"/>
        <v>7.0182703533877566E-3</v>
      </c>
      <c r="AG115" s="25">
        <f t="shared" si="33"/>
        <v>6.7905031212668193E-3</v>
      </c>
      <c r="AH115" s="25">
        <f t="shared" si="33"/>
        <v>6.5856476498950822E-3</v>
      </c>
      <c r="AI115" s="25">
        <f t="shared" si="33"/>
        <v>6.3520781664237608E-3</v>
      </c>
      <c r="AJ115" s="25">
        <f t="shared" si="33"/>
        <v>6.1218937014233255E-3</v>
      </c>
      <c r="AK115" s="2"/>
      <c r="AL115" s="2"/>
    </row>
    <row r="116" spans="1:38" ht="13" x14ac:dyDescent="0.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ht="13" x14ac:dyDescent="0.6">
      <c r="A117" s="45" t="s">
        <v>180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ht="13" x14ac:dyDescent="0.6">
      <c r="A118" s="2"/>
      <c r="B118" s="96" t="s">
        <v>159</v>
      </c>
      <c r="C118" s="96" t="s">
        <v>160</v>
      </c>
      <c r="D118" s="96" t="s">
        <v>161</v>
      </c>
      <c r="E118" s="96" t="s">
        <v>162</v>
      </c>
      <c r="F118" s="96" t="s">
        <v>163</v>
      </c>
      <c r="G118" s="96" t="s">
        <v>164</v>
      </c>
      <c r="H118" s="96" t="s">
        <v>165</v>
      </c>
      <c r="I118" s="96" t="s">
        <v>166</v>
      </c>
      <c r="J118" s="96" t="s">
        <v>167</v>
      </c>
      <c r="K118" s="96" t="s">
        <v>168</v>
      </c>
      <c r="L118" s="96" t="s">
        <v>169</v>
      </c>
      <c r="M118" s="96" t="s">
        <v>170</v>
      </c>
      <c r="N118" s="96" t="s">
        <v>171</v>
      </c>
      <c r="O118" s="96" t="s">
        <v>172</v>
      </c>
      <c r="P118" s="96" t="s">
        <v>173</v>
      </c>
      <c r="Q118" s="96" t="s">
        <v>174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ht="13" x14ac:dyDescent="0.6">
      <c r="A119" s="96">
        <v>1950</v>
      </c>
      <c r="B119" s="97">
        <v>0.33</v>
      </c>
      <c r="C119" s="97">
        <v>0.28000000000000003</v>
      </c>
      <c r="D119" s="97">
        <v>0.24</v>
      </c>
      <c r="E119" s="97">
        <v>0.17</v>
      </c>
      <c r="F119" s="97">
        <v>0.48</v>
      </c>
      <c r="G119" s="97">
        <v>0.33</v>
      </c>
      <c r="H119" s="97">
        <v>0.53</v>
      </c>
      <c r="I119" s="97">
        <v>0.48</v>
      </c>
      <c r="J119" s="97">
        <v>0.35</v>
      </c>
      <c r="K119" s="97">
        <v>0.39</v>
      </c>
      <c r="L119" s="97">
        <v>0.28999999999999998</v>
      </c>
      <c r="M119" s="97">
        <v>0.09</v>
      </c>
      <c r="N119" s="97">
        <v>0.04</v>
      </c>
      <c r="O119" s="97">
        <v>0.23</v>
      </c>
      <c r="P119" s="97">
        <v>1.03</v>
      </c>
      <c r="Q119" s="97">
        <v>0.3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ht="13" x14ac:dyDescent="0.6">
      <c r="A120" s="96">
        <v>1960</v>
      </c>
      <c r="B120" s="97">
        <v>0.39</v>
      </c>
      <c r="C120" s="97">
        <v>0.37</v>
      </c>
      <c r="D120" s="97">
        <v>0.32</v>
      </c>
      <c r="E120" s="97">
        <v>0.23</v>
      </c>
      <c r="F120" s="97">
        <v>0.54</v>
      </c>
      <c r="G120" s="97">
        <v>0.44</v>
      </c>
      <c r="H120" s="97">
        <v>0.69</v>
      </c>
      <c r="I120" s="97">
        <v>0.6</v>
      </c>
      <c r="J120" s="97">
        <v>0.5</v>
      </c>
      <c r="K120" s="97">
        <v>0.54</v>
      </c>
      <c r="L120" s="97">
        <v>0.31</v>
      </c>
      <c r="M120" s="97">
        <v>0.15</v>
      </c>
      <c r="N120" s="97">
        <v>0.05</v>
      </c>
      <c r="O120" s="97">
        <v>0.33</v>
      </c>
      <c r="P120" s="97">
        <v>1.1200000000000001</v>
      </c>
      <c r="Q120" s="97">
        <v>0.4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ht="13" x14ac:dyDescent="0.6">
      <c r="A121" s="96">
        <v>1970</v>
      </c>
      <c r="B121" s="97">
        <v>0.47</v>
      </c>
      <c r="C121" s="97">
        <v>0.48</v>
      </c>
      <c r="D121" s="97">
        <v>0.41</v>
      </c>
      <c r="E121" s="97">
        <v>0.32</v>
      </c>
      <c r="F121" s="97">
        <v>0.61</v>
      </c>
      <c r="G121" s="97">
        <v>0.59</v>
      </c>
      <c r="H121" s="97">
        <v>0.91</v>
      </c>
      <c r="I121" s="97">
        <v>0.76</v>
      </c>
      <c r="J121" s="97">
        <v>0.71</v>
      </c>
      <c r="K121" s="97">
        <v>0.75</v>
      </c>
      <c r="L121" s="97">
        <v>0.34</v>
      </c>
      <c r="M121" s="97">
        <v>0.23</v>
      </c>
      <c r="N121" s="97">
        <v>0.08</v>
      </c>
      <c r="O121" s="97">
        <v>0.47</v>
      </c>
      <c r="P121" s="97">
        <v>1.21</v>
      </c>
      <c r="Q121" s="97">
        <v>0.53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ht="13" x14ac:dyDescent="0.6">
      <c r="A122" s="96">
        <v>1980</v>
      </c>
      <c r="B122" s="97">
        <v>0.56999999999999995</v>
      </c>
      <c r="C122" s="97">
        <v>0.63</v>
      </c>
      <c r="D122" s="97">
        <v>0.54</v>
      </c>
      <c r="E122" s="97">
        <v>0.44</v>
      </c>
      <c r="F122" s="97">
        <v>0.68</v>
      </c>
      <c r="G122" s="97">
        <v>0.78</v>
      </c>
      <c r="H122" s="97">
        <v>1.2</v>
      </c>
      <c r="I122" s="97">
        <v>0.96</v>
      </c>
      <c r="J122" s="97">
        <v>1.01</v>
      </c>
      <c r="K122" s="97">
        <v>1.04</v>
      </c>
      <c r="L122" s="97">
        <v>0.36</v>
      </c>
      <c r="M122" s="97">
        <v>0.35</v>
      </c>
      <c r="N122" s="97">
        <v>0.12</v>
      </c>
      <c r="O122" s="97">
        <v>0.67</v>
      </c>
      <c r="P122" s="97">
        <v>1.3</v>
      </c>
      <c r="Q122" s="97">
        <v>0.71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ht="13" x14ac:dyDescent="0.6">
      <c r="A123" s="96">
        <v>1990</v>
      </c>
      <c r="B123" s="97">
        <v>0.78</v>
      </c>
      <c r="C123" s="97">
        <v>0.86</v>
      </c>
      <c r="D123" s="97">
        <v>0.85</v>
      </c>
      <c r="E123" s="97">
        <v>0.88</v>
      </c>
      <c r="F123" s="97">
        <v>0.83</v>
      </c>
      <c r="G123" s="97">
        <v>0.9</v>
      </c>
      <c r="H123" s="97">
        <v>1.79</v>
      </c>
      <c r="I123" s="97">
        <v>0.87</v>
      </c>
      <c r="J123" s="97">
        <v>0.85</v>
      </c>
      <c r="K123" s="97">
        <v>0.84</v>
      </c>
      <c r="L123" s="97">
        <v>0.72</v>
      </c>
      <c r="M123" s="97">
        <v>0.69</v>
      </c>
      <c r="N123" s="97">
        <v>0.46</v>
      </c>
      <c r="O123" s="97">
        <v>0.88</v>
      </c>
      <c r="P123" s="97">
        <v>1.07</v>
      </c>
      <c r="Q123" s="97">
        <v>0.81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ht="13" x14ac:dyDescent="0.6">
      <c r="A124" s="96">
        <v>2000</v>
      </c>
      <c r="B124" s="97">
        <v>1</v>
      </c>
      <c r="C124" s="97">
        <v>1</v>
      </c>
      <c r="D124" s="97">
        <v>1</v>
      </c>
      <c r="E124" s="97">
        <v>1</v>
      </c>
      <c r="F124" s="97">
        <v>1</v>
      </c>
      <c r="G124" s="97">
        <v>1</v>
      </c>
      <c r="H124" s="97">
        <v>1</v>
      </c>
      <c r="I124" s="97">
        <v>1</v>
      </c>
      <c r="J124" s="97">
        <v>1</v>
      </c>
      <c r="K124" s="97">
        <v>1</v>
      </c>
      <c r="L124" s="97">
        <v>1</v>
      </c>
      <c r="M124" s="97">
        <v>1</v>
      </c>
      <c r="N124" s="97">
        <v>1</v>
      </c>
      <c r="O124" s="97">
        <v>1</v>
      </c>
      <c r="P124" s="97">
        <v>1</v>
      </c>
      <c r="Q124" s="97">
        <v>1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ht="13" x14ac:dyDescent="0.6">
      <c r="A125" s="96">
        <v>2010</v>
      </c>
      <c r="B125" s="97">
        <v>1.22</v>
      </c>
      <c r="C125" s="97">
        <v>1.22</v>
      </c>
      <c r="D125" s="97">
        <v>1.22</v>
      </c>
      <c r="E125" s="97">
        <v>1.22</v>
      </c>
      <c r="F125" s="97">
        <v>1.23</v>
      </c>
      <c r="G125" s="97">
        <v>1.33</v>
      </c>
      <c r="H125" s="97">
        <v>1.38</v>
      </c>
      <c r="I125" s="97">
        <v>1.1399999999999999</v>
      </c>
      <c r="J125" s="97">
        <v>1.17</v>
      </c>
      <c r="K125" s="97">
        <v>1.18</v>
      </c>
      <c r="L125" s="97">
        <v>1.34</v>
      </c>
      <c r="M125" s="97">
        <v>1.41</v>
      </c>
      <c r="N125" s="97">
        <v>1.45</v>
      </c>
      <c r="O125" s="97">
        <v>1.18</v>
      </c>
      <c r="P125" s="97">
        <v>1.1599999999999999</v>
      </c>
      <c r="Q125" s="97">
        <v>1.22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ht="13" x14ac:dyDescent="0.6">
      <c r="A126" s="96">
        <v>2020</v>
      </c>
      <c r="B126" s="97">
        <v>1.45</v>
      </c>
      <c r="C126" s="97">
        <v>1.46</v>
      </c>
      <c r="D126" s="97">
        <v>1.46</v>
      </c>
      <c r="E126" s="97">
        <v>1.46</v>
      </c>
      <c r="F126" s="97">
        <v>1.47</v>
      </c>
      <c r="G126" s="97">
        <v>1.88</v>
      </c>
      <c r="H126" s="97">
        <v>1.96</v>
      </c>
      <c r="I126" s="97">
        <v>1.46</v>
      </c>
      <c r="J126" s="97">
        <v>1.49</v>
      </c>
      <c r="K126" s="97">
        <v>1.5</v>
      </c>
      <c r="L126" s="97">
        <v>1.71</v>
      </c>
      <c r="M126" s="97">
        <v>1.8</v>
      </c>
      <c r="N126" s="97">
        <v>1.91</v>
      </c>
      <c r="O126" s="97">
        <v>1.51</v>
      </c>
      <c r="P126" s="97">
        <v>1.49</v>
      </c>
      <c r="Q126" s="97">
        <v>1.56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ht="13" x14ac:dyDescent="0.6">
      <c r="A127" s="96">
        <v>2030</v>
      </c>
      <c r="B127" s="97">
        <v>1.7</v>
      </c>
      <c r="C127" s="97">
        <v>1.71</v>
      </c>
      <c r="D127" s="97">
        <v>1.71</v>
      </c>
      <c r="E127" s="97">
        <v>1.71</v>
      </c>
      <c r="F127" s="97">
        <v>1.72</v>
      </c>
      <c r="G127" s="97">
        <v>2.61</v>
      </c>
      <c r="H127" s="97">
        <v>2.71</v>
      </c>
      <c r="I127" s="97">
        <v>1.85</v>
      </c>
      <c r="J127" s="97">
        <v>1.89</v>
      </c>
      <c r="K127" s="97">
        <v>1.91</v>
      </c>
      <c r="L127" s="97">
        <v>2.17</v>
      </c>
      <c r="M127" s="97">
        <v>2.2799999999999998</v>
      </c>
      <c r="N127" s="97">
        <v>2.54</v>
      </c>
      <c r="O127" s="97">
        <v>1.92</v>
      </c>
      <c r="P127" s="97">
        <v>1.89</v>
      </c>
      <c r="Q127" s="97">
        <v>1.98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ht="13" x14ac:dyDescent="0.6">
      <c r="A128" s="96">
        <v>2040</v>
      </c>
      <c r="B128" s="97">
        <v>1.96</v>
      </c>
      <c r="C128" s="97">
        <v>1.98</v>
      </c>
      <c r="D128" s="97">
        <v>1.97</v>
      </c>
      <c r="E128" s="97">
        <v>1.96</v>
      </c>
      <c r="F128" s="97">
        <v>1.98</v>
      </c>
      <c r="G128" s="97">
        <v>3.43</v>
      </c>
      <c r="H128" s="97">
        <v>3.56</v>
      </c>
      <c r="I128" s="97">
        <v>2.35</v>
      </c>
      <c r="J128" s="97">
        <v>2.4</v>
      </c>
      <c r="K128" s="97">
        <v>2.42</v>
      </c>
      <c r="L128" s="97">
        <v>2.75</v>
      </c>
      <c r="M128" s="97">
        <v>2.89</v>
      </c>
      <c r="N128" s="97">
        <v>3.39</v>
      </c>
      <c r="O128" s="97">
        <v>2.4300000000000002</v>
      </c>
      <c r="P128" s="97">
        <v>2.4</v>
      </c>
      <c r="Q128" s="97">
        <v>2.52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ht="13" x14ac:dyDescent="0.6">
      <c r="A129" s="96">
        <v>2050</v>
      </c>
      <c r="B129" s="97">
        <v>2.2200000000000002</v>
      </c>
      <c r="C129" s="97">
        <v>2.2400000000000002</v>
      </c>
      <c r="D129" s="97">
        <v>2.23</v>
      </c>
      <c r="E129" s="97">
        <v>2.2200000000000002</v>
      </c>
      <c r="F129" s="97">
        <v>2.2400000000000002</v>
      </c>
      <c r="G129" s="97">
        <v>4.2699999999999996</v>
      </c>
      <c r="H129" s="97">
        <v>4.43</v>
      </c>
      <c r="I129" s="97">
        <v>2.98</v>
      </c>
      <c r="J129" s="97">
        <v>3.04</v>
      </c>
      <c r="K129" s="97">
        <v>3.07</v>
      </c>
      <c r="L129" s="97">
        <v>3.48</v>
      </c>
      <c r="M129" s="97">
        <v>3.66</v>
      </c>
      <c r="N129" s="97">
        <v>4.51</v>
      </c>
      <c r="O129" s="97">
        <v>3.08</v>
      </c>
      <c r="P129" s="97">
        <v>3.03</v>
      </c>
      <c r="Q129" s="97">
        <v>3.19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ht="13" x14ac:dyDescent="0.6">
      <c r="A130" s="96">
        <v>2060</v>
      </c>
      <c r="B130" s="97">
        <v>2.4900000000000002</v>
      </c>
      <c r="C130" s="97">
        <v>2.5099999999999998</v>
      </c>
      <c r="D130" s="97">
        <v>2.5</v>
      </c>
      <c r="E130" s="97">
        <v>2.48</v>
      </c>
      <c r="F130" s="97">
        <v>2.5</v>
      </c>
      <c r="G130" s="97">
        <v>5.15</v>
      </c>
      <c r="H130" s="97">
        <v>5.35</v>
      </c>
      <c r="I130" s="97">
        <v>3.78</v>
      </c>
      <c r="J130" s="97">
        <v>3.87</v>
      </c>
      <c r="K130" s="97">
        <v>3.89</v>
      </c>
      <c r="L130" s="97">
        <v>4.43</v>
      </c>
      <c r="M130" s="97">
        <v>4.6500000000000004</v>
      </c>
      <c r="N130" s="97">
        <v>6</v>
      </c>
      <c r="O130" s="97">
        <v>3.91</v>
      </c>
      <c r="P130" s="97">
        <v>3.85</v>
      </c>
      <c r="Q130" s="97">
        <v>4.05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ht="13" x14ac:dyDescent="0.6">
      <c r="A131" s="96">
        <v>2070</v>
      </c>
      <c r="B131" s="97">
        <v>2.79</v>
      </c>
      <c r="C131" s="97">
        <v>2.8</v>
      </c>
      <c r="D131" s="97">
        <v>2.79</v>
      </c>
      <c r="E131" s="97">
        <v>2.78</v>
      </c>
      <c r="F131" s="97">
        <v>2.8</v>
      </c>
      <c r="G131" s="97">
        <v>6.23</v>
      </c>
      <c r="H131" s="97">
        <v>6.46</v>
      </c>
      <c r="I131" s="97">
        <v>4.84</v>
      </c>
      <c r="J131" s="97">
        <v>4.95</v>
      </c>
      <c r="K131" s="97">
        <v>4.99</v>
      </c>
      <c r="L131" s="97">
        <v>5.67</v>
      </c>
      <c r="M131" s="97">
        <v>5.96</v>
      </c>
      <c r="N131" s="97">
        <v>7.95</v>
      </c>
      <c r="O131" s="97">
        <v>5.01</v>
      </c>
      <c r="P131" s="97">
        <v>4.9400000000000004</v>
      </c>
      <c r="Q131" s="97">
        <v>5.18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ht="13" x14ac:dyDescent="0.6">
      <c r="A132" s="96">
        <v>2080</v>
      </c>
      <c r="B132" s="97">
        <v>3.11</v>
      </c>
      <c r="C132" s="97">
        <v>3.13</v>
      </c>
      <c r="D132" s="97">
        <v>3.11</v>
      </c>
      <c r="E132" s="97">
        <v>3.11</v>
      </c>
      <c r="F132" s="97">
        <v>3.13</v>
      </c>
      <c r="G132" s="97">
        <v>7.51</v>
      </c>
      <c r="H132" s="97">
        <v>7.79</v>
      </c>
      <c r="I132" s="97">
        <v>6.24</v>
      </c>
      <c r="J132" s="97">
        <v>6.38</v>
      </c>
      <c r="K132" s="97">
        <v>6.42</v>
      </c>
      <c r="L132" s="97">
        <v>7.3</v>
      </c>
      <c r="M132" s="97">
        <v>7.68</v>
      </c>
      <c r="N132" s="97">
        <v>10.5</v>
      </c>
      <c r="O132" s="97">
        <v>6.45</v>
      </c>
      <c r="P132" s="97">
        <v>6.36</v>
      </c>
      <c r="Q132" s="97">
        <v>6.68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ht="13" x14ac:dyDescent="0.6">
      <c r="A133" s="96">
        <v>2090</v>
      </c>
      <c r="B133" s="97">
        <v>3.43</v>
      </c>
      <c r="C133" s="97">
        <v>3.46</v>
      </c>
      <c r="D133" s="97">
        <v>3.44</v>
      </c>
      <c r="E133" s="97">
        <v>3.43</v>
      </c>
      <c r="F133" s="97">
        <v>3.46</v>
      </c>
      <c r="G133" s="97">
        <v>8.7799999999999994</v>
      </c>
      <c r="H133" s="97">
        <v>9.11</v>
      </c>
      <c r="I133" s="97">
        <v>7.89</v>
      </c>
      <c r="J133" s="97">
        <v>8.06</v>
      </c>
      <c r="K133" s="97">
        <v>8.1199999999999992</v>
      </c>
      <c r="L133" s="97">
        <v>9.23</v>
      </c>
      <c r="M133" s="97">
        <v>9.7100000000000009</v>
      </c>
      <c r="N133" s="97">
        <v>13.48</v>
      </c>
      <c r="O133" s="97">
        <v>8.16</v>
      </c>
      <c r="P133" s="97">
        <v>8.0399999999999991</v>
      </c>
      <c r="Q133" s="97">
        <v>8.44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ht="13" x14ac:dyDescent="0.6">
      <c r="A134" s="96">
        <v>2100</v>
      </c>
      <c r="B134" s="97">
        <v>3.75</v>
      </c>
      <c r="C134" s="97">
        <v>3.77</v>
      </c>
      <c r="D134" s="97">
        <v>3.75</v>
      </c>
      <c r="E134" s="97">
        <v>3.75</v>
      </c>
      <c r="F134" s="97">
        <v>3.78</v>
      </c>
      <c r="G134" s="97">
        <v>9.9</v>
      </c>
      <c r="H134" s="97">
        <v>10.27</v>
      </c>
      <c r="I134" s="97">
        <v>9.74</v>
      </c>
      <c r="J134" s="97">
        <v>9.9600000000000009</v>
      </c>
      <c r="K134" s="97">
        <v>10.029999999999999</v>
      </c>
      <c r="L134" s="97">
        <v>11.4</v>
      </c>
      <c r="M134" s="97">
        <v>11.99</v>
      </c>
      <c r="N134" s="97">
        <v>16.73</v>
      </c>
      <c r="O134" s="97">
        <v>10.07</v>
      </c>
      <c r="P134" s="97">
        <v>9.93</v>
      </c>
      <c r="Q134" s="97">
        <v>10.42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ht="13" x14ac:dyDescent="0.6">
      <c r="A135" s="96">
        <v>2110</v>
      </c>
      <c r="B135" s="97">
        <v>4.05</v>
      </c>
      <c r="C135" s="97">
        <v>4.07</v>
      </c>
      <c r="D135" s="97">
        <v>4.05</v>
      </c>
      <c r="E135" s="97">
        <v>4.05</v>
      </c>
      <c r="F135" s="97">
        <v>4.08</v>
      </c>
      <c r="G135" s="97">
        <v>10.92</v>
      </c>
      <c r="H135" s="97">
        <v>11.33</v>
      </c>
      <c r="I135" s="97">
        <v>11.77</v>
      </c>
      <c r="J135" s="97">
        <v>12.03</v>
      </c>
      <c r="K135" s="97">
        <v>12.12</v>
      </c>
      <c r="L135" s="97">
        <v>13.77</v>
      </c>
      <c r="M135" s="97">
        <v>14.48</v>
      </c>
      <c r="N135" s="97">
        <v>20.22</v>
      </c>
      <c r="O135" s="97">
        <v>12.17</v>
      </c>
      <c r="P135" s="97">
        <v>11.99</v>
      </c>
      <c r="Q135" s="97">
        <v>12.59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ht="13" x14ac:dyDescent="0.6">
      <c r="A136" s="96">
        <v>2120</v>
      </c>
      <c r="B136" s="97">
        <v>4.3600000000000003</v>
      </c>
      <c r="C136" s="97">
        <v>4.3899999999999997</v>
      </c>
      <c r="D136" s="97">
        <v>4.3600000000000003</v>
      </c>
      <c r="E136" s="97">
        <v>4.3600000000000003</v>
      </c>
      <c r="F136" s="97">
        <v>4.3899999999999997</v>
      </c>
      <c r="G136" s="97">
        <v>11.99</v>
      </c>
      <c r="H136" s="97">
        <v>12.44</v>
      </c>
      <c r="I136" s="97">
        <v>13.94</v>
      </c>
      <c r="J136" s="97">
        <v>14.25</v>
      </c>
      <c r="K136" s="97">
        <v>14.36</v>
      </c>
      <c r="L136" s="97">
        <v>16.32</v>
      </c>
      <c r="M136" s="97">
        <v>17.16</v>
      </c>
      <c r="N136" s="97">
        <v>23.95</v>
      </c>
      <c r="O136" s="97">
        <v>14.42</v>
      </c>
      <c r="P136" s="97">
        <v>14.21</v>
      </c>
      <c r="Q136" s="97">
        <v>14.92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ht="13" x14ac:dyDescent="0.6">
      <c r="A137" s="96">
        <v>2130</v>
      </c>
      <c r="B137" s="97">
        <v>4.68</v>
      </c>
      <c r="C137" s="97">
        <v>4.7</v>
      </c>
      <c r="D137" s="97">
        <v>4.68</v>
      </c>
      <c r="E137" s="97">
        <v>4.68</v>
      </c>
      <c r="F137" s="97">
        <v>4.71</v>
      </c>
      <c r="G137" s="97">
        <v>13.12</v>
      </c>
      <c r="H137" s="97">
        <v>13.61</v>
      </c>
      <c r="I137" s="97">
        <v>16.2</v>
      </c>
      <c r="J137" s="97">
        <v>16.559999999999999</v>
      </c>
      <c r="K137" s="97">
        <v>16.68</v>
      </c>
      <c r="L137" s="97">
        <v>18.95</v>
      </c>
      <c r="M137" s="97">
        <v>19.93</v>
      </c>
      <c r="N137" s="97">
        <v>27.83</v>
      </c>
      <c r="O137" s="97">
        <v>16.75</v>
      </c>
      <c r="P137" s="97">
        <v>16.510000000000002</v>
      </c>
      <c r="Q137" s="97">
        <v>17.329999999999998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ht="13" x14ac:dyDescent="0.6">
      <c r="A138" s="96">
        <v>2140</v>
      </c>
      <c r="B138" s="97">
        <v>4.99</v>
      </c>
      <c r="C138" s="97">
        <v>5.03</v>
      </c>
      <c r="D138" s="97">
        <v>5</v>
      </c>
      <c r="E138" s="97">
        <v>4.99</v>
      </c>
      <c r="F138" s="97">
        <v>5.03</v>
      </c>
      <c r="G138" s="97">
        <v>14.29</v>
      </c>
      <c r="H138" s="97">
        <v>14.83</v>
      </c>
      <c r="I138" s="97">
        <v>18.45</v>
      </c>
      <c r="J138" s="97">
        <v>18.86</v>
      </c>
      <c r="K138" s="97">
        <v>19</v>
      </c>
      <c r="L138" s="97">
        <v>21.59</v>
      </c>
      <c r="M138" s="97">
        <v>22.7</v>
      </c>
      <c r="N138" s="97">
        <v>31.7</v>
      </c>
      <c r="O138" s="97">
        <v>19.079999999999998</v>
      </c>
      <c r="P138" s="97">
        <v>18.8</v>
      </c>
      <c r="Q138" s="97">
        <v>19.739999999999998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ht="13" x14ac:dyDescent="0.6">
      <c r="A139" s="96">
        <v>2150</v>
      </c>
      <c r="B139" s="97">
        <v>5.31</v>
      </c>
      <c r="C139" s="97">
        <v>5.35</v>
      </c>
      <c r="D139" s="97">
        <v>5.31</v>
      </c>
      <c r="E139" s="97">
        <v>5.31</v>
      </c>
      <c r="F139" s="97">
        <v>5.36</v>
      </c>
      <c r="G139" s="97">
        <v>15.51</v>
      </c>
      <c r="H139" s="97">
        <v>16.09</v>
      </c>
      <c r="I139" s="97">
        <v>20.6</v>
      </c>
      <c r="J139" s="97">
        <v>21.06</v>
      </c>
      <c r="K139" s="97">
        <v>21.21</v>
      </c>
      <c r="L139" s="97">
        <v>24.11</v>
      </c>
      <c r="M139" s="97">
        <v>25.35</v>
      </c>
      <c r="N139" s="97">
        <v>35.4</v>
      </c>
      <c r="O139" s="97">
        <v>21.31</v>
      </c>
      <c r="P139" s="97">
        <v>21</v>
      </c>
      <c r="Q139" s="97">
        <v>22.05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ht="13" x14ac:dyDescent="0.6">
      <c r="A140" s="96">
        <v>2160</v>
      </c>
      <c r="B140" s="97">
        <v>5.64</v>
      </c>
      <c r="C140" s="97">
        <v>5.68</v>
      </c>
      <c r="D140" s="97">
        <v>5.64</v>
      </c>
      <c r="E140" s="97">
        <v>5.64</v>
      </c>
      <c r="F140" s="97">
        <v>5.69</v>
      </c>
      <c r="G140" s="97">
        <v>16.8</v>
      </c>
      <c r="H140" s="97">
        <v>17.43</v>
      </c>
      <c r="I140" s="97">
        <v>22.76</v>
      </c>
      <c r="J140" s="97">
        <v>23.26</v>
      </c>
      <c r="K140" s="97">
        <v>23.43</v>
      </c>
      <c r="L140" s="97">
        <v>26.63</v>
      </c>
      <c r="M140" s="97">
        <v>28</v>
      </c>
      <c r="N140" s="97">
        <v>39.1</v>
      </c>
      <c r="O140" s="97">
        <v>23.54</v>
      </c>
      <c r="P140" s="97">
        <v>23.19</v>
      </c>
      <c r="Q140" s="97">
        <v>24.35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ht="13" x14ac:dyDescent="0.6">
      <c r="A141" s="96">
        <v>2170</v>
      </c>
      <c r="B141" s="97">
        <v>5.99</v>
      </c>
      <c r="C141" s="97">
        <v>6.03</v>
      </c>
      <c r="D141" s="97">
        <v>5.99</v>
      </c>
      <c r="E141" s="97">
        <v>5.99</v>
      </c>
      <c r="F141" s="97">
        <v>6.04</v>
      </c>
      <c r="G141" s="97">
        <v>18.190000000000001</v>
      </c>
      <c r="H141" s="97">
        <v>18.87</v>
      </c>
      <c r="I141" s="97">
        <v>25.14</v>
      </c>
      <c r="J141" s="97">
        <v>25.69</v>
      </c>
      <c r="K141" s="97">
        <v>25.88</v>
      </c>
      <c r="L141" s="97">
        <v>29.42</v>
      </c>
      <c r="M141" s="97">
        <v>30.93</v>
      </c>
      <c r="N141" s="97">
        <v>43.19</v>
      </c>
      <c r="O141" s="97">
        <v>26</v>
      </c>
      <c r="P141" s="97">
        <v>25.62</v>
      </c>
      <c r="Q141" s="97">
        <v>26.9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ht="13" x14ac:dyDescent="0.6">
      <c r="A142" s="96">
        <v>2180</v>
      </c>
      <c r="B142" s="97">
        <v>6.36</v>
      </c>
      <c r="C142" s="97">
        <v>6.4</v>
      </c>
      <c r="D142" s="97">
        <v>6.36</v>
      </c>
      <c r="E142" s="97">
        <v>6.36</v>
      </c>
      <c r="F142" s="97">
        <v>6.41</v>
      </c>
      <c r="G142" s="97">
        <v>19.7</v>
      </c>
      <c r="H142" s="97">
        <v>20.440000000000001</v>
      </c>
      <c r="I142" s="97">
        <v>27.77</v>
      </c>
      <c r="J142" s="97">
        <v>28.38</v>
      </c>
      <c r="K142" s="97">
        <v>28.59</v>
      </c>
      <c r="L142" s="97">
        <v>32.49</v>
      </c>
      <c r="M142" s="97">
        <v>34.17</v>
      </c>
      <c r="N142" s="97">
        <v>47.71</v>
      </c>
      <c r="O142" s="97">
        <v>28.72</v>
      </c>
      <c r="P142" s="97">
        <v>28.3</v>
      </c>
      <c r="Q142" s="97">
        <v>29.72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3" x14ac:dyDescent="0.6">
      <c r="A143" s="96">
        <v>2190</v>
      </c>
      <c r="B143" s="97">
        <v>6.75</v>
      </c>
      <c r="C143" s="97">
        <v>6.79</v>
      </c>
      <c r="D143" s="97">
        <v>6.75</v>
      </c>
      <c r="E143" s="97">
        <v>6.75</v>
      </c>
      <c r="F143" s="97">
        <v>6.8</v>
      </c>
      <c r="G143" s="97">
        <v>21.34</v>
      </c>
      <c r="H143" s="97">
        <v>22.14</v>
      </c>
      <c r="I143" s="97">
        <v>30.68</v>
      </c>
      <c r="J143" s="97">
        <v>31.35</v>
      </c>
      <c r="K143" s="97">
        <v>31.58</v>
      </c>
      <c r="L143" s="97">
        <v>35.89</v>
      </c>
      <c r="M143" s="97">
        <v>37.74</v>
      </c>
      <c r="N143" s="97">
        <v>52.7</v>
      </c>
      <c r="O143" s="97">
        <v>31.73</v>
      </c>
      <c r="P143" s="97">
        <v>31.26</v>
      </c>
      <c r="Q143" s="97">
        <v>32.83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3" x14ac:dyDescent="0.6">
      <c r="A144" s="96">
        <v>2200</v>
      </c>
      <c r="B144" s="97">
        <v>7.17</v>
      </c>
      <c r="C144" s="97">
        <v>7.21</v>
      </c>
      <c r="D144" s="97">
        <v>7.17</v>
      </c>
      <c r="E144" s="97">
        <v>7.17</v>
      </c>
      <c r="F144" s="97">
        <v>7.22</v>
      </c>
      <c r="G144" s="97">
        <v>23.1</v>
      </c>
      <c r="H144" s="97">
        <v>23.97</v>
      </c>
      <c r="I144" s="97">
        <v>33.89</v>
      </c>
      <c r="J144" s="97">
        <v>34.630000000000003</v>
      </c>
      <c r="K144" s="97">
        <v>34.89</v>
      </c>
      <c r="L144" s="97">
        <v>39.65</v>
      </c>
      <c r="M144" s="97">
        <v>41.69</v>
      </c>
      <c r="N144" s="97">
        <v>58.21</v>
      </c>
      <c r="O144" s="97">
        <v>35.049999999999997</v>
      </c>
      <c r="P144" s="97">
        <v>34.53</v>
      </c>
      <c r="Q144" s="97">
        <v>36.26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ht="13" x14ac:dyDescent="0.6">
      <c r="A145" s="96">
        <v>2210</v>
      </c>
      <c r="B145" s="97">
        <v>7.61</v>
      </c>
      <c r="C145" s="97">
        <v>7.66</v>
      </c>
      <c r="D145" s="97">
        <v>7.61</v>
      </c>
      <c r="E145" s="97">
        <v>7.61</v>
      </c>
      <c r="F145" s="97">
        <v>7.67</v>
      </c>
      <c r="G145" s="97">
        <v>24.98</v>
      </c>
      <c r="H145" s="97">
        <v>25.91</v>
      </c>
      <c r="I145" s="97">
        <v>37.36</v>
      </c>
      <c r="J145" s="97">
        <v>38.19</v>
      </c>
      <c r="K145" s="97">
        <v>38.47</v>
      </c>
      <c r="L145" s="97">
        <v>43.72</v>
      </c>
      <c r="M145" s="97">
        <v>45.97</v>
      </c>
      <c r="N145" s="97">
        <v>64.19</v>
      </c>
      <c r="O145" s="97">
        <v>38.65</v>
      </c>
      <c r="P145" s="97">
        <v>38.07</v>
      </c>
      <c r="Q145" s="97">
        <v>39.979999999999997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ht="13" x14ac:dyDescent="0.6">
      <c r="A146" s="96">
        <v>2220</v>
      </c>
      <c r="B146" s="97">
        <v>8.08</v>
      </c>
      <c r="C146" s="97">
        <v>8.1300000000000008</v>
      </c>
      <c r="D146" s="97">
        <v>8.08</v>
      </c>
      <c r="E146" s="97">
        <v>8.08</v>
      </c>
      <c r="F146" s="97">
        <v>8.14</v>
      </c>
      <c r="G146" s="97">
        <v>26.89</v>
      </c>
      <c r="H146" s="97">
        <v>27.9</v>
      </c>
      <c r="I146" s="97">
        <v>41.04</v>
      </c>
      <c r="J146" s="97">
        <v>41.94</v>
      </c>
      <c r="K146" s="97">
        <v>42.25</v>
      </c>
      <c r="L146" s="97">
        <v>48.02</v>
      </c>
      <c r="M146" s="97">
        <v>50.49</v>
      </c>
      <c r="N146" s="97">
        <v>70.5</v>
      </c>
      <c r="O146" s="97">
        <v>42.44</v>
      </c>
      <c r="P146" s="97">
        <v>41.82</v>
      </c>
      <c r="Q146" s="97">
        <v>43.91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ht="13" x14ac:dyDescent="0.6">
      <c r="A147" s="96">
        <v>2230</v>
      </c>
      <c r="B147" s="97">
        <v>8.58</v>
      </c>
      <c r="C147" s="97">
        <v>8.6300000000000008</v>
      </c>
      <c r="D147" s="97">
        <v>8.58</v>
      </c>
      <c r="E147" s="97">
        <v>8.57</v>
      </c>
      <c r="F147" s="97">
        <v>8.64</v>
      </c>
      <c r="G147" s="97">
        <v>28.84</v>
      </c>
      <c r="H147" s="97">
        <v>29.92</v>
      </c>
      <c r="I147" s="97">
        <v>44.89</v>
      </c>
      <c r="J147" s="97">
        <v>45.88</v>
      </c>
      <c r="K147" s="97">
        <v>46.22</v>
      </c>
      <c r="L147" s="97">
        <v>52.53</v>
      </c>
      <c r="M147" s="97">
        <v>55.24</v>
      </c>
      <c r="N147" s="97">
        <v>77.12</v>
      </c>
      <c r="O147" s="97">
        <v>46.43</v>
      </c>
      <c r="P147" s="97">
        <v>45.75</v>
      </c>
      <c r="Q147" s="97">
        <v>48.04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ht="13" x14ac:dyDescent="0.6">
      <c r="A148" s="96">
        <v>2240</v>
      </c>
      <c r="B148" s="97">
        <v>9.1</v>
      </c>
      <c r="C148" s="97">
        <v>9.16</v>
      </c>
      <c r="D148" s="97">
        <v>9.11</v>
      </c>
      <c r="E148" s="97">
        <v>9.1</v>
      </c>
      <c r="F148" s="97">
        <v>9.18</v>
      </c>
      <c r="G148" s="97">
        <v>30.81</v>
      </c>
      <c r="H148" s="97">
        <v>31.96</v>
      </c>
      <c r="I148" s="97">
        <v>48.92</v>
      </c>
      <c r="J148" s="97">
        <v>49.99</v>
      </c>
      <c r="K148" s="97">
        <v>50.36</v>
      </c>
      <c r="L148" s="97">
        <v>57.23</v>
      </c>
      <c r="M148" s="97">
        <v>60.19</v>
      </c>
      <c r="N148" s="97">
        <v>84.03</v>
      </c>
      <c r="O148" s="97">
        <v>50.59</v>
      </c>
      <c r="P148" s="97">
        <v>49.85</v>
      </c>
      <c r="Q148" s="97">
        <v>52.34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ht="13" x14ac:dyDescent="0.6">
      <c r="A149" s="96">
        <v>2250</v>
      </c>
      <c r="B149" s="97">
        <v>9.67</v>
      </c>
      <c r="C149" s="97">
        <v>9.73</v>
      </c>
      <c r="D149" s="97">
        <v>9.67</v>
      </c>
      <c r="E149" s="97">
        <v>9.66</v>
      </c>
      <c r="F149" s="97">
        <v>9.74</v>
      </c>
      <c r="G149" s="97">
        <v>32.78</v>
      </c>
      <c r="H149" s="97">
        <v>34.01</v>
      </c>
      <c r="I149" s="97">
        <v>53.09</v>
      </c>
      <c r="J149" s="97">
        <v>54.26</v>
      </c>
      <c r="K149" s="97">
        <v>54.66</v>
      </c>
      <c r="L149" s="97">
        <v>62.12</v>
      </c>
      <c r="M149" s="97">
        <v>65.319999999999993</v>
      </c>
      <c r="N149" s="97">
        <v>91.2</v>
      </c>
      <c r="O149" s="97">
        <v>54.91</v>
      </c>
      <c r="P149" s="97">
        <v>54.1</v>
      </c>
      <c r="Q149" s="97">
        <v>56.81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ht="13" x14ac:dyDescent="0.6">
      <c r="A150" s="96">
        <v>2260</v>
      </c>
      <c r="B150" s="97">
        <v>10.26</v>
      </c>
      <c r="C150" s="97">
        <v>10.33</v>
      </c>
      <c r="D150" s="97">
        <v>10.26</v>
      </c>
      <c r="E150" s="97">
        <v>10.26</v>
      </c>
      <c r="F150" s="97">
        <v>10.34</v>
      </c>
      <c r="G150" s="97">
        <v>34.799999999999997</v>
      </c>
      <c r="H150" s="97">
        <v>36.11</v>
      </c>
      <c r="I150" s="97">
        <v>57.39</v>
      </c>
      <c r="J150" s="97">
        <v>58.65</v>
      </c>
      <c r="K150" s="97">
        <v>59.09</v>
      </c>
      <c r="L150" s="97">
        <v>67.150000000000006</v>
      </c>
      <c r="M150" s="97">
        <v>70.61</v>
      </c>
      <c r="N150" s="97">
        <v>98.59</v>
      </c>
      <c r="O150" s="97">
        <v>59.36</v>
      </c>
      <c r="P150" s="97">
        <v>58.48</v>
      </c>
      <c r="Q150" s="97">
        <v>61.41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ht="13" x14ac:dyDescent="0.6">
      <c r="A151" s="96">
        <v>2270</v>
      </c>
      <c r="B151" s="97">
        <v>10.89</v>
      </c>
      <c r="C151" s="97">
        <v>10.96</v>
      </c>
      <c r="D151" s="97">
        <v>10.89</v>
      </c>
      <c r="E151" s="97">
        <v>10.89</v>
      </c>
      <c r="F151" s="97">
        <v>10.98</v>
      </c>
      <c r="G151" s="97">
        <v>36.950000000000003</v>
      </c>
      <c r="H151" s="97">
        <v>38.33</v>
      </c>
      <c r="I151" s="97">
        <v>61.79</v>
      </c>
      <c r="J151" s="97">
        <v>63.15</v>
      </c>
      <c r="K151" s="97">
        <v>63.62</v>
      </c>
      <c r="L151" s="97">
        <v>72.3</v>
      </c>
      <c r="M151" s="97">
        <v>76.03</v>
      </c>
      <c r="N151" s="97">
        <v>106.15</v>
      </c>
      <c r="O151" s="97">
        <v>63.91</v>
      </c>
      <c r="P151" s="97">
        <v>62.97</v>
      </c>
      <c r="Q151" s="97">
        <v>66.12</v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ht="13" x14ac:dyDescent="0.6">
      <c r="A152" s="96">
        <v>2280</v>
      </c>
      <c r="B152" s="97">
        <v>11.57</v>
      </c>
      <c r="C152" s="97">
        <v>11.64</v>
      </c>
      <c r="D152" s="97">
        <v>11.57</v>
      </c>
      <c r="E152" s="97">
        <v>11.56</v>
      </c>
      <c r="F152" s="97">
        <v>11.66</v>
      </c>
      <c r="G152" s="97">
        <v>39.22</v>
      </c>
      <c r="H152" s="97">
        <v>40.69</v>
      </c>
      <c r="I152" s="97">
        <v>66.27</v>
      </c>
      <c r="J152" s="97">
        <v>67.73</v>
      </c>
      <c r="K152" s="97">
        <v>68.23</v>
      </c>
      <c r="L152" s="97">
        <v>77.540000000000006</v>
      </c>
      <c r="M152" s="97">
        <v>81.540000000000006</v>
      </c>
      <c r="N152" s="97">
        <v>113.85</v>
      </c>
      <c r="O152" s="97">
        <v>68.540000000000006</v>
      </c>
      <c r="P152" s="97">
        <v>67.53</v>
      </c>
      <c r="Q152" s="97">
        <v>70.91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ht="13" x14ac:dyDescent="0.6">
      <c r="A153" s="96">
        <v>2290</v>
      </c>
      <c r="B153" s="97">
        <v>12.28</v>
      </c>
      <c r="C153" s="97">
        <v>12.36</v>
      </c>
      <c r="D153" s="97">
        <v>12.28</v>
      </c>
      <c r="E153" s="97">
        <v>12.28</v>
      </c>
      <c r="F153" s="97">
        <v>12.38</v>
      </c>
      <c r="G153" s="97">
        <v>41.64</v>
      </c>
      <c r="H153" s="97">
        <v>43.2</v>
      </c>
      <c r="I153" s="97">
        <v>70.790000000000006</v>
      </c>
      <c r="J153" s="97">
        <v>72.349999999999994</v>
      </c>
      <c r="K153" s="97">
        <v>72.88</v>
      </c>
      <c r="L153" s="97">
        <v>82.83</v>
      </c>
      <c r="M153" s="97">
        <v>87.1</v>
      </c>
      <c r="N153" s="97">
        <v>121.61</v>
      </c>
      <c r="O153" s="97">
        <v>73.22</v>
      </c>
      <c r="P153" s="97">
        <v>72.14</v>
      </c>
      <c r="Q153" s="97">
        <v>75.75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ht="13" x14ac:dyDescent="0.6">
      <c r="A154" s="96">
        <v>2300</v>
      </c>
      <c r="B154" s="97">
        <v>13.04</v>
      </c>
      <c r="C154" s="97">
        <v>13.12</v>
      </c>
      <c r="D154" s="97">
        <v>13.04</v>
      </c>
      <c r="E154" s="97">
        <v>13.03</v>
      </c>
      <c r="F154" s="97">
        <v>13.14</v>
      </c>
      <c r="G154" s="97">
        <v>44.21</v>
      </c>
      <c r="H154" s="97">
        <v>45.87</v>
      </c>
      <c r="I154" s="97">
        <v>75.319999999999993</v>
      </c>
      <c r="J154" s="97">
        <v>76.98</v>
      </c>
      <c r="K154" s="97">
        <v>77.540000000000006</v>
      </c>
      <c r="L154" s="97">
        <v>88.13</v>
      </c>
      <c r="M154" s="97">
        <v>92.67</v>
      </c>
      <c r="N154" s="97">
        <v>129.38999999999999</v>
      </c>
      <c r="O154" s="97">
        <v>77.900000000000006</v>
      </c>
      <c r="P154" s="97">
        <v>76.75</v>
      </c>
      <c r="Q154" s="97">
        <v>80.599999999999994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ht="13" x14ac:dyDescent="0.6">
      <c r="A155" s="98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ht="13" x14ac:dyDescent="0.6">
      <c r="A156" s="99" t="s">
        <v>139</v>
      </c>
      <c r="B156" s="96" t="s">
        <v>159</v>
      </c>
      <c r="C156" s="96" t="s">
        <v>160</v>
      </c>
      <c r="D156" s="96" t="s">
        <v>161</v>
      </c>
      <c r="E156" s="96" t="s">
        <v>162</v>
      </c>
      <c r="F156" s="96" t="s">
        <v>163</v>
      </c>
      <c r="G156" s="96" t="s">
        <v>164</v>
      </c>
      <c r="H156" s="96" t="s">
        <v>165</v>
      </c>
      <c r="I156" s="96" t="s">
        <v>166</v>
      </c>
      <c r="J156" s="96" t="s">
        <v>167</v>
      </c>
      <c r="K156" s="96" t="s">
        <v>168</v>
      </c>
      <c r="L156" s="96" t="s">
        <v>169</v>
      </c>
      <c r="M156" s="96" t="s">
        <v>170</v>
      </c>
      <c r="N156" s="96" t="s">
        <v>171</v>
      </c>
      <c r="O156" s="96" t="s">
        <v>172</v>
      </c>
      <c r="P156" s="96" t="s">
        <v>173</v>
      </c>
      <c r="Q156" s="96" t="s">
        <v>174</v>
      </c>
      <c r="R156" s="94" t="s">
        <v>181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ht="13" x14ac:dyDescent="0.6">
      <c r="A157" s="96">
        <v>1950</v>
      </c>
      <c r="B157" s="100">
        <f t="shared" ref="B157:B192" si="34">EXP(LN(B120/B119)/(A120-A119))-1</f>
        <v>1.6845724056481437E-2</v>
      </c>
      <c r="C157" s="100">
        <f t="shared" ref="C157:C192" si="35">EXP(LN(C120/C119)/(A120-A119))-1</f>
        <v>2.8263379797903054E-2</v>
      </c>
      <c r="D157" s="100">
        <f t="shared" ref="D157:D192" si="36">EXP(LN(D120/D119)/(A120-A119))-1</f>
        <v>2.9186008964760646E-2</v>
      </c>
      <c r="E157" s="100">
        <f t="shared" ref="E157:E192" si="37">EXP(LN(E120/E119)/(A120-A119))-1</f>
        <v>3.0689594235900231E-2</v>
      </c>
      <c r="F157" s="100">
        <f t="shared" ref="F157:F192" si="38">EXP(LN(F120/F119)/(A120-A119))-1</f>
        <v>1.1847940917808941E-2</v>
      </c>
      <c r="G157" s="100">
        <f t="shared" ref="G157:G192" si="39">EXP(LN(G120/G119)/(A120-A119))-1</f>
        <v>2.9186008964760646E-2</v>
      </c>
      <c r="H157" s="100">
        <f t="shared" ref="H157:H192" si="40">EXP(LN(H120/H119)/(A120-A119))-1</f>
        <v>2.6732530254041986E-2</v>
      </c>
      <c r="I157" s="100">
        <f t="shared" ref="I157:I192" si="41">EXP(LN(I120/I119)/(A120-A119))-1</f>
        <v>2.2565182563572872E-2</v>
      </c>
      <c r="J157" s="100">
        <f t="shared" ref="J157:J192" si="42">EXP(LN(J120/J119)/(A120-A119))-1</f>
        <v>3.6311209910314224E-2</v>
      </c>
      <c r="K157" s="100">
        <f t="shared" ref="K157:K192" si="43">EXP(LN(K120/K119)/(A120-A119))-1</f>
        <v>3.3077529462111066E-2</v>
      </c>
      <c r="L157" s="100">
        <f t="shared" ref="L157:L192" si="44">EXP(LN(L120/L119)/(A120-A119))-1</f>
        <v>6.6914256672092609E-3</v>
      </c>
      <c r="M157" s="100">
        <f t="shared" ref="M157:M192" si="45">EXP(LN(M120/M119)/(A120-A119))-1</f>
        <v>5.2409779148925306E-2</v>
      </c>
      <c r="N157" s="100">
        <f t="shared" ref="N157:N192" si="46">EXP(LN(N120/N119)/(A120-A119))-1</f>
        <v>2.2565182563572872E-2</v>
      </c>
      <c r="O157" s="100">
        <f t="shared" ref="O157:O192" si="47">EXP(LN(O120/O119)/(A120-A119))-1</f>
        <v>3.6760900871232183E-2</v>
      </c>
      <c r="P157" s="100">
        <f t="shared" ref="P157:P192" si="48">EXP(LN(P120/P119)/(A120-A119))-1</f>
        <v>8.4121734529860603E-3</v>
      </c>
      <c r="Q157" s="100">
        <f t="shared" ref="Q157:Q192" si="49">EXP(LN(Q120/Q119)/(A120-A119))-1</f>
        <v>2.9186008964760646E-2</v>
      </c>
      <c r="R157" s="25">
        <f t="shared" ref="R157:R192" si="50">SUM(B157:Q157)/16</f>
        <v>2.6295661237271339E-2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ht="13" x14ac:dyDescent="0.6">
      <c r="A158" s="96">
        <v>1960</v>
      </c>
      <c r="B158" s="100">
        <f t="shared" si="34"/>
        <v>1.8833754865022367E-2</v>
      </c>
      <c r="C158" s="100">
        <f t="shared" si="35"/>
        <v>2.6370004418768911E-2</v>
      </c>
      <c r="D158" s="100">
        <f t="shared" si="36"/>
        <v>2.5093283139584477E-2</v>
      </c>
      <c r="E158" s="100">
        <f t="shared" si="37"/>
        <v>3.3575519102710727E-2</v>
      </c>
      <c r="F158" s="100">
        <f t="shared" si="38"/>
        <v>1.2263570143156377E-2</v>
      </c>
      <c r="G158" s="100">
        <f t="shared" si="39"/>
        <v>2.976928396352907E-2</v>
      </c>
      <c r="H158" s="100">
        <f t="shared" si="40"/>
        <v>2.8061818746097034E-2</v>
      </c>
      <c r="I158" s="100">
        <f t="shared" si="41"/>
        <v>2.3920490704586683E-2</v>
      </c>
      <c r="J158" s="100">
        <f t="shared" si="42"/>
        <v>3.5687737952794674E-2</v>
      </c>
      <c r="K158" s="100">
        <f t="shared" si="43"/>
        <v>3.3395938566434413E-2</v>
      </c>
      <c r="L158" s="100">
        <f t="shared" si="44"/>
        <v>9.2801278360383765E-3</v>
      </c>
      <c r="M158" s="100">
        <f t="shared" si="45"/>
        <v>4.3671099970169713E-2</v>
      </c>
      <c r="N158" s="100">
        <f t="shared" si="46"/>
        <v>4.8122389468957749E-2</v>
      </c>
      <c r="O158" s="100">
        <f t="shared" si="47"/>
        <v>3.5996747158907549E-2</v>
      </c>
      <c r="P158" s="100">
        <f t="shared" si="48"/>
        <v>7.7591145504607439E-3</v>
      </c>
      <c r="Q158" s="100">
        <f t="shared" si="49"/>
        <v>2.8540951399434356E-2</v>
      </c>
      <c r="R158" s="25">
        <f t="shared" si="50"/>
        <v>2.7521364499165826E-2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ht="13" x14ac:dyDescent="0.6">
      <c r="A159" s="96">
        <v>1970</v>
      </c>
      <c r="B159" s="100">
        <f t="shared" si="34"/>
        <v>1.9477627909360029E-2</v>
      </c>
      <c r="C159" s="100">
        <f t="shared" si="35"/>
        <v>2.7566485675441399E-2</v>
      </c>
      <c r="D159" s="100">
        <f t="shared" si="36"/>
        <v>2.7923962631948518E-2</v>
      </c>
      <c r="E159" s="100">
        <f t="shared" si="37"/>
        <v>3.2357862679155636E-2</v>
      </c>
      <c r="F159" s="100">
        <f t="shared" si="38"/>
        <v>1.092260490919128E-2</v>
      </c>
      <c r="G159" s="100">
        <f t="shared" si="39"/>
        <v>2.8310473314933082E-2</v>
      </c>
      <c r="H159" s="100">
        <f t="shared" si="40"/>
        <v>2.804940336523476E-2</v>
      </c>
      <c r="I159" s="100">
        <f t="shared" si="41"/>
        <v>2.3636502037103657E-2</v>
      </c>
      <c r="J159" s="100">
        <f t="shared" si="42"/>
        <v>3.5872497114519897E-2</v>
      </c>
      <c r="K159" s="100">
        <f t="shared" si="43"/>
        <v>3.3230476048277113E-2</v>
      </c>
      <c r="L159" s="100">
        <f t="shared" si="44"/>
        <v>5.73220797344276E-3</v>
      </c>
      <c r="M159" s="100">
        <f t="shared" si="45"/>
        <v>4.2879236496325079E-2</v>
      </c>
      <c r="N159" s="100">
        <f t="shared" si="46"/>
        <v>4.1379743992410623E-2</v>
      </c>
      <c r="O159" s="100">
        <f t="shared" si="47"/>
        <v>3.6090506769492769E-2</v>
      </c>
      <c r="P159" s="100">
        <f t="shared" si="48"/>
        <v>7.2001880824141828E-3</v>
      </c>
      <c r="Q159" s="100">
        <f t="shared" si="49"/>
        <v>2.9670446662913408E-2</v>
      </c>
      <c r="R159" s="25">
        <f t="shared" si="50"/>
        <v>2.6893764103885262E-2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ht="13" x14ac:dyDescent="0.6">
      <c r="A160" s="96">
        <v>1980</v>
      </c>
      <c r="B160" s="100">
        <f t="shared" si="34"/>
        <v>3.1862844783501876E-2</v>
      </c>
      <c r="C160" s="100">
        <f t="shared" si="35"/>
        <v>3.161058629343505E-2</v>
      </c>
      <c r="D160" s="100">
        <f t="shared" si="36"/>
        <v>4.6411530629548281E-2</v>
      </c>
      <c r="E160" s="100">
        <f t="shared" si="37"/>
        <v>7.1773462536293131E-2</v>
      </c>
      <c r="F160" s="100">
        <f t="shared" si="38"/>
        <v>2.0133284932699391E-2</v>
      </c>
      <c r="G160" s="100">
        <f t="shared" si="39"/>
        <v>1.4412963773229759E-2</v>
      </c>
      <c r="H160" s="100">
        <f t="shared" si="40"/>
        <v>4.0799748219803256E-2</v>
      </c>
      <c r="I160" s="100">
        <f t="shared" si="41"/>
        <v>-9.7957136392137212E-3</v>
      </c>
      <c r="J160" s="100">
        <f t="shared" si="42"/>
        <v>-1.7099049167184299E-2</v>
      </c>
      <c r="K160" s="100">
        <f t="shared" si="43"/>
        <v>-2.1130955573644306E-2</v>
      </c>
      <c r="L160" s="100">
        <f t="shared" si="44"/>
        <v>7.1773462536293131E-2</v>
      </c>
      <c r="M160" s="100">
        <f t="shared" si="45"/>
        <v>7.0232424785491743E-2</v>
      </c>
      <c r="N160" s="100">
        <f t="shared" si="46"/>
        <v>0.14381992765281582</v>
      </c>
      <c r="O160" s="100">
        <f t="shared" si="47"/>
        <v>2.7639494771925621E-2</v>
      </c>
      <c r="P160" s="100">
        <f t="shared" si="48"/>
        <v>-1.928223447379529E-2</v>
      </c>
      <c r="Q160" s="100">
        <f t="shared" si="49"/>
        <v>1.3264126056686587E-2</v>
      </c>
      <c r="R160" s="25">
        <f t="shared" si="50"/>
        <v>3.2276619007367877E-2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ht="13" x14ac:dyDescent="0.6">
      <c r="A161" s="96">
        <v>1990</v>
      </c>
      <c r="B161" s="100">
        <f t="shared" si="34"/>
        <v>2.5157373502909142E-2</v>
      </c>
      <c r="C161" s="100">
        <f t="shared" si="35"/>
        <v>1.5196600664751037E-2</v>
      </c>
      <c r="D161" s="100">
        <f t="shared" si="36"/>
        <v>1.6384673297434205E-2</v>
      </c>
      <c r="E161" s="100">
        <f t="shared" si="37"/>
        <v>1.2865393282954551E-2</v>
      </c>
      <c r="F161" s="100">
        <f t="shared" si="38"/>
        <v>1.8807634606074597E-2</v>
      </c>
      <c r="G161" s="100">
        <f t="shared" si="39"/>
        <v>1.0591751203291366E-2</v>
      </c>
      <c r="H161" s="100">
        <f t="shared" si="40"/>
        <v>-5.6559106358909927E-2</v>
      </c>
      <c r="I161" s="100">
        <f t="shared" si="41"/>
        <v>1.4023628061544668E-2</v>
      </c>
      <c r="J161" s="100">
        <f t="shared" si="42"/>
        <v>1.6384673297434205E-2</v>
      </c>
      <c r="K161" s="100">
        <f t="shared" si="43"/>
        <v>1.7588221460874243E-2</v>
      </c>
      <c r="L161" s="100">
        <f t="shared" si="44"/>
        <v>3.3395938566434413E-2</v>
      </c>
      <c r="M161" s="100">
        <f t="shared" si="45"/>
        <v>3.7803404184254763E-2</v>
      </c>
      <c r="N161" s="100">
        <f t="shared" si="46"/>
        <v>8.0747443363851312E-2</v>
      </c>
      <c r="O161" s="100">
        <f t="shared" si="47"/>
        <v>1.2865393282954551E-2</v>
      </c>
      <c r="P161" s="100">
        <f t="shared" si="48"/>
        <v>-6.7430279167030038E-3</v>
      </c>
      <c r="Q161" s="100">
        <f t="shared" si="49"/>
        <v>2.1295687600135116E-2</v>
      </c>
      <c r="R161" s="25">
        <f t="shared" si="50"/>
        <v>1.6862855131205327E-2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ht="13" x14ac:dyDescent="0.6">
      <c r="A162" s="96">
        <v>2000</v>
      </c>
      <c r="B162" s="100">
        <f t="shared" si="34"/>
        <v>2.0084111217701706E-2</v>
      </c>
      <c r="C162" s="100">
        <f t="shared" si="35"/>
        <v>2.0084111217701706E-2</v>
      </c>
      <c r="D162" s="100">
        <f t="shared" si="36"/>
        <v>2.0084111217701706E-2</v>
      </c>
      <c r="E162" s="100">
        <f t="shared" si="37"/>
        <v>2.0084111217701706E-2</v>
      </c>
      <c r="F162" s="100">
        <f t="shared" si="38"/>
        <v>2.0917177548195109E-2</v>
      </c>
      <c r="G162" s="100">
        <f t="shared" si="39"/>
        <v>2.892842254481276E-2</v>
      </c>
      <c r="H162" s="100">
        <f t="shared" si="40"/>
        <v>3.2732652653746142E-2</v>
      </c>
      <c r="I162" s="100">
        <f t="shared" si="41"/>
        <v>1.3189044424145591E-2</v>
      </c>
      <c r="J162" s="100">
        <f t="shared" si="42"/>
        <v>1.5824273334805516E-2</v>
      </c>
      <c r="K162" s="100">
        <f t="shared" si="43"/>
        <v>1.6689177844041669E-2</v>
      </c>
      <c r="L162" s="100">
        <f t="shared" si="44"/>
        <v>2.9699447788218647E-2</v>
      </c>
      <c r="M162" s="100">
        <f t="shared" si="45"/>
        <v>3.4956058684732838E-2</v>
      </c>
      <c r="N162" s="100">
        <f t="shared" si="46"/>
        <v>3.7855282682871527E-2</v>
      </c>
      <c r="O162" s="100">
        <f t="shared" si="47"/>
        <v>1.6689177844041669E-2</v>
      </c>
      <c r="P162" s="100">
        <f t="shared" si="48"/>
        <v>1.4952689940964214E-2</v>
      </c>
      <c r="Q162" s="100">
        <f t="shared" si="49"/>
        <v>2.0084111217701706E-2</v>
      </c>
      <c r="R162" s="25">
        <f t="shared" si="50"/>
        <v>2.2678372586192763E-2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ht="13" x14ac:dyDescent="0.6">
      <c r="A163" s="96">
        <v>2010</v>
      </c>
      <c r="B163" s="100">
        <f t="shared" si="34"/>
        <v>1.7421280529461347E-2</v>
      </c>
      <c r="C163" s="100">
        <f t="shared" si="35"/>
        <v>1.8120782246057399E-2</v>
      </c>
      <c r="D163" s="100">
        <f t="shared" si="36"/>
        <v>1.8120782246057399E-2</v>
      </c>
      <c r="E163" s="100">
        <f t="shared" si="37"/>
        <v>1.8120782246057399E-2</v>
      </c>
      <c r="F163" s="100">
        <f t="shared" si="38"/>
        <v>1.7984633418501872E-2</v>
      </c>
      <c r="G163" s="100">
        <f t="shared" si="39"/>
        <v>3.5215154089348832E-2</v>
      </c>
      <c r="H163" s="100">
        <f t="shared" si="40"/>
        <v>3.5708876810044199E-2</v>
      </c>
      <c r="I163" s="100">
        <f t="shared" si="41"/>
        <v>2.5049411050451775E-2</v>
      </c>
      <c r="J163" s="100">
        <f t="shared" si="42"/>
        <v>2.4471876240215407E-2</v>
      </c>
      <c r="K163" s="100">
        <f t="shared" si="43"/>
        <v>2.4285265041108062E-2</v>
      </c>
      <c r="L163" s="100">
        <f t="shared" si="44"/>
        <v>2.4682056462887791E-2</v>
      </c>
      <c r="M163" s="100">
        <f t="shared" si="45"/>
        <v>2.472029871664283E-2</v>
      </c>
      <c r="N163" s="100">
        <f t="shared" si="46"/>
        <v>2.7937089897482448E-2</v>
      </c>
      <c r="O163" s="100">
        <f t="shared" si="47"/>
        <v>2.496608192186911E-2</v>
      </c>
      <c r="P163" s="100">
        <f t="shared" si="48"/>
        <v>2.5351634167494197E-2</v>
      </c>
      <c r="Q163" s="100">
        <f t="shared" si="49"/>
        <v>2.4888161854583313E-2</v>
      </c>
      <c r="R163" s="25">
        <f t="shared" si="50"/>
        <v>2.4190260433641461E-2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ht="13" x14ac:dyDescent="0.6">
      <c r="A164" s="96">
        <v>2020</v>
      </c>
      <c r="B164" s="100">
        <f t="shared" si="34"/>
        <v>1.6033650788844556E-2</v>
      </c>
      <c r="C164" s="100">
        <f t="shared" si="35"/>
        <v>1.5931264157523772E-2</v>
      </c>
      <c r="D164" s="100">
        <f t="shared" si="36"/>
        <v>1.5931264157523772E-2</v>
      </c>
      <c r="E164" s="100">
        <f t="shared" si="37"/>
        <v>1.5931264157523772E-2</v>
      </c>
      <c r="F164" s="100">
        <f t="shared" si="38"/>
        <v>1.58301794787441E-2</v>
      </c>
      <c r="G164" s="100">
        <f t="shared" si="39"/>
        <v>3.3351955848296422E-2</v>
      </c>
      <c r="H164" s="100">
        <f t="shared" si="40"/>
        <v>3.2931024789221608E-2</v>
      </c>
      <c r="I164" s="100">
        <f t="shared" si="41"/>
        <v>2.3957396055257263E-2</v>
      </c>
      <c r="J164" s="100">
        <f t="shared" si="42"/>
        <v>2.4065071424597795E-2</v>
      </c>
      <c r="K164" s="100">
        <f t="shared" si="43"/>
        <v>2.4458124109177026E-2</v>
      </c>
      <c r="L164" s="100">
        <f t="shared" si="44"/>
        <v>2.4109423406549313E-2</v>
      </c>
      <c r="M164" s="100">
        <f t="shared" si="45"/>
        <v>2.3920490704586683E-2</v>
      </c>
      <c r="N164" s="100">
        <f t="shared" si="46"/>
        <v>2.8916270636290209E-2</v>
      </c>
      <c r="O164" s="100">
        <f t="shared" si="47"/>
        <v>2.4312395191711911E-2</v>
      </c>
      <c r="P164" s="100">
        <f t="shared" si="48"/>
        <v>2.4065071424597795E-2</v>
      </c>
      <c r="Q164" s="100">
        <f t="shared" si="49"/>
        <v>2.4127573490751342E-2</v>
      </c>
      <c r="R164" s="25">
        <f t="shared" si="50"/>
        <v>2.2992026238824834E-2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ht="13" x14ac:dyDescent="0.6">
      <c r="A165" s="96">
        <v>2030</v>
      </c>
      <c r="B165" s="100">
        <f t="shared" si="34"/>
        <v>1.4333373877557287E-2</v>
      </c>
      <c r="C165" s="100">
        <f t="shared" si="35"/>
        <v>1.4768337390565822E-2</v>
      </c>
      <c r="D165" s="100">
        <f t="shared" si="36"/>
        <v>1.4254659596014019E-2</v>
      </c>
      <c r="E165" s="100">
        <f t="shared" si="37"/>
        <v>1.3738629666663948E-2</v>
      </c>
      <c r="F165" s="100">
        <f t="shared" si="38"/>
        <v>1.4176806534865527E-2</v>
      </c>
      <c r="G165" s="100">
        <f t="shared" si="39"/>
        <v>2.7697644859024484E-2</v>
      </c>
      <c r="H165" s="100">
        <f t="shared" si="40"/>
        <v>2.7656729960433113E-2</v>
      </c>
      <c r="I165" s="100">
        <f t="shared" si="41"/>
        <v>2.4211418726341805E-2</v>
      </c>
      <c r="J165" s="100">
        <f t="shared" si="42"/>
        <v>2.4176823417079385E-2</v>
      </c>
      <c r="K165" s="100">
        <f t="shared" si="43"/>
        <v>2.3948702155278001E-2</v>
      </c>
      <c r="L165" s="100">
        <f t="shared" si="44"/>
        <v>2.3970148577501682E-2</v>
      </c>
      <c r="M165" s="100">
        <f t="shared" si="45"/>
        <v>2.3991377237951639E-2</v>
      </c>
      <c r="N165" s="100">
        <f t="shared" si="46"/>
        <v>2.9287261962069211E-2</v>
      </c>
      <c r="O165" s="100">
        <f t="shared" si="47"/>
        <v>2.3836255539609663E-2</v>
      </c>
      <c r="P165" s="100">
        <f t="shared" si="48"/>
        <v>2.4176823417079385E-2</v>
      </c>
      <c r="Q165" s="100">
        <f t="shared" si="49"/>
        <v>2.4409353161412684E-2</v>
      </c>
      <c r="R165" s="25">
        <f t="shared" si="50"/>
        <v>2.1789646629965478E-2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ht="13" x14ac:dyDescent="0.6">
      <c r="A166" s="96">
        <v>2040</v>
      </c>
      <c r="B166" s="100">
        <f t="shared" si="34"/>
        <v>1.2534174745673532E-2</v>
      </c>
      <c r="C166" s="100">
        <f t="shared" si="35"/>
        <v>1.2414328018703902E-2</v>
      </c>
      <c r="D166" s="100">
        <f t="shared" si="36"/>
        <v>1.2473963161856005E-2</v>
      </c>
      <c r="E166" s="100">
        <f t="shared" si="37"/>
        <v>1.2534174745673532E-2</v>
      </c>
      <c r="F166" s="100">
        <f t="shared" si="38"/>
        <v>1.2414328018703902E-2</v>
      </c>
      <c r="G166" s="100">
        <f t="shared" si="39"/>
        <v>2.2147040427619391E-2</v>
      </c>
      <c r="H166" s="100">
        <f t="shared" si="40"/>
        <v>2.2104670564506046E-2</v>
      </c>
      <c r="I166" s="100">
        <f t="shared" si="41"/>
        <v>2.4035093714998235E-2</v>
      </c>
      <c r="J166" s="100">
        <f t="shared" si="42"/>
        <v>2.3920490704586683E-2</v>
      </c>
      <c r="K166" s="100">
        <f t="shared" si="43"/>
        <v>2.4076265778284478E-2</v>
      </c>
      <c r="L166" s="100">
        <f t="shared" si="44"/>
        <v>2.3822465663360326E-2</v>
      </c>
      <c r="M166" s="100">
        <f t="shared" si="45"/>
        <v>2.3901841926349476E-2</v>
      </c>
      <c r="N166" s="100">
        <f t="shared" si="46"/>
        <v>2.8958085938421085E-2</v>
      </c>
      <c r="O166" s="100">
        <f t="shared" si="47"/>
        <v>2.3987002804774837E-2</v>
      </c>
      <c r="P166" s="100">
        <f t="shared" si="48"/>
        <v>2.3583175136269841E-2</v>
      </c>
      <c r="Q166" s="100">
        <f t="shared" si="49"/>
        <v>2.3856317189254073E-2</v>
      </c>
      <c r="R166" s="25">
        <f t="shared" si="50"/>
        <v>2.0422713658689709E-2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ht="13" x14ac:dyDescent="0.6">
      <c r="A167" s="96">
        <v>2050</v>
      </c>
      <c r="B167" s="100">
        <f t="shared" si="34"/>
        <v>1.1543671275387357E-2</v>
      </c>
      <c r="C167" s="100">
        <f t="shared" si="35"/>
        <v>1.1445695137481504E-2</v>
      </c>
      <c r="D167" s="100">
        <f t="shared" si="36"/>
        <v>1.149447420531069E-2</v>
      </c>
      <c r="E167" s="100">
        <f t="shared" si="37"/>
        <v>1.1136692791213987E-2</v>
      </c>
      <c r="F167" s="100">
        <f t="shared" si="38"/>
        <v>1.1042004447136655E-2</v>
      </c>
      <c r="G167" s="100">
        <f t="shared" si="39"/>
        <v>1.8914952207806479E-2</v>
      </c>
      <c r="H167" s="100">
        <f t="shared" si="40"/>
        <v>1.9048855541086818E-2</v>
      </c>
      <c r="I167" s="100">
        <f t="shared" si="41"/>
        <v>2.4065071424597795E-2</v>
      </c>
      <c r="J167" s="100">
        <f t="shared" si="42"/>
        <v>2.4433420385456817E-2</v>
      </c>
      <c r="K167" s="100">
        <f t="shared" si="43"/>
        <v>2.3955593140371656E-2</v>
      </c>
      <c r="L167" s="100">
        <f t="shared" si="44"/>
        <v>2.4430377684121485E-2</v>
      </c>
      <c r="M167" s="100">
        <f t="shared" si="45"/>
        <v>2.4229279400361126E-2</v>
      </c>
      <c r="N167" s="100">
        <f t="shared" si="46"/>
        <v>2.8957580060690713E-2</v>
      </c>
      <c r="O167" s="100">
        <f t="shared" si="47"/>
        <v>2.4147723764276208E-2</v>
      </c>
      <c r="P167" s="100">
        <f t="shared" si="48"/>
        <v>2.4240183054293984E-2</v>
      </c>
      <c r="Q167" s="100">
        <f t="shared" si="49"/>
        <v>2.4156755487370507E-2</v>
      </c>
      <c r="R167" s="25">
        <f t="shared" si="50"/>
        <v>1.9827645625435236E-2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ht="13" x14ac:dyDescent="0.6">
      <c r="A168" s="96">
        <v>2060</v>
      </c>
      <c r="B168" s="100">
        <f t="shared" si="34"/>
        <v>1.1440840015591425E-2</v>
      </c>
      <c r="C168" s="100">
        <f t="shared" si="35"/>
        <v>1.0993657375327537E-2</v>
      </c>
      <c r="D168" s="100">
        <f t="shared" si="36"/>
        <v>1.1035533591945423E-2</v>
      </c>
      <c r="E168" s="100">
        <f t="shared" si="37"/>
        <v>1.1484685122802318E-2</v>
      </c>
      <c r="F168" s="100">
        <f t="shared" si="38"/>
        <v>1.1397328761565628E-2</v>
      </c>
      <c r="G168" s="100">
        <f t="shared" si="39"/>
        <v>1.922033933430578E-2</v>
      </c>
      <c r="H168" s="100">
        <f t="shared" si="40"/>
        <v>1.9032120861830482E-2</v>
      </c>
      <c r="I168" s="100">
        <f t="shared" si="41"/>
        <v>2.5027120341096776E-2</v>
      </c>
      <c r="J168" s="100">
        <f t="shared" si="42"/>
        <v>2.4918714945831422E-2</v>
      </c>
      <c r="K168" s="100">
        <f t="shared" si="43"/>
        <v>2.521533680482424E-2</v>
      </c>
      <c r="L168" s="100">
        <f t="shared" si="44"/>
        <v>2.4985999392956426E-2</v>
      </c>
      <c r="M168" s="100">
        <f t="shared" si="45"/>
        <v>2.5130914755980172E-2</v>
      </c>
      <c r="N168" s="100">
        <f t="shared" si="46"/>
        <v>2.8540951399434356E-2</v>
      </c>
      <c r="O168" s="100">
        <f t="shared" si="47"/>
        <v>2.5099677403880527E-2</v>
      </c>
      <c r="P168" s="100">
        <f t="shared" si="48"/>
        <v>2.5242549535303027E-2</v>
      </c>
      <c r="Q168" s="100">
        <f t="shared" si="49"/>
        <v>2.4914113646522962E-2</v>
      </c>
      <c r="R168" s="25">
        <f t="shared" si="50"/>
        <v>2.0229992705574906E-2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ht="13" x14ac:dyDescent="0.6">
      <c r="A169" s="96">
        <v>2070</v>
      </c>
      <c r="B169" s="100">
        <f t="shared" si="34"/>
        <v>1.0917276284987398E-2</v>
      </c>
      <c r="C169" s="100">
        <f t="shared" si="35"/>
        <v>1.1203654813697561E-2</v>
      </c>
      <c r="D169" s="100">
        <f t="shared" si="36"/>
        <v>1.0917276284987398E-2</v>
      </c>
      <c r="E169" s="100">
        <f t="shared" si="37"/>
        <v>1.1280328305728782E-2</v>
      </c>
      <c r="F169" s="100">
        <f t="shared" si="38"/>
        <v>1.1203654813697561E-2</v>
      </c>
      <c r="G169" s="100">
        <f t="shared" si="39"/>
        <v>1.8861587480421438E-2</v>
      </c>
      <c r="H169" s="100">
        <f t="shared" si="40"/>
        <v>1.8897493723776915E-2</v>
      </c>
      <c r="I169" s="100">
        <f t="shared" si="41"/>
        <v>2.5732043198295917E-2</v>
      </c>
      <c r="J169" s="100">
        <f t="shared" si="42"/>
        <v>2.5702816315930077E-2</v>
      </c>
      <c r="K169" s="100">
        <f t="shared" si="43"/>
        <v>2.5518379445966577E-2</v>
      </c>
      <c r="L169" s="100">
        <f t="shared" si="44"/>
        <v>2.5590478227345059E-2</v>
      </c>
      <c r="M169" s="100">
        <f t="shared" si="45"/>
        <v>2.5679076217543395E-2</v>
      </c>
      <c r="N169" s="100">
        <f t="shared" si="46"/>
        <v>2.8210932096907504E-2</v>
      </c>
      <c r="O169" s="100">
        <f t="shared" si="47"/>
        <v>2.5586271807005234E-2</v>
      </c>
      <c r="P169" s="100">
        <f t="shared" si="48"/>
        <v>2.5588203033031665E-2</v>
      </c>
      <c r="Q169" s="100">
        <f t="shared" si="49"/>
        <v>2.5757427264726962E-2</v>
      </c>
      <c r="R169" s="25">
        <f t="shared" si="50"/>
        <v>2.041543120712809E-2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ht="13" x14ac:dyDescent="0.6">
      <c r="A170" s="96">
        <v>2080</v>
      </c>
      <c r="B170" s="100">
        <f t="shared" si="34"/>
        <v>9.8418692521275997E-3</v>
      </c>
      <c r="C170" s="100">
        <f t="shared" si="35"/>
        <v>1.0073962582592966E-2</v>
      </c>
      <c r="D170" s="100">
        <f t="shared" si="36"/>
        <v>1.0135898244829855E-2</v>
      </c>
      <c r="E170" s="100">
        <f t="shared" si="37"/>
        <v>9.8418692521275997E-3</v>
      </c>
      <c r="F170" s="100">
        <f t="shared" si="38"/>
        <v>1.0073962582592966E-2</v>
      </c>
      <c r="G170" s="100">
        <f t="shared" si="39"/>
        <v>1.5746788509723109E-2</v>
      </c>
      <c r="H170" s="100">
        <f t="shared" si="40"/>
        <v>1.5776337980420774E-2</v>
      </c>
      <c r="I170" s="100">
        <f t="shared" si="41"/>
        <v>2.3738983549510762E-2</v>
      </c>
      <c r="J170" s="100">
        <f t="shared" si="42"/>
        <v>2.3649871634024988E-2</v>
      </c>
      <c r="K170" s="100">
        <f t="shared" si="43"/>
        <v>2.3769295271085511E-2</v>
      </c>
      <c r="L170" s="100">
        <f t="shared" si="44"/>
        <v>2.3735784153560147E-2</v>
      </c>
      <c r="M170" s="100">
        <f t="shared" si="45"/>
        <v>2.3730873794457041E-2</v>
      </c>
      <c r="N170" s="100">
        <f t="shared" si="46"/>
        <v>2.5297879823447333E-2</v>
      </c>
      <c r="O170" s="100">
        <f t="shared" si="47"/>
        <v>2.3795094756095203E-2</v>
      </c>
      <c r="P170" s="100">
        <f t="shared" si="48"/>
        <v>2.3716948149264727E-2</v>
      </c>
      <c r="Q170" s="100">
        <f t="shared" si="49"/>
        <v>2.3662039002945612E-2</v>
      </c>
      <c r="R170" s="25">
        <f t="shared" si="50"/>
        <v>1.8536716158675387E-2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ht="13" x14ac:dyDescent="0.6">
      <c r="A171" s="96">
        <v>2090</v>
      </c>
      <c r="B171" s="100">
        <f t="shared" si="34"/>
        <v>8.9594556721677154E-3</v>
      </c>
      <c r="C171" s="100">
        <f t="shared" si="35"/>
        <v>8.6175604623845992E-3</v>
      </c>
      <c r="D171" s="100">
        <f t="shared" si="36"/>
        <v>8.6657691167804085E-3</v>
      </c>
      <c r="E171" s="100">
        <f t="shared" si="37"/>
        <v>8.9594556721677154E-3</v>
      </c>
      <c r="F171" s="100">
        <f t="shared" si="38"/>
        <v>8.8847794700548377E-3</v>
      </c>
      <c r="G171" s="100">
        <f t="shared" si="39"/>
        <v>1.2078194273852594E-2</v>
      </c>
      <c r="H171" s="100">
        <f t="shared" si="40"/>
        <v>1.2057544362387596E-2</v>
      </c>
      <c r="I171" s="100">
        <f t="shared" si="41"/>
        <v>2.128792082721831E-2</v>
      </c>
      <c r="J171" s="100">
        <f t="shared" si="42"/>
        <v>2.1391947596446803E-2</v>
      </c>
      <c r="K171" s="100">
        <f t="shared" si="43"/>
        <v>2.1349758108680561E-2</v>
      </c>
      <c r="L171" s="100">
        <f t="shared" si="44"/>
        <v>2.1339938805898573E-2</v>
      </c>
      <c r="M171" s="100">
        <f t="shared" si="45"/>
        <v>2.1315669999342646E-2</v>
      </c>
      <c r="N171" s="100">
        <f t="shared" si="46"/>
        <v>2.1834601836959289E-2</v>
      </c>
      <c r="O171" s="100">
        <f t="shared" si="47"/>
        <v>2.1254377682649261E-2</v>
      </c>
      <c r="P171" s="100">
        <f t="shared" si="48"/>
        <v>2.1337598712521721E-2</v>
      </c>
      <c r="Q171" s="100">
        <f t="shared" si="49"/>
        <v>2.1298107706289482E-2</v>
      </c>
      <c r="R171" s="25">
        <f t="shared" si="50"/>
        <v>1.6289542519112632E-2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ht="13" x14ac:dyDescent="0.6">
      <c r="A172" s="96">
        <v>2100</v>
      </c>
      <c r="B172" s="100">
        <f t="shared" si="34"/>
        <v>7.7257952426748044E-3</v>
      </c>
      <c r="C172" s="100">
        <f t="shared" si="35"/>
        <v>7.6861880498091395E-3</v>
      </c>
      <c r="D172" s="100">
        <f t="shared" si="36"/>
        <v>7.7257952426748044E-3</v>
      </c>
      <c r="E172" s="100">
        <f t="shared" si="37"/>
        <v>7.7257952426748044E-3</v>
      </c>
      <c r="F172" s="100">
        <f t="shared" si="38"/>
        <v>7.6665364249988155E-3</v>
      </c>
      <c r="G172" s="100">
        <f t="shared" si="39"/>
        <v>9.8543588707700192E-3</v>
      </c>
      <c r="H172" s="100">
        <f t="shared" si="40"/>
        <v>9.8711062246013004E-3</v>
      </c>
      <c r="I172" s="100">
        <f t="shared" si="41"/>
        <v>1.9111613229659374E-2</v>
      </c>
      <c r="J172" s="100">
        <f t="shared" si="42"/>
        <v>1.9062050427945954E-2</v>
      </c>
      <c r="K172" s="100">
        <f t="shared" si="43"/>
        <v>1.9107901127422E-2</v>
      </c>
      <c r="L172" s="100">
        <f t="shared" si="44"/>
        <v>1.9067400410756052E-2</v>
      </c>
      <c r="M172" s="100">
        <f t="shared" si="45"/>
        <v>1.9048696678238608E-2</v>
      </c>
      <c r="N172" s="100">
        <f t="shared" si="46"/>
        <v>1.9127500791532137E-2</v>
      </c>
      <c r="O172" s="100">
        <f t="shared" si="47"/>
        <v>1.9121844820339406E-2</v>
      </c>
      <c r="P172" s="100">
        <f t="shared" si="48"/>
        <v>1.9030055703183946E-2</v>
      </c>
      <c r="Q172" s="100">
        <f t="shared" si="49"/>
        <v>1.9097652323020187E-2</v>
      </c>
      <c r="R172" s="25">
        <f t="shared" si="50"/>
        <v>1.4376893175643835E-2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ht="13" x14ac:dyDescent="0.6">
      <c r="A173" s="96">
        <v>2110</v>
      </c>
      <c r="B173" s="100">
        <f t="shared" si="34"/>
        <v>7.4027837470644897E-3</v>
      </c>
      <c r="C173" s="100">
        <f t="shared" si="35"/>
        <v>7.5973371856867811E-3</v>
      </c>
      <c r="D173" s="100">
        <f t="shared" si="36"/>
        <v>7.4027837470644897E-3</v>
      </c>
      <c r="E173" s="100">
        <f t="shared" si="37"/>
        <v>7.4027837470644897E-3</v>
      </c>
      <c r="F173" s="100">
        <f t="shared" si="38"/>
        <v>7.3501042479569012E-3</v>
      </c>
      <c r="G173" s="100">
        <f t="shared" si="39"/>
        <v>9.3915260703245629E-3</v>
      </c>
      <c r="H173" s="100">
        <f t="shared" si="40"/>
        <v>9.3901142907448776E-3</v>
      </c>
      <c r="I173" s="100">
        <f t="shared" si="41"/>
        <v>1.7064816837779384E-2</v>
      </c>
      <c r="J173" s="100">
        <f t="shared" si="42"/>
        <v>1.7079553468012598E-2</v>
      </c>
      <c r="K173" s="100">
        <f t="shared" si="43"/>
        <v>1.7103577806559134E-2</v>
      </c>
      <c r="L173" s="100">
        <f t="shared" si="44"/>
        <v>1.7135052951953389E-2</v>
      </c>
      <c r="M173" s="100">
        <f t="shared" si="45"/>
        <v>1.7126272094154515E-2</v>
      </c>
      <c r="N173" s="100">
        <f t="shared" si="46"/>
        <v>1.7073729029779994E-2</v>
      </c>
      <c r="O173" s="100">
        <f t="shared" si="47"/>
        <v>1.7108932044944236E-2</v>
      </c>
      <c r="P173" s="100">
        <f t="shared" si="48"/>
        <v>1.7132401922494989E-2</v>
      </c>
      <c r="Q173" s="100">
        <f t="shared" si="49"/>
        <v>1.7124953860415681E-2</v>
      </c>
      <c r="R173" s="25">
        <f t="shared" si="50"/>
        <v>1.3117920190750032E-2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ht="13" x14ac:dyDescent="0.6">
      <c r="A174" s="96">
        <v>2120</v>
      </c>
      <c r="B174" s="100">
        <f t="shared" si="34"/>
        <v>7.1077462249424794E-3</v>
      </c>
      <c r="C174" s="100">
        <f t="shared" si="35"/>
        <v>6.8466601034766761E-3</v>
      </c>
      <c r="D174" s="100">
        <f t="shared" si="36"/>
        <v>7.1077462249424794E-3</v>
      </c>
      <c r="E174" s="100">
        <f t="shared" si="37"/>
        <v>7.1077462249424794E-3</v>
      </c>
      <c r="F174" s="100">
        <f t="shared" si="38"/>
        <v>7.0606779662409913E-3</v>
      </c>
      <c r="G174" s="100">
        <f t="shared" si="39"/>
        <v>9.0471618390310926E-3</v>
      </c>
      <c r="H174" s="100">
        <f t="shared" si="40"/>
        <v>9.0292932730486886E-3</v>
      </c>
      <c r="I174" s="100">
        <f t="shared" si="41"/>
        <v>1.5138324689419447E-2</v>
      </c>
      <c r="J174" s="100">
        <f t="shared" si="42"/>
        <v>1.5136741616595284E-2</v>
      </c>
      <c r="K174" s="100">
        <f t="shared" si="43"/>
        <v>1.5089091309613334E-2</v>
      </c>
      <c r="L174" s="100">
        <f t="shared" si="44"/>
        <v>1.505343679767579E-2</v>
      </c>
      <c r="M174" s="100">
        <f t="shared" si="45"/>
        <v>1.5077032818611169E-2</v>
      </c>
      <c r="N174" s="100">
        <f t="shared" si="46"/>
        <v>1.5127910923481425E-2</v>
      </c>
      <c r="O174" s="100">
        <f t="shared" si="47"/>
        <v>1.5090948224318002E-2</v>
      </c>
      <c r="P174" s="100">
        <f t="shared" si="48"/>
        <v>1.5115126903551213E-2</v>
      </c>
      <c r="Q174" s="100">
        <f t="shared" si="49"/>
        <v>1.5086317647566183E-2</v>
      </c>
      <c r="R174" s="25">
        <f t="shared" si="50"/>
        <v>1.1826372674216046E-2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ht="13" x14ac:dyDescent="0.6">
      <c r="A175" s="96">
        <v>2130</v>
      </c>
      <c r="B175" s="100">
        <f t="shared" si="34"/>
        <v>6.4343923143133086E-3</v>
      </c>
      <c r="C175" s="100">
        <f t="shared" si="35"/>
        <v>6.8088228893699032E-3</v>
      </c>
      <c r="D175" s="100">
        <f t="shared" si="36"/>
        <v>6.635900918805504E-3</v>
      </c>
      <c r="E175" s="100">
        <f t="shared" si="37"/>
        <v>6.4343923143133086E-3</v>
      </c>
      <c r="F175" s="100">
        <f t="shared" si="38"/>
        <v>6.5948585501784951E-3</v>
      </c>
      <c r="G175" s="100">
        <f t="shared" si="39"/>
        <v>8.5788097202641467E-3</v>
      </c>
      <c r="H175" s="100">
        <f t="shared" si="40"/>
        <v>8.6216884496226331E-3</v>
      </c>
      <c r="I175" s="100">
        <f t="shared" si="41"/>
        <v>1.309024971653483E-2</v>
      </c>
      <c r="J175" s="100">
        <f t="shared" si="42"/>
        <v>1.309024971653483E-2</v>
      </c>
      <c r="K175" s="100">
        <f t="shared" si="43"/>
        <v>1.3108024944886498E-2</v>
      </c>
      <c r="L175" s="100">
        <f t="shared" si="44"/>
        <v>1.3128057405158211E-2</v>
      </c>
      <c r="M175" s="100">
        <f t="shared" si="45"/>
        <v>1.3098928088866701E-2</v>
      </c>
      <c r="N175" s="100">
        <f t="shared" si="46"/>
        <v>1.3105342553423105E-2</v>
      </c>
      <c r="O175" s="100">
        <f t="shared" si="47"/>
        <v>1.3109425619694415E-2</v>
      </c>
      <c r="P175" s="100">
        <f t="shared" si="48"/>
        <v>1.3073785477934363E-2</v>
      </c>
      <c r="Q175" s="100">
        <f t="shared" si="49"/>
        <v>1.3105932680606891E-2</v>
      </c>
      <c r="R175" s="25">
        <f t="shared" si="50"/>
        <v>1.0501178835031696E-2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ht="13" x14ac:dyDescent="0.6">
      <c r="A176" s="96">
        <v>2140</v>
      </c>
      <c r="B176" s="100">
        <f t="shared" si="34"/>
        <v>6.2349494284534845E-3</v>
      </c>
      <c r="C176" s="100">
        <f t="shared" si="35"/>
        <v>6.1867168435720821E-3</v>
      </c>
      <c r="D176" s="100">
        <f t="shared" si="36"/>
        <v>6.0335210865221089E-3</v>
      </c>
      <c r="E176" s="100">
        <f t="shared" si="37"/>
        <v>6.2349494284534845E-3</v>
      </c>
      <c r="F176" s="100">
        <f t="shared" si="38"/>
        <v>6.3746311224679442E-3</v>
      </c>
      <c r="G176" s="100">
        <f t="shared" si="39"/>
        <v>8.2261488714068243E-3</v>
      </c>
      <c r="H176" s="100">
        <f t="shared" si="40"/>
        <v>8.1879196375425067E-3</v>
      </c>
      <c r="I176" s="100">
        <f t="shared" si="41"/>
        <v>1.1083643987890301E-2</v>
      </c>
      <c r="J176" s="100">
        <f t="shared" si="42"/>
        <v>1.1094313422593371E-2</v>
      </c>
      <c r="K176" s="100">
        <f t="shared" si="43"/>
        <v>1.1064138765035203E-2</v>
      </c>
      <c r="L176" s="100">
        <f t="shared" si="44"/>
        <v>1.1100806505672356E-2</v>
      </c>
      <c r="M176" s="100">
        <f t="shared" si="45"/>
        <v>1.1102561564193314E-2</v>
      </c>
      <c r="N176" s="100">
        <f t="shared" si="46"/>
        <v>1.1100674212253692E-2</v>
      </c>
      <c r="O176" s="100">
        <f t="shared" si="47"/>
        <v>1.1114894516448093E-2</v>
      </c>
      <c r="P176" s="100">
        <f t="shared" si="48"/>
        <v>1.1128017639089771E-2</v>
      </c>
      <c r="Q176" s="100">
        <f t="shared" si="49"/>
        <v>1.1128017639089993E-2</v>
      </c>
      <c r="R176" s="25">
        <f t="shared" si="50"/>
        <v>9.2122440419177831E-3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ht="13" x14ac:dyDescent="0.6">
      <c r="A177" s="96">
        <v>2150</v>
      </c>
      <c r="B177" s="100">
        <f t="shared" si="34"/>
        <v>6.04743537446506E-3</v>
      </c>
      <c r="C177" s="100">
        <f t="shared" si="35"/>
        <v>6.0034158837960483E-3</v>
      </c>
      <c r="D177" s="100">
        <f t="shared" si="36"/>
        <v>6.04743537446506E-3</v>
      </c>
      <c r="E177" s="100">
        <f t="shared" si="37"/>
        <v>6.04743537446506E-3</v>
      </c>
      <c r="F177" s="100">
        <f t="shared" si="38"/>
        <v>5.9925109896490358E-3</v>
      </c>
      <c r="G177" s="100">
        <f t="shared" si="39"/>
        <v>8.0213912700570766E-3</v>
      </c>
      <c r="H177" s="100">
        <f t="shared" si="40"/>
        <v>8.0315712596221722E-3</v>
      </c>
      <c r="I177" s="100">
        <f t="shared" si="41"/>
        <v>1.002123294120616E-2</v>
      </c>
      <c r="J177" s="100">
        <f t="shared" si="42"/>
        <v>9.9854896213880107E-3</v>
      </c>
      <c r="K177" s="100">
        <f t="shared" si="43"/>
        <v>1.0004158725116508E-2</v>
      </c>
      <c r="L177" s="100">
        <f t="shared" si="44"/>
        <v>9.9907483515822015E-3</v>
      </c>
      <c r="M177" s="100">
        <f t="shared" si="45"/>
        <v>9.9921696625930867E-3</v>
      </c>
      <c r="N177" s="100">
        <f t="shared" si="46"/>
        <v>9.9906412136709921E-3</v>
      </c>
      <c r="O177" s="100">
        <f t="shared" si="47"/>
        <v>1.0002156068483536E-2</v>
      </c>
      <c r="P177" s="100">
        <f t="shared" si="48"/>
        <v>9.9692363747707624E-3</v>
      </c>
      <c r="Q177" s="100">
        <f t="shared" si="49"/>
        <v>9.9713102569940482E-3</v>
      </c>
      <c r="R177" s="25">
        <f t="shared" si="50"/>
        <v>8.5073961713953011E-3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ht="13" x14ac:dyDescent="0.6">
      <c r="A178" s="96">
        <v>2160</v>
      </c>
      <c r="B178" s="100">
        <f t="shared" si="34"/>
        <v>6.0388957140040667E-3</v>
      </c>
      <c r="C178" s="100">
        <f t="shared" si="35"/>
        <v>5.9974911629225858E-3</v>
      </c>
      <c r="D178" s="100">
        <f t="shared" si="36"/>
        <v>6.0388957140040667E-3</v>
      </c>
      <c r="E178" s="100">
        <f t="shared" si="37"/>
        <v>6.0388957140040667E-3</v>
      </c>
      <c r="F178" s="100">
        <f t="shared" si="38"/>
        <v>5.9872286125892682E-3</v>
      </c>
      <c r="G178" s="100">
        <f t="shared" si="39"/>
        <v>7.9809902698613211E-3</v>
      </c>
      <c r="H178" s="100">
        <f t="shared" si="40"/>
        <v>7.9696398355828535E-3</v>
      </c>
      <c r="I178" s="100">
        <f t="shared" si="41"/>
        <v>9.9951808340985604E-3</v>
      </c>
      <c r="J178" s="100">
        <f t="shared" si="42"/>
        <v>9.9861989997507283E-3</v>
      </c>
      <c r="K178" s="100">
        <f t="shared" si="43"/>
        <v>9.9949407793840095E-3</v>
      </c>
      <c r="L178" s="100">
        <f t="shared" si="44"/>
        <v>1.0013433777731784E-2</v>
      </c>
      <c r="M178" s="100">
        <f t="shared" si="45"/>
        <v>1.0001895568778174E-2</v>
      </c>
      <c r="N178" s="100">
        <f t="shared" si="46"/>
        <v>9.998304357833776E-3</v>
      </c>
      <c r="O178" s="100">
        <f t="shared" si="47"/>
        <v>9.9891049521885211E-3</v>
      </c>
      <c r="P178" s="100">
        <f t="shared" si="48"/>
        <v>1.0015032615486197E-2</v>
      </c>
      <c r="Q178" s="100">
        <f t="shared" si="49"/>
        <v>1.0009204025236196E-2</v>
      </c>
      <c r="R178" s="25">
        <f t="shared" si="50"/>
        <v>8.5034583083410109E-3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ht="13" x14ac:dyDescent="0.6">
      <c r="A179" s="96">
        <v>2170</v>
      </c>
      <c r="B179" s="100">
        <f t="shared" si="34"/>
        <v>6.0116946619634959E-3</v>
      </c>
      <c r="C179" s="100">
        <f t="shared" si="35"/>
        <v>5.9728648087864489E-3</v>
      </c>
      <c r="D179" s="100">
        <f t="shared" si="36"/>
        <v>6.0116946619634959E-3</v>
      </c>
      <c r="E179" s="100">
        <f t="shared" si="37"/>
        <v>6.0116946619634959E-3</v>
      </c>
      <c r="F179" s="100">
        <f t="shared" si="38"/>
        <v>5.9632356181598123E-3</v>
      </c>
      <c r="G179" s="100">
        <f t="shared" si="39"/>
        <v>8.0065466508512095E-3</v>
      </c>
      <c r="H179" s="100">
        <f t="shared" si="40"/>
        <v>8.0240622010907536E-3</v>
      </c>
      <c r="I179" s="100">
        <f t="shared" si="41"/>
        <v>9.9992717523800234E-3</v>
      </c>
      <c r="J179" s="100">
        <f t="shared" si="42"/>
        <v>1.0008034791879838E-2</v>
      </c>
      <c r="K179" s="100">
        <f t="shared" si="43"/>
        <v>1.0008406080134868E-2</v>
      </c>
      <c r="L179" s="100">
        <f t="shared" si="44"/>
        <v>9.9751872283735388E-3</v>
      </c>
      <c r="M179" s="100">
        <f t="shared" si="45"/>
        <v>1.0011935331273092E-2</v>
      </c>
      <c r="N179" s="100">
        <f t="shared" si="46"/>
        <v>1.0002901130562902E-2</v>
      </c>
      <c r="O179" s="100">
        <f t="shared" si="47"/>
        <v>9.9993836605010156E-3</v>
      </c>
      <c r="P179" s="100">
        <f t="shared" si="48"/>
        <v>9.9985051656474866E-3</v>
      </c>
      <c r="Q179" s="100">
        <f t="shared" si="49"/>
        <v>1.0019253279225371E-2</v>
      </c>
      <c r="R179" s="25">
        <f t="shared" si="50"/>
        <v>8.501541980297303E-3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ht="13" x14ac:dyDescent="0.6">
      <c r="A180" s="96">
        <v>2180</v>
      </c>
      <c r="B180" s="100">
        <f t="shared" si="34"/>
        <v>5.9691575949474274E-3</v>
      </c>
      <c r="C180" s="100">
        <f t="shared" si="35"/>
        <v>5.9328250264898408E-3</v>
      </c>
      <c r="D180" s="100">
        <f t="shared" si="36"/>
        <v>5.9691575949474274E-3</v>
      </c>
      <c r="E180" s="100">
        <f t="shared" si="37"/>
        <v>5.9691575949474274E-3</v>
      </c>
      <c r="F180" s="100">
        <f t="shared" si="38"/>
        <v>5.9238109073092016E-3</v>
      </c>
      <c r="G180" s="100">
        <f t="shared" si="39"/>
        <v>8.0285180981058968E-3</v>
      </c>
      <c r="H180" s="100">
        <f t="shared" si="40"/>
        <v>8.0212151409362331E-3</v>
      </c>
      <c r="I180" s="100">
        <f t="shared" si="41"/>
        <v>1.0015288147220858E-2</v>
      </c>
      <c r="J180" s="100">
        <f t="shared" si="42"/>
        <v>1.0002654971840164E-2</v>
      </c>
      <c r="K180" s="100">
        <f t="shared" si="43"/>
        <v>9.9963330967776098E-3</v>
      </c>
      <c r="L180" s="100">
        <f t="shared" si="44"/>
        <v>1.0002327744311756E-2</v>
      </c>
      <c r="M180" s="100">
        <f t="shared" si="45"/>
        <v>9.9867857798778825E-3</v>
      </c>
      <c r="N180" s="100">
        <f t="shared" si="46"/>
        <v>9.9970838804595008E-3</v>
      </c>
      <c r="O180" s="100">
        <f t="shared" si="47"/>
        <v>1.0016720979633353E-2</v>
      </c>
      <c r="P180" s="100">
        <f t="shared" si="48"/>
        <v>9.9973953964165307E-3</v>
      </c>
      <c r="Q180" s="100">
        <f t="shared" si="49"/>
        <v>1.0001939518220704E-2</v>
      </c>
      <c r="R180" s="25">
        <f t="shared" si="50"/>
        <v>8.4893982170276133E-3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ht="13" x14ac:dyDescent="0.6">
      <c r="A181" s="96">
        <v>2190</v>
      </c>
      <c r="B181" s="100">
        <f t="shared" si="34"/>
        <v>6.0545702349539265E-3</v>
      </c>
      <c r="C181" s="100">
        <f t="shared" si="35"/>
        <v>6.0198478666397826E-3</v>
      </c>
      <c r="D181" s="100">
        <f t="shared" si="36"/>
        <v>6.0545702349539265E-3</v>
      </c>
      <c r="E181" s="100">
        <f t="shared" si="37"/>
        <v>6.0545702349539265E-3</v>
      </c>
      <c r="F181" s="100">
        <f t="shared" si="38"/>
        <v>6.0112294317617998E-3</v>
      </c>
      <c r="G181" s="100">
        <f t="shared" si="39"/>
        <v>7.9564225983534964E-3</v>
      </c>
      <c r="H181" s="100">
        <f t="shared" si="40"/>
        <v>7.9733311599399226E-3</v>
      </c>
      <c r="I181" s="100">
        <f t="shared" si="41"/>
        <v>1.0000575759574692E-2</v>
      </c>
      <c r="J181" s="100">
        <f t="shared" si="42"/>
        <v>1.0000281063214933E-2</v>
      </c>
      <c r="K181" s="100">
        <f t="shared" si="43"/>
        <v>1.0017466872823899E-2</v>
      </c>
      <c r="L181" s="100">
        <f t="shared" si="44"/>
        <v>1.0013022457307619E-2</v>
      </c>
      <c r="M181" s="100">
        <f t="shared" si="45"/>
        <v>1.0003781792562894E-2</v>
      </c>
      <c r="N181" s="100">
        <f t="shared" si="46"/>
        <v>9.9937781368335532E-3</v>
      </c>
      <c r="O181" s="100">
        <f t="shared" si="47"/>
        <v>1.0000979635210294E-2</v>
      </c>
      <c r="P181" s="100">
        <f t="shared" si="48"/>
        <v>9.9985736665730851E-3</v>
      </c>
      <c r="Q181" s="100">
        <f t="shared" si="49"/>
        <v>9.9867857798778825E-3</v>
      </c>
      <c r="R181" s="25">
        <f t="shared" si="50"/>
        <v>8.5087366828459771E-3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ht="13" x14ac:dyDescent="0.6">
      <c r="A182" s="96">
        <v>2200</v>
      </c>
      <c r="B182" s="100">
        <f t="shared" si="34"/>
        <v>5.9735224773962425E-3</v>
      </c>
      <c r="C182" s="100">
        <f t="shared" si="35"/>
        <v>6.0726675818398856E-3</v>
      </c>
      <c r="D182" s="100">
        <f t="shared" si="36"/>
        <v>5.9735224773962425E-3</v>
      </c>
      <c r="E182" s="100">
        <f t="shared" si="37"/>
        <v>5.9735224773962425E-3</v>
      </c>
      <c r="F182" s="100">
        <f t="shared" si="38"/>
        <v>6.0644812037402573E-3</v>
      </c>
      <c r="G182" s="100">
        <f t="shared" si="39"/>
        <v>7.8549784535015821E-3</v>
      </c>
      <c r="H182" s="100">
        <f t="shared" si="40"/>
        <v>7.8129577190302335E-3</v>
      </c>
      <c r="I182" s="100">
        <f t="shared" si="41"/>
        <v>9.7957298995670072E-3</v>
      </c>
      <c r="J182" s="100">
        <f t="shared" si="42"/>
        <v>9.8333672107302483E-3</v>
      </c>
      <c r="K182" s="100">
        <f t="shared" si="43"/>
        <v>9.8157072722304672E-3</v>
      </c>
      <c r="L182" s="100">
        <f t="shared" si="44"/>
        <v>9.8193682305960373E-3</v>
      </c>
      <c r="M182" s="100">
        <f t="shared" si="45"/>
        <v>9.8206812690726508E-3</v>
      </c>
      <c r="N182" s="100">
        <f t="shared" si="46"/>
        <v>9.8269983346586098E-3</v>
      </c>
      <c r="O182" s="100">
        <f t="shared" si="47"/>
        <v>9.8250683059439847E-3</v>
      </c>
      <c r="P182" s="100">
        <f t="shared" si="48"/>
        <v>9.807588126756972E-3</v>
      </c>
      <c r="Q182" s="100">
        <f t="shared" si="49"/>
        <v>9.8142594176868769E-3</v>
      </c>
      <c r="R182" s="25">
        <f t="shared" si="50"/>
        <v>8.3802762785964713E-3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ht="13" x14ac:dyDescent="0.6">
      <c r="A183" s="96">
        <v>2210</v>
      </c>
      <c r="B183" s="100">
        <f t="shared" si="34"/>
        <v>6.0108632373765403E-3</v>
      </c>
      <c r="C183" s="100">
        <f t="shared" si="35"/>
        <v>5.9726596085196704E-3</v>
      </c>
      <c r="D183" s="100">
        <f t="shared" si="36"/>
        <v>6.0108632373765403E-3</v>
      </c>
      <c r="E183" s="100">
        <f t="shared" si="37"/>
        <v>6.0108632373765403E-3</v>
      </c>
      <c r="F183" s="100">
        <f t="shared" si="38"/>
        <v>5.9650771008783465E-3</v>
      </c>
      <c r="G183" s="100">
        <f t="shared" si="39"/>
        <v>7.3951062933013123E-3</v>
      </c>
      <c r="H183" s="100">
        <f t="shared" si="40"/>
        <v>7.4272153752381609E-3</v>
      </c>
      <c r="I183" s="100">
        <f t="shared" si="41"/>
        <v>9.4389270767119005E-3</v>
      </c>
      <c r="J183" s="100">
        <f t="shared" si="42"/>
        <v>9.4106366081478932E-3</v>
      </c>
      <c r="K183" s="100">
        <f t="shared" si="43"/>
        <v>9.4166237232895522E-3</v>
      </c>
      <c r="L183" s="100">
        <f t="shared" si="44"/>
        <v>9.4253340619154802E-3</v>
      </c>
      <c r="M183" s="100">
        <f t="shared" si="45"/>
        <v>9.4227458550615317E-3</v>
      </c>
      <c r="N183" s="100">
        <f t="shared" si="46"/>
        <v>9.4206248018753325E-3</v>
      </c>
      <c r="O183" s="100">
        <f t="shared" si="47"/>
        <v>9.3983435226732137E-3</v>
      </c>
      <c r="P183" s="100">
        <f t="shared" si="48"/>
        <v>9.439082137062238E-3</v>
      </c>
      <c r="Q183" s="100">
        <f t="shared" si="49"/>
        <v>9.4203705295421436E-3</v>
      </c>
      <c r="R183" s="25">
        <f t="shared" si="50"/>
        <v>8.0990835253966498E-3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ht="13" x14ac:dyDescent="0.6">
      <c r="A184" s="96">
        <v>2220</v>
      </c>
      <c r="B184" s="100">
        <f t="shared" si="34"/>
        <v>6.0222654600474712E-3</v>
      </c>
      <c r="C184" s="100">
        <f t="shared" si="35"/>
        <v>5.9862042894645029E-3</v>
      </c>
      <c r="D184" s="100">
        <f t="shared" si="36"/>
        <v>6.0222654600474712E-3</v>
      </c>
      <c r="E184" s="100">
        <f t="shared" si="37"/>
        <v>5.9049519065137446E-3</v>
      </c>
      <c r="F184" s="100">
        <f t="shared" si="38"/>
        <v>5.9790438324935913E-3</v>
      </c>
      <c r="G184" s="100">
        <f t="shared" si="39"/>
        <v>7.0254476920488251E-3</v>
      </c>
      <c r="H184" s="100">
        <f t="shared" si="40"/>
        <v>7.0145338251916822E-3</v>
      </c>
      <c r="I184" s="100">
        <f t="shared" si="41"/>
        <v>9.0071072410866648E-3</v>
      </c>
      <c r="J184" s="100">
        <f t="shared" si="42"/>
        <v>9.019358160728741E-3</v>
      </c>
      <c r="K184" s="100">
        <f t="shared" si="43"/>
        <v>9.0212737106925012E-3</v>
      </c>
      <c r="L184" s="100">
        <f t="shared" si="44"/>
        <v>9.0170956780426526E-3</v>
      </c>
      <c r="M184" s="100">
        <f t="shared" si="45"/>
        <v>9.03174545109664E-3</v>
      </c>
      <c r="N184" s="100">
        <f t="shared" si="46"/>
        <v>9.0153900683969113E-3</v>
      </c>
      <c r="O184" s="100">
        <f t="shared" si="47"/>
        <v>9.0259391576605896E-3</v>
      </c>
      <c r="P184" s="100">
        <f t="shared" si="48"/>
        <v>9.0221663597169766E-3</v>
      </c>
      <c r="Q184" s="100">
        <f t="shared" si="49"/>
        <v>9.0297153789300477E-3</v>
      </c>
      <c r="R184" s="25">
        <f t="shared" si="50"/>
        <v>7.8215314795099383E-3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ht="13" x14ac:dyDescent="0.6">
      <c r="A185" s="96">
        <v>2230</v>
      </c>
      <c r="B185" s="100">
        <f t="shared" si="34"/>
        <v>5.9013950274855453E-3</v>
      </c>
      <c r="C185" s="100">
        <f t="shared" si="35"/>
        <v>5.9779644969490953E-3</v>
      </c>
      <c r="D185" s="100">
        <f t="shared" si="36"/>
        <v>6.0118790183842918E-3</v>
      </c>
      <c r="E185" s="100">
        <f t="shared" si="37"/>
        <v>6.0187081661986497E-3</v>
      </c>
      <c r="F185" s="100">
        <f t="shared" si="38"/>
        <v>6.0808760979120802E-3</v>
      </c>
      <c r="G185" s="100">
        <f t="shared" si="39"/>
        <v>6.629478369439834E-3</v>
      </c>
      <c r="H185" s="100">
        <f t="shared" si="40"/>
        <v>6.6175969502322296E-3</v>
      </c>
      <c r="I185" s="100">
        <f t="shared" si="41"/>
        <v>8.6341872196336045E-3</v>
      </c>
      <c r="J185" s="100">
        <f t="shared" si="42"/>
        <v>8.6162775797329338E-3</v>
      </c>
      <c r="K185" s="100">
        <f t="shared" si="43"/>
        <v>8.6153608655177294E-3</v>
      </c>
      <c r="L185" s="100">
        <f t="shared" si="44"/>
        <v>8.6062023896682494E-3</v>
      </c>
      <c r="M185" s="100">
        <f t="shared" si="45"/>
        <v>8.6188196847047926E-3</v>
      </c>
      <c r="N185" s="100">
        <f t="shared" si="46"/>
        <v>8.6180461368252637E-3</v>
      </c>
      <c r="O185" s="100">
        <f t="shared" si="47"/>
        <v>8.6177333275201384E-3</v>
      </c>
      <c r="P185" s="100">
        <f t="shared" si="48"/>
        <v>8.6196071810731301E-3</v>
      </c>
      <c r="Q185" s="100">
        <f t="shared" si="49"/>
        <v>8.6095407238835353E-3</v>
      </c>
      <c r="R185" s="25">
        <f t="shared" si="50"/>
        <v>7.5496045771975689E-3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ht="13" x14ac:dyDescent="0.6">
      <c r="A186" s="96">
        <v>2240</v>
      </c>
      <c r="B186" s="100">
        <f t="shared" si="34"/>
        <v>6.093882204570189E-3</v>
      </c>
      <c r="C186" s="100">
        <f t="shared" si="35"/>
        <v>6.0550297791346352E-3</v>
      </c>
      <c r="D186" s="100">
        <f t="shared" si="36"/>
        <v>5.9833892077747475E-3</v>
      </c>
      <c r="E186" s="100">
        <f t="shared" si="37"/>
        <v>5.9897909551722694E-3</v>
      </c>
      <c r="F186" s="100">
        <f t="shared" si="38"/>
        <v>5.9389573944677032E-3</v>
      </c>
      <c r="G186" s="100">
        <f t="shared" si="39"/>
        <v>6.2171729575475343E-3</v>
      </c>
      <c r="H186" s="100">
        <f t="shared" si="40"/>
        <v>6.2363131424352236E-3</v>
      </c>
      <c r="I186" s="100">
        <f t="shared" si="41"/>
        <v>8.2137770576706792E-3</v>
      </c>
      <c r="J186" s="100">
        <f t="shared" si="42"/>
        <v>8.2301148939094571E-3</v>
      </c>
      <c r="K186" s="100">
        <f t="shared" si="43"/>
        <v>8.2271556943156465E-3</v>
      </c>
      <c r="L186" s="100">
        <f t="shared" si="44"/>
        <v>8.2326798400458312E-3</v>
      </c>
      <c r="M186" s="100">
        <f t="shared" si="45"/>
        <v>8.2127453294460473E-3</v>
      </c>
      <c r="N186" s="100">
        <f t="shared" si="46"/>
        <v>8.2217161033264485E-3</v>
      </c>
      <c r="O186" s="100">
        <f t="shared" si="47"/>
        <v>8.2278192756868318E-3</v>
      </c>
      <c r="P186" s="100">
        <f t="shared" si="48"/>
        <v>8.2151294430636845E-3</v>
      </c>
      <c r="Q186" s="100">
        <f t="shared" si="49"/>
        <v>8.228819083293093E-3</v>
      </c>
      <c r="R186" s="25">
        <f t="shared" si="50"/>
        <v>7.2827807726162513E-3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ht="13" x14ac:dyDescent="0.6">
      <c r="A187" s="96">
        <v>2250</v>
      </c>
      <c r="B187" s="100">
        <f t="shared" si="34"/>
        <v>5.9400254261150476E-3</v>
      </c>
      <c r="C187" s="100">
        <f t="shared" si="35"/>
        <v>6.0017776194813965E-3</v>
      </c>
      <c r="D187" s="100">
        <f t="shared" si="36"/>
        <v>5.9400254261150476E-3</v>
      </c>
      <c r="E187" s="100">
        <f t="shared" si="37"/>
        <v>6.0441115262002132E-3</v>
      </c>
      <c r="F187" s="100">
        <f t="shared" si="38"/>
        <v>5.9957782946848948E-3</v>
      </c>
      <c r="G187" s="100">
        <f t="shared" si="39"/>
        <v>5.9977965293538382E-3</v>
      </c>
      <c r="H187" s="100">
        <f t="shared" si="40"/>
        <v>6.0095087061133867E-3</v>
      </c>
      <c r="I187" s="100">
        <f t="shared" si="41"/>
        <v>7.8185550669664927E-3</v>
      </c>
      <c r="J187" s="100">
        <f t="shared" si="42"/>
        <v>7.810369834134967E-3</v>
      </c>
      <c r="K187" s="100">
        <f t="shared" si="43"/>
        <v>7.8233965717096066E-3</v>
      </c>
      <c r="L187" s="100">
        <f t="shared" si="44"/>
        <v>7.8164829099010014E-3</v>
      </c>
      <c r="M187" s="100">
        <f t="shared" si="45"/>
        <v>7.8177512212604938E-3</v>
      </c>
      <c r="N187" s="100">
        <f t="shared" si="46"/>
        <v>7.8219266269834442E-3</v>
      </c>
      <c r="O187" s="100">
        <f t="shared" si="47"/>
        <v>7.8229523948785129E-3</v>
      </c>
      <c r="P187" s="100">
        <f t="shared" si="48"/>
        <v>7.8154453533205714E-3</v>
      </c>
      <c r="Q187" s="100">
        <f t="shared" si="49"/>
        <v>7.8164221469851913E-3</v>
      </c>
      <c r="R187" s="25">
        <f t="shared" si="50"/>
        <v>7.0182703533877566E-3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ht="13" x14ac:dyDescent="0.6">
      <c r="A188" s="96">
        <v>2260</v>
      </c>
      <c r="B188" s="100">
        <f t="shared" si="34"/>
        <v>5.9770011338338147E-3</v>
      </c>
      <c r="C188" s="100">
        <f t="shared" si="35"/>
        <v>5.9375576682276776E-3</v>
      </c>
      <c r="D188" s="100">
        <f t="shared" si="36"/>
        <v>5.9770011338338147E-3</v>
      </c>
      <c r="E188" s="100">
        <f t="shared" si="37"/>
        <v>5.9770011338338147E-3</v>
      </c>
      <c r="F188" s="100">
        <f t="shared" si="38"/>
        <v>6.0236262101280857E-3</v>
      </c>
      <c r="G188" s="100">
        <f t="shared" si="39"/>
        <v>6.0128309919593725E-3</v>
      </c>
      <c r="H188" s="100">
        <f t="shared" si="40"/>
        <v>5.9841382542074051E-3</v>
      </c>
      <c r="I188" s="100">
        <f t="shared" si="41"/>
        <v>7.4144989736928402E-3</v>
      </c>
      <c r="J188" s="100">
        <f t="shared" si="42"/>
        <v>7.4199195577211441E-3</v>
      </c>
      <c r="K188" s="100">
        <f t="shared" si="43"/>
        <v>7.4139664556172047E-3</v>
      </c>
      <c r="L188" s="100">
        <f t="shared" si="44"/>
        <v>7.4168905022762299E-3</v>
      </c>
      <c r="M188" s="100">
        <f t="shared" si="45"/>
        <v>7.4230373272310413E-3</v>
      </c>
      <c r="N188" s="100">
        <f t="shared" si="46"/>
        <v>7.4156962472169408E-3</v>
      </c>
      <c r="O188" s="100">
        <f t="shared" si="47"/>
        <v>7.4128647321520802E-3</v>
      </c>
      <c r="P188" s="100">
        <f t="shared" si="48"/>
        <v>7.4247887686653691E-3</v>
      </c>
      <c r="Q188" s="100">
        <f t="shared" si="49"/>
        <v>7.4172308496722739E-3</v>
      </c>
      <c r="R188" s="25">
        <f t="shared" si="50"/>
        <v>6.7905031212668193E-3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ht="13" x14ac:dyDescent="0.6">
      <c r="A189" s="96">
        <v>2270</v>
      </c>
      <c r="B189" s="100">
        <f t="shared" si="34"/>
        <v>6.075441509612034E-3</v>
      </c>
      <c r="C189" s="100">
        <f t="shared" si="35"/>
        <v>6.0376697724562334E-3</v>
      </c>
      <c r="D189" s="100">
        <f t="shared" si="36"/>
        <v>6.075441509612034E-3</v>
      </c>
      <c r="E189" s="100">
        <f t="shared" si="37"/>
        <v>5.9884521443824834E-3</v>
      </c>
      <c r="F189" s="100">
        <f t="shared" si="38"/>
        <v>6.0269639847416734E-3</v>
      </c>
      <c r="G189" s="100">
        <f t="shared" si="39"/>
        <v>5.9799261340915955E-3</v>
      </c>
      <c r="H189" s="100">
        <f t="shared" si="40"/>
        <v>5.9928338695971473E-3</v>
      </c>
      <c r="I189" s="100">
        <f t="shared" si="41"/>
        <v>7.0241309961875942E-3</v>
      </c>
      <c r="J189" s="100">
        <f t="shared" si="42"/>
        <v>7.0262052065159786E-3</v>
      </c>
      <c r="K189" s="100">
        <f t="shared" si="43"/>
        <v>7.0201731452683713E-3</v>
      </c>
      <c r="L189" s="100">
        <f t="shared" si="44"/>
        <v>7.0215163672455727E-3</v>
      </c>
      <c r="M189" s="100">
        <f t="shared" si="45"/>
        <v>7.0211029923188395E-3</v>
      </c>
      <c r="N189" s="100">
        <f t="shared" si="46"/>
        <v>7.0274378003134519E-3</v>
      </c>
      <c r="O189" s="100">
        <f t="shared" si="47"/>
        <v>7.0186835901189237E-3</v>
      </c>
      <c r="P189" s="100">
        <f t="shared" si="48"/>
        <v>7.0158486655056418E-3</v>
      </c>
      <c r="Q189" s="100">
        <f t="shared" si="49"/>
        <v>7.018534710353741E-3</v>
      </c>
      <c r="R189" s="25">
        <f t="shared" si="50"/>
        <v>6.5856476498950822E-3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ht="13" x14ac:dyDescent="0.6">
      <c r="A190" s="96">
        <v>2280</v>
      </c>
      <c r="B190" s="100">
        <f t="shared" si="34"/>
        <v>5.9734082240952002E-3</v>
      </c>
      <c r="C190" s="100">
        <f t="shared" si="35"/>
        <v>6.0198478666397826E-3</v>
      </c>
      <c r="D190" s="100">
        <f t="shared" si="36"/>
        <v>5.9734082240952002E-3</v>
      </c>
      <c r="E190" s="100">
        <f t="shared" si="37"/>
        <v>6.0603962884540064E-3</v>
      </c>
      <c r="F190" s="100">
        <f t="shared" si="38"/>
        <v>6.0097954252869012E-3</v>
      </c>
      <c r="G190" s="100">
        <f t="shared" si="39"/>
        <v>6.0054028585394548E-3</v>
      </c>
      <c r="H190" s="100">
        <f t="shared" si="40"/>
        <v>6.003764103017728E-3</v>
      </c>
      <c r="I190" s="100">
        <f t="shared" si="41"/>
        <v>6.6198592145083612E-3</v>
      </c>
      <c r="J190" s="100">
        <f t="shared" si="42"/>
        <v>6.6204428694527362E-3</v>
      </c>
      <c r="K190" s="100">
        <f t="shared" si="43"/>
        <v>6.6147718147266943E-3</v>
      </c>
      <c r="L190" s="100">
        <f t="shared" si="44"/>
        <v>6.6214638364365808E-3</v>
      </c>
      <c r="M190" s="100">
        <f t="shared" si="45"/>
        <v>6.6181222714336574E-3</v>
      </c>
      <c r="N190" s="100">
        <f t="shared" si="46"/>
        <v>6.6155276174972855E-3</v>
      </c>
      <c r="O190" s="100">
        <f t="shared" si="47"/>
        <v>6.6269709646107344E-3</v>
      </c>
      <c r="P190" s="100">
        <f t="shared" si="48"/>
        <v>6.6255255140457159E-3</v>
      </c>
      <c r="Q190" s="100">
        <f t="shared" si="49"/>
        <v>6.6245435699401334E-3</v>
      </c>
      <c r="R190" s="25">
        <f t="shared" si="50"/>
        <v>6.3520781664237608E-3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ht="13" x14ac:dyDescent="0.6">
      <c r="A191" s="96">
        <v>2290</v>
      </c>
      <c r="B191" s="100">
        <f t="shared" si="34"/>
        <v>6.0230293141951829E-3</v>
      </c>
      <c r="C191" s="100">
        <f t="shared" si="35"/>
        <v>5.9850725506698232E-3</v>
      </c>
      <c r="D191" s="100">
        <f t="shared" si="36"/>
        <v>6.0230293141951829E-3</v>
      </c>
      <c r="E191" s="100">
        <f t="shared" si="37"/>
        <v>5.9458536724352751E-3</v>
      </c>
      <c r="F191" s="100">
        <f t="shared" si="38"/>
        <v>5.975658014372609E-3</v>
      </c>
      <c r="G191" s="100">
        <f t="shared" si="39"/>
        <v>6.0069461839611371E-3</v>
      </c>
      <c r="H191" s="100">
        <f t="shared" si="40"/>
        <v>6.0150998296255587E-3</v>
      </c>
      <c r="I191" s="100">
        <f t="shared" si="41"/>
        <v>6.2220727737596349E-3</v>
      </c>
      <c r="J191" s="100">
        <f t="shared" si="42"/>
        <v>6.2222980442925291E-3</v>
      </c>
      <c r="K191" s="100">
        <f t="shared" si="43"/>
        <v>6.2172150761865552E-3</v>
      </c>
      <c r="L191" s="100">
        <f t="shared" si="44"/>
        <v>6.2215421425428907E-3</v>
      </c>
      <c r="M191" s="100">
        <f t="shared" si="45"/>
        <v>6.218043439724541E-3</v>
      </c>
      <c r="N191" s="100">
        <f t="shared" si="46"/>
        <v>6.2204568158248374E-3</v>
      </c>
      <c r="O191" s="100">
        <f t="shared" si="47"/>
        <v>6.2149677824550054E-3</v>
      </c>
      <c r="P191" s="100">
        <f t="shared" si="48"/>
        <v>6.2136965118781973E-3</v>
      </c>
      <c r="Q191" s="100">
        <f t="shared" si="49"/>
        <v>6.2253177566542472E-3</v>
      </c>
      <c r="R191" s="25">
        <f t="shared" si="50"/>
        <v>6.1218937014233255E-3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ht="13" x14ac:dyDescent="0.6">
      <c r="A192" s="96">
        <v>2300</v>
      </c>
      <c r="B192" s="97" t="e">
        <f t="shared" si="34"/>
        <v>#NUM!</v>
      </c>
      <c r="C192" s="97" t="e">
        <f t="shared" si="35"/>
        <v>#NUM!</v>
      </c>
      <c r="D192" s="97" t="e">
        <f t="shared" si="36"/>
        <v>#NUM!</v>
      </c>
      <c r="E192" s="97" t="e">
        <f t="shared" si="37"/>
        <v>#NUM!</v>
      </c>
      <c r="F192" s="97" t="e">
        <f t="shared" si="38"/>
        <v>#NUM!</v>
      </c>
      <c r="G192" s="97" t="e">
        <f t="shared" si="39"/>
        <v>#NUM!</v>
      </c>
      <c r="H192" s="97" t="e">
        <f t="shared" si="40"/>
        <v>#NUM!</v>
      </c>
      <c r="I192" s="97" t="e">
        <f t="shared" si="41"/>
        <v>#NUM!</v>
      </c>
      <c r="J192" s="97" t="e">
        <f t="shared" si="42"/>
        <v>#NUM!</v>
      </c>
      <c r="K192" s="97" t="e">
        <f t="shared" si="43"/>
        <v>#NUM!</v>
      </c>
      <c r="L192" s="97" t="e">
        <f t="shared" si="44"/>
        <v>#NUM!</v>
      </c>
      <c r="M192" s="97" t="e">
        <f t="shared" si="45"/>
        <v>#NUM!</v>
      </c>
      <c r="N192" s="97" t="e">
        <f t="shared" si="46"/>
        <v>#NUM!</v>
      </c>
      <c r="O192" s="97" t="e">
        <f t="shared" si="47"/>
        <v>#NUM!</v>
      </c>
      <c r="P192" s="97" t="e">
        <f t="shared" si="48"/>
        <v>#NUM!</v>
      </c>
      <c r="Q192" s="97" t="e">
        <f t="shared" si="49"/>
        <v>#NUM!</v>
      </c>
      <c r="R192" s="2" t="e">
        <f t="shared" si="50"/>
        <v>#NUM!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ht="13" x14ac:dyDescent="0.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ht="13" x14ac:dyDescent="0.6">
      <c r="A194" s="98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ht="13" x14ac:dyDescent="0.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ht="13" x14ac:dyDescent="0.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ht="13" x14ac:dyDescent="0.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ht="13" x14ac:dyDescent="0.6">
      <c r="A198" s="1" t="s">
        <v>30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ht="13" x14ac:dyDescent="0.6">
      <c r="A199" s="2"/>
      <c r="B199" s="96" t="s">
        <v>159</v>
      </c>
      <c r="C199" s="96" t="s">
        <v>160</v>
      </c>
      <c r="D199" s="96" t="s">
        <v>161</v>
      </c>
      <c r="E199" s="96" t="s">
        <v>162</v>
      </c>
      <c r="F199" s="96" t="s">
        <v>163</v>
      </c>
      <c r="G199" s="96" t="s">
        <v>164</v>
      </c>
      <c r="H199" s="96" t="s">
        <v>165</v>
      </c>
      <c r="I199" s="96" t="s">
        <v>166</v>
      </c>
      <c r="J199" s="96" t="s">
        <v>167</v>
      </c>
      <c r="K199" s="96" t="s">
        <v>168</v>
      </c>
      <c r="L199" s="96" t="s">
        <v>169</v>
      </c>
      <c r="M199" s="96" t="s">
        <v>170</v>
      </c>
      <c r="N199" s="96" t="s">
        <v>171</v>
      </c>
      <c r="O199" s="96" t="s">
        <v>172</v>
      </c>
      <c r="P199" s="96" t="s">
        <v>173</v>
      </c>
      <c r="Q199" s="96" t="s">
        <v>174</v>
      </c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ht="13" x14ac:dyDescent="0.6">
      <c r="A200" s="96">
        <v>1950</v>
      </c>
      <c r="B200" s="97">
        <v>0.33</v>
      </c>
      <c r="C200" s="97">
        <v>0.28000000000000003</v>
      </c>
      <c r="D200" s="97">
        <v>0.24</v>
      </c>
      <c r="E200" s="97">
        <v>0.17</v>
      </c>
      <c r="F200" s="97">
        <v>0.48</v>
      </c>
      <c r="G200" s="97">
        <v>0.33</v>
      </c>
      <c r="H200" s="97">
        <v>0.53</v>
      </c>
      <c r="I200" s="97">
        <v>0.48</v>
      </c>
      <c r="J200" s="97">
        <v>0.35</v>
      </c>
      <c r="K200" s="97">
        <v>0.39</v>
      </c>
      <c r="L200" s="97">
        <v>0.28999999999999998</v>
      </c>
      <c r="M200" s="97">
        <v>0.09</v>
      </c>
      <c r="N200" s="97">
        <v>0.04</v>
      </c>
      <c r="O200" s="97">
        <v>0.23</v>
      </c>
      <c r="P200" s="97">
        <v>1.03</v>
      </c>
      <c r="Q200" s="97">
        <v>0.3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ht="13" x14ac:dyDescent="0.6">
      <c r="A201" s="96">
        <v>1960</v>
      </c>
      <c r="B201" s="97">
        <v>0.39</v>
      </c>
      <c r="C201" s="97">
        <v>0.37</v>
      </c>
      <c r="D201" s="97">
        <v>0.32</v>
      </c>
      <c r="E201" s="97">
        <v>0.23</v>
      </c>
      <c r="F201" s="97">
        <v>0.54</v>
      </c>
      <c r="G201" s="97">
        <v>0.44</v>
      </c>
      <c r="H201" s="97">
        <v>0.69</v>
      </c>
      <c r="I201" s="97">
        <v>0.6</v>
      </c>
      <c r="J201" s="97">
        <v>0.5</v>
      </c>
      <c r="K201" s="97">
        <v>0.54</v>
      </c>
      <c r="L201" s="97">
        <v>0.31</v>
      </c>
      <c r="M201" s="97">
        <v>0.15</v>
      </c>
      <c r="N201" s="97">
        <v>0.05</v>
      </c>
      <c r="O201" s="97">
        <v>0.33</v>
      </c>
      <c r="P201" s="97">
        <v>1.1200000000000001</v>
      </c>
      <c r="Q201" s="97">
        <v>0.4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ht="13" x14ac:dyDescent="0.6">
      <c r="A202" s="96">
        <v>1970</v>
      </c>
      <c r="B202" s="97">
        <v>0.47</v>
      </c>
      <c r="C202" s="97">
        <v>0.48</v>
      </c>
      <c r="D202" s="97">
        <v>0.41</v>
      </c>
      <c r="E202" s="97">
        <v>0.32</v>
      </c>
      <c r="F202" s="97">
        <v>0.61</v>
      </c>
      <c r="G202" s="97">
        <v>0.59</v>
      </c>
      <c r="H202" s="97">
        <v>0.91</v>
      </c>
      <c r="I202" s="97">
        <v>0.76</v>
      </c>
      <c r="J202" s="97">
        <v>0.71</v>
      </c>
      <c r="K202" s="97">
        <v>0.75</v>
      </c>
      <c r="L202" s="97">
        <v>0.34</v>
      </c>
      <c r="M202" s="97">
        <v>0.23</v>
      </c>
      <c r="N202" s="97">
        <v>0.08</v>
      </c>
      <c r="O202" s="97">
        <v>0.47</v>
      </c>
      <c r="P202" s="97">
        <v>1.21</v>
      </c>
      <c r="Q202" s="97">
        <v>0.53</v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ht="13" x14ac:dyDescent="0.6">
      <c r="A203" s="96">
        <v>1980</v>
      </c>
      <c r="B203" s="97">
        <v>0.56999999999999995</v>
      </c>
      <c r="C203" s="97">
        <v>0.63</v>
      </c>
      <c r="D203" s="97">
        <v>0.54</v>
      </c>
      <c r="E203" s="97">
        <v>0.44</v>
      </c>
      <c r="F203" s="97">
        <v>0.68</v>
      </c>
      <c r="G203" s="97">
        <v>0.78</v>
      </c>
      <c r="H203" s="97">
        <v>1.2</v>
      </c>
      <c r="I203" s="97">
        <v>0.96</v>
      </c>
      <c r="J203" s="97">
        <v>1.01</v>
      </c>
      <c r="K203" s="97">
        <v>1.04</v>
      </c>
      <c r="L203" s="97">
        <v>0.36</v>
      </c>
      <c r="M203" s="97">
        <v>0.35</v>
      </c>
      <c r="N203" s="97">
        <v>0.12</v>
      </c>
      <c r="O203" s="97">
        <v>0.67</v>
      </c>
      <c r="P203" s="97">
        <v>1.3</v>
      </c>
      <c r="Q203" s="97">
        <v>0.71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ht="13" x14ac:dyDescent="0.6">
      <c r="A204" s="96">
        <v>1990</v>
      </c>
      <c r="B204" s="97">
        <v>0.78</v>
      </c>
      <c r="C204" s="97">
        <v>0.86</v>
      </c>
      <c r="D204" s="97">
        <v>0.85</v>
      </c>
      <c r="E204" s="97">
        <v>0.88</v>
      </c>
      <c r="F204" s="97">
        <v>0.83</v>
      </c>
      <c r="G204" s="97">
        <v>0.9</v>
      </c>
      <c r="H204" s="97">
        <v>1.79</v>
      </c>
      <c r="I204" s="97">
        <v>0.87</v>
      </c>
      <c r="J204" s="97">
        <v>0.85</v>
      </c>
      <c r="K204" s="97">
        <v>0.84</v>
      </c>
      <c r="L204" s="97">
        <v>0.72</v>
      </c>
      <c r="M204" s="97">
        <v>0.69</v>
      </c>
      <c r="N204" s="97">
        <v>0.46</v>
      </c>
      <c r="O204" s="97">
        <v>0.88</v>
      </c>
      <c r="P204" s="97">
        <v>1.07</v>
      </c>
      <c r="Q204" s="97">
        <v>0.81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ht="13" x14ac:dyDescent="0.6">
      <c r="A205" s="96">
        <v>2000</v>
      </c>
      <c r="B205" s="97">
        <v>1</v>
      </c>
      <c r="C205" s="97">
        <v>1</v>
      </c>
      <c r="D205" s="97">
        <v>1</v>
      </c>
      <c r="E205" s="97">
        <v>1</v>
      </c>
      <c r="F205" s="97">
        <v>1</v>
      </c>
      <c r="G205" s="97">
        <v>1</v>
      </c>
      <c r="H205" s="97">
        <v>1</v>
      </c>
      <c r="I205" s="97">
        <v>1</v>
      </c>
      <c r="J205" s="97">
        <v>1</v>
      </c>
      <c r="K205" s="97">
        <v>1</v>
      </c>
      <c r="L205" s="97">
        <v>1</v>
      </c>
      <c r="M205" s="97">
        <v>1</v>
      </c>
      <c r="N205" s="97">
        <v>1</v>
      </c>
      <c r="O205" s="97">
        <v>1</v>
      </c>
      <c r="P205" s="97">
        <v>1</v>
      </c>
      <c r="Q205" s="97">
        <v>1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ht="13" x14ac:dyDescent="0.6">
      <c r="A206" s="96">
        <v>2010</v>
      </c>
      <c r="B206" s="97">
        <v>1.22</v>
      </c>
      <c r="C206" s="97">
        <v>1.22</v>
      </c>
      <c r="D206" s="97">
        <v>1.22</v>
      </c>
      <c r="E206" s="97">
        <v>1.22</v>
      </c>
      <c r="F206" s="97">
        <v>1.23</v>
      </c>
      <c r="G206" s="97">
        <v>1.33</v>
      </c>
      <c r="H206" s="97">
        <v>1.38</v>
      </c>
      <c r="I206" s="97">
        <v>1.1399999999999999</v>
      </c>
      <c r="J206" s="97">
        <v>1.17</v>
      </c>
      <c r="K206" s="97">
        <v>1.18</v>
      </c>
      <c r="L206" s="97">
        <v>1.34</v>
      </c>
      <c r="M206" s="97">
        <v>1.41</v>
      </c>
      <c r="N206" s="97">
        <v>1.45</v>
      </c>
      <c r="O206" s="97">
        <v>1.18</v>
      </c>
      <c r="P206" s="97">
        <v>1.1599999999999999</v>
      </c>
      <c r="Q206" s="97">
        <v>1.22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ht="13" x14ac:dyDescent="0.6">
      <c r="A207" s="96">
        <v>2020</v>
      </c>
      <c r="B207" s="97">
        <v>1.45</v>
      </c>
      <c r="C207" s="97">
        <v>1.46</v>
      </c>
      <c r="D207" s="97">
        <v>1.46</v>
      </c>
      <c r="E207" s="97">
        <v>1.46</v>
      </c>
      <c r="F207" s="97">
        <v>1.47</v>
      </c>
      <c r="G207" s="97">
        <v>1.88</v>
      </c>
      <c r="H207" s="97">
        <v>1.96</v>
      </c>
      <c r="I207" s="97">
        <v>1.46</v>
      </c>
      <c r="J207" s="97">
        <v>1.49</v>
      </c>
      <c r="K207" s="97">
        <v>1.5</v>
      </c>
      <c r="L207" s="97">
        <v>1.71</v>
      </c>
      <c r="M207" s="97">
        <v>1.8</v>
      </c>
      <c r="N207" s="97">
        <v>1.91</v>
      </c>
      <c r="O207" s="97">
        <v>1.51</v>
      </c>
      <c r="P207" s="97">
        <v>1.49</v>
      </c>
      <c r="Q207" s="97">
        <v>1.56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ht="13" x14ac:dyDescent="0.6">
      <c r="A208" s="96">
        <v>2030</v>
      </c>
      <c r="B208" s="97">
        <v>1.7</v>
      </c>
      <c r="C208" s="97">
        <v>1.71</v>
      </c>
      <c r="D208" s="97">
        <v>1.71</v>
      </c>
      <c r="E208" s="97">
        <v>1.71</v>
      </c>
      <c r="F208" s="97">
        <v>1.72</v>
      </c>
      <c r="G208" s="97">
        <v>2.61</v>
      </c>
      <c r="H208" s="97">
        <v>2.71</v>
      </c>
      <c r="I208" s="97">
        <v>1.85</v>
      </c>
      <c r="J208" s="97">
        <v>1.89</v>
      </c>
      <c r="K208" s="97">
        <v>1.91</v>
      </c>
      <c r="L208" s="97">
        <v>2.17</v>
      </c>
      <c r="M208" s="97">
        <v>2.2799999999999998</v>
      </c>
      <c r="N208" s="97">
        <v>2.54</v>
      </c>
      <c r="O208" s="97">
        <v>1.92</v>
      </c>
      <c r="P208" s="97">
        <v>1.89</v>
      </c>
      <c r="Q208" s="97">
        <v>1.98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ht="13" x14ac:dyDescent="0.6">
      <c r="A209" s="96">
        <v>2040</v>
      </c>
      <c r="B209" s="97">
        <v>1.96</v>
      </c>
      <c r="C209" s="97">
        <v>1.98</v>
      </c>
      <c r="D209" s="97">
        <v>1.97</v>
      </c>
      <c r="E209" s="97">
        <v>1.96</v>
      </c>
      <c r="F209" s="97">
        <v>1.98</v>
      </c>
      <c r="G209" s="97">
        <v>3.43</v>
      </c>
      <c r="H209" s="97">
        <v>3.56</v>
      </c>
      <c r="I209" s="97">
        <v>2.35</v>
      </c>
      <c r="J209" s="97">
        <v>2.4</v>
      </c>
      <c r="K209" s="97">
        <v>2.42</v>
      </c>
      <c r="L209" s="97">
        <v>2.75</v>
      </c>
      <c r="M209" s="97">
        <v>2.89</v>
      </c>
      <c r="N209" s="97">
        <v>3.39</v>
      </c>
      <c r="O209" s="97">
        <v>2.4300000000000002</v>
      </c>
      <c r="P209" s="97">
        <v>2.4</v>
      </c>
      <c r="Q209" s="97">
        <v>2.52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ht="13" x14ac:dyDescent="0.6">
      <c r="A210" s="96">
        <v>2050</v>
      </c>
      <c r="B210" s="97">
        <v>2.2200000000000002</v>
      </c>
      <c r="C210" s="97">
        <v>2.2400000000000002</v>
      </c>
      <c r="D210" s="97">
        <v>2.23</v>
      </c>
      <c r="E210" s="97">
        <v>2.2200000000000002</v>
      </c>
      <c r="F210" s="97">
        <v>2.2400000000000002</v>
      </c>
      <c r="G210" s="97">
        <v>4.2699999999999996</v>
      </c>
      <c r="H210" s="97">
        <v>4.43</v>
      </c>
      <c r="I210" s="97">
        <v>2.98</v>
      </c>
      <c r="J210" s="97">
        <v>3.04</v>
      </c>
      <c r="K210" s="97">
        <v>3.07</v>
      </c>
      <c r="L210" s="97">
        <v>3.48</v>
      </c>
      <c r="M210" s="97">
        <v>3.66</v>
      </c>
      <c r="N210" s="97">
        <v>4.51</v>
      </c>
      <c r="O210" s="97">
        <v>3.08</v>
      </c>
      <c r="P210" s="97">
        <v>3.03</v>
      </c>
      <c r="Q210" s="97">
        <v>3.19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ht="13" x14ac:dyDescent="0.6">
      <c r="A211" s="96">
        <v>2060</v>
      </c>
      <c r="B211" s="97">
        <v>2.4900000000000002</v>
      </c>
      <c r="C211" s="97">
        <v>2.5099999999999998</v>
      </c>
      <c r="D211" s="97">
        <v>2.5</v>
      </c>
      <c r="E211" s="97">
        <v>2.48</v>
      </c>
      <c r="F211" s="97">
        <v>2.5</v>
      </c>
      <c r="G211" s="97">
        <v>5.15</v>
      </c>
      <c r="H211" s="97">
        <v>5.35</v>
      </c>
      <c r="I211" s="97">
        <v>3.78</v>
      </c>
      <c r="J211" s="97">
        <v>3.87</v>
      </c>
      <c r="K211" s="97">
        <v>3.89</v>
      </c>
      <c r="L211" s="97">
        <v>4.43</v>
      </c>
      <c r="M211" s="97">
        <v>4.6500000000000004</v>
      </c>
      <c r="N211" s="97">
        <v>6</v>
      </c>
      <c r="O211" s="97">
        <v>3.91</v>
      </c>
      <c r="P211" s="97">
        <v>3.85</v>
      </c>
      <c r="Q211" s="97">
        <v>4.05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ht="13" x14ac:dyDescent="0.6">
      <c r="A212" s="96">
        <v>2070</v>
      </c>
      <c r="B212" s="97">
        <v>2.79</v>
      </c>
      <c r="C212" s="97">
        <v>2.8</v>
      </c>
      <c r="D212" s="97">
        <v>2.79</v>
      </c>
      <c r="E212" s="97">
        <v>2.78</v>
      </c>
      <c r="F212" s="97">
        <v>2.8</v>
      </c>
      <c r="G212" s="97">
        <v>6.23</v>
      </c>
      <c r="H212" s="97">
        <v>6.46</v>
      </c>
      <c r="I212" s="97">
        <v>4.84</v>
      </c>
      <c r="J212" s="97">
        <v>4.95</v>
      </c>
      <c r="K212" s="97">
        <v>4.99</v>
      </c>
      <c r="L212" s="97">
        <v>5.67</v>
      </c>
      <c r="M212" s="97">
        <v>5.96</v>
      </c>
      <c r="N212" s="97">
        <v>7.95</v>
      </c>
      <c r="O212" s="97">
        <v>5.01</v>
      </c>
      <c r="P212" s="97">
        <v>4.9400000000000004</v>
      </c>
      <c r="Q212" s="97">
        <v>5.18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ht="13" x14ac:dyDescent="0.6">
      <c r="A213" s="96">
        <v>2080</v>
      </c>
      <c r="B213" s="97">
        <v>3.11</v>
      </c>
      <c r="C213" s="97">
        <v>3.13</v>
      </c>
      <c r="D213" s="97">
        <v>3.11</v>
      </c>
      <c r="E213" s="97">
        <v>3.11</v>
      </c>
      <c r="F213" s="97">
        <v>3.13</v>
      </c>
      <c r="G213" s="97">
        <v>7.51</v>
      </c>
      <c r="H213" s="97">
        <v>7.79</v>
      </c>
      <c r="I213" s="97">
        <v>6.24</v>
      </c>
      <c r="J213" s="97">
        <v>6.38</v>
      </c>
      <c r="K213" s="97">
        <v>6.42</v>
      </c>
      <c r="L213" s="97">
        <v>7.3</v>
      </c>
      <c r="M213" s="97">
        <v>7.68</v>
      </c>
      <c r="N213" s="97">
        <v>10.5</v>
      </c>
      <c r="O213" s="97">
        <v>6.45</v>
      </c>
      <c r="P213" s="97">
        <v>6.36</v>
      </c>
      <c r="Q213" s="97">
        <v>6.68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ht="13" x14ac:dyDescent="0.6">
      <c r="A214" s="96">
        <v>2090</v>
      </c>
      <c r="B214" s="97">
        <v>3.43</v>
      </c>
      <c r="C214" s="97">
        <v>3.46</v>
      </c>
      <c r="D214" s="97">
        <v>3.44</v>
      </c>
      <c r="E214" s="97">
        <v>3.43</v>
      </c>
      <c r="F214" s="97">
        <v>3.46</v>
      </c>
      <c r="G214" s="97">
        <v>8.7799999999999994</v>
      </c>
      <c r="H214" s="97">
        <v>9.11</v>
      </c>
      <c r="I214" s="97">
        <v>7.89</v>
      </c>
      <c r="J214" s="97">
        <v>8.06</v>
      </c>
      <c r="K214" s="97">
        <v>8.1199999999999992</v>
      </c>
      <c r="L214" s="97">
        <v>9.23</v>
      </c>
      <c r="M214" s="97">
        <v>9.7100000000000009</v>
      </c>
      <c r="N214" s="97">
        <v>13.48</v>
      </c>
      <c r="O214" s="97">
        <v>8.16</v>
      </c>
      <c r="P214" s="97">
        <v>8.0399999999999991</v>
      </c>
      <c r="Q214" s="97">
        <v>8.44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ht="13" x14ac:dyDescent="0.6">
      <c r="A215" s="96">
        <v>2100</v>
      </c>
      <c r="B215" s="97">
        <v>3.75</v>
      </c>
      <c r="C215" s="97">
        <v>3.77</v>
      </c>
      <c r="D215" s="97">
        <v>3.75</v>
      </c>
      <c r="E215" s="97">
        <v>3.75</v>
      </c>
      <c r="F215" s="97">
        <v>3.78</v>
      </c>
      <c r="G215" s="97">
        <v>9.9</v>
      </c>
      <c r="H215" s="97">
        <v>10.27</v>
      </c>
      <c r="I215" s="97">
        <v>9.74</v>
      </c>
      <c r="J215" s="97">
        <v>9.9600000000000009</v>
      </c>
      <c r="K215" s="97">
        <v>10.029999999999999</v>
      </c>
      <c r="L215" s="97">
        <v>11.4</v>
      </c>
      <c r="M215" s="97">
        <v>11.99</v>
      </c>
      <c r="N215" s="97">
        <v>16.73</v>
      </c>
      <c r="O215" s="97">
        <v>10.07</v>
      </c>
      <c r="P215" s="97">
        <v>9.93</v>
      </c>
      <c r="Q215" s="97">
        <v>10.42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ht="13" x14ac:dyDescent="0.6">
      <c r="A216" s="96">
        <v>2110</v>
      </c>
      <c r="B216" s="97">
        <v>4.05</v>
      </c>
      <c r="C216" s="97">
        <v>4.07</v>
      </c>
      <c r="D216" s="97">
        <v>4.05</v>
      </c>
      <c r="E216" s="97">
        <v>4.05</v>
      </c>
      <c r="F216" s="97">
        <v>4.08</v>
      </c>
      <c r="G216" s="97">
        <v>10.92</v>
      </c>
      <c r="H216" s="97">
        <v>11.33</v>
      </c>
      <c r="I216" s="97">
        <v>11.77</v>
      </c>
      <c r="J216" s="97">
        <v>12.03</v>
      </c>
      <c r="K216" s="97">
        <v>12.12</v>
      </c>
      <c r="L216" s="97">
        <v>13.77</v>
      </c>
      <c r="M216" s="97">
        <v>14.48</v>
      </c>
      <c r="N216" s="97">
        <v>20.22</v>
      </c>
      <c r="O216" s="97">
        <v>12.17</v>
      </c>
      <c r="P216" s="97">
        <v>11.99</v>
      </c>
      <c r="Q216" s="97">
        <v>12.59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ht="13" x14ac:dyDescent="0.6">
      <c r="A217" s="96">
        <v>2120</v>
      </c>
      <c r="B217" s="97">
        <v>4.3600000000000003</v>
      </c>
      <c r="C217" s="97">
        <v>4.3899999999999997</v>
      </c>
      <c r="D217" s="97">
        <v>4.3600000000000003</v>
      </c>
      <c r="E217" s="97">
        <v>4.3600000000000003</v>
      </c>
      <c r="F217" s="97">
        <v>4.3899999999999997</v>
      </c>
      <c r="G217" s="97">
        <v>11.99</v>
      </c>
      <c r="H217" s="97">
        <v>12.44</v>
      </c>
      <c r="I217" s="97">
        <v>13.94</v>
      </c>
      <c r="J217" s="97">
        <v>14.25</v>
      </c>
      <c r="K217" s="97">
        <v>14.36</v>
      </c>
      <c r="L217" s="97">
        <v>16.32</v>
      </c>
      <c r="M217" s="97">
        <v>17.16</v>
      </c>
      <c r="N217" s="97">
        <v>23.95</v>
      </c>
      <c r="O217" s="97">
        <v>14.42</v>
      </c>
      <c r="P217" s="97">
        <v>14.21</v>
      </c>
      <c r="Q217" s="97">
        <v>14.92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ht="13" x14ac:dyDescent="0.6">
      <c r="A218" s="96">
        <v>2130</v>
      </c>
      <c r="B218" s="97">
        <v>4.68</v>
      </c>
      <c r="C218" s="97">
        <v>4.7</v>
      </c>
      <c r="D218" s="97">
        <v>4.68</v>
      </c>
      <c r="E218" s="97">
        <v>4.68</v>
      </c>
      <c r="F218" s="97">
        <v>4.71</v>
      </c>
      <c r="G218" s="97">
        <v>13.12</v>
      </c>
      <c r="H218" s="97">
        <v>13.61</v>
      </c>
      <c r="I218" s="97">
        <v>16.2</v>
      </c>
      <c r="J218" s="97">
        <v>16.559999999999999</v>
      </c>
      <c r="K218" s="97">
        <v>16.68</v>
      </c>
      <c r="L218" s="97">
        <v>18.95</v>
      </c>
      <c r="M218" s="97">
        <v>19.93</v>
      </c>
      <c r="N218" s="97">
        <v>27.83</v>
      </c>
      <c r="O218" s="97">
        <v>16.75</v>
      </c>
      <c r="P218" s="97">
        <v>16.510000000000002</v>
      </c>
      <c r="Q218" s="97">
        <v>17.329999999999998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ht="13" x14ac:dyDescent="0.6">
      <c r="A219" s="96">
        <v>2140</v>
      </c>
      <c r="B219" s="97">
        <v>4.99</v>
      </c>
      <c r="C219" s="97">
        <v>5.03</v>
      </c>
      <c r="D219" s="97">
        <v>5</v>
      </c>
      <c r="E219" s="97">
        <v>4.99</v>
      </c>
      <c r="F219" s="97">
        <v>5.03</v>
      </c>
      <c r="G219" s="97">
        <v>14.29</v>
      </c>
      <c r="H219" s="97">
        <v>14.83</v>
      </c>
      <c r="I219" s="97">
        <v>18.45</v>
      </c>
      <c r="J219" s="97">
        <v>18.86</v>
      </c>
      <c r="K219" s="97">
        <v>19</v>
      </c>
      <c r="L219" s="97">
        <v>21.59</v>
      </c>
      <c r="M219" s="97">
        <v>22.7</v>
      </c>
      <c r="N219" s="97">
        <v>31.7</v>
      </c>
      <c r="O219" s="97">
        <v>19.079999999999998</v>
      </c>
      <c r="P219" s="97">
        <v>18.8</v>
      </c>
      <c r="Q219" s="97">
        <v>19.739999999999998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ht="13" x14ac:dyDescent="0.6">
      <c r="A220" s="96">
        <v>2150</v>
      </c>
      <c r="B220" s="97">
        <v>5.31</v>
      </c>
      <c r="C220" s="97">
        <v>5.35</v>
      </c>
      <c r="D220" s="97">
        <v>5.31</v>
      </c>
      <c r="E220" s="97">
        <v>5.31</v>
      </c>
      <c r="F220" s="97">
        <v>5.36</v>
      </c>
      <c r="G220" s="97">
        <v>15.51</v>
      </c>
      <c r="H220" s="97">
        <v>16.09</v>
      </c>
      <c r="I220" s="97">
        <v>20.6</v>
      </c>
      <c r="J220" s="97">
        <v>21.06</v>
      </c>
      <c r="K220" s="97">
        <v>21.21</v>
      </c>
      <c r="L220" s="97">
        <v>24.11</v>
      </c>
      <c r="M220" s="97">
        <v>25.35</v>
      </c>
      <c r="N220" s="97">
        <v>35.4</v>
      </c>
      <c r="O220" s="97">
        <v>21.31</v>
      </c>
      <c r="P220" s="97">
        <v>21</v>
      </c>
      <c r="Q220" s="97">
        <v>22.05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ht="13" x14ac:dyDescent="0.6">
      <c r="A221" s="96">
        <v>2160</v>
      </c>
      <c r="B221" s="97">
        <v>5.64</v>
      </c>
      <c r="C221" s="97">
        <v>5.68</v>
      </c>
      <c r="D221" s="97">
        <v>5.64</v>
      </c>
      <c r="E221" s="97">
        <v>5.64</v>
      </c>
      <c r="F221" s="97">
        <v>5.69</v>
      </c>
      <c r="G221" s="97">
        <v>16.8</v>
      </c>
      <c r="H221" s="97">
        <v>17.43</v>
      </c>
      <c r="I221" s="97">
        <v>22.76</v>
      </c>
      <c r="J221" s="97">
        <v>23.26</v>
      </c>
      <c r="K221" s="97">
        <v>23.43</v>
      </c>
      <c r="L221" s="97">
        <v>26.63</v>
      </c>
      <c r="M221" s="97">
        <v>28</v>
      </c>
      <c r="N221" s="97">
        <v>39.1</v>
      </c>
      <c r="O221" s="97">
        <v>23.54</v>
      </c>
      <c r="P221" s="97">
        <v>23.19</v>
      </c>
      <c r="Q221" s="97">
        <v>24.35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ht="13" x14ac:dyDescent="0.6">
      <c r="A222" s="96">
        <v>2170</v>
      </c>
      <c r="B222" s="97">
        <v>5.99</v>
      </c>
      <c r="C222" s="97">
        <v>6.03</v>
      </c>
      <c r="D222" s="97">
        <v>5.99</v>
      </c>
      <c r="E222" s="97">
        <v>5.99</v>
      </c>
      <c r="F222" s="97">
        <v>6.04</v>
      </c>
      <c r="G222" s="97">
        <v>18.190000000000001</v>
      </c>
      <c r="H222" s="97">
        <v>18.87</v>
      </c>
      <c r="I222" s="97">
        <v>25.14</v>
      </c>
      <c r="J222" s="97">
        <v>25.69</v>
      </c>
      <c r="K222" s="97">
        <v>25.88</v>
      </c>
      <c r="L222" s="97">
        <v>29.42</v>
      </c>
      <c r="M222" s="97">
        <v>30.93</v>
      </c>
      <c r="N222" s="97">
        <v>43.19</v>
      </c>
      <c r="O222" s="97">
        <v>26</v>
      </c>
      <c r="P222" s="97">
        <v>25.62</v>
      </c>
      <c r="Q222" s="97">
        <v>26.9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ht="13" x14ac:dyDescent="0.6">
      <c r="A223" s="96">
        <v>2180</v>
      </c>
      <c r="B223" s="97">
        <v>6.36</v>
      </c>
      <c r="C223" s="97">
        <v>6.4</v>
      </c>
      <c r="D223" s="97">
        <v>6.36</v>
      </c>
      <c r="E223" s="97">
        <v>6.36</v>
      </c>
      <c r="F223" s="97">
        <v>6.41</v>
      </c>
      <c r="G223" s="97">
        <v>19.7</v>
      </c>
      <c r="H223" s="97">
        <v>20.440000000000001</v>
      </c>
      <c r="I223" s="97">
        <v>27.77</v>
      </c>
      <c r="J223" s="97">
        <v>28.38</v>
      </c>
      <c r="K223" s="97">
        <v>28.59</v>
      </c>
      <c r="L223" s="97">
        <v>32.49</v>
      </c>
      <c r="M223" s="97">
        <v>34.17</v>
      </c>
      <c r="N223" s="97">
        <v>47.71</v>
      </c>
      <c r="O223" s="97">
        <v>28.72</v>
      </c>
      <c r="P223" s="97">
        <v>28.3</v>
      </c>
      <c r="Q223" s="97">
        <v>29.72</v>
      </c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ht="13" x14ac:dyDescent="0.6">
      <c r="A224" s="96">
        <v>2190</v>
      </c>
      <c r="B224" s="97">
        <v>6.75</v>
      </c>
      <c r="C224" s="97">
        <v>6.79</v>
      </c>
      <c r="D224" s="97">
        <v>6.75</v>
      </c>
      <c r="E224" s="97">
        <v>6.75</v>
      </c>
      <c r="F224" s="97">
        <v>6.8</v>
      </c>
      <c r="G224" s="97">
        <v>21.34</v>
      </c>
      <c r="H224" s="97">
        <v>22.14</v>
      </c>
      <c r="I224" s="97">
        <v>30.68</v>
      </c>
      <c r="J224" s="97">
        <v>31.35</v>
      </c>
      <c r="K224" s="97">
        <v>31.58</v>
      </c>
      <c r="L224" s="97">
        <v>35.89</v>
      </c>
      <c r="M224" s="97">
        <v>37.74</v>
      </c>
      <c r="N224" s="97">
        <v>52.7</v>
      </c>
      <c r="O224" s="97">
        <v>31.73</v>
      </c>
      <c r="P224" s="97">
        <v>31.26</v>
      </c>
      <c r="Q224" s="97">
        <v>32.83</v>
      </c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ht="13" x14ac:dyDescent="0.6">
      <c r="A225" s="96">
        <v>2200</v>
      </c>
      <c r="B225" s="97">
        <v>7.17</v>
      </c>
      <c r="C225" s="97">
        <v>7.21</v>
      </c>
      <c r="D225" s="97">
        <v>7.17</v>
      </c>
      <c r="E225" s="97">
        <v>7.17</v>
      </c>
      <c r="F225" s="97">
        <v>7.22</v>
      </c>
      <c r="G225" s="97">
        <v>23.1</v>
      </c>
      <c r="H225" s="97">
        <v>23.97</v>
      </c>
      <c r="I225" s="97">
        <v>33.89</v>
      </c>
      <c r="J225" s="97">
        <v>34.630000000000003</v>
      </c>
      <c r="K225" s="97">
        <v>34.89</v>
      </c>
      <c r="L225" s="97">
        <v>39.65</v>
      </c>
      <c r="M225" s="97">
        <v>41.69</v>
      </c>
      <c r="N225" s="97">
        <v>58.21</v>
      </c>
      <c r="O225" s="97">
        <v>35.049999999999997</v>
      </c>
      <c r="P225" s="97">
        <v>34.53</v>
      </c>
      <c r="Q225" s="97">
        <v>36.26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ht="13" x14ac:dyDescent="0.6">
      <c r="A226" s="96">
        <v>2210</v>
      </c>
      <c r="B226" s="97">
        <v>7.61</v>
      </c>
      <c r="C226" s="97">
        <v>7.66</v>
      </c>
      <c r="D226" s="97">
        <v>7.61</v>
      </c>
      <c r="E226" s="97">
        <v>7.61</v>
      </c>
      <c r="F226" s="97">
        <v>7.67</v>
      </c>
      <c r="G226" s="97">
        <v>24.98</v>
      </c>
      <c r="H226" s="97">
        <v>25.91</v>
      </c>
      <c r="I226" s="97">
        <v>37.36</v>
      </c>
      <c r="J226" s="97">
        <v>38.19</v>
      </c>
      <c r="K226" s="97">
        <v>38.47</v>
      </c>
      <c r="L226" s="97">
        <v>43.72</v>
      </c>
      <c r="M226" s="97">
        <v>45.97</v>
      </c>
      <c r="N226" s="97">
        <v>64.19</v>
      </c>
      <c r="O226" s="97">
        <v>38.65</v>
      </c>
      <c r="P226" s="97">
        <v>38.07</v>
      </c>
      <c r="Q226" s="97">
        <v>39.979999999999997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ht="13" x14ac:dyDescent="0.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ht="13" x14ac:dyDescent="0.6">
      <c r="A228" s="94" t="s">
        <v>175</v>
      </c>
      <c r="B228" s="96" t="s">
        <v>159</v>
      </c>
      <c r="C228" s="96" t="s">
        <v>160</v>
      </c>
      <c r="D228" s="96" t="s">
        <v>161</v>
      </c>
      <c r="E228" s="96" t="s">
        <v>162</v>
      </c>
      <c r="F228" s="96" t="s">
        <v>163</v>
      </c>
      <c r="G228" s="96" t="s">
        <v>164</v>
      </c>
      <c r="H228" s="96" t="s">
        <v>165</v>
      </c>
      <c r="I228" s="96" t="s">
        <v>166</v>
      </c>
      <c r="J228" s="96" t="s">
        <v>167</v>
      </c>
      <c r="K228" s="96" t="s">
        <v>168</v>
      </c>
      <c r="L228" s="96" t="s">
        <v>169</v>
      </c>
      <c r="M228" s="96" t="s">
        <v>170</v>
      </c>
      <c r="N228" s="96" t="s">
        <v>171</v>
      </c>
      <c r="O228" s="96" t="s">
        <v>172</v>
      </c>
      <c r="P228" s="96" t="s">
        <v>173</v>
      </c>
      <c r="Q228" s="96" t="s">
        <v>174</v>
      </c>
      <c r="R228" s="96" t="s">
        <v>182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ht="13" x14ac:dyDescent="0.6">
      <c r="A229" s="96">
        <v>1950</v>
      </c>
      <c r="B229" s="100">
        <f t="shared" ref="B229:B254" si="51">EXP(LN(B201/B200)/(A201-A200))-1</f>
        <v>1.6845724056481437E-2</v>
      </c>
      <c r="C229" s="100">
        <f t="shared" ref="C229:C254" si="52">EXP(LN(C201/C200)/(A201-A200))-1</f>
        <v>2.8263379797903054E-2</v>
      </c>
      <c r="D229" s="100">
        <f t="shared" ref="D229:D254" si="53">EXP(LN(D201/D200)/(A201-A200))-1</f>
        <v>2.9186008964760646E-2</v>
      </c>
      <c r="E229" s="100">
        <f t="shared" ref="E229:E254" si="54">EXP(LN(E201/E200)/(A201-A200))-1</f>
        <v>3.0689594235900231E-2</v>
      </c>
      <c r="F229" s="100">
        <f t="shared" ref="F229:F254" si="55">EXP(LN(F201/F200)/(A201-A200))-1</f>
        <v>1.1847940917808941E-2</v>
      </c>
      <c r="G229" s="100">
        <f t="shared" ref="G229:G254" si="56">EXP(LN(G201/G200)/(A201-A200))-1</f>
        <v>2.9186008964760646E-2</v>
      </c>
      <c r="H229" s="100">
        <f t="shared" ref="H229:H254" si="57">EXP(LN(H201/H200)/(A201-A200))-1</f>
        <v>2.6732530254041986E-2</v>
      </c>
      <c r="I229" s="100">
        <f t="shared" ref="I229:I254" si="58">EXP(LN(I201/I200)/(A201-A200))-1</f>
        <v>2.2565182563572872E-2</v>
      </c>
      <c r="J229" s="100">
        <f t="shared" ref="J229:J254" si="59">EXP(LN(J201/J200)/(A201-A200))-1</f>
        <v>3.6311209910314224E-2</v>
      </c>
      <c r="K229" s="100">
        <f t="shared" ref="K229:K254" si="60">EXP(LN(K201/K200)/(A201-A200))-1</f>
        <v>3.3077529462111066E-2</v>
      </c>
      <c r="L229" s="100">
        <f t="shared" ref="L229:L254" si="61">EXP(LN(L201/L200)/(A201-A200))-1</f>
        <v>6.6914256672092609E-3</v>
      </c>
      <c r="M229" s="100">
        <f t="shared" ref="M229:M254" si="62">EXP(LN(M201/M200)/(A201-A200))-1</f>
        <v>5.2409779148925306E-2</v>
      </c>
      <c r="N229" s="100">
        <f t="shared" ref="N229:N254" si="63">EXP(LN(N201/N200)/(A201-A200))-1</f>
        <v>2.2565182563572872E-2</v>
      </c>
      <c r="O229" s="100">
        <f t="shared" ref="O229:O254" si="64">EXP(LN(O201/O200)/(A201-A200))-1</f>
        <v>3.6760900871232183E-2</v>
      </c>
      <c r="P229" s="100">
        <f t="shared" ref="P229:P254" si="65">EXP(LN(P201/P200)/(A201-A200))-1</f>
        <v>8.4121734529860603E-3</v>
      </c>
      <c r="Q229" s="100">
        <f t="shared" ref="Q229:Q254" si="66">EXP(LN(Q201/Q200)/(A201-A200))-1</f>
        <v>2.9186008964760646E-2</v>
      </c>
      <c r="R229" s="25">
        <f t="shared" ref="R229:R254" si="67">SUM(B229:Q229)/16</f>
        <v>2.6295661237271339E-2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ht="13" x14ac:dyDescent="0.6">
      <c r="A230" s="96">
        <v>1960</v>
      </c>
      <c r="B230" s="100">
        <f t="shared" si="51"/>
        <v>1.8833754865022367E-2</v>
      </c>
      <c r="C230" s="100">
        <f t="shared" si="52"/>
        <v>2.6370004418768911E-2</v>
      </c>
      <c r="D230" s="100">
        <f t="shared" si="53"/>
        <v>2.5093283139584477E-2</v>
      </c>
      <c r="E230" s="100">
        <f t="shared" si="54"/>
        <v>3.3575519102710727E-2</v>
      </c>
      <c r="F230" s="100">
        <f t="shared" si="55"/>
        <v>1.2263570143156377E-2</v>
      </c>
      <c r="G230" s="100">
        <f t="shared" si="56"/>
        <v>2.976928396352907E-2</v>
      </c>
      <c r="H230" s="100">
        <f t="shared" si="57"/>
        <v>2.8061818746097034E-2</v>
      </c>
      <c r="I230" s="100">
        <f t="shared" si="58"/>
        <v>2.3920490704586683E-2</v>
      </c>
      <c r="J230" s="100">
        <f t="shared" si="59"/>
        <v>3.5687737952794674E-2</v>
      </c>
      <c r="K230" s="100">
        <f t="shared" si="60"/>
        <v>3.3395938566434413E-2</v>
      </c>
      <c r="L230" s="100">
        <f t="shared" si="61"/>
        <v>9.2801278360383765E-3</v>
      </c>
      <c r="M230" s="100">
        <f t="shared" si="62"/>
        <v>4.3671099970169713E-2</v>
      </c>
      <c r="N230" s="100">
        <f t="shared" si="63"/>
        <v>4.8122389468957749E-2</v>
      </c>
      <c r="O230" s="100">
        <f t="shared" si="64"/>
        <v>3.5996747158907549E-2</v>
      </c>
      <c r="P230" s="100">
        <f t="shared" si="65"/>
        <v>7.7591145504607439E-3</v>
      </c>
      <c r="Q230" s="100">
        <f t="shared" si="66"/>
        <v>2.8540951399434356E-2</v>
      </c>
      <c r="R230" s="25">
        <f t="shared" si="67"/>
        <v>2.7521364499165826E-2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ht="13" x14ac:dyDescent="0.6">
      <c r="A231" s="96">
        <v>1970</v>
      </c>
      <c r="B231" s="100">
        <f t="shared" si="51"/>
        <v>1.9477627909360029E-2</v>
      </c>
      <c r="C231" s="100">
        <f t="shared" si="52"/>
        <v>2.7566485675441399E-2</v>
      </c>
      <c r="D231" s="100">
        <f t="shared" si="53"/>
        <v>2.7923962631948518E-2</v>
      </c>
      <c r="E231" s="100">
        <f t="shared" si="54"/>
        <v>3.2357862679155636E-2</v>
      </c>
      <c r="F231" s="100">
        <f t="shared" si="55"/>
        <v>1.092260490919128E-2</v>
      </c>
      <c r="G231" s="100">
        <f t="shared" si="56"/>
        <v>2.8310473314933082E-2</v>
      </c>
      <c r="H231" s="100">
        <f t="shared" si="57"/>
        <v>2.804940336523476E-2</v>
      </c>
      <c r="I231" s="100">
        <f t="shared" si="58"/>
        <v>2.3636502037103657E-2</v>
      </c>
      <c r="J231" s="100">
        <f t="shared" si="59"/>
        <v>3.5872497114519897E-2</v>
      </c>
      <c r="K231" s="100">
        <f t="shared" si="60"/>
        <v>3.3230476048277113E-2</v>
      </c>
      <c r="L231" s="100">
        <f t="shared" si="61"/>
        <v>5.73220797344276E-3</v>
      </c>
      <c r="M231" s="100">
        <f t="shared" si="62"/>
        <v>4.2879236496325079E-2</v>
      </c>
      <c r="N231" s="100">
        <f t="shared" si="63"/>
        <v>4.1379743992410623E-2</v>
      </c>
      <c r="O231" s="100">
        <f t="shared" si="64"/>
        <v>3.6090506769492769E-2</v>
      </c>
      <c r="P231" s="100">
        <f t="shared" si="65"/>
        <v>7.2001880824141828E-3</v>
      </c>
      <c r="Q231" s="100">
        <f t="shared" si="66"/>
        <v>2.9670446662913408E-2</v>
      </c>
      <c r="R231" s="25">
        <f t="shared" si="67"/>
        <v>2.6893764103885262E-2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ht="13" x14ac:dyDescent="0.6">
      <c r="A232" s="96">
        <v>1980</v>
      </c>
      <c r="B232" s="100">
        <f t="shared" si="51"/>
        <v>3.1862844783501876E-2</v>
      </c>
      <c r="C232" s="100">
        <f t="shared" si="52"/>
        <v>3.161058629343505E-2</v>
      </c>
      <c r="D232" s="100">
        <f t="shared" si="53"/>
        <v>4.6411530629548281E-2</v>
      </c>
      <c r="E232" s="100">
        <f t="shared" si="54"/>
        <v>7.1773462536293131E-2</v>
      </c>
      <c r="F232" s="100">
        <f t="shared" si="55"/>
        <v>2.0133284932699391E-2</v>
      </c>
      <c r="G232" s="100">
        <f t="shared" si="56"/>
        <v>1.4412963773229759E-2</v>
      </c>
      <c r="H232" s="100">
        <f t="shared" si="57"/>
        <v>4.0799748219803256E-2</v>
      </c>
      <c r="I232" s="100">
        <f t="shared" si="58"/>
        <v>-9.7957136392137212E-3</v>
      </c>
      <c r="J232" s="100">
        <f t="shared" si="59"/>
        <v>-1.7099049167184299E-2</v>
      </c>
      <c r="K232" s="100">
        <f t="shared" si="60"/>
        <v>-2.1130955573644306E-2</v>
      </c>
      <c r="L232" s="100">
        <f t="shared" si="61"/>
        <v>7.1773462536293131E-2</v>
      </c>
      <c r="M232" s="100">
        <f t="shared" si="62"/>
        <v>7.0232424785491743E-2</v>
      </c>
      <c r="N232" s="100">
        <f t="shared" si="63"/>
        <v>0.14381992765281582</v>
      </c>
      <c r="O232" s="100">
        <f t="shared" si="64"/>
        <v>2.7639494771925621E-2</v>
      </c>
      <c r="P232" s="100">
        <f t="shared" si="65"/>
        <v>-1.928223447379529E-2</v>
      </c>
      <c r="Q232" s="100">
        <f t="shared" si="66"/>
        <v>1.3264126056686587E-2</v>
      </c>
      <c r="R232" s="25">
        <f t="shared" si="67"/>
        <v>3.2276619007367877E-2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ht="13" x14ac:dyDescent="0.6">
      <c r="A233" s="96">
        <v>1990</v>
      </c>
      <c r="B233" s="100">
        <f t="shared" si="51"/>
        <v>2.5157373502909142E-2</v>
      </c>
      <c r="C233" s="100">
        <f t="shared" si="52"/>
        <v>1.5196600664751037E-2</v>
      </c>
      <c r="D233" s="100">
        <f t="shared" si="53"/>
        <v>1.6384673297434205E-2</v>
      </c>
      <c r="E233" s="100">
        <f t="shared" si="54"/>
        <v>1.2865393282954551E-2</v>
      </c>
      <c r="F233" s="100">
        <f t="shared" si="55"/>
        <v>1.8807634606074597E-2</v>
      </c>
      <c r="G233" s="100">
        <f t="shared" si="56"/>
        <v>1.0591751203291366E-2</v>
      </c>
      <c r="H233" s="100">
        <f t="shared" si="57"/>
        <v>-5.6559106358909927E-2</v>
      </c>
      <c r="I233" s="100">
        <f t="shared" si="58"/>
        <v>1.4023628061544668E-2</v>
      </c>
      <c r="J233" s="100">
        <f t="shared" si="59"/>
        <v>1.6384673297434205E-2</v>
      </c>
      <c r="K233" s="100">
        <f t="shared" si="60"/>
        <v>1.7588221460874243E-2</v>
      </c>
      <c r="L233" s="100">
        <f t="shared" si="61"/>
        <v>3.3395938566434413E-2</v>
      </c>
      <c r="M233" s="100">
        <f t="shared" si="62"/>
        <v>3.7803404184254763E-2</v>
      </c>
      <c r="N233" s="100">
        <f t="shared" si="63"/>
        <v>8.0747443363851312E-2</v>
      </c>
      <c r="O233" s="100">
        <f t="shared" si="64"/>
        <v>1.2865393282954551E-2</v>
      </c>
      <c r="P233" s="100">
        <f t="shared" si="65"/>
        <v>-6.7430279167030038E-3</v>
      </c>
      <c r="Q233" s="100">
        <f t="shared" si="66"/>
        <v>2.1295687600135116E-2</v>
      </c>
      <c r="R233" s="25">
        <f t="shared" si="67"/>
        <v>1.6862855131205327E-2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ht="13" x14ac:dyDescent="0.6">
      <c r="A234" s="96">
        <v>2000</v>
      </c>
      <c r="B234" s="100">
        <f t="shared" si="51"/>
        <v>2.0084111217701706E-2</v>
      </c>
      <c r="C234" s="100">
        <f t="shared" si="52"/>
        <v>2.0084111217701706E-2</v>
      </c>
      <c r="D234" s="100">
        <f t="shared" si="53"/>
        <v>2.0084111217701706E-2</v>
      </c>
      <c r="E234" s="100">
        <f t="shared" si="54"/>
        <v>2.0084111217701706E-2</v>
      </c>
      <c r="F234" s="100">
        <f t="shared" si="55"/>
        <v>2.0917177548195109E-2</v>
      </c>
      <c r="G234" s="100">
        <f t="shared" si="56"/>
        <v>2.892842254481276E-2</v>
      </c>
      <c r="H234" s="100">
        <f t="shared" si="57"/>
        <v>3.2732652653746142E-2</v>
      </c>
      <c r="I234" s="100">
        <f t="shared" si="58"/>
        <v>1.3189044424145591E-2</v>
      </c>
      <c r="J234" s="100">
        <f t="shared" si="59"/>
        <v>1.5824273334805516E-2</v>
      </c>
      <c r="K234" s="100">
        <f t="shared" si="60"/>
        <v>1.6689177844041669E-2</v>
      </c>
      <c r="L234" s="100">
        <f t="shared" si="61"/>
        <v>2.9699447788218647E-2</v>
      </c>
      <c r="M234" s="100">
        <f t="shared" si="62"/>
        <v>3.4956058684732838E-2</v>
      </c>
      <c r="N234" s="100">
        <f t="shared" si="63"/>
        <v>3.7855282682871527E-2</v>
      </c>
      <c r="O234" s="100">
        <f t="shared" si="64"/>
        <v>1.6689177844041669E-2</v>
      </c>
      <c r="P234" s="100">
        <f t="shared" si="65"/>
        <v>1.4952689940964214E-2</v>
      </c>
      <c r="Q234" s="100">
        <f t="shared" si="66"/>
        <v>2.0084111217701706E-2</v>
      </c>
      <c r="R234" s="25">
        <f t="shared" si="67"/>
        <v>2.2678372586192763E-2</v>
      </c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ht="13" x14ac:dyDescent="0.6">
      <c r="A235" s="96">
        <v>2010</v>
      </c>
      <c r="B235" s="100">
        <f t="shared" si="51"/>
        <v>1.7421280529461347E-2</v>
      </c>
      <c r="C235" s="100">
        <f t="shared" si="52"/>
        <v>1.8120782246057399E-2</v>
      </c>
      <c r="D235" s="100">
        <f t="shared" si="53"/>
        <v>1.8120782246057399E-2</v>
      </c>
      <c r="E235" s="100">
        <f t="shared" si="54"/>
        <v>1.8120782246057399E-2</v>
      </c>
      <c r="F235" s="100">
        <f t="shared" si="55"/>
        <v>1.7984633418501872E-2</v>
      </c>
      <c r="G235" s="100">
        <f t="shared" si="56"/>
        <v>3.5215154089348832E-2</v>
      </c>
      <c r="H235" s="100">
        <f t="shared" si="57"/>
        <v>3.5708876810044199E-2</v>
      </c>
      <c r="I235" s="100">
        <f t="shared" si="58"/>
        <v>2.5049411050451775E-2</v>
      </c>
      <c r="J235" s="100">
        <f t="shared" si="59"/>
        <v>2.4471876240215407E-2</v>
      </c>
      <c r="K235" s="100">
        <f t="shared" si="60"/>
        <v>2.4285265041108062E-2</v>
      </c>
      <c r="L235" s="100">
        <f t="shared" si="61"/>
        <v>2.4682056462887791E-2</v>
      </c>
      <c r="M235" s="100">
        <f t="shared" si="62"/>
        <v>2.472029871664283E-2</v>
      </c>
      <c r="N235" s="100">
        <f t="shared" si="63"/>
        <v>2.7937089897482448E-2</v>
      </c>
      <c r="O235" s="100">
        <f t="shared" si="64"/>
        <v>2.496608192186911E-2</v>
      </c>
      <c r="P235" s="100">
        <f t="shared" si="65"/>
        <v>2.5351634167494197E-2</v>
      </c>
      <c r="Q235" s="100">
        <f t="shared" si="66"/>
        <v>2.4888161854583313E-2</v>
      </c>
      <c r="R235" s="25">
        <f t="shared" si="67"/>
        <v>2.4190260433641461E-2</v>
      </c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ht="13" x14ac:dyDescent="0.6">
      <c r="A236" s="96">
        <v>2020</v>
      </c>
      <c r="B236" s="100">
        <f t="shared" si="51"/>
        <v>1.6033650788844556E-2</v>
      </c>
      <c r="C236" s="100">
        <f t="shared" si="52"/>
        <v>1.5931264157523772E-2</v>
      </c>
      <c r="D236" s="100">
        <f t="shared" si="53"/>
        <v>1.5931264157523772E-2</v>
      </c>
      <c r="E236" s="100">
        <f t="shared" si="54"/>
        <v>1.5931264157523772E-2</v>
      </c>
      <c r="F236" s="100">
        <f t="shared" si="55"/>
        <v>1.58301794787441E-2</v>
      </c>
      <c r="G236" s="100">
        <f t="shared" si="56"/>
        <v>3.3351955848296422E-2</v>
      </c>
      <c r="H236" s="100">
        <f t="shared" si="57"/>
        <v>3.2931024789221608E-2</v>
      </c>
      <c r="I236" s="100">
        <f t="shared" si="58"/>
        <v>2.3957396055257263E-2</v>
      </c>
      <c r="J236" s="100">
        <f t="shared" si="59"/>
        <v>2.4065071424597795E-2</v>
      </c>
      <c r="K236" s="100">
        <f t="shared" si="60"/>
        <v>2.4458124109177026E-2</v>
      </c>
      <c r="L236" s="100">
        <f t="shared" si="61"/>
        <v>2.4109423406549313E-2</v>
      </c>
      <c r="M236" s="100">
        <f t="shared" si="62"/>
        <v>2.3920490704586683E-2</v>
      </c>
      <c r="N236" s="100">
        <f t="shared" si="63"/>
        <v>2.8916270636290209E-2</v>
      </c>
      <c r="O236" s="100">
        <f t="shared" si="64"/>
        <v>2.4312395191711911E-2</v>
      </c>
      <c r="P236" s="100">
        <f t="shared" si="65"/>
        <v>2.4065071424597795E-2</v>
      </c>
      <c r="Q236" s="100">
        <f t="shared" si="66"/>
        <v>2.4127573490751342E-2</v>
      </c>
      <c r="R236" s="25">
        <f t="shared" si="67"/>
        <v>2.2992026238824834E-2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ht="13" x14ac:dyDescent="0.6">
      <c r="A237" s="96">
        <v>2030</v>
      </c>
      <c r="B237" s="100">
        <f t="shared" si="51"/>
        <v>1.4333373877557287E-2</v>
      </c>
      <c r="C237" s="100">
        <f t="shared" si="52"/>
        <v>1.4768337390565822E-2</v>
      </c>
      <c r="D237" s="100">
        <f t="shared" si="53"/>
        <v>1.4254659596014019E-2</v>
      </c>
      <c r="E237" s="100">
        <f t="shared" si="54"/>
        <v>1.3738629666663948E-2</v>
      </c>
      <c r="F237" s="100">
        <f t="shared" si="55"/>
        <v>1.4176806534865527E-2</v>
      </c>
      <c r="G237" s="100">
        <f t="shared" si="56"/>
        <v>2.7697644859024484E-2</v>
      </c>
      <c r="H237" s="100">
        <f t="shared" si="57"/>
        <v>2.7656729960433113E-2</v>
      </c>
      <c r="I237" s="100">
        <f t="shared" si="58"/>
        <v>2.4211418726341805E-2</v>
      </c>
      <c r="J237" s="100">
        <f t="shared" si="59"/>
        <v>2.4176823417079385E-2</v>
      </c>
      <c r="K237" s="100">
        <f t="shared" si="60"/>
        <v>2.3948702155278001E-2</v>
      </c>
      <c r="L237" s="100">
        <f t="shared" si="61"/>
        <v>2.3970148577501682E-2</v>
      </c>
      <c r="M237" s="100">
        <f t="shared" si="62"/>
        <v>2.3991377237951639E-2</v>
      </c>
      <c r="N237" s="100">
        <f t="shared" si="63"/>
        <v>2.9287261962069211E-2</v>
      </c>
      <c r="O237" s="100">
        <f t="shared" si="64"/>
        <v>2.3836255539609663E-2</v>
      </c>
      <c r="P237" s="100">
        <f t="shared" si="65"/>
        <v>2.4176823417079385E-2</v>
      </c>
      <c r="Q237" s="100">
        <f t="shared" si="66"/>
        <v>2.4409353161412684E-2</v>
      </c>
      <c r="R237" s="25">
        <f t="shared" si="67"/>
        <v>2.1789646629965478E-2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ht="13" x14ac:dyDescent="0.6">
      <c r="A238" s="96">
        <v>2040</v>
      </c>
      <c r="B238" s="100">
        <f t="shared" si="51"/>
        <v>1.2534174745673532E-2</v>
      </c>
      <c r="C238" s="100">
        <f t="shared" si="52"/>
        <v>1.2414328018703902E-2</v>
      </c>
      <c r="D238" s="100">
        <f t="shared" si="53"/>
        <v>1.2473963161856005E-2</v>
      </c>
      <c r="E238" s="100">
        <f t="shared" si="54"/>
        <v>1.2534174745673532E-2</v>
      </c>
      <c r="F238" s="100">
        <f t="shared" si="55"/>
        <v>1.2414328018703902E-2</v>
      </c>
      <c r="G238" s="100">
        <f t="shared" si="56"/>
        <v>2.2147040427619391E-2</v>
      </c>
      <c r="H238" s="100">
        <f t="shared" si="57"/>
        <v>2.2104670564506046E-2</v>
      </c>
      <c r="I238" s="100">
        <f t="shared" si="58"/>
        <v>2.4035093714998235E-2</v>
      </c>
      <c r="J238" s="100">
        <f t="shared" si="59"/>
        <v>2.3920490704586683E-2</v>
      </c>
      <c r="K238" s="100">
        <f t="shared" si="60"/>
        <v>2.4076265778284478E-2</v>
      </c>
      <c r="L238" s="100">
        <f t="shared" si="61"/>
        <v>2.3822465663360326E-2</v>
      </c>
      <c r="M238" s="100">
        <f t="shared" si="62"/>
        <v>2.3901841926349476E-2</v>
      </c>
      <c r="N238" s="100">
        <f t="shared" si="63"/>
        <v>2.8958085938421085E-2</v>
      </c>
      <c r="O238" s="100">
        <f t="shared" si="64"/>
        <v>2.3987002804774837E-2</v>
      </c>
      <c r="P238" s="100">
        <f t="shared" si="65"/>
        <v>2.3583175136269841E-2</v>
      </c>
      <c r="Q238" s="100">
        <f t="shared" si="66"/>
        <v>2.3856317189254073E-2</v>
      </c>
      <c r="R238" s="25">
        <f t="shared" si="67"/>
        <v>2.0422713658689709E-2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ht="13" x14ac:dyDescent="0.6">
      <c r="A239" s="96">
        <v>2050</v>
      </c>
      <c r="B239" s="100">
        <f t="shared" si="51"/>
        <v>1.1543671275387357E-2</v>
      </c>
      <c r="C239" s="100">
        <f t="shared" si="52"/>
        <v>1.1445695137481504E-2</v>
      </c>
      <c r="D239" s="100">
        <f t="shared" si="53"/>
        <v>1.149447420531069E-2</v>
      </c>
      <c r="E239" s="100">
        <f t="shared" si="54"/>
        <v>1.1136692791213987E-2</v>
      </c>
      <c r="F239" s="100">
        <f t="shared" si="55"/>
        <v>1.1042004447136655E-2</v>
      </c>
      <c r="G239" s="100">
        <f t="shared" si="56"/>
        <v>1.8914952207806479E-2</v>
      </c>
      <c r="H239" s="100">
        <f t="shared" si="57"/>
        <v>1.9048855541086818E-2</v>
      </c>
      <c r="I239" s="100">
        <f t="shared" si="58"/>
        <v>2.4065071424597795E-2</v>
      </c>
      <c r="J239" s="100">
        <f t="shared" si="59"/>
        <v>2.4433420385456817E-2</v>
      </c>
      <c r="K239" s="100">
        <f t="shared" si="60"/>
        <v>2.3955593140371656E-2</v>
      </c>
      <c r="L239" s="100">
        <f t="shared" si="61"/>
        <v>2.4430377684121485E-2</v>
      </c>
      <c r="M239" s="100">
        <f t="shared" si="62"/>
        <v>2.4229279400361126E-2</v>
      </c>
      <c r="N239" s="100">
        <f t="shared" si="63"/>
        <v>2.8957580060690713E-2</v>
      </c>
      <c r="O239" s="100">
        <f t="shared" si="64"/>
        <v>2.4147723764276208E-2</v>
      </c>
      <c r="P239" s="100">
        <f t="shared" si="65"/>
        <v>2.4240183054293984E-2</v>
      </c>
      <c r="Q239" s="100">
        <f t="shared" si="66"/>
        <v>2.4156755487370507E-2</v>
      </c>
      <c r="R239" s="25">
        <f t="shared" si="67"/>
        <v>1.9827645625435236E-2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ht="13" x14ac:dyDescent="0.6">
      <c r="A240" s="96">
        <v>2060</v>
      </c>
      <c r="B240" s="100">
        <f t="shared" si="51"/>
        <v>1.1440840015591425E-2</v>
      </c>
      <c r="C240" s="100">
        <f t="shared" si="52"/>
        <v>1.0993657375327537E-2</v>
      </c>
      <c r="D240" s="100">
        <f t="shared" si="53"/>
        <v>1.1035533591945423E-2</v>
      </c>
      <c r="E240" s="100">
        <f t="shared" si="54"/>
        <v>1.1484685122802318E-2</v>
      </c>
      <c r="F240" s="100">
        <f t="shared" si="55"/>
        <v>1.1397328761565628E-2</v>
      </c>
      <c r="G240" s="100">
        <f t="shared" si="56"/>
        <v>1.922033933430578E-2</v>
      </c>
      <c r="H240" s="100">
        <f t="shared" si="57"/>
        <v>1.9032120861830482E-2</v>
      </c>
      <c r="I240" s="100">
        <f t="shared" si="58"/>
        <v>2.5027120341096776E-2</v>
      </c>
      <c r="J240" s="100">
        <f t="shared" si="59"/>
        <v>2.4918714945831422E-2</v>
      </c>
      <c r="K240" s="100">
        <f t="shared" si="60"/>
        <v>2.521533680482424E-2</v>
      </c>
      <c r="L240" s="100">
        <f t="shared" si="61"/>
        <v>2.4985999392956426E-2</v>
      </c>
      <c r="M240" s="100">
        <f t="shared" si="62"/>
        <v>2.5130914755980172E-2</v>
      </c>
      <c r="N240" s="100">
        <f t="shared" si="63"/>
        <v>2.8540951399434356E-2</v>
      </c>
      <c r="O240" s="100">
        <f t="shared" si="64"/>
        <v>2.5099677403880527E-2</v>
      </c>
      <c r="P240" s="100">
        <f t="shared" si="65"/>
        <v>2.5242549535303027E-2</v>
      </c>
      <c r="Q240" s="100">
        <f t="shared" si="66"/>
        <v>2.4914113646522962E-2</v>
      </c>
      <c r="R240" s="25">
        <f t="shared" si="67"/>
        <v>2.0229992705574906E-2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ht="13" x14ac:dyDescent="0.6">
      <c r="A241" s="96">
        <v>2070</v>
      </c>
      <c r="B241" s="100">
        <f t="shared" si="51"/>
        <v>1.0917276284987398E-2</v>
      </c>
      <c r="C241" s="100">
        <f t="shared" si="52"/>
        <v>1.1203654813697561E-2</v>
      </c>
      <c r="D241" s="100">
        <f t="shared" si="53"/>
        <v>1.0917276284987398E-2</v>
      </c>
      <c r="E241" s="100">
        <f t="shared" si="54"/>
        <v>1.1280328305728782E-2</v>
      </c>
      <c r="F241" s="100">
        <f t="shared" si="55"/>
        <v>1.1203654813697561E-2</v>
      </c>
      <c r="G241" s="100">
        <f t="shared" si="56"/>
        <v>1.8861587480421438E-2</v>
      </c>
      <c r="H241" s="100">
        <f t="shared" si="57"/>
        <v>1.8897493723776915E-2</v>
      </c>
      <c r="I241" s="100">
        <f t="shared" si="58"/>
        <v>2.5732043198295917E-2</v>
      </c>
      <c r="J241" s="100">
        <f t="shared" si="59"/>
        <v>2.5702816315930077E-2</v>
      </c>
      <c r="K241" s="100">
        <f t="shared" si="60"/>
        <v>2.5518379445966577E-2</v>
      </c>
      <c r="L241" s="100">
        <f t="shared" si="61"/>
        <v>2.5590478227345059E-2</v>
      </c>
      <c r="M241" s="100">
        <f t="shared" si="62"/>
        <v>2.5679076217543395E-2</v>
      </c>
      <c r="N241" s="100">
        <f t="shared" si="63"/>
        <v>2.8210932096907504E-2</v>
      </c>
      <c r="O241" s="100">
        <f t="shared" si="64"/>
        <v>2.5586271807005234E-2</v>
      </c>
      <c r="P241" s="100">
        <f t="shared" si="65"/>
        <v>2.5588203033031665E-2</v>
      </c>
      <c r="Q241" s="100">
        <f t="shared" si="66"/>
        <v>2.5757427264726962E-2</v>
      </c>
      <c r="R241" s="25">
        <f t="shared" si="67"/>
        <v>2.041543120712809E-2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ht="13" x14ac:dyDescent="0.6">
      <c r="A242" s="96">
        <v>2080</v>
      </c>
      <c r="B242" s="100">
        <f t="shared" si="51"/>
        <v>9.8418692521275997E-3</v>
      </c>
      <c r="C242" s="100">
        <f t="shared" si="52"/>
        <v>1.0073962582592966E-2</v>
      </c>
      <c r="D242" s="100">
        <f t="shared" si="53"/>
        <v>1.0135898244829855E-2</v>
      </c>
      <c r="E242" s="100">
        <f t="shared" si="54"/>
        <v>9.8418692521275997E-3</v>
      </c>
      <c r="F242" s="100">
        <f t="shared" si="55"/>
        <v>1.0073962582592966E-2</v>
      </c>
      <c r="G242" s="100">
        <f t="shared" si="56"/>
        <v>1.5746788509723109E-2</v>
      </c>
      <c r="H242" s="100">
        <f t="shared" si="57"/>
        <v>1.5776337980420774E-2</v>
      </c>
      <c r="I242" s="100">
        <f t="shared" si="58"/>
        <v>2.3738983549510762E-2</v>
      </c>
      <c r="J242" s="100">
        <f t="shared" si="59"/>
        <v>2.3649871634024988E-2</v>
      </c>
      <c r="K242" s="100">
        <f t="shared" si="60"/>
        <v>2.3769295271085511E-2</v>
      </c>
      <c r="L242" s="100">
        <f t="shared" si="61"/>
        <v>2.3735784153560147E-2</v>
      </c>
      <c r="M242" s="100">
        <f t="shared" si="62"/>
        <v>2.3730873794457041E-2</v>
      </c>
      <c r="N242" s="100">
        <f t="shared" si="63"/>
        <v>2.5297879823447333E-2</v>
      </c>
      <c r="O242" s="100">
        <f t="shared" si="64"/>
        <v>2.3795094756095203E-2</v>
      </c>
      <c r="P242" s="100">
        <f t="shared" si="65"/>
        <v>2.3716948149264727E-2</v>
      </c>
      <c r="Q242" s="100">
        <f t="shared" si="66"/>
        <v>2.3662039002945612E-2</v>
      </c>
      <c r="R242" s="25">
        <f t="shared" si="67"/>
        <v>1.8536716158675387E-2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ht="13" x14ac:dyDescent="0.6">
      <c r="A243" s="96">
        <v>2090</v>
      </c>
      <c r="B243" s="100">
        <f t="shared" si="51"/>
        <v>8.9594556721677154E-3</v>
      </c>
      <c r="C243" s="100">
        <f t="shared" si="52"/>
        <v>8.6175604623845992E-3</v>
      </c>
      <c r="D243" s="100">
        <f t="shared" si="53"/>
        <v>8.6657691167804085E-3</v>
      </c>
      <c r="E243" s="100">
        <f t="shared" si="54"/>
        <v>8.9594556721677154E-3</v>
      </c>
      <c r="F243" s="100">
        <f t="shared" si="55"/>
        <v>8.8847794700548377E-3</v>
      </c>
      <c r="G243" s="100">
        <f t="shared" si="56"/>
        <v>1.2078194273852594E-2</v>
      </c>
      <c r="H243" s="100">
        <f t="shared" si="57"/>
        <v>1.2057544362387596E-2</v>
      </c>
      <c r="I243" s="100">
        <f t="shared" si="58"/>
        <v>2.128792082721831E-2</v>
      </c>
      <c r="J243" s="100">
        <f t="shared" si="59"/>
        <v>2.1391947596446803E-2</v>
      </c>
      <c r="K243" s="100">
        <f t="shared" si="60"/>
        <v>2.1349758108680561E-2</v>
      </c>
      <c r="L243" s="100">
        <f t="shared" si="61"/>
        <v>2.1339938805898573E-2</v>
      </c>
      <c r="M243" s="100">
        <f t="shared" si="62"/>
        <v>2.1315669999342646E-2</v>
      </c>
      <c r="N243" s="100">
        <f t="shared" si="63"/>
        <v>2.1834601836959289E-2</v>
      </c>
      <c r="O243" s="100">
        <f t="shared" si="64"/>
        <v>2.1254377682649261E-2</v>
      </c>
      <c r="P243" s="100">
        <f t="shared" si="65"/>
        <v>2.1337598712521721E-2</v>
      </c>
      <c r="Q243" s="100">
        <f t="shared" si="66"/>
        <v>2.1298107706289482E-2</v>
      </c>
      <c r="R243" s="25">
        <f t="shared" si="67"/>
        <v>1.6289542519112632E-2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ht="13" x14ac:dyDescent="0.6">
      <c r="A244" s="96">
        <v>2100</v>
      </c>
      <c r="B244" s="100">
        <f t="shared" si="51"/>
        <v>7.7257952426748044E-3</v>
      </c>
      <c r="C244" s="100">
        <f t="shared" si="52"/>
        <v>7.6861880498091395E-3</v>
      </c>
      <c r="D244" s="100">
        <f t="shared" si="53"/>
        <v>7.7257952426748044E-3</v>
      </c>
      <c r="E244" s="100">
        <f t="shared" si="54"/>
        <v>7.7257952426748044E-3</v>
      </c>
      <c r="F244" s="100">
        <f t="shared" si="55"/>
        <v>7.6665364249988155E-3</v>
      </c>
      <c r="G244" s="100">
        <f t="shared" si="56"/>
        <v>9.8543588707700192E-3</v>
      </c>
      <c r="H244" s="100">
        <f t="shared" si="57"/>
        <v>9.8711062246013004E-3</v>
      </c>
      <c r="I244" s="100">
        <f t="shared" si="58"/>
        <v>1.9111613229659374E-2</v>
      </c>
      <c r="J244" s="100">
        <f t="shared" si="59"/>
        <v>1.9062050427945954E-2</v>
      </c>
      <c r="K244" s="100">
        <f t="shared" si="60"/>
        <v>1.9107901127422E-2</v>
      </c>
      <c r="L244" s="100">
        <f t="shared" si="61"/>
        <v>1.9067400410756052E-2</v>
      </c>
      <c r="M244" s="100">
        <f t="shared" si="62"/>
        <v>1.9048696678238608E-2</v>
      </c>
      <c r="N244" s="100">
        <f t="shared" si="63"/>
        <v>1.9127500791532137E-2</v>
      </c>
      <c r="O244" s="100">
        <f t="shared" si="64"/>
        <v>1.9121844820339406E-2</v>
      </c>
      <c r="P244" s="100">
        <f t="shared" si="65"/>
        <v>1.9030055703183946E-2</v>
      </c>
      <c r="Q244" s="100">
        <f t="shared" si="66"/>
        <v>1.9097652323020187E-2</v>
      </c>
      <c r="R244" s="25">
        <f t="shared" si="67"/>
        <v>1.4376893175643835E-2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ht="13" x14ac:dyDescent="0.6">
      <c r="A245" s="96">
        <v>2110</v>
      </c>
      <c r="B245" s="100">
        <f t="shared" si="51"/>
        <v>7.4027837470644897E-3</v>
      </c>
      <c r="C245" s="100">
        <f t="shared" si="52"/>
        <v>7.5973371856867811E-3</v>
      </c>
      <c r="D245" s="100">
        <f t="shared" si="53"/>
        <v>7.4027837470644897E-3</v>
      </c>
      <c r="E245" s="100">
        <f t="shared" si="54"/>
        <v>7.4027837470644897E-3</v>
      </c>
      <c r="F245" s="100">
        <f t="shared" si="55"/>
        <v>7.3501042479569012E-3</v>
      </c>
      <c r="G245" s="100">
        <f t="shared" si="56"/>
        <v>9.3915260703245629E-3</v>
      </c>
      <c r="H245" s="100">
        <f t="shared" si="57"/>
        <v>9.3901142907448776E-3</v>
      </c>
      <c r="I245" s="100">
        <f t="shared" si="58"/>
        <v>1.7064816837779384E-2</v>
      </c>
      <c r="J245" s="100">
        <f t="shared" si="59"/>
        <v>1.7079553468012598E-2</v>
      </c>
      <c r="K245" s="100">
        <f t="shared" si="60"/>
        <v>1.7103577806559134E-2</v>
      </c>
      <c r="L245" s="100">
        <f t="shared" si="61"/>
        <v>1.7135052951953389E-2</v>
      </c>
      <c r="M245" s="100">
        <f t="shared" si="62"/>
        <v>1.7126272094154515E-2</v>
      </c>
      <c r="N245" s="100">
        <f t="shared" si="63"/>
        <v>1.7073729029779994E-2</v>
      </c>
      <c r="O245" s="100">
        <f t="shared" si="64"/>
        <v>1.7108932044944236E-2</v>
      </c>
      <c r="P245" s="100">
        <f t="shared" si="65"/>
        <v>1.7132401922494989E-2</v>
      </c>
      <c r="Q245" s="100">
        <f t="shared" si="66"/>
        <v>1.7124953860415681E-2</v>
      </c>
      <c r="R245" s="25">
        <f t="shared" si="67"/>
        <v>1.3117920190750032E-2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ht="13" x14ac:dyDescent="0.6">
      <c r="A246" s="96">
        <v>2120</v>
      </c>
      <c r="B246" s="100">
        <f t="shared" si="51"/>
        <v>7.1077462249424794E-3</v>
      </c>
      <c r="C246" s="100">
        <f t="shared" si="52"/>
        <v>6.8466601034766761E-3</v>
      </c>
      <c r="D246" s="100">
        <f t="shared" si="53"/>
        <v>7.1077462249424794E-3</v>
      </c>
      <c r="E246" s="100">
        <f t="shared" si="54"/>
        <v>7.1077462249424794E-3</v>
      </c>
      <c r="F246" s="100">
        <f t="shared" si="55"/>
        <v>7.0606779662409913E-3</v>
      </c>
      <c r="G246" s="100">
        <f t="shared" si="56"/>
        <v>9.0471618390310926E-3</v>
      </c>
      <c r="H246" s="100">
        <f t="shared" si="57"/>
        <v>9.0292932730486886E-3</v>
      </c>
      <c r="I246" s="100">
        <f t="shared" si="58"/>
        <v>1.5138324689419447E-2</v>
      </c>
      <c r="J246" s="100">
        <f t="shared" si="59"/>
        <v>1.5136741616595284E-2</v>
      </c>
      <c r="K246" s="100">
        <f t="shared" si="60"/>
        <v>1.5089091309613334E-2</v>
      </c>
      <c r="L246" s="100">
        <f t="shared" si="61"/>
        <v>1.505343679767579E-2</v>
      </c>
      <c r="M246" s="100">
        <f t="shared" si="62"/>
        <v>1.5077032818611169E-2</v>
      </c>
      <c r="N246" s="100">
        <f t="shared" si="63"/>
        <v>1.5127910923481425E-2</v>
      </c>
      <c r="O246" s="100">
        <f t="shared" si="64"/>
        <v>1.5090948224318002E-2</v>
      </c>
      <c r="P246" s="100">
        <f t="shared" si="65"/>
        <v>1.5115126903551213E-2</v>
      </c>
      <c r="Q246" s="100">
        <f t="shared" si="66"/>
        <v>1.5086317647566183E-2</v>
      </c>
      <c r="R246" s="25">
        <f t="shared" si="67"/>
        <v>1.1826372674216046E-2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ht="13" x14ac:dyDescent="0.6">
      <c r="A247" s="96">
        <v>2130</v>
      </c>
      <c r="B247" s="100">
        <f t="shared" si="51"/>
        <v>6.4343923143133086E-3</v>
      </c>
      <c r="C247" s="100">
        <f t="shared" si="52"/>
        <v>6.8088228893699032E-3</v>
      </c>
      <c r="D247" s="100">
        <f t="shared" si="53"/>
        <v>6.635900918805504E-3</v>
      </c>
      <c r="E247" s="100">
        <f t="shared" si="54"/>
        <v>6.4343923143133086E-3</v>
      </c>
      <c r="F247" s="100">
        <f t="shared" si="55"/>
        <v>6.5948585501784951E-3</v>
      </c>
      <c r="G247" s="100">
        <f t="shared" si="56"/>
        <v>8.5788097202641467E-3</v>
      </c>
      <c r="H247" s="100">
        <f t="shared" si="57"/>
        <v>8.6216884496226331E-3</v>
      </c>
      <c r="I247" s="100">
        <f t="shared" si="58"/>
        <v>1.309024971653483E-2</v>
      </c>
      <c r="J247" s="100">
        <f t="shared" si="59"/>
        <v>1.309024971653483E-2</v>
      </c>
      <c r="K247" s="100">
        <f t="shared" si="60"/>
        <v>1.3108024944886498E-2</v>
      </c>
      <c r="L247" s="100">
        <f t="shared" si="61"/>
        <v>1.3128057405158211E-2</v>
      </c>
      <c r="M247" s="100">
        <f t="shared" si="62"/>
        <v>1.3098928088866701E-2</v>
      </c>
      <c r="N247" s="100">
        <f t="shared" si="63"/>
        <v>1.3105342553423105E-2</v>
      </c>
      <c r="O247" s="100">
        <f t="shared" si="64"/>
        <v>1.3109425619694415E-2</v>
      </c>
      <c r="P247" s="100">
        <f t="shared" si="65"/>
        <v>1.3073785477934363E-2</v>
      </c>
      <c r="Q247" s="100">
        <f t="shared" si="66"/>
        <v>1.3105932680606891E-2</v>
      </c>
      <c r="R247" s="25">
        <f t="shared" si="67"/>
        <v>1.0501178835031696E-2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ht="13" x14ac:dyDescent="0.6">
      <c r="A248" s="96">
        <v>2140</v>
      </c>
      <c r="B248" s="100">
        <f t="shared" si="51"/>
        <v>6.2349494284534845E-3</v>
      </c>
      <c r="C248" s="100">
        <f t="shared" si="52"/>
        <v>6.1867168435720821E-3</v>
      </c>
      <c r="D248" s="100">
        <f t="shared" si="53"/>
        <v>6.0335210865221089E-3</v>
      </c>
      <c r="E248" s="100">
        <f t="shared" si="54"/>
        <v>6.2349494284534845E-3</v>
      </c>
      <c r="F248" s="100">
        <f t="shared" si="55"/>
        <v>6.3746311224679442E-3</v>
      </c>
      <c r="G248" s="100">
        <f t="shared" si="56"/>
        <v>8.2261488714068243E-3</v>
      </c>
      <c r="H248" s="100">
        <f t="shared" si="57"/>
        <v>8.1879196375425067E-3</v>
      </c>
      <c r="I248" s="100">
        <f t="shared" si="58"/>
        <v>1.1083643987890301E-2</v>
      </c>
      <c r="J248" s="100">
        <f t="shared" si="59"/>
        <v>1.1094313422593371E-2</v>
      </c>
      <c r="K248" s="100">
        <f t="shared" si="60"/>
        <v>1.1064138765035203E-2</v>
      </c>
      <c r="L248" s="100">
        <f t="shared" si="61"/>
        <v>1.1100806505672356E-2</v>
      </c>
      <c r="M248" s="100">
        <f t="shared" si="62"/>
        <v>1.1102561564193314E-2</v>
      </c>
      <c r="N248" s="100">
        <f t="shared" si="63"/>
        <v>1.1100674212253692E-2</v>
      </c>
      <c r="O248" s="100">
        <f t="shared" si="64"/>
        <v>1.1114894516448093E-2</v>
      </c>
      <c r="P248" s="100">
        <f t="shared" si="65"/>
        <v>1.1128017639089771E-2</v>
      </c>
      <c r="Q248" s="100">
        <f t="shared" si="66"/>
        <v>1.1128017639089993E-2</v>
      </c>
      <c r="R248" s="25">
        <f t="shared" si="67"/>
        <v>9.2122440419177831E-3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ht="13" x14ac:dyDescent="0.6">
      <c r="A249" s="96">
        <v>2150</v>
      </c>
      <c r="B249" s="100">
        <f t="shared" si="51"/>
        <v>6.04743537446506E-3</v>
      </c>
      <c r="C249" s="100">
        <f t="shared" si="52"/>
        <v>6.0034158837960483E-3</v>
      </c>
      <c r="D249" s="100">
        <f t="shared" si="53"/>
        <v>6.04743537446506E-3</v>
      </c>
      <c r="E249" s="100">
        <f t="shared" si="54"/>
        <v>6.04743537446506E-3</v>
      </c>
      <c r="F249" s="100">
        <f t="shared" si="55"/>
        <v>5.9925109896490358E-3</v>
      </c>
      <c r="G249" s="100">
        <f t="shared" si="56"/>
        <v>8.0213912700570766E-3</v>
      </c>
      <c r="H249" s="100">
        <f t="shared" si="57"/>
        <v>8.0315712596221722E-3</v>
      </c>
      <c r="I249" s="100">
        <f t="shared" si="58"/>
        <v>1.002123294120616E-2</v>
      </c>
      <c r="J249" s="100">
        <f t="shared" si="59"/>
        <v>9.9854896213880107E-3</v>
      </c>
      <c r="K249" s="100">
        <f t="shared" si="60"/>
        <v>1.0004158725116508E-2</v>
      </c>
      <c r="L249" s="100">
        <f t="shared" si="61"/>
        <v>9.9907483515822015E-3</v>
      </c>
      <c r="M249" s="100">
        <f t="shared" si="62"/>
        <v>9.9921696625930867E-3</v>
      </c>
      <c r="N249" s="100">
        <f t="shared" si="63"/>
        <v>9.9906412136709921E-3</v>
      </c>
      <c r="O249" s="100">
        <f t="shared" si="64"/>
        <v>1.0002156068483536E-2</v>
      </c>
      <c r="P249" s="100">
        <f t="shared" si="65"/>
        <v>9.9692363747707624E-3</v>
      </c>
      <c r="Q249" s="100">
        <f t="shared" si="66"/>
        <v>9.9713102569940482E-3</v>
      </c>
      <c r="R249" s="25">
        <f t="shared" si="67"/>
        <v>8.5073961713953011E-3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ht="13" x14ac:dyDescent="0.6">
      <c r="A250" s="96">
        <v>2160</v>
      </c>
      <c r="B250" s="100">
        <f t="shared" si="51"/>
        <v>6.0388957140040667E-3</v>
      </c>
      <c r="C250" s="100">
        <f t="shared" si="52"/>
        <v>5.9974911629225858E-3</v>
      </c>
      <c r="D250" s="100">
        <f t="shared" si="53"/>
        <v>6.0388957140040667E-3</v>
      </c>
      <c r="E250" s="100">
        <f t="shared" si="54"/>
        <v>6.0388957140040667E-3</v>
      </c>
      <c r="F250" s="100">
        <f t="shared" si="55"/>
        <v>5.9872286125892682E-3</v>
      </c>
      <c r="G250" s="100">
        <f t="shared" si="56"/>
        <v>7.9809902698613211E-3</v>
      </c>
      <c r="H250" s="100">
        <f t="shared" si="57"/>
        <v>7.9696398355828535E-3</v>
      </c>
      <c r="I250" s="100">
        <f t="shared" si="58"/>
        <v>9.9951808340985604E-3</v>
      </c>
      <c r="J250" s="100">
        <f t="shared" si="59"/>
        <v>9.9861989997507283E-3</v>
      </c>
      <c r="K250" s="100">
        <f t="shared" si="60"/>
        <v>9.9949407793840095E-3</v>
      </c>
      <c r="L250" s="100">
        <f t="shared" si="61"/>
        <v>1.0013433777731784E-2</v>
      </c>
      <c r="M250" s="100">
        <f t="shared" si="62"/>
        <v>1.0001895568778174E-2</v>
      </c>
      <c r="N250" s="100">
        <f t="shared" si="63"/>
        <v>9.998304357833776E-3</v>
      </c>
      <c r="O250" s="100">
        <f t="shared" si="64"/>
        <v>9.9891049521885211E-3</v>
      </c>
      <c r="P250" s="100">
        <f t="shared" si="65"/>
        <v>1.0015032615486197E-2</v>
      </c>
      <c r="Q250" s="100">
        <f t="shared" si="66"/>
        <v>1.0009204025236196E-2</v>
      </c>
      <c r="R250" s="25">
        <f t="shared" si="67"/>
        <v>8.5034583083410109E-3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ht="13" x14ac:dyDescent="0.6">
      <c r="A251" s="96">
        <v>2170</v>
      </c>
      <c r="B251" s="100">
        <f t="shared" si="51"/>
        <v>6.0116946619634959E-3</v>
      </c>
      <c r="C251" s="100">
        <f t="shared" si="52"/>
        <v>5.9728648087864489E-3</v>
      </c>
      <c r="D251" s="100">
        <f t="shared" si="53"/>
        <v>6.0116946619634959E-3</v>
      </c>
      <c r="E251" s="100">
        <f t="shared" si="54"/>
        <v>6.0116946619634959E-3</v>
      </c>
      <c r="F251" s="100">
        <f t="shared" si="55"/>
        <v>5.9632356181598123E-3</v>
      </c>
      <c r="G251" s="100">
        <f t="shared" si="56"/>
        <v>8.0065466508512095E-3</v>
      </c>
      <c r="H251" s="100">
        <f t="shared" si="57"/>
        <v>8.0240622010907536E-3</v>
      </c>
      <c r="I251" s="100">
        <f t="shared" si="58"/>
        <v>9.9992717523800234E-3</v>
      </c>
      <c r="J251" s="100">
        <f t="shared" si="59"/>
        <v>1.0008034791879838E-2</v>
      </c>
      <c r="K251" s="100">
        <f t="shared" si="60"/>
        <v>1.0008406080134868E-2</v>
      </c>
      <c r="L251" s="100">
        <f t="shared" si="61"/>
        <v>9.9751872283735388E-3</v>
      </c>
      <c r="M251" s="100">
        <f t="shared" si="62"/>
        <v>1.0011935331273092E-2</v>
      </c>
      <c r="N251" s="100">
        <f t="shared" si="63"/>
        <v>1.0002901130562902E-2</v>
      </c>
      <c r="O251" s="100">
        <f t="shared" si="64"/>
        <v>9.9993836605010156E-3</v>
      </c>
      <c r="P251" s="100">
        <f t="shared" si="65"/>
        <v>9.9985051656474866E-3</v>
      </c>
      <c r="Q251" s="100">
        <f t="shared" si="66"/>
        <v>1.0019253279225371E-2</v>
      </c>
      <c r="R251" s="25">
        <f t="shared" si="67"/>
        <v>8.501541980297303E-3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ht="13" x14ac:dyDescent="0.6">
      <c r="A252" s="96">
        <v>2180</v>
      </c>
      <c r="B252" s="100">
        <f t="shared" si="51"/>
        <v>5.9691575949474274E-3</v>
      </c>
      <c r="C252" s="100">
        <f t="shared" si="52"/>
        <v>5.9328250264898408E-3</v>
      </c>
      <c r="D252" s="100">
        <f t="shared" si="53"/>
        <v>5.9691575949474274E-3</v>
      </c>
      <c r="E252" s="100">
        <f t="shared" si="54"/>
        <v>5.9691575949474274E-3</v>
      </c>
      <c r="F252" s="100">
        <f t="shared" si="55"/>
        <v>5.9238109073092016E-3</v>
      </c>
      <c r="G252" s="100">
        <f t="shared" si="56"/>
        <v>8.0285180981058968E-3</v>
      </c>
      <c r="H252" s="100">
        <f t="shared" si="57"/>
        <v>8.0212151409362331E-3</v>
      </c>
      <c r="I252" s="100">
        <f t="shared" si="58"/>
        <v>1.0015288147220858E-2</v>
      </c>
      <c r="J252" s="100">
        <f t="shared" si="59"/>
        <v>1.0002654971840164E-2</v>
      </c>
      <c r="K252" s="100">
        <f t="shared" si="60"/>
        <v>9.9963330967776098E-3</v>
      </c>
      <c r="L252" s="100">
        <f t="shared" si="61"/>
        <v>1.0002327744311756E-2</v>
      </c>
      <c r="M252" s="100">
        <f t="shared" si="62"/>
        <v>9.9867857798778825E-3</v>
      </c>
      <c r="N252" s="100">
        <f t="shared" si="63"/>
        <v>9.9970838804595008E-3</v>
      </c>
      <c r="O252" s="100">
        <f t="shared" si="64"/>
        <v>1.0016720979633353E-2</v>
      </c>
      <c r="P252" s="100">
        <f t="shared" si="65"/>
        <v>9.9973953964165307E-3</v>
      </c>
      <c r="Q252" s="100">
        <f t="shared" si="66"/>
        <v>1.0001939518220704E-2</v>
      </c>
      <c r="R252" s="25">
        <f t="shared" si="67"/>
        <v>8.4893982170276133E-3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ht="13" x14ac:dyDescent="0.6">
      <c r="A253" s="96">
        <v>2190</v>
      </c>
      <c r="B253" s="100">
        <f t="shared" si="51"/>
        <v>6.0545702349539265E-3</v>
      </c>
      <c r="C253" s="100">
        <f t="shared" si="52"/>
        <v>6.0198478666397826E-3</v>
      </c>
      <c r="D253" s="100">
        <f t="shared" si="53"/>
        <v>6.0545702349539265E-3</v>
      </c>
      <c r="E253" s="100">
        <f t="shared" si="54"/>
        <v>6.0545702349539265E-3</v>
      </c>
      <c r="F253" s="100">
        <f t="shared" si="55"/>
        <v>6.0112294317617998E-3</v>
      </c>
      <c r="G253" s="100">
        <f t="shared" si="56"/>
        <v>7.9564225983534964E-3</v>
      </c>
      <c r="H253" s="100">
        <f t="shared" si="57"/>
        <v>7.9733311599399226E-3</v>
      </c>
      <c r="I253" s="100">
        <f t="shared" si="58"/>
        <v>1.0000575759574692E-2</v>
      </c>
      <c r="J253" s="100">
        <f t="shared" si="59"/>
        <v>1.0000281063214933E-2</v>
      </c>
      <c r="K253" s="100">
        <f t="shared" si="60"/>
        <v>1.0017466872823899E-2</v>
      </c>
      <c r="L253" s="100">
        <f t="shared" si="61"/>
        <v>1.0013022457307619E-2</v>
      </c>
      <c r="M253" s="100">
        <f t="shared" si="62"/>
        <v>1.0003781792562894E-2</v>
      </c>
      <c r="N253" s="100">
        <f t="shared" si="63"/>
        <v>9.9937781368335532E-3</v>
      </c>
      <c r="O253" s="100">
        <f t="shared" si="64"/>
        <v>1.0000979635210294E-2</v>
      </c>
      <c r="P253" s="100">
        <f t="shared" si="65"/>
        <v>9.9985736665730851E-3</v>
      </c>
      <c r="Q253" s="100">
        <f t="shared" si="66"/>
        <v>9.9867857798778825E-3</v>
      </c>
      <c r="R253" s="25">
        <f t="shared" si="67"/>
        <v>8.5087366828459771E-3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ht="13" x14ac:dyDescent="0.6">
      <c r="A254" s="96">
        <v>2200</v>
      </c>
      <c r="B254" s="100">
        <f t="shared" si="51"/>
        <v>5.9735224773962425E-3</v>
      </c>
      <c r="C254" s="100">
        <f t="shared" si="52"/>
        <v>6.0726675818398856E-3</v>
      </c>
      <c r="D254" s="100">
        <f t="shared" si="53"/>
        <v>5.9735224773962425E-3</v>
      </c>
      <c r="E254" s="100">
        <f t="shared" si="54"/>
        <v>5.9735224773962425E-3</v>
      </c>
      <c r="F254" s="100">
        <f t="shared" si="55"/>
        <v>6.0644812037402573E-3</v>
      </c>
      <c r="G254" s="100">
        <f t="shared" si="56"/>
        <v>7.8549784535015821E-3</v>
      </c>
      <c r="H254" s="100">
        <f t="shared" si="57"/>
        <v>7.8129577190302335E-3</v>
      </c>
      <c r="I254" s="100">
        <f t="shared" si="58"/>
        <v>9.7957298995670072E-3</v>
      </c>
      <c r="J254" s="100">
        <f t="shared" si="59"/>
        <v>9.8333672107302483E-3</v>
      </c>
      <c r="K254" s="100">
        <f t="shared" si="60"/>
        <v>9.8157072722304672E-3</v>
      </c>
      <c r="L254" s="100">
        <f t="shared" si="61"/>
        <v>9.8193682305960373E-3</v>
      </c>
      <c r="M254" s="100">
        <f t="shared" si="62"/>
        <v>9.8206812690726508E-3</v>
      </c>
      <c r="N254" s="100">
        <f t="shared" si="63"/>
        <v>9.8269983346586098E-3</v>
      </c>
      <c r="O254" s="100">
        <f t="shared" si="64"/>
        <v>9.8250683059439847E-3</v>
      </c>
      <c r="P254" s="100">
        <f t="shared" si="65"/>
        <v>9.807588126756972E-3</v>
      </c>
      <c r="Q254" s="100">
        <f t="shared" si="66"/>
        <v>9.8142594176868769E-3</v>
      </c>
      <c r="R254" s="25">
        <f t="shared" si="67"/>
        <v>8.3802762785964713E-3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ht="13" x14ac:dyDescent="0.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ht="13" x14ac:dyDescent="0.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ht="13" x14ac:dyDescent="0.6">
      <c r="A257" s="1" t="s">
        <v>29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ht="13" x14ac:dyDescent="0.6">
      <c r="A258" s="1" t="s">
        <v>179</v>
      </c>
      <c r="B258" s="96" t="s">
        <v>159</v>
      </c>
      <c r="C258" s="96" t="s">
        <v>160</v>
      </c>
      <c r="D258" s="96" t="s">
        <v>161</v>
      </c>
      <c r="E258" s="96" t="s">
        <v>162</v>
      </c>
      <c r="F258" s="96" t="s">
        <v>163</v>
      </c>
      <c r="G258" s="96" t="s">
        <v>164</v>
      </c>
      <c r="H258" s="96" t="s">
        <v>165</v>
      </c>
      <c r="I258" s="96" t="s">
        <v>166</v>
      </c>
      <c r="J258" s="96" t="s">
        <v>167</v>
      </c>
      <c r="K258" s="96" t="s">
        <v>168</v>
      </c>
      <c r="L258" s="96" t="s">
        <v>169</v>
      </c>
      <c r="M258" s="96" t="s">
        <v>170</v>
      </c>
      <c r="N258" s="96" t="s">
        <v>171</v>
      </c>
      <c r="O258" s="96" t="s">
        <v>172</v>
      </c>
      <c r="P258" s="96" t="s">
        <v>173</v>
      </c>
      <c r="Q258" s="96" t="s">
        <v>174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ht="13" x14ac:dyDescent="0.6">
      <c r="A259" s="96">
        <v>1950</v>
      </c>
      <c r="B259" s="97">
        <v>0.33</v>
      </c>
      <c r="C259" s="97">
        <v>0.28000000000000003</v>
      </c>
      <c r="D259" s="97">
        <v>0.24</v>
      </c>
      <c r="E259" s="97">
        <v>0.17</v>
      </c>
      <c r="F259" s="97">
        <v>0.48</v>
      </c>
      <c r="G259" s="97">
        <v>0.33</v>
      </c>
      <c r="H259" s="97">
        <v>0.53</v>
      </c>
      <c r="I259" s="97">
        <v>0.48</v>
      </c>
      <c r="J259" s="97">
        <v>0.35</v>
      </c>
      <c r="K259" s="97">
        <v>0.39</v>
      </c>
      <c r="L259" s="97">
        <v>0.28999999999999998</v>
      </c>
      <c r="M259" s="97">
        <v>0.09</v>
      </c>
      <c r="N259" s="97">
        <v>0.04</v>
      </c>
      <c r="O259" s="97">
        <v>0.23</v>
      </c>
      <c r="P259" s="97">
        <v>1.03</v>
      </c>
      <c r="Q259" s="97">
        <v>0.3</v>
      </c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ht="13" x14ac:dyDescent="0.6">
      <c r="A260" s="96">
        <v>1960</v>
      </c>
      <c r="B260" s="97">
        <v>0.39</v>
      </c>
      <c r="C260" s="97">
        <v>0.37</v>
      </c>
      <c r="D260" s="97">
        <v>0.32</v>
      </c>
      <c r="E260" s="97">
        <v>0.23</v>
      </c>
      <c r="F260" s="97">
        <v>0.54</v>
      </c>
      <c r="G260" s="97">
        <v>0.44</v>
      </c>
      <c r="H260" s="97">
        <v>0.69</v>
      </c>
      <c r="I260" s="97">
        <v>0.6</v>
      </c>
      <c r="J260" s="97">
        <v>0.5</v>
      </c>
      <c r="K260" s="97">
        <v>0.54</v>
      </c>
      <c r="L260" s="97">
        <v>0.31</v>
      </c>
      <c r="M260" s="97">
        <v>0.15</v>
      </c>
      <c r="N260" s="97">
        <v>0.05</v>
      </c>
      <c r="O260" s="97">
        <v>0.33</v>
      </c>
      <c r="P260" s="97">
        <v>1.1200000000000001</v>
      </c>
      <c r="Q260" s="97">
        <v>0.4</v>
      </c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ht="13" x14ac:dyDescent="0.6">
      <c r="A261" s="96">
        <v>1970</v>
      </c>
      <c r="B261" s="97">
        <v>0.47</v>
      </c>
      <c r="C261" s="97">
        <v>0.48</v>
      </c>
      <c r="D261" s="97">
        <v>0.41</v>
      </c>
      <c r="E261" s="97">
        <v>0.32</v>
      </c>
      <c r="F261" s="97">
        <v>0.61</v>
      </c>
      <c r="G261" s="97">
        <v>0.59</v>
      </c>
      <c r="H261" s="97">
        <v>0.91</v>
      </c>
      <c r="I261" s="97">
        <v>0.76</v>
      </c>
      <c r="J261" s="97">
        <v>0.71</v>
      </c>
      <c r="K261" s="97">
        <v>0.75</v>
      </c>
      <c r="L261" s="97">
        <v>0.34</v>
      </c>
      <c r="M261" s="97">
        <v>0.23</v>
      </c>
      <c r="N261" s="97">
        <v>0.08</v>
      </c>
      <c r="O261" s="97">
        <v>0.47</v>
      </c>
      <c r="P261" s="97">
        <v>1.21</v>
      </c>
      <c r="Q261" s="97">
        <v>0.53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ht="13" x14ac:dyDescent="0.6">
      <c r="A262" s="96">
        <v>1980</v>
      </c>
      <c r="B262" s="97">
        <v>0.56999999999999995</v>
      </c>
      <c r="C262" s="97">
        <v>0.63</v>
      </c>
      <c r="D262" s="97">
        <v>0.54</v>
      </c>
      <c r="E262" s="97">
        <v>0.44</v>
      </c>
      <c r="F262" s="97">
        <v>0.68</v>
      </c>
      <c r="G262" s="97">
        <v>0.78</v>
      </c>
      <c r="H262" s="97">
        <v>1.2</v>
      </c>
      <c r="I262" s="97">
        <v>0.96</v>
      </c>
      <c r="J262" s="97">
        <v>1.01</v>
      </c>
      <c r="K262" s="97">
        <v>1.04</v>
      </c>
      <c r="L262" s="97">
        <v>0.36</v>
      </c>
      <c r="M262" s="97">
        <v>0.35</v>
      </c>
      <c r="N262" s="97">
        <v>0.12</v>
      </c>
      <c r="O262" s="97">
        <v>0.67</v>
      </c>
      <c r="P262" s="97">
        <v>1.3</v>
      </c>
      <c r="Q262" s="97">
        <v>0.71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ht="13" x14ac:dyDescent="0.6">
      <c r="A263" s="96">
        <v>1990</v>
      </c>
      <c r="B263" s="97">
        <v>0.78</v>
      </c>
      <c r="C263" s="97">
        <v>0.86</v>
      </c>
      <c r="D263" s="97">
        <v>0.85</v>
      </c>
      <c r="E263" s="97">
        <v>0.88</v>
      </c>
      <c r="F263" s="97">
        <v>0.83</v>
      </c>
      <c r="G263" s="97">
        <v>0.9</v>
      </c>
      <c r="H263" s="97">
        <v>1.79</v>
      </c>
      <c r="I263" s="97">
        <v>0.87</v>
      </c>
      <c r="J263" s="97">
        <v>0.85</v>
      </c>
      <c r="K263" s="97">
        <v>0.84</v>
      </c>
      <c r="L263" s="97">
        <v>0.72</v>
      </c>
      <c r="M263" s="97">
        <v>0.69</v>
      </c>
      <c r="N263" s="97">
        <v>0.46</v>
      </c>
      <c r="O263" s="97">
        <v>0.88</v>
      </c>
      <c r="P263" s="97">
        <v>1.07</v>
      </c>
      <c r="Q263" s="97">
        <v>0.81</v>
      </c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ht="13" x14ac:dyDescent="0.6">
      <c r="A264" s="96">
        <v>2000</v>
      </c>
      <c r="B264" s="97">
        <v>1</v>
      </c>
      <c r="C264" s="97">
        <v>1</v>
      </c>
      <c r="D264" s="97">
        <v>1</v>
      </c>
      <c r="E264" s="97">
        <v>1</v>
      </c>
      <c r="F264" s="97">
        <v>1</v>
      </c>
      <c r="G264" s="97">
        <v>1</v>
      </c>
      <c r="H264" s="97">
        <v>1</v>
      </c>
      <c r="I264" s="97">
        <v>1</v>
      </c>
      <c r="J264" s="97">
        <v>1</v>
      </c>
      <c r="K264" s="97">
        <v>1</v>
      </c>
      <c r="L264" s="97">
        <v>1</v>
      </c>
      <c r="M264" s="97">
        <v>1</v>
      </c>
      <c r="N264" s="97">
        <v>1</v>
      </c>
      <c r="O264" s="97">
        <v>1</v>
      </c>
      <c r="P264" s="97">
        <v>1</v>
      </c>
      <c r="Q264" s="97">
        <v>1</v>
      </c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ht="13" x14ac:dyDescent="0.6">
      <c r="A265" s="96">
        <v>2010</v>
      </c>
      <c r="B265" s="97">
        <v>1.22</v>
      </c>
      <c r="C265" s="97">
        <v>1.22</v>
      </c>
      <c r="D265" s="97">
        <v>1.22</v>
      </c>
      <c r="E265" s="97">
        <v>1.22</v>
      </c>
      <c r="F265" s="97">
        <v>1.23</v>
      </c>
      <c r="G265" s="97">
        <v>1.33</v>
      </c>
      <c r="H265" s="97">
        <v>1.38</v>
      </c>
      <c r="I265" s="97">
        <v>1.1399999999999999</v>
      </c>
      <c r="J265" s="97">
        <v>1.17</v>
      </c>
      <c r="K265" s="97">
        <v>1.18</v>
      </c>
      <c r="L265" s="97">
        <v>1.34</v>
      </c>
      <c r="M265" s="97">
        <v>1.41</v>
      </c>
      <c r="N265" s="97">
        <v>1.45</v>
      </c>
      <c r="O265" s="97">
        <v>1.18</v>
      </c>
      <c r="P265" s="97">
        <v>1.1599999999999999</v>
      </c>
      <c r="Q265" s="97">
        <v>1.22</v>
      </c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ht="13" x14ac:dyDescent="0.6">
      <c r="A266" s="96">
        <v>2020</v>
      </c>
      <c r="B266" s="97">
        <v>1.45</v>
      </c>
      <c r="C266" s="97">
        <v>1.46</v>
      </c>
      <c r="D266" s="97">
        <v>1.46</v>
      </c>
      <c r="E266" s="97">
        <v>1.46</v>
      </c>
      <c r="F266" s="97">
        <v>1.47</v>
      </c>
      <c r="G266" s="97">
        <v>1.88</v>
      </c>
      <c r="H266" s="97">
        <v>1.96</v>
      </c>
      <c r="I266" s="97">
        <v>1.46</v>
      </c>
      <c r="J266" s="97">
        <v>1.49</v>
      </c>
      <c r="K266" s="97">
        <v>1.5</v>
      </c>
      <c r="L266" s="97">
        <v>1.71</v>
      </c>
      <c r="M266" s="97">
        <v>1.8</v>
      </c>
      <c r="N266" s="97">
        <v>1.91</v>
      </c>
      <c r="O266" s="97">
        <v>1.51</v>
      </c>
      <c r="P266" s="97">
        <v>1.49</v>
      </c>
      <c r="Q266" s="97">
        <v>1.56</v>
      </c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ht="13" x14ac:dyDescent="0.6">
      <c r="A267" s="96">
        <v>2030</v>
      </c>
      <c r="B267" s="97">
        <v>1.7</v>
      </c>
      <c r="C267" s="97">
        <v>1.71</v>
      </c>
      <c r="D267" s="97">
        <v>1.71</v>
      </c>
      <c r="E267" s="97">
        <v>1.71</v>
      </c>
      <c r="F267" s="97">
        <v>1.72</v>
      </c>
      <c r="G267" s="97">
        <v>2.61</v>
      </c>
      <c r="H267" s="97">
        <v>2.71</v>
      </c>
      <c r="I267" s="97">
        <v>1.85</v>
      </c>
      <c r="J267" s="97">
        <v>1.89</v>
      </c>
      <c r="K267" s="97">
        <v>1.91</v>
      </c>
      <c r="L267" s="97">
        <v>2.17</v>
      </c>
      <c r="M267" s="97">
        <v>2.2799999999999998</v>
      </c>
      <c r="N267" s="97">
        <v>2.54</v>
      </c>
      <c r="O267" s="97">
        <v>1.92</v>
      </c>
      <c r="P267" s="97">
        <v>1.89</v>
      </c>
      <c r="Q267" s="97">
        <v>1.98</v>
      </c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ht="13" x14ac:dyDescent="0.6">
      <c r="A268" s="96">
        <v>2040</v>
      </c>
      <c r="B268" s="97">
        <v>1.96</v>
      </c>
      <c r="C268" s="97">
        <v>1.98</v>
      </c>
      <c r="D268" s="97">
        <v>1.97</v>
      </c>
      <c r="E268" s="97">
        <v>1.96</v>
      </c>
      <c r="F268" s="97">
        <v>1.98</v>
      </c>
      <c r="G268" s="97">
        <v>3.43</v>
      </c>
      <c r="H268" s="97">
        <v>3.56</v>
      </c>
      <c r="I268" s="97">
        <v>2.35</v>
      </c>
      <c r="J268" s="97">
        <v>2.4</v>
      </c>
      <c r="K268" s="97">
        <v>2.42</v>
      </c>
      <c r="L268" s="97">
        <v>2.75</v>
      </c>
      <c r="M268" s="97">
        <v>2.89</v>
      </c>
      <c r="N268" s="97">
        <v>3.39</v>
      </c>
      <c r="O268" s="97">
        <v>2.4300000000000002</v>
      </c>
      <c r="P268" s="97">
        <v>2.4</v>
      </c>
      <c r="Q268" s="97">
        <v>2.52</v>
      </c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ht="13" x14ac:dyDescent="0.6">
      <c r="A269" s="96">
        <v>2050</v>
      </c>
      <c r="B269" s="97">
        <v>2.2200000000000002</v>
      </c>
      <c r="C269" s="97">
        <v>2.2400000000000002</v>
      </c>
      <c r="D269" s="97">
        <v>2.23</v>
      </c>
      <c r="E269" s="97">
        <v>2.2200000000000002</v>
      </c>
      <c r="F269" s="97">
        <v>2.2400000000000002</v>
      </c>
      <c r="G269" s="97">
        <v>4.2699999999999996</v>
      </c>
      <c r="H269" s="97">
        <v>4.43</v>
      </c>
      <c r="I269" s="97">
        <v>2.98</v>
      </c>
      <c r="J269" s="97">
        <v>3.04</v>
      </c>
      <c r="K269" s="97">
        <v>3.07</v>
      </c>
      <c r="L269" s="97">
        <v>3.48</v>
      </c>
      <c r="M269" s="97">
        <v>3.66</v>
      </c>
      <c r="N269" s="97">
        <v>4.51</v>
      </c>
      <c r="O269" s="97">
        <v>3.08</v>
      </c>
      <c r="P269" s="97">
        <v>3.03</v>
      </c>
      <c r="Q269" s="97">
        <v>3.19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ht="13" x14ac:dyDescent="0.6">
      <c r="A270" s="96">
        <v>2060</v>
      </c>
      <c r="B270" s="97">
        <v>2.4900000000000002</v>
      </c>
      <c r="C270" s="97">
        <v>2.5099999999999998</v>
      </c>
      <c r="D270" s="97">
        <v>2.5</v>
      </c>
      <c r="E270" s="97">
        <v>2.48</v>
      </c>
      <c r="F270" s="97">
        <v>2.5</v>
      </c>
      <c r="G270" s="97">
        <v>5.15</v>
      </c>
      <c r="H270" s="97">
        <v>5.35</v>
      </c>
      <c r="I270" s="97">
        <v>3.78</v>
      </c>
      <c r="J270" s="97">
        <v>3.87</v>
      </c>
      <c r="K270" s="97">
        <v>3.89</v>
      </c>
      <c r="L270" s="97">
        <v>4.43</v>
      </c>
      <c r="M270" s="97">
        <v>4.6500000000000004</v>
      </c>
      <c r="N270" s="97">
        <v>6</v>
      </c>
      <c r="O270" s="97">
        <v>3.91</v>
      </c>
      <c r="P270" s="97">
        <v>3.85</v>
      </c>
      <c r="Q270" s="97">
        <v>4.05</v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ht="13" x14ac:dyDescent="0.6">
      <c r="A271" s="96">
        <v>2070</v>
      </c>
      <c r="B271" s="97">
        <v>2.79</v>
      </c>
      <c r="C271" s="97">
        <v>2.8</v>
      </c>
      <c r="D271" s="97">
        <v>2.79</v>
      </c>
      <c r="E271" s="97">
        <v>2.78</v>
      </c>
      <c r="F271" s="97">
        <v>2.8</v>
      </c>
      <c r="G271" s="97">
        <v>6.23</v>
      </c>
      <c r="H271" s="97">
        <v>6.46</v>
      </c>
      <c r="I271" s="97">
        <v>4.84</v>
      </c>
      <c r="J271" s="97">
        <v>4.95</v>
      </c>
      <c r="K271" s="97">
        <v>4.99</v>
      </c>
      <c r="L271" s="97">
        <v>5.67</v>
      </c>
      <c r="M271" s="97">
        <v>5.96</v>
      </c>
      <c r="N271" s="97">
        <v>7.95</v>
      </c>
      <c r="O271" s="97">
        <v>5.01</v>
      </c>
      <c r="P271" s="97">
        <v>4.9400000000000004</v>
      </c>
      <c r="Q271" s="97">
        <v>5.18</v>
      </c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ht="13" x14ac:dyDescent="0.6">
      <c r="A272" s="96">
        <v>2080</v>
      </c>
      <c r="B272" s="97">
        <v>3.11</v>
      </c>
      <c r="C272" s="97">
        <v>3.13</v>
      </c>
      <c r="D272" s="97">
        <v>3.11</v>
      </c>
      <c r="E272" s="97">
        <v>3.11</v>
      </c>
      <c r="F272" s="97">
        <v>3.13</v>
      </c>
      <c r="G272" s="97">
        <v>7.51</v>
      </c>
      <c r="H272" s="97">
        <v>7.79</v>
      </c>
      <c r="I272" s="97">
        <v>6.24</v>
      </c>
      <c r="J272" s="97">
        <v>6.38</v>
      </c>
      <c r="K272" s="97">
        <v>6.42</v>
      </c>
      <c r="L272" s="97">
        <v>7.3</v>
      </c>
      <c r="M272" s="97">
        <v>7.68</v>
      </c>
      <c r="N272" s="97">
        <v>10.5</v>
      </c>
      <c r="O272" s="97">
        <v>6.45</v>
      </c>
      <c r="P272" s="97">
        <v>6.36</v>
      </c>
      <c r="Q272" s="97">
        <v>6.68</v>
      </c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ht="13" x14ac:dyDescent="0.6">
      <c r="A273" s="96">
        <v>2090</v>
      </c>
      <c r="B273" s="97">
        <v>3.43</v>
      </c>
      <c r="C273" s="97">
        <v>3.46</v>
      </c>
      <c r="D273" s="97">
        <v>3.44</v>
      </c>
      <c r="E273" s="97">
        <v>3.43</v>
      </c>
      <c r="F273" s="97">
        <v>3.46</v>
      </c>
      <c r="G273" s="97">
        <v>8.7799999999999994</v>
      </c>
      <c r="H273" s="97">
        <v>9.11</v>
      </c>
      <c r="I273" s="97">
        <v>7.89</v>
      </c>
      <c r="J273" s="97">
        <v>8.06</v>
      </c>
      <c r="K273" s="97">
        <v>8.1199999999999992</v>
      </c>
      <c r="L273" s="97">
        <v>9.23</v>
      </c>
      <c r="M273" s="97">
        <v>9.7100000000000009</v>
      </c>
      <c r="N273" s="97">
        <v>13.48</v>
      </c>
      <c r="O273" s="97">
        <v>8.16</v>
      </c>
      <c r="P273" s="97">
        <v>8.0399999999999991</v>
      </c>
      <c r="Q273" s="97">
        <v>8.44</v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ht="13" x14ac:dyDescent="0.6">
      <c r="A274" s="96">
        <v>2100</v>
      </c>
      <c r="B274" s="97">
        <v>3.75</v>
      </c>
      <c r="C274" s="97">
        <v>3.77</v>
      </c>
      <c r="D274" s="97">
        <v>3.75</v>
      </c>
      <c r="E274" s="97">
        <v>3.75</v>
      </c>
      <c r="F274" s="97">
        <v>3.78</v>
      </c>
      <c r="G274" s="97">
        <v>9.9</v>
      </c>
      <c r="H274" s="97">
        <v>10.27</v>
      </c>
      <c r="I274" s="97">
        <v>9.74</v>
      </c>
      <c r="J274" s="97">
        <v>9.9600000000000009</v>
      </c>
      <c r="K274" s="97">
        <v>10.029999999999999</v>
      </c>
      <c r="L274" s="97">
        <v>11.4</v>
      </c>
      <c r="M274" s="97">
        <v>11.99</v>
      </c>
      <c r="N274" s="97">
        <v>16.73</v>
      </c>
      <c r="O274" s="97">
        <v>10.07</v>
      </c>
      <c r="P274" s="97">
        <v>9.93</v>
      </c>
      <c r="Q274" s="97">
        <v>10.42</v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ht="13" x14ac:dyDescent="0.6">
      <c r="A275" s="96">
        <v>2110</v>
      </c>
      <c r="B275" s="97">
        <v>4.05</v>
      </c>
      <c r="C275" s="97">
        <v>4.07</v>
      </c>
      <c r="D275" s="97">
        <v>4.05</v>
      </c>
      <c r="E275" s="97">
        <v>4.05</v>
      </c>
      <c r="F275" s="97">
        <v>4.08</v>
      </c>
      <c r="G275" s="97">
        <v>10.92</v>
      </c>
      <c r="H275" s="97">
        <v>11.33</v>
      </c>
      <c r="I275" s="97">
        <v>11.77</v>
      </c>
      <c r="J275" s="97">
        <v>12.03</v>
      </c>
      <c r="K275" s="97">
        <v>12.12</v>
      </c>
      <c r="L275" s="97">
        <v>13.77</v>
      </c>
      <c r="M275" s="97">
        <v>14.48</v>
      </c>
      <c r="N275" s="97">
        <v>20.22</v>
      </c>
      <c r="O275" s="97">
        <v>12.17</v>
      </c>
      <c r="P275" s="97">
        <v>11.99</v>
      </c>
      <c r="Q275" s="97">
        <v>12.59</v>
      </c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ht="13" x14ac:dyDescent="0.6">
      <c r="A276" s="96">
        <v>2120</v>
      </c>
      <c r="B276" s="97">
        <v>4.3600000000000003</v>
      </c>
      <c r="C276" s="97">
        <v>4.3899999999999997</v>
      </c>
      <c r="D276" s="97">
        <v>4.3600000000000003</v>
      </c>
      <c r="E276" s="97">
        <v>4.3600000000000003</v>
      </c>
      <c r="F276" s="97">
        <v>4.3899999999999997</v>
      </c>
      <c r="G276" s="97">
        <v>11.99</v>
      </c>
      <c r="H276" s="97">
        <v>12.44</v>
      </c>
      <c r="I276" s="97">
        <v>13.94</v>
      </c>
      <c r="J276" s="97">
        <v>14.25</v>
      </c>
      <c r="K276" s="97">
        <v>14.36</v>
      </c>
      <c r="L276" s="97">
        <v>16.32</v>
      </c>
      <c r="M276" s="97">
        <v>17.16</v>
      </c>
      <c r="N276" s="97">
        <v>23.95</v>
      </c>
      <c r="O276" s="97">
        <v>14.42</v>
      </c>
      <c r="P276" s="97">
        <v>14.21</v>
      </c>
      <c r="Q276" s="97">
        <v>14.92</v>
      </c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ht="13" x14ac:dyDescent="0.6">
      <c r="A277" s="96">
        <v>2130</v>
      </c>
      <c r="B277" s="97">
        <v>4.68</v>
      </c>
      <c r="C277" s="97">
        <v>4.7</v>
      </c>
      <c r="D277" s="97">
        <v>4.68</v>
      </c>
      <c r="E277" s="97">
        <v>4.68</v>
      </c>
      <c r="F277" s="97">
        <v>4.71</v>
      </c>
      <c r="G277" s="97">
        <v>13.12</v>
      </c>
      <c r="H277" s="97">
        <v>13.61</v>
      </c>
      <c r="I277" s="97">
        <v>16.2</v>
      </c>
      <c r="J277" s="97">
        <v>16.559999999999999</v>
      </c>
      <c r="K277" s="97">
        <v>16.68</v>
      </c>
      <c r="L277" s="97">
        <v>18.95</v>
      </c>
      <c r="M277" s="97">
        <v>19.93</v>
      </c>
      <c r="N277" s="97">
        <v>27.83</v>
      </c>
      <c r="O277" s="97">
        <v>16.75</v>
      </c>
      <c r="P277" s="97">
        <v>16.510000000000002</v>
      </c>
      <c r="Q277" s="97">
        <v>17.329999999999998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ht="13" x14ac:dyDescent="0.6">
      <c r="A278" s="96">
        <v>2140</v>
      </c>
      <c r="B278" s="97">
        <v>4.99</v>
      </c>
      <c r="C278" s="97">
        <v>5.03</v>
      </c>
      <c r="D278" s="97">
        <v>5</v>
      </c>
      <c r="E278" s="97">
        <v>4.99</v>
      </c>
      <c r="F278" s="97">
        <v>5.03</v>
      </c>
      <c r="G278" s="97">
        <v>14.29</v>
      </c>
      <c r="H278" s="97">
        <v>14.83</v>
      </c>
      <c r="I278" s="97">
        <v>18.45</v>
      </c>
      <c r="J278" s="97">
        <v>18.86</v>
      </c>
      <c r="K278" s="97">
        <v>19</v>
      </c>
      <c r="L278" s="97">
        <v>21.59</v>
      </c>
      <c r="M278" s="97">
        <v>22.7</v>
      </c>
      <c r="N278" s="97">
        <v>31.7</v>
      </c>
      <c r="O278" s="97">
        <v>19.079999999999998</v>
      </c>
      <c r="P278" s="97">
        <v>18.8</v>
      </c>
      <c r="Q278" s="97">
        <v>19.739999999999998</v>
      </c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ht="13" x14ac:dyDescent="0.6">
      <c r="A279" s="96">
        <v>2150</v>
      </c>
      <c r="B279" s="97">
        <v>5.31</v>
      </c>
      <c r="C279" s="97">
        <v>5.35</v>
      </c>
      <c r="D279" s="97">
        <v>5.31</v>
      </c>
      <c r="E279" s="97">
        <v>5.31</v>
      </c>
      <c r="F279" s="97">
        <v>5.36</v>
      </c>
      <c r="G279" s="97">
        <v>15.51</v>
      </c>
      <c r="H279" s="97">
        <v>16.09</v>
      </c>
      <c r="I279" s="97">
        <v>20.6</v>
      </c>
      <c r="J279" s="97">
        <v>21.06</v>
      </c>
      <c r="K279" s="97">
        <v>21.21</v>
      </c>
      <c r="L279" s="97">
        <v>24.11</v>
      </c>
      <c r="M279" s="97">
        <v>25.35</v>
      </c>
      <c r="N279" s="97">
        <v>35.4</v>
      </c>
      <c r="O279" s="97">
        <v>21.31</v>
      </c>
      <c r="P279" s="97">
        <v>21</v>
      </c>
      <c r="Q279" s="97">
        <v>22.05</v>
      </c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ht="13" x14ac:dyDescent="0.6">
      <c r="A280" s="96">
        <v>2160</v>
      </c>
      <c r="B280" s="97">
        <v>5.64</v>
      </c>
      <c r="C280" s="97">
        <v>5.68</v>
      </c>
      <c r="D280" s="97">
        <v>5.64</v>
      </c>
      <c r="E280" s="97">
        <v>5.64</v>
      </c>
      <c r="F280" s="97">
        <v>5.69</v>
      </c>
      <c r="G280" s="97">
        <v>16.8</v>
      </c>
      <c r="H280" s="97">
        <v>17.43</v>
      </c>
      <c r="I280" s="97">
        <v>22.76</v>
      </c>
      <c r="J280" s="97">
        <v>23.26</v>
      </c>
      <c r="K280" s="97">
        <v>23.43</v>
      </c>
      <c r="L280" s="97">
        <v>26.63</v>
      </c>
      <c r="M280" s="97">
        <v>28</v>
      </c>
      <c r="N280" s="97">
        <v>39.1</v>
      </c>
      <c r="O280" s="97">
        <v>23.54</v>
      </c>
      <c r="P280" s="97">
        <v>23.19</v>
      </c>
      <c r="Q280" s="97">
        <v>24.35</v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ht="13" x14ac:dyDescent="0.6">
      <c r="A281" s="96">
        <v>2170</v>
      </c>
      <c r="B281" s="97">
        <v>5.99</v>
      </c>
      <c r="C281" s="97">
        <v>6.03</v>
      </c>
      <c r="D281" s="97">
        <v>5.99</v>
      </c>
      <c r="E281" s="97">
        <v>5.99</v>
      </c>
      <c r="F281" s="97">
        <v>6.04</v>
      </c>
      <c r="G281" s="97">
        <v>18.190000000000001</v>
      </c>
      <c r="H281" s="97">
        <v>18.87</v>
      </c>
      <c r="I281" s="97">
        <v>25.14</v>
      </c>
      <c r="J281" s="97">
        <v>25.69</v>
      </c>
      <c r="K281" s="97">
        <v>25.88</v>
      </c>
      <c r="L281" s="97">
        <v>29.42</v>
      </c>
      <c r="M281" s="97">
        <v>30.93</v>
      </c>
      <c r="N281" s="97">
        <v>43.19</v>
      </c>
      <c r="O281" s="97">
        <v>26</v>
      </c>
      <c r="P281" s="97">
        <v>25.62</v>
      </c>
      <c r="Q281" s="97">
        <v>26.9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ht="13" x14ac:dyDescent="0.6">
      <c r="A282" s="96">
        <v>2180</v>
      </c>
      <c r="B282" s="97">
        <v>6.36</v>
      </c>
      <c r="C282" s="97">
        <v>6.4</v>
      </c>
      <c r="D282" s="97">
        <v>6.36</v>
      </c>
      <c r="E282" s="97">
        <v>6.36</v>
      </c>
      <c r="F282" s="97">
        <v>6.41</v>
      </c>
      <c r="G282" s="97">
        <v>19.7</v>
      </c>
      <c r="H282" s="97">
        <v>20.440000000000001</v>
      </c>
      <c r="I282" s="97">
        <v>27.77</v>
      </c>
      <c r="J282" s="97">
        <v>28.38</v>
      </c>
      <c r="K282" s="97">
        <v>28.59</v>
      </c>
      <c r="L282" s="97">
        <v>32.49</v>
      </c>
      <c r="M282" s="97">
        <v>34.17</v>
      </c>
      <c r="N282" s="97">
        <v>47.71</v>
      </c>
      <c r="O282" s="97">
        <v>28.72</v>
      </c>
      <c r="P282" s="97">
        <v>28.3</v>
      </c>
      <c r="Q282" s="97">
        <v>29.72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ht="13" x14ac:dyDescent="0.6">
      <c r="A283" s="96">
        <v>2190</v>
      </c>
      <c r="B283" s="97">
        <v>6.75</v>
      </c>
      <c r="C283" s="97">
        <v>6.79</v>
      </c>
      <c r="D283" s="97">
        <v>6.75</v>
      </c>
      <c r="E283" s="97">
        <v>6.75</v>
      </c>
      <c r="F283" s="97">
        <v>6.8</v>
      </c>
      <c r="G283" s="97">
        <v>21.34</v>
      </c>
      <c r="H283" s="97">
        <v>22.14</v>
      </c>
      <c r="I283" s="97">
        <v>30.68</v>
      </c>
      <c r="J283" s="97">
        <v>31.35</v>
      </c>
      <c r="K283" s="97">
        <v>31.58</v>
      </c>
      <c r="L283" s="97">
        <v>35.89</v>
      </c>
      <c r="M283" s="97">
        <v>37.74</v>
      </c>
      <c r="N283" s="97">
        <v>52.7</v>
      </c>
      <c r="O283" s="97">
        <v>31.73</v>
      </c>
      <c r="P283" s="97">
        <v>31.26</v>
      </c>
      <c r="Q283" s="97">
        <v>32.83</v>
      </c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ht="13" x14ac:dyDescent="0.6">
      <c r="A284" s="96">
        <v>2200</v>
      </c>
      <c r="B284" s="97">
        <v>7.17</v>
      </c>
      <c r="C284" s="97">
        <v>7.21</v>
      </c>
      <c r="D284" s="97">
        <v>7.17</v>
      </c>
      <c r="E284" s="97">
        <v>7.17</v>
      </c>
      <c r="F284" s="97">
        <v>7.22</v>
      </c>
      <c r="G284" s="97">
        <v>23.1</v>
      </c>
      <c r="H284" s="97">
        <v>23.97</v>
      </c>
      <c r="I284" s="97">
        <v>33.89</v>
      </c>
      <c r="J284" s="97">
        <v>34.630000000000003</v>
      </c>
      <c r="K284" s="97">
        <v>34.89</v>
      </c>
      <c r="L284" s="97">
        <v>39.65</v>
      </c>
      <c r="M284" s="97">
        <v>41.69</v>
      </c>
      <c r="N284" s="97">
        <v>58.21</v>
      </c>
      <c r="O284" s="97">
        <v>35.049999999999997</v>
      </c>
      <c r="P284" s="97">
        <v>34.53</v>
      </c>
      <c r="Q284" s="97">
        <v>36.26</v>
      </c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ht="13" x14ac:dyDescent="0.6">
      <c r="A285" s="96">
        <v>2210</v>
      </c>
      <c r="B285" s="97">
        <v>7.61</v>
      </c>
      <c r="C285" s="97">
        <v>7.66</v>
      </c>
      <c r="D285" s="97">
        <v>7.61</v>
      </c>
      <c r="E285" s="97">
        <v>7.61</v>
      </c>
      <c r="F285" s="97">
        <v>7.67</v>
      </c>
      <c r="G285" s="97">
        <v>24.98</v>
      </c>
      <c r="H285" s="97">
        <v>25.91</v>
      </c>
      <c r="I285" s="97">
        <v>37.36</v>
      </c>
      <c r="J285" s="97">
        <v>38.19</v>
      </c>
      <c r="K285" s="97">
        <v>38.47</v>
      </c>
      <c r="L285" s="97">
        <v>43.72</v>
      </c>
      <c r="M285" s="97">
        <v>45.97</v>
      </c>
      <c r="N285" s="97">
        <v>64.19</v>
      </c>
      <c r="O285" s="97">
        <v>38.65</v>
      </c>
      <c r="P285" s="97">
        <v>38.07</v>
      </c>
      <c r="Q285" s="97">
        <v>39.979999999999997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ht="13" x14ac:dyDescent="0.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ht="13" x14ac:dyDescent="0.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ht="13" x14ac:dyDescent="0.6">
      <c r="A288" s="1" t="s">
        <v>139</v>
      </c>
      <c r="B288" s="96" t="s">
        <v>159</v>
      </c>
      <c r="C288" s="96" t="s">
        <v>160</v>
      </c>
      <c r="D288" s="96" t="s">
        <v>161</v>
      </c>
      <c r="E288" s="96" t="s">
        <v>162</v>
      </c>
      <c r="F288" s="96" t="s">
        <v>163</v>
      </c>
      <c r="G288" s="96" t="s">
        <v>164</v>
      </c>
      <c r="H288" s="96" t="s">
        <v>165</v>
      </c>
      <c r="I288" s="96" t="s">
        <v>166</v>
      </c>
      <c r="J288" s="96" t="s">
        <v>167</v>
      </c>
      <c r="K288" s="96" t="s">
        <v>168</v>
      </c>
      <c r="L288" s="96" t="s">
        <v>169</v>
      </c>
      <c r="M288" s="96" t="s">
        <v>170</v>
      </c>
      <c r="N288" s="96" t="s">
        <v>171</v>
      </c>
      <c r="O288" s="96" t="s">
        <v>172</v>
      </c>
      <c r="P288" s="96" t="s">
        <v>173</v>
      </c>
      <c r="Q288" s="96" t="s">
        <v>174</v>
      </c>
      <c r="R288" s="1" t="s">
        <v>183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ht="13" x14ac:dyDescent="0.6">
      <c r="A289" s="96">
        <v>1950</v>
      </c>
      <c r="B289" s="100">
        <f t="shared" ref="B289:B315" si="68">EXP(LN(B260/B259)/(A260-A259))-1</f>
        <v>1.6845724056481437E-2</v>
      </c>
      <c r="C289" s="100">
        <f t="shared" ref="C289:C315" si="69">EXP(LN(C260/C259)/(A260-A259))-1</f>
        <v>2.8263379797903054E-2</v>
      </c>
      <c r="D289" s="100">
        <f t="shared" ref="D289:D315" si="70">EXP(LN(D260/D259)/(A260-A259))-1</f>
        <v>2.9186008964760646E-2</v>
      </c>
      <c r="E289" s="100">
        <f t="shared" ref="E289:E315" si="71">EXP(LN(E260/E259)/(A260-A259))-1</f>
        <v>3.0689594235900231E-2</v>
      </c>
      <c r="F289" s="100">
        <f t="shared" ref="F289:F315" si="72">EXP(LN(F260/F259)/(A260-A259))-1</f>
        <v>1.1847940917808941E-2</v>
      </c>
      <c r="G289" s="100">
        <f t="shared" ref="G289:G315" si="73">EXP(LN(G260/G259)/(A260-A259))-1</f>
        <v>2.9186008964760646E-2</v>
      </c>
      <c r="H289" s="100">
        <f t="shared" ref="H289:H315" si="74">EXP(LN(H260/H259)/(A260-A259))-1</f>
        <v>2.6732530254041986E-2</v>
      </c>
      <c r="I289" s="100">
        <f t="shared" ref="I289:I315" si="75">EXP(LN(I260/I259)/(A260-A259))-1</f>
        <v>2.2565182563572872E-2</v>
      </c>
      <c r="J289" s="100">
        <f t="shared" ref="J289:J315" si="76">EXP(LN(J260/J259)/(A260-A259))-1</f>
        <v>3.6311209910314224E-2</v>
      </c>
      <c r="K289" s="100">
        <f t="shared" ref="K289:K315" si="77">EXP(LN(K260/K259)/(A260-A259))-1</f>
        <v>3.3077529462111066E-2</v>
      </c>
      <c r="L289" s="100">
        <f t="shared" ref="L289:L315" si="78">EXP(LN(L260/L259)/(A260-A259))-1</f>
        <v>6.6914256672092609E-3</v>
      </c>
      <c r="M289" s="100">
        <f t="shared" ref="M289:M315" si="79">EXP(LN(M260/M259)/(A260-A259))-1</f>
        <v>5.2409779148925306E-2</v>
      </c>
      <c r="N289" s="100">
        <f t="shared" ref="N289:N315" si="80">EXP(LN(N260/N259)/(A260-A259))-1</f>
        <v>2.2565182563572872E-2</v>
      </c>
      <c r="O289" s="100">
        <f t="shared" ref="O289:O315" si="81">EXP(LN(O260/O259)/(A260-A259))-1</f>
        <v>3.6760900871232183E-2</v>
      </c>
      <c r="P289" s="100">
        <f t="shared" ref="P289:P315" si="82">EXP(LN(P260/P259)/(A260-A259))-1</f>
        <v>8.4121734529860603E-3</v>
      </c>
      <c r="Q289" s="100">
        <f t="shared" ref="Q289:Q315" si="83">EXP(LN(Q260/Q259)/(A260-A259))-1</f>
        <v>2.9186008964760646E-2</v>
      </c>
      <c r="R289" s="25">
        <f t="shared" ref="R289:R292" si="84">SUM(B289:Q289)/16</f>
        <v>2.6295661237271339E-2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ht="13" x14ac:dyDescent="0.6">
      <c r="A290" s="96">
        <v>1960</v>
      </c>
      <c r="B290" s="100">
        <f t="shared" si="68"/>
        <v>1.8833754865022367E-2</v>
      </c>
      <c r="C290" s="100">
        <f t="shared" si="69"/>
        <v>2.6370004418768911E-2</v>
      </c>
      <c r="D290" s="100">
        <f t="shared" si="70"/>
        <v>2.5093283139584477E-2</v>
      </c>
      <c r="E290" s="100">
        <f t="shared" si="71"/>
        <v>3.3575519102710727E-2</v>
      </c>
      <c r="F290" s="100">
        <f t="shared" si="72"/>
        <v>1.2263570143156377E-2</v>
      </c>
      <c r="G290" s="100">
        <f t="shared" si="73"/>
        <v>2.976928396352907E-2</v>
      </c>
      <c r="H290" s="100">
        <f t="shared" si="74"/>
        <v>2.8061818746097034E-2</v>
      </c>
      <c r="I290" s="100">
        <f t="shared" si="75"/>
        <v>2.3920490704586683E-2</v>
      </c>
      <c r="J290" s="100">
        <f t="shared" si="76"/>
        <v>3.5687737952794674E-2</v>
      </c>
      <c r="K290" s="100">
        <f t="shared" si="77"/>
        <v>3.3395938566434413E-2</v>
      </c>
      <c r="L290" s="100">
        <f t="shared" si="78"/>
        <v>9.2801278360383765E-3</v>
      </c>
      <c r="M290" s="100">
        <f t="shared" si="79"/>
        <v>4.3671099970169713E-2</v>
      </c>
      <c r="N290" s="100">
        <f t="shared" si="80"/>
        <v>4.8122389468957749E-2</v>
      </c>
      <c r="O290" s="100">
        <f t="shared" si="81"/>
        <v>3.5996747158907549E-2</v>
      </c>
      <c r="P290" s="100">
        <f t="shared" si="82"/>
        <v>7.7591145504607439E-3</v>
      </c>
      <c r="Q290" s="100">
        <f t="shared" si="83"/>
        <v>2.8540951399434356E-2</v>
      </c>
      <c r="R290" s="25">
        <f t="shared" si="84"/>
        <v>2.7521364499165826E-2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ht="13" x14ac:dyDescent="0.6">
      <c r="A291" s="96">
        <v>1970</v>
      </c>
      <c r="B291" s="100">
        <f t="shared" si="68"/>
        <v>1.9477627909360029E-2</v>
      </c>
      <c r="C291" s="100">
        <f t="shared" si="69"/>
        <v>2.7566485675441399E-2</v>
      </c>
      <c r="D291" s="100">
        <f t="shared" si="70"/>
        <v>2.7923962631948518E-2</v>
      </c>
      <c r="E291" s="100">
        <f t="shared" si="71"/>
        <v>3.2357862679155636E-2</v>
      </c>
      <c r="F291" s="100">
        <f t="shared" si="72"/>
        <v>1.092260490919128E-2</v>
      </c>
      <c r="G291" s="100">
        <f t="shared" si="73"/>
        <v>2.8310473314933082E-2</v>
      </c>
      <c r="H291" s="100">
        <f t="shared" si="74"/>
        <v>2.804940336523476E-2</v>
      </c>
      <c r="I291" s="100">
        <f t="shared" si="75"/>
        <v>2.3636502037103657E-2</v>
      </c>
      <c r="J291" s="100">
        <f t="shared" si="76"/>
        <v>3.5872497114519897E-2</v>
      </c>
      <c r="K291" s="100">
        <f t="shared" si="77"/>
        <v>3.3230476048277113E-2</v>
      </c>
      <c r="L291" s="100">
        <f t="shared" si="78"/>
        <v>5.73220797344276E-3</v>
      </c>
      <c r="M291" s="100">
        <f t="shared" si="79"/>
        <v>4.2879236496325079E-2</v>
      </c>
      <c r="N291" s="100">
        <f t="shared" si="80"/>
        <v>4.1379743992410623E-2</v>
      </c>
      <c r="O291" s="100">
        <f t="shared" si="81"/>
        <v>3.6090506769492769E-2</v>
      </c>
      <c r="P291" s="100">
        <f t="shared" si="82"/>
        <v>7.2001880824141828E-3</v>
      </c>
      <c r="Q291" s="100">
        <f t="shared" si="83"/>
        <v>2.9670446662913408E-2</v>
      </c>
      <c r="R291" s="25">
        <f t="shared" si="84"/>
        <v>2.6893764103885262E-2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ht="13" x14ac:dyDescent="0.6">
      <c r="A292" s="96">
        <v>1980</v>
      </c>
      <c r="B292" s="100">
        <f t="shared" si="68"/>
        <v>3.1862844783501876E-2</v>
      </c>
      <c r="C292" s="100">
        <f t="shared" si="69"/>
        <v>3.161058629343505E-2</v>
      </c>
      <c r="D292" s="100">
        <f t="shared" si="70"/>
        <v>4.6411530629548281E-2</v>
      </c>
      <c r="E292" s="100">
        <f t="shared" si="71"/>
        <v>7.1773462536293131E-2</v>
      </c>
      <c r="F292" s="100">
        <f t="shared" si="72"/>
        <v>2.0133284932699391E-2</v>
      </c>
      <c r="G292" s="100">
        <f t="shared" si="73"/>
        <v>1.4412963773229759E-2</v>
      </c>
      <c r="H292" s="100">
        <f t="shared" si="74"/>
        <v>4.0799748219803256E-2</v>
      </c>
      <c r="I292" s="100">
        <f t="shared" si="75"/>
        <v>-9.7957136392137212E-3</v>
      </c>
      <c r="J292" s="100">
        <f t="shared" si="76"/>
        <v>-1.7099049167184299E-2</v>
      </c>
      <c r="K292" s="100">
        <f t="shared" si="77"/>
        <v>-2.1130955573644306E-2</v>
      </c>
      <c r="L292" s="100">
        <f t="shared" si="78"/>
        <v>7.1773462536293131E-2</v>
      </c>
      <c r="M292" s="100">
        <f t="shared" si="79"/>
        <v>7.0232424785491743E-2</v>
      </c>
      <c r="N292" s="100">
        <f t="shared" si="80"/>
        <v>0.14381992765281582</v>
      </c>
      <c r="O292" s="100">
        <f t="shared" si="81"/>
        <v>2.7639494771925621E-2</v>
      </c>
      <c r="P292" s="100">
        <f t="shared" si="82"/>
        <v>-1.928223447379529E-2</v>
      </c>
      <c r="Q292" s="100">
        <f t="shared" si="83"/>
        <v>1.3264126056686587E-2</v>
      </c>
      <c r="R292" s="25">
        <f t="shared" si="84"/>
        <v>3.2276619007367877E-2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ht="13" x14ac:dyDescent="0.6">
      <c r="A293" s="96">
        <v>1990</v>
      </c>
      <c r="B293" s="100">
        <f t="shared" si="68"/>
        <v>2.5157373502909142E-2</v>
      </c>
      <c r="C293" s="100">
        <f t="shared" si="69"/>
        <v>1.5196600664751037E-2</v>
      </c>
      <c r="D293" s="100">
        <f t="shared" si="70"/>
        <v>1.6384673297434205E-2</v>
      </c>
      <c r="E293" s="100">
        <f t="shared" si="71"/>
        <v>1.2865393282954551E-2</v>
      </c>
      <c r="F293" s="100">
        <f t="shared" si="72"/>
        <v>1.8807634606074597E-2</v>
      </c>
      <c r="G293" s="100">
        <f t="shared" si="73"/>
        <v>1.0591751203291366E-2</v>
      </c>
      <c r="H293" s="100">
        <f t="shared" si="74"/>
        <v>-5.6559106358909927E-2</v>
      </c>
      <c r="I293" s="100">
        <f t="shared" si="75"/>
        <v>1.4023628061544668E-2</v>
      </c>
      <c r="J293" s="100">
        <f t="shared" si="76"/>
        <v>1.6384673297434205E-2</v>
      </c>
      <c r="K293" s="100">
        <f t="shared" si="77"/>
        <v>1.7588221460874243E-2</v>
      </c>
      <c r="L293" s="100">
        <f t="shared" si="78"/>
        <v>3.3395938566434413E-2</v>
      </c>
      <c r="M293" s="100">
        <f t="shared" si="79"/>
        <v>3.7803404184254763E-2</v>
      </c>
      <c r="N293" s="100">
        <f t="shared" si="80"/>
        <v>8.0747443363851312E-2</v>
      </c>
      <c r="O293" s="100">
        <f t="shared" si="81"/>
        <v>1.2865393282954551E-2</v>
      </c>
      <c r="P293" s="100">
        <f t="shared" si="82"/>
        <v>-6.7430279167030038E-3</v>
      </c>
      <c r="Q293" s="100">
        <f t="shared" si="83"/>
        <v>2.1295687600135116E-2</v>
      </c>
      <c r="R293" s="25">
        <f t="shared" ref="R293:R315" si="85">SUM(B293:Q293)/16</f>
        <v>1.6862855131205327E-2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ht="13" x14ac:dyDescent="0.6">
      <c r="A294" s="96">
        <v>2000</v>
      </c>
      <c r="B294" s="100">
        <f t="shared" si="68"/>
        <v>2.0084111217701706E-2</v>
      </c>
      <c r="C294" s="100">
        <f t="shared" si="69"/>
        <v>2.0084111217701706E-2</v>
      </c>
      <c r="D294" s="100">
        <f t="shared" si="70"/>
        <v>2.0084111217701706E-2</v>
      </c>
      <c r="E294" s="100">
        <f t="shared" si="71"/>
        <v>2.0084111217701706E-2</v>
      </c>
      <c r="F294" s="100">
        <f t="shared" si="72"/>
        <v>2.0917177548195109E-2</v>
      </c>
      <c r="G294" s="100">
        <f t="shared" si="73"/>
        <v>2.892842254481276E-2</v>
      </c>
      <c r="H294" s="100">
        <f t="shared" si="74"/>
        <v>3.2732652653746142E-2</v>
      </c>
      <c r="I294" s="100">
        <f t="shared" si="75"/>
        <v>1.3189044424145591E-2</v>
      </c>
      <c r="J294" s="100">
        <f t="shared" si="76"/>
        <v>1.5824273334805516E-2</v>
      </c>
      <c r="K294" s="100">
        <f t="shared" si="77"/>
        <v>1.6689177844041669E-2</v>
      </c>
      <c r="L294" s="100">
        <f t="shared" si="78"/>
        <v>2.9699447788218647E-2</v>
      </c>
      <c r="M294" s="100">
        <f t="shared" si="79"/>
        <v>3.4956058684732838E-2</v>
      </c>
      <c r="N294" s="100">
        <f t="shared" si="80"/>
        <v>3.7855282682871527E-2</v>
      </c>
      <c r="O294" s="100">
        <f t="shared" si="81"/>
        <v>1.6689177844041669E-2</v>
      </c>
      <c r="P294" s="100">
        <f t="shared" si="82"/>
        <v>1.4952689940964214E-2</v>
      </c>
      <c r="Q294" s="100">
        <f t="shared" si="83"/>
        <v>2.0084111217701706E-2</v>
      </c>
      <c r="R294" s="25">
        <f t="shared" si="85"/>
        <v>2.2678372586192763E-2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ht="13" x14ac:dyDescent="0.6">
      <c r="A295" s="96">
        <v>2010</v>
      </c>
      <c r="B295" s="100">
        <f t="shared" si="68"/>
        <v>1.7421280529461347E-2</v>
      </c>
      <c r="C295" s="100">
        <f t="shared" si="69"/>
        <v>1.8120782246057399E-2</v>
      </c>
      <c r="D295" s="100">
        <f t="shared" si="70"/>
        <v>1.8120782246057399E-2</v>
      </c>
      <c r="E295" s="100">
        <f t="shared" si="71"/>
        <v>1.8120782246057399E-2</v>
      </c>
      <c r="F295" s="100">
        <f t="shared" si="72"/>
        <v>1.7984633418501872E-2</v>
      </c>
      <c r="G295" s="100">
        <f t="shared" si="73"/>
        <v>3.5215154089348832E-2</v>
      </c>
      <c r="H295" s="100">
        <f t="shared" si="74"/>
        <v>3.5708876810044199E-2</v>
      </c>
      <c r="I295" s="100">
        <f t="shared" si="75"/>
        <v>2.5049411050451775E-2</v>
      </c>
      <c r="J295" s="100">
        <f t="shared" si="76"/>
        <v>2.4471876240215407E-2</v>
      </c>
      <c r="K295" s="100">
        <f t="shared" si="77"/>
        <v>2.4285265041108062E-2</v>
      </c>
      <c r="L295" s="100">
        <f t="shared" si="78"/>
        <v>2.4682056462887791E-2</v>
      </c>
      <c r="M295" s="100">
        <f t="shared" si="79"/>
        <v>2.472029871664283E-2</v>
      </c>
      <c r="N295" s="100">
        <f t="shared" si="80"/>
        <v>2.7937089897482448E-2</v>
      </c>
      <c r="O295" s="100">
        <f t="shared" si="81"/>
        <v>2.496608192186911E-2</v>
      </c>
      <c r="P295" s="100">
        <f t="shared" si="82"/>
        <v>2.5351634167494197E-2</v>
      </c>
      <c r="Q295" s="100">
        <f t="shared" si="83"/>
        <v>2.4888161854583313E-2</v>
      </c>
      <c r="R295" s="25">
        <f t="shared" si="85"/>
        <v>2.4190260433641461E-2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ht="13" x14ac:dyDescent="0.6">
      <c r="A296" s="96">
        <v>2020</v>
      </c>
      <c r="B296" s="100">
        <f t="shared" si="68"/>
        <v>1.6033650788844556E-2</v>
      </c>
      <c r="C296" s="100">
        <f t="shared" si="69"/>
        <v>1.5931264157523772E-2</v>
      </c>
      <c r="D296" s="100">
        <f t="shared" si="70"/>
        <v>1.5931264157523772E-2</v>
      </c>
      <c r="E296" s="100">
        <f t="shared" si="71"/>
        <v>1.5931264157523772E-2</v>
      </c>
      <c r="F296" s="100">
        <f t="shared" si="72"/>
        <v>1.58301794787441E-2</v>
      </c>
      <c r="G296" s="100">
        <f t="shared" si="73"/>
        <v>3.3351955848296422E-2</v>
      </c>
      <c r="H296" s="100">
        <f t="shared" si="74"/>
        <v>3.2931024789221608E-2</v>
      </c>
      <c r="I296" s="100">
        <f t="shared" si="75"/>
        <v>2.3957396055257263E-2</v>
      </c>
      <c r="J296" s="100">
        <f t="shared" si="76"/>
        <v>2.4065071424597795E-2</v>
      </c>
      <c r="K296" s="100">
        <f t="shared" si="77"/>
        <v>2.4458124109177026E-2</v>
      </c>
      <c r="L296" s="100">
        <f t="shared" si="78"/>
        <v>2.4109423406549313E-2</v>
      </c>
      <c r="M296" s="100">
        <f t="shared" si="79"/>
        <v>2.3920490704586683E-2</v>
      </c>
      <c r="N296" s="100">
        <f t="shared" si="80"/>
        <v>2.8916270636290209E-2</v>
      </c>
      <c r="O296" s="100">
        <f t="shared" si="81"/>
        <v>2.4312395191711911E-2</v>
      </c>
      <c r="P296" s="100">
        <f t="shared" si="82"/>
        <v>2.4065071424597795E-2</v>
      </c>
      <c r="Q296" s="100">
        <f t="shared" si="83"/>
        <v>2.4127573490751342E-2</v>
      </c>
      <c r="R296" s="25">
        <f t="shared" si="85"/>
        <v>2.2992026238824834E-2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ht="13" x14ac:dyDescent="0.6">
      <c r="A297" s="96">
        <v>2030</v>
      </c>
      <c r="B297" s="100">
        <f t="shared" si="68"/>
        <v>1.4333373877557287E-2</v>
      </c>
      <c r="C297" s="100">
        <f t="shared" si="69"/>
        <v>1.4768337390565822E-2</v>
      </c>
      <c r="D297" s="100">
        <f t="shared" si="70"/>
        <v>1.4254659596014019E-2</v>
      </c>
      <c r="E297" s="100">
        <f t="shared" si="71"/>
        <v>1.3738629666663948E-2</v>
      </c>
      <c r="F297" s="100">
        <f t="shared" si="72"/>
        <v>1.4176806534865527E-2</v>
      </c>
      <c r="G297" s="100">
        <f t="shared" si="73"/>
        <v>2.7697644859024484E-2</v>
      </c>
      <c r="H297" s="100">
        <f t="shared" si="74"/>
        <v>2.7656729960433113E-2</v>
      </c>
      <c r="I297" s="100">
        <f t="shared" si="75"/>
        <v>2.4211418726341805E-2</v>
      </c>
      <c r="J297" s="100">
        <f t="shared" si="76"/>
        <v>2.4176823417079385E-2</v>
      </c>
      <c r="K297" s="100">
        <f t="shared" si="77"/>
        <v>2.3948702155278001E-2</v>
      </c>
      <c r="L297" s="100">
        <f t="shared" si="78"/>
        <v>2.3970148577501682E-2</v>
      </c>
      <c r="M297" s="100">
        <f t="shared" si="79"/>
        <v>2.3991377237951639E-2</v>
      </c>
      <c r="N297" s="100">
        <f t="shared" si="80"/>
        <v>2.9287261962069211E-2</v>
      </c>
      <c r="O297" s="100">
        <f t="shared" si="81"/>
        <v>2.3836255539609663E-2</v>
      </c>
      <c r="P297" s="100">
        <f t="shared" si="82"/>
        <v>2.4176823417079385E-2</v>
      </c>
      <c r="Q297" s="100">
        <f t="shared" si="83"/>
        <v>2.4409353161412684E-2</v>
      </c>
      <c r="R297" s="25">
        <f t="shared" si="85"/>
        <v>2.1789646629965478E-2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ht="13" x14ac:dyDescent="0.6">
      <c r="A298" s="96">
        <v>2040</v>
      </c>
      <c r="B298" s="100">
        <f t="shared" si="68"/>
        <v>1.2534174745673532E-2</v>
      </c>
      <c r="C298" s="100">
        <f t="shared" si="69"/>
        <v>1.2414328018703902E-2</v>
      </c>
      <c r="D298" s="100">
        <f t="shared" si="70"/>
        <v>1.2473963161856005E-2</v>
      </c>
      <c r="E298" s="100">
        <f t="shared" si="71"/>
        <v>1.2534174745673532E-2</v>
      </c>
      <c r="F298" s="100">
        <f t="shared" si="72"/>
        <v>1.2414328018703902E-2</v>
      </c>
      <c r="G298" s="100">
        <f t="shared" si="73"/>
        <v>2.2147040427619391E-2</v>
      </c>
      <c r="H298" s="100">
        <f t="shared" si="74"/>
        <v>2.2104670564506046E-2</v>
      </c>
      <c r="I298" s="100">
        <f t="shared" si="75"/>
        <v>2.4035093714998235E-2</v>
      </c>
      <c r="J298" s="100">
        <f t="shared" si="76"/>
        <v>2.3920490704586683E-2</v>
      </c>
      <c r="K298" s="100">
        <f t="shared" si="77"/>
        <v>2.4076265778284478E-2</v>
      </c>
      <c r="L298" s="100">
        <f t="shared" si="78"/>
        <v>2.3822465663360326E-2</v>
      </c>
      <c r="M298" s="100">
        <f t="shared" si="79"/>
        <v>2.3901841926349476E-2</v>
      </c>
      <c r="N298" s="100">
        <f t="shared" si="80"/>
        <v>2.8958085938421085E-2</v>
      </c>
      <c r="O298" s="100">
        <f t="shared" si="81"/>
        <v>2.3987002804774837E-2</v>
      </c>
      <c r="P298" s="100">
        <f t="shared" si="82"/>
        <v>2.3583175136269841E-2</v>
      </c>
      <c r="Q298" s="100">
        <f t="shared" si="83"/>
        <v>2.3856317189254073E-2</v>
      </c>
      <c r="R298" s="25">
        <f t="shared" si="85"/>
        <v>2.0422713658689709E-2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ht="13" x14ac:dyDescent="0.6">
      <c r="A299" s="96">
        <v>2050</v>
      </c>
      <c r="B299" s="100">
        <f t="shared" si="68"/>
        <v>1.1543671275387357E-2</v>
      </c>
      <c r="C299" s="100">
        <f t="shared" si="69"/>
        <v>1.1445695137481504E-2</v>
      </c>
      <c r="D299" s="100">
        <f t="shared" si="70"/>
        <v>1.149447420531069E-2</v>
      </c>
      <c r="E299" s="100">
        <f t="shared" si="71"/>
        <v>1.1136692791213987E-2</v>
      </c>
      <c r="F299" s="100">
        <f t="shared" si="72"/>
        <v>1.1042004447136655E-2</v>
      </c>
      <c r="G299" s="100">
        <f t="shared" si="73"/>
        <v>1.8914952207806479E-2</v>
      </c>
      <c r="H299" s="100">
        <f t="shared" si="74"/>
        <v>1.9048855541086818E-2</v>
      </c>
      <c r="I299" s="100">
        <f t="shared" si="75"/>
        <v>2.4065071424597795E-2</v>
      </c>
      <c r="J299" s="100">
        <f t="shared" si="76"/>
        <v>2.4433420385456817E-2</v>
      </c>
      <c r="K299" s="100">
        <f t="shared" si="77"/>
        <v>2.3955593140371656E-2</v>
      </c>
      <c r="L299" s="100">
        <f t="shared" si="78"/>
        <v>2.4430377684121485E-2</v>
      </c>
      <c r="M299" s="100">
        <f t="shared" si="79"/>
        <v>2.4229279400361126E-2</v>
      </c>
      <c r="N299" s="100">
        <f t="shared" si="80"/>
        <v>2.8957580060690713E-2</v>
      </c>
      <c r="O299" s="100">
        <f t="shared" si="81"/>
        <v>2.4147723764276208E-2</v>
      </c>
      <c r="P299" s="100">
        <f t="shared" si="82"/>
        <v>2.4240183054293984E-2</v>
      </c>
      <c r="Q299" s="100">
        <f t="shared" si="83"/>
        <v>2.4156755487370507E-2</v>
      </c>
      <c r="R299" s="25">
        <f t="shared" si="85"/>
        <v>1.9827645625435236E-2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ht="13" x14ac:dyDescent="0.6">
      <c r="A300" s="96">
        <v>2060</v>
      </c>
      <c r="B300" s="100">
        <f t="shared" si="68"/>
        <v>1.1440840015591425E-2</v>
      </c>
      <c r="C300" s="100">
        <f t="shared" si="69"/>
        <v>1.0993657375327537E-2</v>
      </c>
      <c r="D300" s="100">
        <f t="shared" si="70"/>
        <v>1.1035533591945423E-2</v>
      </c>
      <c r="E300" s="100">
        <f t="shared" si="71"/>
        <v>1.1484685122802318E-2</v>
      </c>
      <c r="F300" s="100">
        <f t="shared" si="72"/>
        <v>1.1397328761565628E-2</v>
      </c>
      <c r="G300" s="100">
        <f t="shared" si="73"/>
        <v>1.922033933430578E-2</v>
      </c>
      <c r="H300" s="100">
        <f t="shared" si="74"/>
        <v>1.9032120861830482E-2</v>
      </c>
      <c r="I300" s="100">
        <f t="shared" si="75"/>
        <v>2.5027120341096776E-2</v>
      </c>
      <c r="J300" s="100">
        <f t="shared" si="76"/>
        <v>2.4918714945831422E-2</v>
      </c>
      <c r="K300" s="100">
        <f t="shared" si="77"/>
        <v>2.521533680482424E-2</v>
      </c>
      <c r="L300" s="100">
        <f t="shared" si="78"/>
        <v>2.4985999392956426E-2</v>
      </c>
      <c r="M300" s="100">
        <f t="shared" si="79"/>
        <v>2.5130914755980172E-2</v>
      </c>
      <c r="N300" s="100">
        <f t="shared" si="80"/>
        <v>2.8540951399434356E-2</v>
      </c>
      <c r="O300" s="100">
        <f t="shared" si="81"/>
        <v>2.5099677403880527E-2</v>
      </c>
      <c r="P300" s="100">
        <f t="shared" si="82"/>
        <v>2.5242549535303027E-2</v>
      </c>
      <c r="Q300" s="100">
        <f t="shared" si="83"/>
        <v>2.4914113646522962E-2</v>
      </c>
      <c r="R300" s="25">
        <f t="shared" si="85"/>
        <v>2.0229992705574906E-2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ht="13" x14ac:dyDescent="0.6">
      <c r="A301" s="96">
        <v>2070</v>
      </c>
      <c r="B301" s="100">
        <f t="shared" si="68"/>
        <v>1.0917276284987398E-2</v>
      </c>
      <c r="C301" s="100">
        <f t="shared" si="69"/>
        <v>1.1203654813697561E-2</v>
      </c>
      <c r="D301" s="100">
        <f t="shared" si="70"/>
        <v>1.0917276284987398E-2</v>
      </c>
      <c r="E301" s="100">
        <f t="shared" si="71"/>
        <v>1.1280328305728782E-2</v>
      </c>
      <c r="F301" s="100">
        <f t="shared" si="72"/>
        <v>1.1203654813697561E-2</v>
      </c>
      <c r="G301" s="100">
        <f t="shared" si="73"/>
        <v>1.8861587480421438E-2</v>
      </c>
      <c r="H301" s="100">
        <f t="shared" si="74"/>
        <v>1.8897493723776915E-2</v>
      </c>
      <c r="I301" s="100">
        <f t="shared" si="75"/>
        <v>2.5732043198295917E-2</v>
      </c>
      <c r="J301" s="100">
        <f t="shared" si="76"/>
        <v>2.5702816315930077E-2</v>
      </c>
      <c r="K301" s="100">
        <f t="shared" si="77"/>
        <v>2.5518379445966577E-2</v>
      </c>
      <c r="L301" s="100">
        <f t="shared" si="78"/>
        <v>2.5590478227345059E-2</v>
      </c>
      <c r="M301" s="100">
        <f t="shared" si="79"/>
        <v>2.5679076217543395E-2</v>
      </c>
      <c r="N301" s="100">
        <f t="shared" si="80"/>
        <v>2.8210932096907504E-2</v>
      </c>
      <c r="O301" s="100">
        <f t="shared" si="81"/>
        <v>2.5586271807005234E-2</v>
      </c>
      <c r="P301" s="100">
        <f t="shared" si="82"/>
        <v>2.5588203033031665E-2</v>
      </c>
      <c r="Q301" s="100">
        <f t="shared" si="83"/>
        <v>2.5757427264726962E-2</v>
      </c>
      <c r="R301" s="25">
        <f t="shared" si="85"/>
        <v>2.041543120712809E-2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ht="13" x14ac:dyDescent="0.6">
      <c r="A302" s="96">
        <v>2080</v>
      </c>
      <c r="B302" s="100">
        <f t="shared" si="68"/>
        <v>9.8418692521275997E-3</v>
      </c>
      <c r="C302" s="100">
        <f t="shared" si="69"/>
        <v>1.0073962582592966E-2</v>
      </c>
      <c r="D302" s="100">
        <f t="shared" si="70"/>
        <v>1.0135898244829855E-2</v>
      </c>
      <c r="E302" s="100">
        <f t="shared" si="71"/>
        <v>9.8418692521275997E-3</v>
      </c>
      <c r="F302" s="100">
        <f t="shared" si="72"/>
        <v>1.0073962582592966E-2</v>
      </c>
      <c r="G302" s="100">
        <f t="shared" si="73"/>
        <v>1.5746788509723109E-2</v>
      </c>
      <c r="H302" s="100">
        <f t="shared" si="74"/>
        <v>1.5776337980420774E-2</v>
      </c>
      <c r="I302" s="100">
        <f t="shared" si="75"/>
        <v>2.3738983549510762E-2</v>
      </c>
      <c r="J302" s="100">
        <f t="shared" si="76"/>
        <v>2.3649871634024988E-2</v>
      </c>
      <c r="K302" s="100">
        <f t="shared" si="77"/>
        <v>2.3769295271085511E-2</v>
      </c>
      <c r="L302" s="100">
        <f t="shared" si="78"/>
        <v>2.3735784153560147E-2</v>
      </c>
      <c r="M302" s="100">
        <f t="shared" si="79"/>
        <v>2.3730873794457041E-2</v>
      </c>
      <c r="N302" s="100">
        <f t="shared" si="80"/>
        <v>2.5297879823447333E-2</v>
      </c>
      <c r="O302" s="100">
        <f t="shared" si="81"/>
        <v>2.3795094756095203E-2</v>
      </c>
      <c r="P302" s="100">
        <f t="shared" si="82"/>
        <v>2.3716948149264727E-2</v>
      </c>
      <c r="Q302" s="100">
        <f t="shared" si="83"/>
        <v>2.3662039002945612E-2</v>
      </c>
      <c r="R302" s="25">
        <f t="shared" si="85"/>
        <v>1.8536716158675387E-2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ht="13" x14ac:dyDescent="0.6">
      <c r="A303" s="96">
        <v>2090</v>
      </c>
      <c r="B303" s="100">
        <f t="shared" si="68"/>
        <v>8.9594556721677154E-3</v>
      </c>
      <c r="C303" s="100">
        <f t="shared" si="69"/>
        <v>8.6175604623845992E-3</v>
      </c>
      <c r="D303" s="100">
        <f t="shared" si="70"/>
        <v>8.6657691167804085E-3</v>
      </c>
      <c r="E303" s="100">
        <f t="shared" si="71"/>
        <v>8.9594556721677154E-3</v>
      </c>
      <c r="F303" s="100">
        <f t="shared" si="72"/>
        <v>8.8847794700548377E-3</v>
      </c>
      <c r="G303" s="100">
        <f t="shared" si="73"/>
        <v>1.2078194273852594E-2</v>
      </c>
      <c r="H303" s="100">
        <f t="shared" si="74"/>
        <v>1.2057544362387596E-2</v>
      </c>
      <c r="I303" s="100">
        <f t="shared" si="75"/>
        <v>2.128792082721831E-2</v>
      </c>
      <c r="J303" s="100">
        <f t="shared" si="76"/>
        <v>2.1391947596446803E-2</v>
      </c>
      <c r="K303" s="100">
        <f t="shared" si="77"/>
        <v>2.1349758108680561E-2</v>
      </c>
      <c r="L303" s="100">
        <f t="shared" si="78"/>
        <v>2.1339938805898573E-2</v>
      </c>
      <c r="M303" s="100">
        <f t="shared" si="79"/>
        <v>2.1315669999342646E-2</v>
      </c>
      <c r="N303" s="100">
        <f t="shared" si="80"/>
        <v>2.1834601836959289E-2</v>
      </c>
      <c r="O303" s="100">
        <f t="shared" si="81"/>
        <v>2.1254377682649261E-2</v>
      </c>
      <c r="P303" s="100">
        <f t="shared" si="82"/>
        <v>2.1337598712521721E-2</v>
      </c>
      <c r="Q303" s="100">
        <f t="shared" si="83"/>
        <v>2.1298107706289482E-2</v>
      </c>
      <c r="R303" s="25">
        <f t="shared" si="85"/>
        <v>1.6289542519112632E-2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ht="13" x14ac:dyDescent="0.6">
      <c r="A304" s="96">
        <v>2100</v>
      </c>
      <c r="B304" s="100">
        <f t="shared" si="68"/>
        <v>7.7257952426748044E-3</v>
      </c>
      <c r="C304" s="100">
        <f t="shared" si="69"/>
        <v>7.6861880498091395E-3</v>
      </c>
      <c r="D304" s="100">
        <f t="shared" si="70"/>
        <v>7.7257952426748044E-3</v>
      </c>
      <c r="E304" s="100">
        <f t="shared" si="71"/>
        <v>7.7257952426748044E-3</v>
      </c>
      <c r="F304" s="100">
        <f t="shared" si="72"/>
        <v>7.6665364249988155E-3</v>
      </c>
      <c r="G304" s="100">
        <f t="shared" si="73"/>
        <v>9.8543588707700192E-3</v>
      </c>
      <c r="H304" s="100">
        <f t="shared" si="74"/>
        <v>9.8711062246013004E-3</v>
      </c>
      <c r="I304" s="100">
        <f t="shared" si="75"/>
        <v>1.9111613229659374E-2</v>
      </c>
      <c r="J304" s="100">
        <f t="shared" si="76"/>
        <v>1.9062050427945954E-2</v>
      </c>
      <c r="K304" s="100">
        <f t="shared" si="77"/>
        <v>1.9107901127422E-2</v>
      </c>
      <c r="L304" s="100">
        <f t="shared" si="78"/>
        <v>1.9067400410756052E-2</v>
      </c>
      <c r="M304" s="100">
        <f t="shared" si="79"/>
        <v>1.9048696678238608E-2</v>
      </c>
      <c r="N304" s="100">
        <f t="shared" si="80"/>
        <v>1.9127500791532137E-2</v>
      </c>
      <c r="O304" s="100">
        <f t="shared" si="81"/>
        <v>1.9121844820339406E-2</v>
      </c>
      <c r="P304" s="100">
        <f t="shared" si="82"/>
        <v>1.9030055703183946E-2</v>
      </c>
      <c r="Q304" s="100">
        <f t="shared" si="83"/>
        <v>1.9097652323020187E-2</v>
      </c>
      <c r="R304" s="25">
        <f t="shared" si="85"/>
        <v>1.4376893175643835E-2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ht="13" x14ac:dyDescent="0.6">
      <c r="A305" s="96">
        <v>2110</v>
      </c>
      <c r="B305" s="100">
        <f t="shared" si="68"/>
        <v>7.4027837470644897E-3</v>
      </c>
      <c r="C305" s="100">
        <f t="shared" si="69"/>
        <v>7.5973371856867811E-3</v>
      </c>
      <c r="D305" s="100">
        <f t="shared" si="70"/>
        <v>7.4027837470644897E-3</v>
      </c>
      <c r="E305" s="100">
        <f t="shared" si="71"/>
        <v>7.4027837470644897E-3</v>
      </c>
      <c r="F305" s="100">
        <f t="shared" si="72"/>
        <v>7.3501042479569012E-3</v>
      </c>
      <c r="G305" s="100">
        <f t="shared" si="73"/>
        <v>9.3915260703245629E-3</v>
      </c>
      <c r="H305" s="100">
        <f t="shared" si="74"/>
        <v>9.3901142907448776E-3</v>
      </c>
      <c r="I305" s="100">
        <f t="shared" si="75"/>
        <v>1.7064816837779384E-2</v>
      </c>
      <c r="J305" s="100">
        <f t="shared" si="76"/>
        <v>1.7079553468012598E-2</v>
      </c>
      <c r="K305" s="100">
        <f t="shared" si="77"/>
        <v>1.7103577806559134E-2</v>
      </c>
      <c r="L305" s="100">
        <f t="shared" si="78"/>
        <v>1.7135052951953389E-2</v>
      </c>
      <c r="M305" s="100">
        <f t="shared" si="79"/>
        <v>1.7126272094154515E-2</v>
      </c>
      <c r="N305" s="100">
        <f t="shared" si="80"/>
        <v>1.7073729029779994E-2</v>
      </c>
      <c r="O305" s="100">
        <f t="shared" si="81"/>
        <v>1.7108932044944236E-2</v>
      </c>
      <c r="P305" s="100">
        <f t="shared" si="82"/>
        <v>1.7132401922494989E-2</v>
      </c>
      <c r="Q305" s="100">
        <f t="shared" si="83"/>
        <v>1.7124953860415681E-2</v>
      </c>
      <c r="R305" s="25">
        <f t="shared" si="85"/>
        <v>1.3117920190750032E-2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ht="13" x14ac:dyDescent="0.6">
      <c r="A306" s="96">
        <v>2120</v>
      </c>
      <c r="B306" s="100">
        <f t="shared" si="68"/>
        <v>7.1077462249424794E-3</v>
      </c>
      <c r="C306" s="100">
        <f t="shared" si="69"/>
        <v>6.8466601034766761E-3</v>
      </c>
      <c r="D306" s="100">
        <f t="shared" si="70"/>
        <v>7.1077462249424794E-3</v>
      </c>
      <c r="E306" s="100">
        <f t="shared" si="71"/>
        <v>7.1077462249424794E-3</v>
      </c>
      <c r="F306" s="100">
        <f t="shared" si="72"/>
        <v>7.0606779662409913E-3</v>
      </c>
      <c r="G306" s="100">
        <f t="shared" si="73"/>
        <v>9.0471618390310926E-3</v>
      </c>
      <c r="H306" s="100">
        <f t="shared" si="74"/>
        <v>9.0292932730486886E-3</v>
      </c>
      <c r="I306" s="100">
        <f t="shared" si="75"/>
        <v>1.5138324689419447E-2</v>
      </c>
      <c r="J306" s="100">
        <f t="shared" si="76"/>
        <v>1.5136741616595284E-2</v>
      </c>
      <c r="K306" s="100">
        <f t="shared" si="77"/>
        <v>1.5089091309613334E-2</v>
      </c>
      <c r="L306" s="100">
        <f t="shared" si="78"/>
        <v>1.505343679767579E-2</v>
      </c>
      <c r="M306" s="100">
        <f t="shared" si="79"/>
        <v>1.5077032818611169E-2</v>
      </c>
      <c r="N306" s="100">
        <f t="shared" si="80"/>
        <v>1.5127910923481425E-2</v>
      </c>
      <c r="O306" s="100">
        <f t="shared" si="81"/>
        <v>1.5090948224318002E-2</v>
      </c>
      <c r="P306" s="100">
        <f t="shared" si="82"/>
        <v>1.5115126903551213E-2</v>
      </c>
      <c r="Q306" s="100">
        <f t="shared" si="83"/>
        <v>1.5086317647566183E-2</v>
      </c>
      <c r="R306" s="25">
        <f t="shared" si="85"/>
        <v>1.1826372674216046E-2</v>
      </c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ht="13" x14ac:dyDescent="0.6">
      <c r="A307" s="96">
        <v>2130</v>
      </c>
      <c r="B307" s="100">
        <f t="shared" si="68"/>
        <v>6.4343923143133086E-3</v>
      </c>
      <c r="C307" s="100">
        <f t="shared" si="69"/>
        <v>6.8088228893699032E-3</v>
      </c>
      <c r="D307" s="100">
        <f t="shared" si="70"/>
        <v>6.635900918805504E-3</v>
      </c>
      <c r="E307" s="100">
        <f t="shared" si="71"/>
        <v>6.4343923143133086E-3</v>
      </c>
      <c r="F307" s="100">
        <f t="shared" si="72"/>
        <v>6.5948585501784951E-3</v>
      </c>
      <c r="G307" s="100">
        <f t="shared" si="73"/>
        <v>8.5788097202641467E-3</v>
      </c>
      <c r="H307" s="100">
        <f t="shared" si="74"/>
        <v>8.6216884496226331E-3</v>
      </c>
      <c r="I307" s="100">
        <f t="shared" si="75"/>
        <v>1.309024971653483E-2</v>
      </c>
      <c r="J307" s="100">
        <f t="shared" si="76"/>
        <v>1.309024971653483E-2</v>
      </c>
      <c r="K307" s="100">
        <f t="shared" si="77"/>
        <v>1.3108024944886498E-2</v>
      </c>
      <c r="L307" s="100">
        <f t="shared" si="78"/>
        <v>1.3128057405158211E-2</v>
      </c>
      <c r="M307" s="100">
        <f t="shared" si="79"/>
        <v>1.3098928088866701E-2</v>
      </c>
      <c r="N307" s="100">
        <f t="shared" si="80"/>
        <v>1.3105342553423105E-2</v>
      </c>
      <c r="O307" s="100">
        <f t="shared" si="81"/>
        <v>1.3109425619694415E-2</v>
      </c>
      <c r="P307" s="100">
        <f t="shared" si="82"/>
        <v>1.3073785477934363E-2</v>
      </c>
      <c r="Q307" s="100">
        <f t="shared" si="83"/>
        <v>1.3105932680606891E-2</v>
      </c>
      <c r="R307" s="25">
        <f t="shared" si="85"/>
        <v>1.0501178835031696E-2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ht="13" x14ac:dyDescent="0.6">
      <c r="A308" s="96">
        <v>2140</v>
      </c>
      <c r="B308" s="100">
        <f t="shared" si="68"/>
        <v>6.2349494284534845E-3</v>
      </c>
      <c r="C308" s="100">
        <f t="shared" si="69"/>
        <v>6.1867168435720821E-3</v>
      </c>
      <c r="D308" s="100">
        <f t="shared" si="70"/>
        <v>6.0335210865221089E-3</v>
      </c>
      <c r="E308" s="100">
        <f t="shared" si="71"/>
        <v>6.2349494284534845E-3</v>
      </c>
      <c r="F308" s="100">
        <f t="shared" si="72"/>
        <v>6.3746311224679442E-3</v>
      </c>
      <c r="G308" s="100">
        <f t="shared" si="73"/>
        <v>8.2261488714068243E-3</v>
      </c>
      <c r="H308" s="100">
        <f t="shared" si="74"/>
        <v>8.1879196375425067E-3</v>
      </c>
      <c r="I308" s="100">
        <f t="shared" si="75"/>
        <v>1.1083643987890301E-2</v>
      </c>
      <c r="J308" s="100">
        <f t="shared" si="76"/>
        <v>1.1094313422593371E-2</v>
      </c>
      <c r="K308" s="100">
        <f t="shared" si="77"/>
        <v>1.1064138765035203E-2</v>
      </c>
      <c r="L308" s="100">
        <f t="shared" si="78"/>
        <v>1.1100806505672356E-2</v>
      </c>
      <c r="M308" s="100">
        <f t="shared" si="79"/>
        <v>1.1102561564193314E-2</v>
      </c>
      <c r="N308" s="100">
        <f t="shared" si="80"/>
        <v>1.1100674212253692E-2</v>
      </c>
      <c r="O308" s="100">
        <f t="shared" si="81"/>
        <v>1.1114894516448093E-2</v>
      </c>
      <c r="P308" s="100">
        <f t="shared" si="82"/>
        <v>1.1128017639089771E-2</v>
      </c>
      <c r="Q308" s="100">
        <f t="shared" si="83"/>
        <v>1.1128017639089993E-2</v>
      </c>
      <c r="R308" s="25">
        <f t="shared" si="85"/>
        <v>9.2122440419177831E-3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ht="13" x14ac:dyDescent="0.6">
      <c r="A309" s="96">
        <v>2150</v>
      </c>
      <c r="B309" s="100">
        <f t="shared" si="68"/>
        <v>6.04743537446506E-3</v>
      </c>
      <c r="C309" s="100">
        <f t="shared" si="69"/>
        <v>6.0034158837960483E-3</v>
      </c>
      <c r="D309" s="100">
        <f t="shared" si="70"/>
        <v>6.04743537446506E-3</v>
      </c>
      <c r="E309" s="100">
        <f t="shared" si="71"/>
        <v>6.04743537446506E-3</v>
      </c>
      <c r="F309" s="100">
        <f t="shared" si="72"/>
        <v>5.9925109896490358E-3</v>
      </c>
      <c r="G309" s="100">
        <f t="shared" si="73"/>
        <v>8.0213912700570766E-3</v>
      </c>
      <c r="H309" s="100">
        <f t="shared" si="74"/>
        <v>8.0315712596221722E-3</v>
      </c>
      <c r="I309" s="100">
        <f t="shared" si="75"/>
        <v>1.002123294120616E-2</v>
      </c>
      <c r="J309" s="100">
        <f t="shared" si="76"/>
        <v>9.9854896213880107E-3</v>
      </c>
      <c r="K309" s="100">
        <f t="shared" si="77"/>
        <v>1.0004158725116508E-2</v>
      </c>
      <c r="L309" s="100">
        <f t="shared" si="78"/>
        <v>9.9907483515822015E-3</v>
      </c>
      <c r="M309" s="100">
        <f t="shared" si="79"/>
        <v>9.9921696625930867E-3</v>
      </c>
      <c r="N309" s="100">
        <f t="shared" si="80"/>
        <v>9.9906412136709921E-3</v>
      </c>
      <c r="O309" s="100">
        <f t="shared" si="81"/>
        <v>1.0002156068483536E-2</v>
      </c>
      <c r="P309" s="100">
        <f t="shared" si="82"/>
        <v>9.9692363747707624E-3</v>
      </c>
      <c r="Q309" s="100">
        <f t="shared" si="83"/>
        <v>9.9713102569940482E-3</v>
      </c>
      <c r="R309" s="25">
        <f t="shared" si="85"/>
        <v>8.5073961713953011E-3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ht="13" x14ac:dyDescent="0.6">
      <c r="A310" s="96">
        <v>2160</v>
      </c>
      <c r="B310" s="100">
        <f t="shared" si="68"/>
        <v>6.0388957140040667E-3</v>
      </c>
      <c r="C310" s="100">
        <f t="shared" si="69"/>
        <v>5.9974911629225858E-3</v>
      </c>
      <c r="D310" s="100">
        <f t="shared" si="70"/>
        <v>6.0388957140040667E-3</v>
      </c>
      <c r="E310" s="100">
        <f t="shared" si="71"/>
        <v>6.0388957140040667E-3</v>
      </c>
      <c r="F310" s="100">
        <f t="shared" si="72"/>
        <v>5.9872286125892682E-3</v>
      </c>
      <c r="G310" s="100">
        <f t="shared" si="73"/>
        <v>7.9809902698613211E-3</v>
      </c>
      <c r="H310" s="100">
        <f t="shared" si="74"/>
        <v>7.9696398355828535E-3</v>
      </c>
      <c r="I310" s="100">
        <f t="shared" si="75"/>
        <v>9.9951808340985604E-3</v>
      </c>
      <c r="J310" s="100">
        <f t="shared" si="76"/>
        <v>9.9861989997507283E-3</v>
      </c>
      <c r="K310" s="100">
        <f t="shared" si="77"/>
        <v>9.9949407793840095E-3</v>
      </c>
      <c r="L310" s="100">
        <f t="shared" si="78"/>
        <v>1.0013433777731784E-2</v>
      </c>
      <c r="M310" s="100">
        <f t="shared" si="79"/>
        <v>1.0001895568778174E-2</v>
      </c>
      <c r="N310" s="100">
        <f t="shared" si="80"/>
        <v>9.998304357833776E-3</v>
      </c>
      <c r="O310" s="100">
        <f t="shared" si="81"/>
        <v>9.9891049521885211E-3</v>
      </c>
      <c r="P310" s="100">
        <f t="shared" si="82"/>
        <v>1.0015032615486197E-2</v>
      </c>
      <c r="Q310" s="100">
        <f t="shared" si="83"/>
        <v>1.0009204025236196E-2</v>
      </c>
      <c r="R310" s="25">
        <f t="shared" si="85"/>
        <v>8.5034583083410109E-3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ht="13" x14ac:dyDescent="0.6">
      <c r="A311" s="96">
        <v>2170</v>
      </c>
      <c r="B311" s="100">
        <f t="shared" si="68"/>
        <v>6.0116946619634959E-3</v>
      </c>
      <c r="C311" s="100">
        <f t="shared" si="69"/>
        <v>5.9728648087864489E-3</v>
      </c>
      <c r="D311" s="100">
        <f t="shared" si="70"/>
        <v>6.0116946619634959E-3</v>
      </c>
      <c r="E311" s="100">
        <f t="shared" si="71"/>
        <v>6.0116946619634959E-3</v>
      </c>
      <c r="F311" s="100">
        <f t="shared" si="72"/>
        <v>5.9632356181598123E-3</v>
      </c>
      <c r="G311" s="100">
        <f t="shared" si="73"/>
        <v>8.0065466508512095E-3</v>
      </c>
      <c r="H311" s="100">
        <f t="shared" si="74"/>
        <v>8.0240622010907536E-3</v>
      </c>
      <c r="I311" s="100">
        <f t="shared" si="75"/>
        <v>9.9992717523800234E-3</v>
      </c>
      <c r="J311" s="100">
        <f t="shared" si="76"/>
        <v>1.0008034791879838E-2</v>
      </c>
      <c r="K311" s="100">
        <f t="shared" si="77"/>
        <v>1.0008406080134868E-2</v>
      </c>
      <c r="L311" s="100">
        <f t="shared" si="78"/>
        <v>9.9751872283735388E-3</v>
      </c>
      <c r="M311" s="100">
        <f t="shared" si="79"/>
        <v>1.0011935331273092E-2</v>
      </c>
      <c r="N311" s="100">
        <f t="shared" si="80"/>
        <v>1.0002901130562902E-2</v>
      </c>
      <c r="O311" s="100">
        <f t="shared" si="81"/>
        <v>9.9993836605010156E-3</v>
      </c>
      <c r="P311" s="100">
        <f t="shared" si="82"/>
        <v>9.9985051656474866E-3</v>
      </c>
      <c r="Q311" s="100">
        <f t="shared" si="83"/>
        <v>1.0019253279225371E-2</v>
      </c>
      <c r="R311" s="25">
        <f t="shared" si="85"/>
        <v>8.501541980297303E-3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ht="13" x14ac:dyDescent="0.6">
      <c r="A312" s="96">
        <v>2180</v>
      </c>
      <c r="B312" s="100">
        <f t="shared" si="68"/>
        <v>5.9691575949474274E-3</v>
      </c>
      <c r="C312" s="100">
        <f t="shared" si="69"/>
        <v>5.9328250264898408E-3</v>
      </c>
      <c r="D312" s="100">
        <f t="shared" si="70"/>
        <v>5.9691575949474274E-3</v>
      </c>
      <c r="E312" s="100">
        <f t="shared" si="71"/>
        <v>5.9691575949474274E-3</v>
      </c>
      <c r="F312" s="100">
        <f t="shared" si="72"/>
        <v>5.9238109073092016E-3</v>
      </c>
      <c r="G312" s="100">
        <f t="shared" si="73"/>
        <v>8.0285180981058968E-3</v>
      </c>
      <c r="H312" s="100">
        <f t="shared" si="74"/>
        <v>8.0212151409362331E-3</v>
      </c>
      <c r="I312" s="100">
        <f t="shared" si="75"/>
        <v>1.0015288147220858E-2</v>
      </c>
      <c r="J312" s="100">
        <f t="shared" si="76"/>
        <v>1.0002654971840164E-2</v>
      </c>
      <c r="K312" s="100">
        <f t="shared" si="77"/>
        <v>9.9963330967776098E-3</v>
      </c>
      <c r="L312" s="100">
        <f t="shared" si="78"/>
        <v>1.0002327744311756E-2</v>
      </c>
      <c r="M312" s="100">
        <f t="shared" si="79"/>
        <v>9.9867857798778825E-3</v>
      </c>
      <c r="N312" s="100">
        <f t="shared" si="80"/>
        <v>9.9970838804595008E-3</v>
      </c>
      <c r="O312" s="100">
        <f t="shared" si="81"/>
        <v>1.0016720979633353E-2</v>
      </c>
      <c r="P312" s="100">
        <f t="shared" si="82"/>
        <v>9.9973953964165307E-3</v>
      </c>
      <c r="Q312" s="100">
        <f t="shared" si="83"/>
        <v>1.0001939518220704E-2</v>
      </c>
      <c r="R312" s="25">
        <f t="shared" si="85"/>
        <v>8.4893982170276133E-3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ht="13" x14ac:dyDescent="0.6">
      <c r="A313" s="96">
        <v>2190</v>
      </c>
      <c r="B313" s="100">
        <f t="shared" si="68"/>
        <v>6.0545702349539265E-3</v>
      </c>
      <c r="C313" s="100">
        <f t="shared" si="69"/>
        <v>6.0198478666397826E-3</v>
      </c>
      <c r="D313" s="100">
        <f t="shared" si="70"/>
        <v>6.0545702349539265E-3</v>
      </c>
      <c r="E313" s="100">
        <f t="shared" si="71"/>
        <v>6.0545702349539265E-3</v>
      </c>
      <c r="F313" s="100">
        <f t="shared" si="72"/>
        <v>6.0112294317617998E-3</v>
      </c>
      <c r="G313" s="100">
        <f t="shared" si="73"/>
        <v>7.9564225983534964E-3</v>
      </c>
      <c r="H313" s="100">
        <f t="shared" si="74"/>
        <v>7.9733311599399226E-3</v>
      </c>
      <c r="I313" s="100">
        <f t="shared" si="75"/>
        <v>1.0000575759574692E-2</v>
      </c>
      <c r="J313" s="100">
        <f t="shared" si="76"/>
        <v>1.0000281063214933E-2</v>
      </c>
      <c r="K313" s="100">
        <f t="shared" si="77"/>
        <v>1.0017466872823899E-2</v>
      </c>
      <c r="L313" s="100">
        <f t="shared" si="78"/>
        <v>1.0013022457307619E-2</v>
      </c>
      <c r="M313" s="100">
        <f t="shared" si="79"/>
        <v>1.0003781792562894E-2</v>
      </c>
      <c r="N313" s="100">
        <f t="shared" si="80"/>
        <v>9.9937781368335532E-3</v>
      </c>
      <c r="O313" s="100">
        <f t="shared" si="81"/>
        <v>1.0000979635210294E-2</v>
      </c>
      <c r="P313" s="100">
        <f t="shared" si="82"/>
        <v>9.9985736665730851E-3</v>
      </c>
      <c r="Q313" s="100">
        <f t="shared" si="83"/>
        <v>9.9867857798778825E-3</v>
      </c>
      <c r="R313" s="25">
        <f t="shared" si="85"/>
        <v>8.5087366828459771E-3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ht="13" x14ac:dyDescent="0.6">
      <c r="A314" s="96">
        <v>2200</v>
      </c>
      <c r="B314" s="100">
        <f t="shared" si="68"/>
        <v>5.9735224773962425E-3</v>
      </c>
      <c r="C314" s="100">
        <f t="shared" si="69"/>
        <v>6.0726675818398856E-3</v>
      </c>
      <c r="D314" s="100">
        <f t="shared" si="70"/>
        <v>5.9735224773962425E-3</v>
      </c>
      <c r="E314" s="100">
        <f t="shared" si="71"/>
        <v>5.9735224773962425E-3</v>
      </c>
      <c r="F314" s="100">
        <f t="shared" si="72"/>
        <v>6.0644812037402573E-3</v>
      </c>
      <c r="G314" s="100">
        <f t="shared" si="73"/>
        <v>7.8549784535015821E-3</v>
      </c>
      <c r="H314" s="100">
        <f t="shared" si="74"/>
        <v>7.8129577190302335E-3</v>
      </c>
      <c r="I314" s="100">
        <f t="shared" si="75"/>
        <v>9.7957298995670072E-3</v>
      </c>
      <c r="J314" s="100">
        <f t="shared" si="76"/>
        <v>9.8333672107302483E-3</v>
      </c>
      <c r="K314" s="100">
        <f t="shared" si="77"/>
        <v>9.8157072722304672E-3</v>
      </c>
      <c r="L314" s="100">
        <f t="shared" si="78"/>
        <v>9.8193682305960373E-3</v>
      </c>
      <c r="M314" s="100">
        <f t="shared" si="79"/>
        <v>9.8206812690726508E-3</v>
      </c>
      <c r="N314" s="100">
        <f t="shared" si="80"/>
        <v>9.8269983346586098E-3</v>
      </c>
      <c r="O314" s="100">
        <f t="shared" si="81"/>
        <v>9.8250683059439847E-3</v>
      </c>
      <c r="P314" s="100">
        <f t="shared" si="82"/>
        <v>9.807588126756972E-3</v>
      </c>
      <c r="Q314" s="100">
        <f t="shared" si="83"/>
        <v>9.8142594176868769E-3</v>
      </c>
      <c r="R314" s="25">
        <f t="shared" si="85"/>
        <v>8.3802762785964713E-3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ht="13" x14ac:dyDescent="0.6">
      <c r="A315" s="96">
        <v>2210</v>
      </c>
      <c r="B315" s="100" t="e">
        <f t="shared" si="68"/>
        <v>#NUM!</v>
      </c>
      <c r="C315" s="100" t="e">
        <f t="shared" si="69"/>
        <v>#NUM!</v>
      </c>
      <c r="D315" s="100" t="e">
        <f t="shared" si="70"/>
        <v>#NUM!</v>
      </c>
      <c r="E315" s="100" t="e">
        <f t="shared" si="71"/>
        <v>#NUM!</v>
      </c>
      <c r="F315" s="100" t="e">
        <f t="shared" si="72"/>
        <v>#NUM!</v>
      </c>
      <c r="G315" s="100" t="e">
        <f t="shared" si="73"/>
        <v>#NUM!</v>
      </c>
      <c r="H315" s="100" t="e">
        <f t="shared" si="74"/>
        <v>#NUM!</v>
      </c>
      <c r="I315" s="100" t="e">
        <f t="shared" si="75"/>
        <v>#NUM!</v>
      </c>
      <c r="J315" s="100" t="e">
        <f t="shared" si="76"/>
        <v>#NUM!</v>
      </c>
      <c r="K315" s="100" t="e">
        <f t="shared" si="77"/>
        <v>#NUM!</v>
      </c>
      <c r="L315" s="100" t="e">
        <f t="shared" si="78"/>
        <v>#NUM!</v>
      </c>
      <c r="M315" s="100" t="e">
        <f t="shared" si="79"/>
        <v>#NUM!</v>
      </c>
      <c r="N315" s="100" t="e">
        <f t="shared" si="80"/>
        <v>#NUM!</v>
      </c>
      <c r="O315" s="100" t="e">
        <f t="shared" si="81"/>
        <v>#NUM!</v>
      </c>
      <c r="P315" s="100" t="e">
        <f t="shared" si="82"/>
        <v>#NUM!</v>
      </c>
      <c r="Q315" s="100" t="e">
        <f t="shared" si="83"/>
        <v>#NUM!</v>
      </c>
      <c r="R315" s="25" t="e">
        <f t="shared" si="85"/>
        <v>#NUM!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ht="13" x14ac:dyDescent="0.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ht="13" x14ac:dyDescent="0.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ht="13" x14ac:dyDescent="0.6">
      <c r="A318" s="1" t="s">
        <v>26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ht="13" x14ac:dyDescent="0.6">
      <c r="A319" s="1" t="s">
        <v>179</v>
      </c>
      <c r="B319" s="1" t="s">
        <v>159</v>
      </c>
      <c r="C319" s="101" t="s">
        <v>184</v>
      </c>
      <c r="D319" s="1" t="s">
        <v>185</v>
      </c>
      <c r="E319" s="1" t="s">
        <v>186</v>
      </c>
      <c r="F319" s="101" t="s">
        <v>187</v>
      </c>
      <c r="G319" s="1" t="s">
        <v>188</v>
      </c>
      <c r="H319" s="1" t="s">
        <v>189</v>
      </c>
      <c r="I319" s="1" t="s">
        <v>190</v>
      </c>
      <c r="J319" s="1" t="s">
        <v>191</v>
      </c>
      <c r="K319" s="1" t="s">
        <v>192</v>
      </c>
      <c r="L319" s="1" t="s">
        <v>193</v>
      </c>
      <c r="M319" s="1" t="s">
        <v>194</v>
      </c>
      <c r="N319" s="1" t="s">
        <v>195</v>
      </c>
      <c r="O319" s="101" t="s">
        <v>196</v>
      </c>
      <c r="P319" s="1" t="s">
        <v>197</v>
      </c>
      <c r="Q319" s="101" t="s">
        <v>174</v>
      </c>
      <c r="R319" s="2"/>
      <c r="S319" s="2"/>
      <c r="T319" s="1" t="s">
        <v>159</v>
      </c>
      <c r="U319" s="101" t="s">
        <v>184</v>
      </c>
      <c r="V319" s="1" t="s">
        <v>185</v>
      </c>
      <c r="W319" s="1" t="s">
        <v>186</v>
      </c>
      <c r="X319" s="101" t="s">
        <v>187</v>
      </c>
      <c r="Y319" s="1" t="s">
        <v>188</v>
      </c>
      <c r="Z319" s="1" t="s">
        <v>189</v>
      </c>
      <c r="AA319" s="1" t="s">
        <v>190</v>
      </c>
      <c r="AB319" s="1" t="s">
        <v>191</v>
      </c>
      <c r="AC319" s="1" t="s">
        <v>192</v>
      </c>
      <c r="AD319" s="1" t="s">
        <v>193</v>
      </c>
      <c r="AE319" s="1" t="s">
        <v>194</v>
      </c>
      <c r="AF319" s="1" t="s">
        <v>195</v>
      </c>
      <c r="AG319" s="101" t="s">
        <v>196</v>
      </c>
      <c r="AH319" s="1" t="s">
        <v>197</v>
      </c>
      <c r="AI319" s="101" t="s">
        <v>174</v>
      </c>
      <c r="AJ319" s="2"/>
      <c r="AK319" s="2"/>
      <c r="AL319" s="2"/>
    </row>
    <row r="320" spans="1:38" ht="13" x14ac:dyDescent="0.6">
      <c r="A320" s="1">
        <v>2010</v>
      </c>
      <c r="B320" s="102">
        <v>1.22</v>
      </c>
      <c r="C320" s="102">
        <v>1.22</v>
      </c>
      <c r="D320" s="45">
        <v>1.22</v>
      </c>
      <c r="E320" s="102">
        <v>1.22</v>
      </c>
      <c r="F320" s="45">
        <v>1.23</v>
      </c>
      <c r="G320" s="45">
        <v>1.33</v>
      </c>
      <c r="H320" s="45">
        <v>1.38</v>
      </c>
      <c r="I320" s="102">
        <v>1.1399999999999999</v>
      </c>
      <c r="J320" s="45">
        <v>1.17</v>
      </c>
      <c r="K320" s="45">
        <v>1.18</v>
      </c>
      <c r="L320" s="102">
        <v>1.34</v>
      </c>
      <c r="M320" s="102">
        <v>1.41</v>
      </c>
      <c r="N320" s="102">
        <v>1.45</v>
      </c>
      <c r="O320" s="102">
        <v>1.18</v>
      </c>
      <c r="P320" s="45">
        <v>1.1599999999999999</v>
      </c>
      <c r="Q320" s="102">
        <v>1.22</v>
      </c>
      <c r="R320" s="2"/>
      <c r="S320" s="1">
        <v>2120</v>
      </c>
      <c r="T320" s="45">
        <v>4.3600000000000003</v>
      </c>
      <c r="U320" s="102">
        <v>4.3899999999999997</v>
      </c>
      <c r="V320" s="45">
        <v>4.3600000000000003</v>
      </c>
      <c r="W320" s="102">
        <v>4.3600000000000003</v>
      </c>
      <c r="X320" s="102">
        <v>4.3899999999999997</v>
      </c>
      <c r="Y320" s="45">
        <v>11.99</v>
      </c>
      <c r="Z320" s="45">
        <v>12.44</v>
      </c>
      <c r="AA320" s="45">
        <v>13.94</v>
      </c>
      <c r="AB320" s="45">
        <v>14.25</v>
      </c>
      <c r="AC320" s="102">
        <v>14.36</v>
      </c>
      <c r="AD320" s="45">
        <v>16.32</v>
      </c>
      <c r="AE320" s="45">
        <v>17.16</v>
      </c>
      <c r="AF320" s="45">
        <v>23.95</v>
      </c>
      <c r="AG320" s="45">
        <v>14.42</v>
      </c>
      <c r="AH320" s="45">
        <v>14.21</v>
      </c>
      <c r="AI320" s="45">
        <v>14.92</v>
      </c>
      <c r="AJ320" s="2"/>
      <c r="AK320" s="2"/>
      <c r="AL320" s="2"/>
    </row>
    <row r="321" spans="1:38" ht="13" x14ac:dyDescent="0.6">
      <c r="A321" s="1">
        <v>2020</v>
      </c>
      <c r="B321" s="45">
        <v>1.45</v>
      </c>
      <c r="C321" s="45">
        <v>1.46</v>
      </c>
      <c r="D321" s="45">
        <v>1.46</v>
      </c>
      <c r="E321" s="45">
        <v>1.46</v>
      </c>
      <c r="F321" s="45">
        <v>1.47</v>
      </c>
      <c r="G321" s="45">
        <v>1.88</v>
      </c>
      <c r="H321" s="45">
        <v>1.96</v>
      </c>
      <c r="I321" s="45">
        <v>1.46</v>
      </c>
      <c r="J321" s="45">
        <v>1.49</v>
      </c>
      <c r="K321" s="45">
        <v>1.5</v>
      </c>
      <c r="L321" s="45">
        <v>1.71</v>
      </c>
      <c r="M321" s="45">
        <v>1.8</v>
      </c>
      <c r="N321" s="45">
        <v>1.91</v>
      </c>
      <c r="O321" s="45">
        <v>1.51</v>
      </c>
      <c r="P321" s="45">
        <v>1.49</v>
      </c>
      <c r="Q321" s="45">
        <v>1.56</v>
      </c>
      <c r="R321" s="2"/>
      <c r="S321" s="1">
        <v>2130</v>
      </c>
      <c r="T321" s="45">
        <v>4.68</v>
      </c>
      <c r="U321" s="45">
        <v>4.7</v>
      </c>
      <c r="V321" s="45">
        <v>4.68</v>
      </c>
      <c r="W321" s="45">
        <v>4.68</v>
      </c>
      <c r="X321" s="102">
        <v>4.71</v>
      </c>
      <c r="Y321" s="45">
        <v>13.12</v>
      </c>
      <c r="Z321" s="45">
        <v>13.61</v>
      </c>
      <c r="AA321" s="45">
        <v>16.2</v>
      </c>
      <c r="AB321" s="45">
        <v>16.559999999999999</v>
      </c>
      <c r="AC321" s="102">
        <v>16.68</v>
      </c>
      <c r="AD321" s="45">
        <v>18.95</v>
      </c>
      <c r="AE321" s="102">
        <v>19.93</v>
      </c>
      <c r="AF321" s="45">
        <v>27.83</v>
      </c>
      <c r="AG321" s="45">
        <v>16.75</v>
      </c>
      <c r="AH321" s="102">
        <v>16.510000000000002</v>
      </c>
      <c r="AI321" s="102">
        <v>17.329999999999998</v>
      </c>
      <c r="AJ321" s="2"/>
      <c r="AK321" s="2"/>
      <c r="AL321" s="2"/>
    </row>
    <row r="322" spans="1:38" ht="13" x14ac:dyDescent="0.6">
      <c r="A322" s="1">
        <v>2030</v>
      </c>
      <c r="B322" s="45">
        <v>1.7</v>
      </c>
      <c r="C322" s="45">
        <v>1.71</v>
      </c>
      <c r="D322" s="45">
        <v>1.71</v>
      </c>
      <c r="E322" s="45">
        <v>1.71</v>
      </c>
      <c r="F322" s="45">
        <v>1.72</v>
      </c>
      <c r="G322" s="45">
        <v>2.61</v>
      </c>
      <c r="H322" s="45">
        <v>2.71</v>
      </c>
      <c r="I322" s="45">
        <v>1.85</v>
      </c>
      <c r="J322" s="45">
        <v>1.89</v>
      </c>
      <c r="K322" s="45">
        <v>1.91</v>
      </c>
      <c r="L322" s="45">
        <v>2.17</v>
      </c>
      <c r="M322" s="45">
        <v>2.2799999999999998</v>
      </c>
      <c r="N322" s="45">
        <v>2.54</v>
      </c>
      <c r="O322" s="45">
        <v>1.92</v>
      </c>
      <c r="P322" s="45">
        <v>1.89</v>
      </c>
      <c r="Q322" s="45">
        <v>1.98</v>
      </c>
      <c r="R322" s="2"/>
      <c r="S322" s="1">
        <v>2140</v>
      </c>
      <c r="T322" s="45">
        <v>4.99</v>
      </c>
      <c r="U322" s="102">
        <v>5.03</v>
      </c>
      <c r="V322" s="45">
        <v>5</v>
      </c>
      <c r="W322" s="45">
        <v>4.99</v>
      </c>
      <c r="X322" s="45">
        <v>5.03</v>
      </c>
      <c r="Y322" s="45">
        <v>14.29</v>
      </c>
      <c r="Z322" s="45">
        <v>14.83</v>
      </c>
      <c r="AA322" s="45">
        <v>18.45</v>
      </c>
      <c r="AB322" s="45">
        <v>18.86</v>
      </c>
      <c r="AC322" s="45">
        <v>19</v>
      </c>
      <c r="AD322" s="45">
        <v>21.59</v>
      </c>
      <c r="AE322" s="45">
        <v>22.7</v>
      </c>
      <c r="AF322" s="45">
        <v>31.7</v>
      </c>
      <c r="AG322" s="45">
        <v>19.079999999999998</v>
      </c>
      <c r="AH322" s="45">
        <v>18.8</v>
      </c>
      <c r="AI322" s="102">
        <v>19.739999999999998</v>
      </c>
      <c r="AJ322" s="2"/>
      <c r="AK322" s="2"/>
      <c r="AL322" s="2"/>
    </row>
    <row r="323" spans="1:38" ht="13" x14ac:dyDescent="0.6">
      <c r="A323" s="1">
        <v>2040</v>
      </c>
      <c r="B323" s="45">
        <v>1.96</v>
      </c>
      <c r="C323" s="45">
        <v>1.98</v>
      </c>
      <c r="D323" s="45">
        <v>1.97</v>
      </c>
      <c r="E323" s="45">
        <v>1.96</v>
      </c>
      <c r="F323" s="45">
        <v>1.98</v>
      </c>
      <c r="G323" s="45">
        <v>3.43</v>
      </c>
      <c r="H323" s="45">
        <v>3.56</v>
      </c>
      <c r="I323" s="45">
        <v>2.35</v>
      </c>
      <c r="J323" s="45">
        <v>2.4</v>
      </c>
      <c r="K323" s="45">
        <v>2.42</v>
      </c>
      <c r="L323" s="45">
        <v>2.75</v>
      </c>
      <c r="M323" s="45">
        <v>2.89</v>
      </c>
      <c r="N323" s="45">
        <v>3.39</v>
      </c>
      <c r="O323" s="45">
        <v>2.4300000000000002</v>
      </c>
      <c r="P323" s="45">
        <v>2.4</v>
      </c>
      <c r="Q323" s="45">
        <v>2.52</v>
      </c>
      <c r="R323" s="2"/>
      <c r="S323" s="1">
        <v>2150</v>
      </c>
      <c r="T323" s="45">
        <v>5.31</v>
      </c>
      <c r="U323" s="45">
        <v>5.35</v>
      </c>
      <c r="V323" s="45">
        <v>5.31</v>
      </c>
      <c r="W323" s="45">
        <v>5.31</v>
      </c>
      <c r="X323" s="45">
        <v>5.36</v>
      </c>
      <c r="Y323" s="45">
        <v>15.51</v>
      </c>
      <c r="Z323" s="45">
        <v>16.09</v>
      </c>
      <c r="AA323" s="45">
        <v>20.6</v>
      </c>
      <c r="AB323" s="45">
        <v>21.06</v>
      </c>
      <c r="AC323" s="45">
        <v>21.21</v>
      </c>
      <c r="AD323" s="45">
        <v>24.11</v>
      </c>
      <c r="AE323" s="45">
        <v>25.35</v>
      </c>
      <c r="AF323" s="45">
        <v>35.4</v>
      </c>
      <c r="AG323" s="45">
        <v>21.31</v>
      </c>
      <c r="AH323" s="45">
        <v>21</v>
      </c>
      <c r="AI323" s="102">
        <v>22.05</v>
      </c>
      <c r="AJ323" s="2"/>
      <c r="AK323" s="2"/>
      <c r="AL323" s="2"/>
    </row>
    <row r="324" spans="1:38" ht="13" x14ac:dyDescent="0.6">
      <c r="A324" s="1">
        <v>2050</v>
      </c>
      <c r="B324" s="45">
        <v>2.2200000000000002</v>
      </c>
      <c r="C324" s="45">
        <v>2.2400000000000002</v>
      </c>
      <c r="D324" s="45">
        <v>2.23</v>
      </c>
      <c r="E324" s="45">
        <v>2.2200000000000002</v>
      </c>
      <c r="F324" s="45">
        <v>2.2400000000000002</v>
      </c>
      <c r="G324" s="45">
        <v>4.2699999999999996</v>
      </c>
      <c r="H324" s="45">
        <v>4.43</v>
      </c>
      <c r="I324" s="45">
        <v>2.98</v>
      </c>
      <c r="J324" s="45">
        <v>3.04</v>
      </c>
      <c r="K324" s="45">
        <v>3.07</v>
      </c>
      <c r="L324" s="45">
        <v>3.48</v>
      </c>
      <c r="M324" s="45">
        <v>3.66</v>
      </c>
      <c r="N324" s="45">
        <v>4.51</v>
      </c>
      <c r="O324" s="45">
        <v>3.08</v>
      </c>
      <c r="P324" s="45">
        <v>3.03</v>
      </c>
      <c r="Q324" s="45">
        <v>3.19</v>
      </c>
      <c r="R324" s="2"/>
      <c r="S324" s="1">
        <v>2160</v>
      </c>
      <c r="T324" s="45">
        <v>5.64</v>
      </c>
      <c r="U324" s="45">
        <v>5.68</v>
      </c>
      <c r="V324" s="45">
        <v>5.64</v>
      </c>
      <c r="W324" s="45">
        <v>5.64</v>
      </c>
      <c r="X324" s="45">
        <v>5.69</v>
      </c>
      <c r="Y324" s="45">
        <v>16.8</v>
      </c>
      <c r="Z324" s="45">
        <v>17.43</v>
      </c>
      <c r="AA324" s="45">
        <v>22.76</v>
      </c>
      <c r="AB324" s="45">
        <v>23.26</v>
      </c>
      <c r="AC324" s="45">
        <v>23.43</v>
      </c>
      <c r="AD324" s="45">
        <v>26.63</v>
      </c>
      <c r="AE324" s="45">
        <v>28</v>
      </c>
      <c r="AF324" s="45">
        <v>39.1</v>
      </c>
      <c r="AG324" s="45">
        <v>23.54</v>
      </c>
      <c r="AH324" s="45">
        <v>23.19</v>
      </c>
      <c r="AI324" s="45">
        <v>24.35</v>
      </c>
      <c r="AJ324" s="2"/>
      <c r="AK324" s="2"/>
      <c r="AL324" s="2"/>
    </row>
    <row r="325" spans="1:38" ht="13" x14ac:dyDescent="0.6">
      <c r="A325" s="1">
        <v>2060</v>
      </c>
      <c r="B325" s="45">
        <v>2.4900000000000002</v>
      </c>
      <c r="C325" s="45">
        <v>2.5099999999999998</v>
      </c>
      <c r="D325" s="45">
        <v>2.5</v>
      </c>
      <c r="E325" s="45">
        <v>2.48</v>
      </c>
      <c r="F325" s="45">
        <v>2.5</v>
      </c>
      <c r="G325" s="45">
        <v>5.15</v>
      </c>
      <c r="H325" s="45">
        <v>5.35</v>
      </c>
      <c r="I325" s="45">
        <v>3.78</v>
      </c>
      <c r="J325" s="45">
        <v>3.87</v>
      </c>
      <c r="K325" s="45">
        <v>3.89</v>
      </c>
      <c r="L325" s="45">
        <v>4.43</v>
      </c>
      <c r="M325" s="45">
        <v>4.6500000000000004</v>
      </c>
      <c r="N325" s="45">
        <v>6</v>
      </c>
      <c r="O325" s="45">
        <v>3.91</v>
      </c>
      <c r="P325" s="45">
        <v>3.85</v>
      </c>
      <c r="Q325" s="45">
        <v>4.05</v>
      </c>
      <c r="R325" s="2"/>
      <c r="S325" s="1">
        <v>2170</v>
      </c>
      <c r="T325" s="45">
        <v>5.99</v>
      </c>
      <c r="U325" s="45">
        <v>6.03</v>
      </c>
      <c r="V325" s="45">
        <v>5.99</v>
      </c>
      <c r="W325" s="45">
        <v>5.99</v>
      </c>
      <c r="X325" s="45">
        <v>6.04</v>
      </c>
      <c r="Y325" s="45">
        <v>18.190000000000001</v>
      </c>
      <c r="Z325" s="45">
        <v>18.87</v>
      </c>
      <c r="AA325" s="45">
        <v>25.14</v>
      </c>
      <c r="AB325" s="45">
        <v>25.69</v>
      </c>
      <c r="AC325" s="45">
        <v>25.88</v>
      </c>
      <c r="AD325" s="45">
        <v>29.42</v>
      </c>
      <c r="AE325" s="45">
        <v>30.93</v>
      </c>
      <c r="AF325" s="45">
        <v>43.19</v>
      </c>
      <c r="AG325" s="45">
        <v>26</v>
      </c>
      <c r="AH325" s="45">
        <v>25.62</v>
      </c>
      <c r="AI325" s="102">
        <v>26.9</v>
      </c>
      <c r="AJ325" s="2"/>
      <c r="AK325" s="2"/>
      <c r="AL325" s="2"/>
    </row>
    <row r="326" spans="1:38" ht="13" x14ac:dyDescent="0.6">
      <c r="A326" s="1">
        <v>2070</v>
      </c>
      <c r="B326" s="45">
        <v>2.79</v>
      </c>
      <c r="C326" s="45">
        <v>2.8</v>
      </c>
      <c r="D326" s="45">
        <v>2.79</v>
      </c>
      <c r="E326" s="45">
        <v>2.78</v>
      </c>
      <c r="F326" s="45">
        <v>2.8</v>
      </c>
      <c r="G326" s="45">
        <v>6.23</v>
      </c>
      <c r="H326" s="45">
        <v>6.46</v>
      </c>
      <c r="I326" s="45">
        <v>4.84</v>
      </c>
      <c r="J326" s="45">
        <v>4.95</v>
      </c>
      <c r="K326" s="45">
        <v>4.99</v>
      </c>
      <c r="L326" s="45">
        <v>5.67</v>
      </c>
      <c r="M326" s="45">
        <v>5.96</v>
      </c>
      <c r="N326" s="45">
        <v>7.95</v>
      </c>
      <c r="O326" s="45">
        <v>5.01</v>
      </c>
      <c r="P326" s="45">
        <v>4.9400000000000004</v>
      </c>
      <c r="Q326" s="45">
        <v>5.18</v>
      </c>
      <c r="R326" s="2"/>
      <c r="S326" s="1">
        <v>2180</v>
      </c>
      <c r="T326" s="45">
        <v>6.36</v>
      </c>
      <c r="U326" s="45">
        <v>6.4</v>
      </c>
      <c r="V326" s="45">
        <v>6.36</v>
      </c>
      <c r="W326" s="45">
        <v>6.36</v>
      </c>
      <c r="X326" s="45">
        <v>6.41</v>
      </c>
      <c r="Y326" s="45">
        <v>19.7</v>
      </c>
      <c r="Z326" s="45">
        <v>20.440000000000001</v>
      </c>
      <c r="AA326" s="45">
        <v>27.77</v>
      </c>
      <c r="AB326" s="45">
        <v>28.38</v>
      </c>
      <c r="AC326" s="45">
        <v>28.59</v>
      </c>
      <c r="AD326" s="45">
        <v>32.49</v>
      </c>
      <c r="AE326" s="45">
        <v>34.17</v>
      </c>
      <c r="AF326" s="45">
        <v>47.71</v>
      </c>
      <c r="AG326" s="45">
        <v>28.72</v>
      </c>
      <c r="AH326" s="45">
        <v>28.3</v>
      </c>
      <c r="AI326" s="45">
        <v>29.72</v>
      </c>
      <c r="AJ326" s="2"/>
      <c r="AK326" s="2"/>
      <c r="AL326" s="2"/>
    </row>
    <row r="327" spans="1:38" ht="13" x14ac:dyDescent="0.6">
      <c r="A327" s="1">
        <v>2080</v>
      </c>
      <c r="B327" s="45">
        <v>3.11</v>
      </c>
      <c r="C327" s="45">
        <v>3.13</v>
      </c>
      <c r="D327" s="45">
        <v>3.11</v>
      </c>
      <c r="E327" s="45">
        <v>3.11</v>
      </c>
      <c r="F327" s="45">
        <v>3.13</v>
      </c>
      <c r="G327" s="45">
        <v>7.51</v>
      </c>
      <c r="H327" s="45">
        <v>7.79</v>
      </c>
      <c r="I327" s="45">
        <v>6.24</v>
      </c>
      <c r="J327" s="45">
        <v>6.38</v>
      </c>
      <c r="K327" s="45">
        <v>6.42</v>
      </c>
      <c r="L327" s="45">
        <v>7.3</v>
      </c>
      <c r="M327" s="45">
        <v>7.68</v>
      </c>
      <c r="N327" s="45">
        <v>10.5</v>
      </c>
      <c r="O327" s="45">
        <v>6.45</v>
      </c>
      <c r="P327" s="45">
        <v>6.36</v>
      </c>
      <c r="Q327" s="45">
        <v>6.68</v>
      </c>
      <c r="R327" s="2"/>
      <c r="S327" s="1">
        <v>2190</v>
      </c>
      <c r="T327" s="45">
        <v>6.75</v>
      </c>
      <c r="U327" s="45">
        <v>6.79</v>
      </c>
      <c r="V327" s="45">
        <v>6.75</v>
      </c>
      <c r="W327" s="45">
        <v>6.75</v>
      </c>
      <c r="X327" s="45">
        <v>6.8</v>
      </c>
      <c r="Y327" s="45">
        <v>21.34</v>
      </c>
      <c r="Z327" s="45">
        <v>22.14</v>
      </c>
      <c r="AA327" s="45">
        <v>30.68</v>
      </c>
      <c r="AB327" s="45">
        <v>31.35</v>
      </c>
      <c r="AC327" s="45">
        <v>31.58</v>
      </c>
      <c r="AD327" s="45">
        <v>35.89</v>
      </c>
      <c r="AE327" s="45">
        <v>37.74</v>
      </c>
      <c r="AF327" s="45">
        <v>52.7</v>
      </c>
      <c r="AG327" s="45">
        <v>31.73</v>
      </c>
      <c r="AH327" s="102">
        <v>31.26</v>
      </c>
      <c r="AI327" s="102">
        <v>32.83</v>
      </c>
      <c r="AJ327" s="2"/>
      <c r="AK327" s="2"/>
      <c r="AL327" s="2"/>
    </row>
    <row r="328" spans="1:38" ht="13" x14ac:dyDescent="0.6">
      <c r="A328" s="1">
        <v>2090</v>
      </c>
      <c r="B328" s="45">
        <v>3.43</v>
      </c>
      <c r="C328" s="45">
        <v>3.46</v>
      </c>
      <c r="D328" s="45">
        <v>3.44</v>
      </c>
      <c r="E328" s="45">
        <v>3.43</v>
      </c>
      <c r="F328" s="45">
        <v>3.46</v>
      </c>
      <c r="G328" s="45">
        <v>8.7799999999999994</v>
      </c>
      <c r="H328" s="45">
        <v>9.11</v>
      </c>
      <c r="I328" s="45">
        <v>7.89</v>
      </c>
      <c r="J328" s="45">
        <v>8.06</v>
      </c>
      <c r="K328" s="45">
        <v>8.1199999999999992</v>
      </c>
      <c r="L328" s="45">
        <v>9.23</v>
      </c>
      <c r="M328" s="45">
        <v>9.7100000000000009</v>
      </c>
      <c r="N328" s="45">
        <v>13.48</v>
      </c>
      <c r="O328" s="45">
        <v>8.16</v>
      </c>
      <c r="P328" s="45">
        <v>8.0399999999999991</v>
      </c>
      <c r="Q328" s="45">
        <v>8.44</v>
      </c>
      <c r="R328" s="2"/>
      <c r="S328" s="1">
        <v>2200</v>
      </c>
      <c r="T328" s="45">
        <v>7.17</v>
      </c>
      <c r="U328" s="45">
        <v>7.21</v>
      </c>
      <c r="V328" s="45">
        <v>7.17</v>
      </c>
      <c r="W328" s="45">
        <v>7.17</v>
      </c>
      <c r="X328" s="45">
        <v>7.22</v>
      </c>
      <c r="Y328" s="45">
        <v>23.1</v>
      </c>
      <c r="Z328" s="45">
        <v>23.97</v>
      </c>
      <c r="AA328" s="45">
        <v>33.89</v>
      </c>
      <c r="AB328" s="45">
        <v>34.630000000000003</v>
      </c>
      <c r="AC328" s="102">
        <v>34.89</v>
      </c>
      <c r="AD328" s="45">
        <v>39.65</v>
      </c>
      <c r="AE328" s="45">
        <v>41.69</v>
      </c>
      <c r="AF328" s="45">
        <v>58.21</v>
      </c>
      <c r="AG328" s="45">
        <v>35.049999999999997</v>
      </c>
      <c r="AH328" s="45">
        <v>34.53</v>
      </c>
      <c r="AI328" s="45">
        <v>36.26</v>
      </c>
      <c r="AJ328" s="2"/>
      <c r="AK328" s="2"/>
      <c r="AL328" s="2"/>
    </row>
    <row r="329" spans="1:38" ht="13" x14ac:dyDescent="0.6">
      <c r="A329" s="1">
        <v>2100</v>
      </c>
      <c r="B329" s="45">
        <v>3.75</v>
      </c>
      <c r="C329" s="45">
        <v>3.77</v>
      </c>
      <c r="D329" s="45">
        <v>3.75</v>
      </c>
      <c r="E329" s="45">
        <v>3.75</v>
      </c>
      <c r="F329" s="45">
        <v>3.78</v>
      </c>
      <c r="G329" s="45">
        <v>9.9</v>
      </c>
      <c r="H329" s="45">
        <v>10.27</v>
      </c>
      <c r="I329" s="45">
        <v>9.74</v>
      </c>
      <c r="J329" s="45">
        <v>9.9600000000000009</v>
      </c>
      <c r="K329" s="45">
        <v>10.029999999999999</v>
      </c>
      <c r="L329" s="45">
        <v>11.4</v>
      </c>
      <c r="M329" s="45">
        <v>11.99</v>
      </c>
      <c r="N329" s="45">
        <v>16.73</v>
      </c>
      <c r="O329" s="45">
        <v>10.07</v>
      </c>
      <c r="P329" s="45">
        <v>9.93</v>
      </c>
      <c r="Q329" s="45">
        <v>10.42</v>
      </c>
      <c r="R329" s="2"/>
      <c r="S329" s="1">
        <v>2210</v>
      </c>
      <c r="T329" s="45">
        <v>7.61</v>
      </c>
      <c r="U329" s="45">
        <v>7.66</v>
      </c>
      <c r="V329" s="45">
        <v>7.61</v>
      </c>
      <c r="W329" s="45">
        <v>7.61</v>
      </c>
      <c r="X329" s="45">
        <v>7.67</v>
      </c>
      <c r="Y329" s="45">
        <v>24.98</v>
      </c>
      <c r="Z329" s="45">
        <v>25.91</v>
      </c>
      <c r="AA329" s="102">
        <v>37.36</v>
      </c>
      <c r="AB329" s="45">
        <v>38.19</v>
      </c>
      <c r="AC329" s="102">
        <v>38.47</v>
      </c>
      <c r="AD329" s="45">
        <v>43.72</v>
      </c>
      <c r="AE329" s="45">
        <v>45.97</v>
      </c>
      <c r="AF329" s="45">
        <v>64.19</v>
      </c>
      <c r="AG329" s="45">
        <v>38.65</v>
      </c>
      <c r="AH329" s="45">
        <v>38.07</v>
      </c>
      <c r="AI329" s="45">
        <v>39.979999999999997</v>
      </c>
      <c r="AJ329" s="2"/>
      <c r="AK329" s="2"/>
      <c r="AL329" s="2"/>
    </row>
    <row r="330" spans="1:38" ht="13" x14ac:dyDescent="0.6">
      <c r="A330" s="1">
        <v>2110</v>
      </c>
      <c r="B330" s="45">
        <v>4.05</v>
      </c>
      <c r="C330" s="45">
        <v>4.07</v>
      </c>
      <c r="D330" s="45">
        <v>4.05</v>
      </c>
      <c r="E330" s="45">
        <v>4.05</v>
      </c>
      <c r="F330" s="45">
        <v>4.08</v>
      </c>
      <c r="G330" s="45">
        <v>10.92</v>
      </c>
      <c r="H330" s="45">
        <v>11.33</v>
      </c>
      <c r="I330" s="45">
        <v>11.77</v>
      </c>
      <c r="J330" s="45">
        <v>12.03</v>
      </c>
      <c r="K330" s="45">
        <v>12.12</v>
      </c>
      <c r="L330" s="45">
        <v>13.77</v>
      </c>
      <c r="M330" s="45">
        <v>14.48</v>
      </c>
      <c r="N330" s="45">
        <v>20.22</v>
      </c>
      <c r="O330" s="45">
        <v>12.17</v>
      </c>
      <c r="P330" s="45">
        <v>11.99</v>
      </c>
      <c r="Q330" s="45">
        <v>12.59</v>
      </c>
      <c r="R330" s="2"/>
      <c r="S330" s="2"/>
      <c r="T330" s="45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ht="13" x14ac:dyDescent="0.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ht="13" x14ac:dyDescent="0.6">
      <c r="A332" s="1" t="s">
        <v>122</v>
      </c>
      <c r="B332" s="1" t="s">
        <v>159</v>
      </c>
      <c r="C332" s="101" t="s">
        <v>184</v>
      </c>
      <c r="D332" s="1" t="s">
        <v>185</v>
      </c>
      <c r="E332" s="1" t="s">
        <v>186</v>
      </c>
      <c r="F332" s="101" t="s">
        <v>187</v>
      </c>
      <c r="G332" s="1" t="s">
        <v>188</v>
      </c>
      <c r="H332" s="1" t="s">
        <v>189</v>
      </c>
      <c r="I332" s="1" t="s">
        <v>190</v>
      </c>
      <c r="J332" s="1" t="s">
        <v>191</v>
      </c>
      <c r="K332" s="1" t="s">
        <v>192</v>
      </c>
      <c r="L332" s="1" t="s">
        <v>193</v>
      </c>
      <c r="M332" s="1" t="s">
        <v>194</v>
      </c>
      <c r="N332" s="1" t="s">
        <v>195</v>
      </c>
      <c r="O332" s="101" t="s">
        <v>196</v>
      </c>
      <c r="P332" s="1" t="s">
        <v>197</v>
      </c>
      <c r="Q332" s="101" t="s">
        <v>174</v>
      </c>
      <c r="R332" s="1" t="s">
        <v>198</v>
      </c>
      <c r="S332" s="2"/>
      <c r="T332" s="1" t="s">
        <v>159</v>
      </c>
      <c r="U332" s="101" t="s">
        <v>184</v>
      </c>
      <c r="V332" s="1" t="s">
        <v>185</v>
      </c>
      <c r="W332" s="1" t="s">
        <v>186</v>
      </c>
      <c r="X332" s="101" t="s">
        <v>187</v>
      </c>
      <c r="Y332" s="1" t="s">
        <v>188</v>
      </c>
      <c r="Z332" s="1" t="s">
        <v>189</v>
      </c>
      <c r="AA332" s="1" t="s">
        <v>190</v>
      </c>
      <c r="AB332" s="1" t="s">
        <v>191</v>
      </c>
      <c r="AC332" s="1" t="s">
        <v>192</v>
      </c>
      <c r="AD332" s="1" t="s">
        <v>193</v>
      </c>
      <c r="AE332" s="1" t="s">
        <v>194</v>
      </c>
      <c r="AF332" s="1" t="s">
        <v>195</v>
      </c>
      <c r="AG332" s="101" t="s">
        <v>196</v>
      </c>
      <c r="AH332" s="1" t="s">
        <v>197</v>
      </c>
      <c r="AI332" s="101" t="s">
        <v>174</v>
      </c>
      <c r="AJ332" s="1"/>
      <c r="AK332" s="1"/>
      <c r="AL332" s="1" t="s">
        <v>199</v>
      </c>
    </row>
    <row r="333" spans="1:38" ht="13" x14ac:dyDescent="0.6">
      <c r="A333" s="1">
        <v>2010</v>
      </c>
      <c r="B333" s="103">
        <f t="shared" ref="B333:B342" si="86">EXP(LN(B321/B320)/(A321-A320))-1</f>
        <v>1.7421280529461347E-2</v>
      </c>
      <c r="C333" s="103">
        <f t="shared" ref="C333:C342" si="87">EXP(LN(C321/C320)/(A321-A320))-1</f>
        <v>1.8120782246057399E-2</v>
      </c>
      <c r="D333" s="103">
        <f t="shared" ref="D333:D342" si="88">EXP(LN(D321/D320)/(A321-A320))-1</f>
        <v>1.8120782246057399E-2</v>
      </c>
      <c r="E333" s="103">
        <f t="shared" ref="E333:E342" si="89">EXP(LN(E321/E320)/(A321-A320))-1</f>
        <v>1.8120782246057399E-2</v>
      </c>
      <c r="F333" s="103">
        <f t="shared" ref="F333:F342" si="90">EXP(LN(F321/F320)/(A321-A320))-1</f>
        <v>1.7984633418501872E-2</v>
      </c>
      <c r="G333" s="103">
        <f t="shared" ref="G333:G342" si="91">EXP(LN(G321/G320)/(A321-A320))-1</f>
        <v>3.5215154089348832E-2</v>
      </c>
      <c r="H333" s="103">
        <f t="shared" ref="H333:H342" si="92">EXP(LN(H321/H320)/(A321-A320))-1</f>
        <v>3.5708876810044199E-2</v>
      </c>
      <c r="I333" s="103">
        <f t="shared" ref="I333:I342" si="93">EXP(LN(I321/I320)/(A321-A320))-1</f>
        <v>2.5049411050451775E-2</v>
      </c>
      <c r="J333" s="103">
        <f t="shared" ref="J333:J342" si="94">EXP(LN(J321/J320)/(A321-A320))-1</f>
        <v>2.4471876240215407E-2</v>
      </c>
      <c r="K333" s="103">
        <f t="shared" ref="K333:K342" si="95">EXP(LN(K321/K320)/(A321-A320))-1</f>
        <v>2.4285265041108062E-2</v>
      </c>
      <c r="L333" s="103">
        <f t="shared" ref="L333:L342" si="96">EXP(LN(L321/L320)/(A321-A320))-1</f>
        <v>2.4682056462887791E-2</v>
      </c>
      <c r="M333" s="103">
        <f t="shared" ref="M333:M342" si="97">EXP(LN(M321/M320)/(A321-A320))-1</f>
        <v>2.472029871664283E-2</v>
      </c>
      <c r="N333" s="103">
        <f t="shared" ref="N333:N342" si="98">EXP(LN(N321/N320)/(A321-A320))-1</f>
        <v>2.7937089897482448E-2</v>
      </c>
      <c r="O333" s="103">
        <f t="shared" ref="O333:O342" si="99">EXP(LN(O321/O320)/(A321-A320))-1</f>
        <v>2.496608192186911E-2</v>
      </c>
      <c r="P333" s="103">
        <f t="shared" ref="P333:P342" si="100">EXP(LN(P321/P320)/(A321-A320))-1</f>
        <v>2.5351634167494197E-2</v>
      </c>
      <c r="Q333" s="103">
        <f t="shared" ref="Q333:Q342" si="101">EXP(LN(Q321/Q320)/(A321-A320))-1</f>
        <v>2.4888161854583313E-2</v>
      </c>
      <c r="R333" s="25">
        <f t="shared" ref="R333:R343" si="102">SUM(B333:Q333)/16</f>
        <v>2.4190260433641461E-2</v>
      </c>
      <c r="S333" s="1">
        <v>2120</v>
      </c>
      <c r="T333" s="25">
        <f t="shared" ref="T333:T343" si="103">EXP(LN(T321/T320)/(S321-S320))-1</f>
        <v>7.1077462249424794E-3</v>
      </c>
      <c r="U333" s="25">
        <f t="shared" ref="U333:U343" si="104">EXP(LN(U321/U320)/(S321-S320))-1</f>
        <v>6.8466601034766761E-3</v>
      </c>
      <c r="V333" s="25">
        <f t="shared" ref="V333:V343" si="105">EXP(LN(V321/V320)/(S321-S320))-1</f>
        <v>7.1077462249424794E-3</v>
      </c>
      <c r="W333" s="25">
        <f t="shared" ref="W333:W343" si="106">EXP(LN(W321/W320)/(S321-S320))-1</f>
        <v>7.1077462249424794E-3</v>
      </c>
      <c r="X333" s="25">
        <f t="shared" ref="X333:X343" si="107">EXP(LN(X321/X320)/(S321-S320))-1</f>
        <v>7.0606779662409913E-3</v>
      </c>
      <c r="Y333" s="25">
        <f t="shared" ref="Y333:Y343" si="108">EXP(LN(Y321/Y320)/(S321-S320))-1</f>
        <v>9.0471618390310926E-3</v>
      </c>
      <c r="Z333" s="25">
        <f t="shared" ref="Z333:Z343" si="109">EXP(LN(Z321/Z320)/(S321-S320))-1</f>
        <v>9.0292932730486886E-3</v>
      </c>
      <c r="AA333" s="25">
        <f t="shared" ref="AA333:AA343" si="110">EXP(LN(AA321/AA320)/(S321-S320))-1</f>
        <v>1.5138324689419447E-2</v>
      </c>
      <c r="AB333" s="25">
        <f t="shared" ref="AB333:AB343" si="111">EXP(LN(AB321/AB320)/(S321-S320))-1</f>
        <v>1.5136741616595284E-2</v>
      </c>
      <c r="AC333" s="25">
        <f t="shared" ref="AC333:AC343" si="112">EXP(LN(AC321/AC320)/(S321-S320))-1</f>
        <v>1.5089091309613334E-2</v>
      </c>
      <c r="AD333" s="25">
        <f t="shared" ref="AD333:AD343" si="113">EXP(LN(AD321/AD320)/(S321-S320))-1</f>
        <v>1.505343679767579E-2</v>
      </c>
      <c r="AE333" s="25">
        <f t="shared" ref="AE333:AE343" si="114">EXP(LN(AE321/AE320)/(S321-S320))-1</f>
        <v>1.5077032818611169E-2</v>
      </c>
      <c r="AF333" s="25">
        <f t="shared" ref="AF333:AF343" si="115">EXP(LN(AF321/AF320)/(S321-S320))-1</f>
        <v>1.5127910923481425E-2</v>
      </c>
      <c r="AG333" s="25">
        <f t="shared" ref="AG333:AG343" si="116">EXP(LN(AG321/AG320)/(S321-S320))-1</f>
        <v>1.5090948224318002E-2</v>
      </c>
      <c r="AH333" s="25">
        <f t="shared" ref="AH333:AH343" si="117">EXP(LN(AH321/AH320)/(S321-S320))-1</f>
        <v>1.5115126903551213E-2</v>
      </c>
      <c r="AI333" s="25">
        <f t="shared" ref="AI333:AI343" si="118">EXP(LN(AI321/AI320)/(S321-S320))-1</f>
        <v>1.5086317647566183E-2</v>
      </c>
      <c r="AJ333" s="25"/>
      <c r="AK333" s="25"/>
      <c r="AL333" s="25">
        <f t="shared" ref="AL333:AL343" si="119">SUM(T333:AI333)/16</f>
        <v>1.1826372674216046E-2</v>
      </c>
    </row>
    <row r="334" spans="1:38" ht="13" x14ac:dyDescent="0.6">
      <c r="A334" s="1">
        <v>2020</v>
      </c>
      <c r="B334" s="103">
        <f t="shared" si="86"/>
        <v>1.6033650788844556E-2</v>
      </c>
      <c r="C334" s="103">
        <f t="shared" si="87"/>
        <v>1.5931264157523772E-2</v>
      </c>
      <c r="D334" s="103">
        <f t="shared" si="88"/>
        <v>1.5931264157523772E-2</v>
      </c>
      <c r="E334" s="103">
        <f t="shared" si="89"/>
        <v>1.5931264157523772E-2</v>
      </c>
      <c r="F334" s="103">
        <f t="shared" si="90"/>
        <v>1.58301794787441E-2</v>
      </c>
      <c r="G334" s="103">
        <f t="shared" si="91"/>
        <v>3.3351955848296422E-2</v>
      </c>
      <c r="H334" s="103">
        <f t="shared" si="92"/>
        <v>3.2931024789221608E-2</v>
      </c>
      <c r="I334" s="103">
        <f t="shared" si="93"/>
        <v>2.3957396055257263E-2</v>
      </c>
      <c r="J334" s="103">
        <f t="shared" si="94"/>
        <v>2.4065071424597795E-2</v>
      </c>
      <c r="K334" s="103">
        <f t="shared" si="95"/>
        <v>2.4458124109177026E-2</v>
      </c>
      <c r="L334" s="103">
        <f t="shared" si="96"/>
        <v>2.4109423406549313E-2</v>
      </c>
      <c r="M334" s="103">
        <f t="shared" si="97"/>
        <v>2.3920490704586683E-2</v>
      </c>
      <c r="N334" s="103">
        <f t="shared" si="98"/>
        <v>2.8916270636290209E-2</v>
      </c>
      <c r="O334" s="103">
        <f t="shared" si="99"/>
        <v>2.4312395191711911E-2</v>
      </c>
      <c r="P334" s="103">
        <f t="shared" si="100"/>
        <v>2.4065071424597795E-2</v>
      </c>
      <c r="Q334" s="103">
        <f t="shared" si="101"/>
        <v>2.4127573490751342E-2</v>
      </c>
      <c r="R334" s="25">
        <f t="shared" si="102"/>
        <v>2.2992026238824834E-2</v>
      </c>
      <c r="S334" s="1">
        <v>2130</v>
      </c>
      <c r="T334" s="25">
        <f t="shared" si="103"/>
        <v>6.4343923143133086E-3</v>
      </c>
      <c r="U334" s="25">
        <f t="shared" si="104"/>
        <v>6.8088228893699032E-3</v>
      </c>
      <c r="V334" s="25">
        <f t="shared" si="105"/>
        <v>6.635900918805504E-3</v>
      </c>
      <c r="W334" s="25">
        <f t="shared" si="106"/>
        <v>6.4343923143133086E-3</v>
      </c>
      <c r="X334" s="25">
        <f t="shared" si="107"/>
        <v>6.5948585501784951E-3</v>
      </c>
      <c r="Y334" s="25">
        <f t="shared" si="108"/>
        <v>8.5788097202641467E-3</v>
      </c>
      <c r="Z334" s="25">
        <f t="shared" si="109"/>
        <v>8.6216884496226331E-3</v>
      </c>
      <c r="AA334" s="25">
        <f t="shared" si="110"/>
        <v>1.309024971653483E-2</v>
      </c>
      <c r="AB334" s="25">
        <f t="shared" si="111"/>
        <v>1.309024971653483E-2</v>
      </c>
      <c r="AC334" s="25">
        <f t="shared" si="112"/>
        <v>1.3108024944886498E-2</v>
      </c>
      <c r="AD334" s="25">
        <f t="shared" si="113"/>
        <v>1.3128057405158211E-2</v>
      </c>
      <c r="AE334" s="25">
        <f t="shared" si="114"/>
        <v>1.3098928088866701E-2</v>
      </c>
      <c r="AF334" s="25">
        <f t="shared" si="115"/>
        <v>1.3105342553423105E-2</v>
      </c>
      <c r="AG334" s="25">
        <f t="shared" si="116"/>
        <v>1.3109425619694415E-2</v>
      </c>
      <c r="AH334" s="25">
        <f t="shared" si="117"/>
        <v>1.3073785477934363E-2</v>
      </c>
      <c r="AI334" s="25">
        <f t="shared" si="118"/>
        <v>1.3105932680606891E-2</v>
      </c>
      <c r="AJ334" s="25"/>
      <c r="AK334" s="25"/>
      <c r="AL334" s="25">
        <f t="shared" si="119"/>
        <v>1.0501178835031696E-2</v>
      </c>
    </row>
    <row r="335" spans="1:38" ht="13" x14ac:dyDescent="0.6">
      <c r="A335" s="1">
        <v>2030</v>
      </c>
      <c r="B335" s="103">
        <f t="shared" si="86"/>
        <v>1.4333373877557287E-2</v>
      </c>
      <c r="C335" s="103">
        <f t="shared" si="87"/>
        <v>1.4768337390565822E-2</v>
      </c>
      <c r="D335" s="103">
        <f t="shared" si="88"/>
        <v>1.4254659596014019E-2</v>
      </c>
      <c r="E335" s="103">
        <f t="shared" si="89"/>
        <v>1.3738629666663948E-2</v>
      </c>
      <c r="F335" s="103">
        <f t="shared" si="90"/>
        <v>1.4176806534865527E-2</v>
      </c>
      <c r="G335" s="103">
        <f t="shared" si="91"/>
        <v>2.7697644859024484E-2</v>
      </c>
      <c r="H335" s="103">
        <f t="shared" si="92"/>
        <v>2.7656729960433113E-2</v>
      </c>
      <c r="I335" s="103">
        <f t="shared" si="93"/>
        <v>2.4211418726341805E-2</v>
      </c>
      <c r="J335" s="103">
        <f t="shared" si="94"/>
        <v>2.4176823417079385E-2</v>
      </c>
      <c r="K335" s="103">
        <f t="shared" si="95"/>
        <v>2.3948702155278001E-2</v>
      </c>
      <c r="L335" s="103">
        <f t="shared" si="96"/>
        <v>2.3970148577501682E-2</v>
      </c>
      <c r="M335" s="103">
        <f t="shared" si="97"/>
        <v>2.3991377237951639E-2</v>
      </c>
      <c r="N335" s="103">
        <f t="shared" si="98"/>
        <v>2.9287261962069211E-2</v>
      </c>
      <c r="O335" s="103">
        <f t="shared" si="99"/>
        <v>2.3836255539609663E-2</v>
      </c>
      <c r="P335" s="103">
        <f t="shared" si="100"/>
        <v>2.4176823417079385E-2</v>
      </c>
      <c r="Q335" s="103">
        <f t="shared" si="101"/>
        <v>2.4409353161412684E-2</v>
      </c>
      <c r="R335" s="25">
        <f t="shared" si="102"/>
        <v>2.1789646629965478E-2</v>
      </c>
      <c r="S335" s="1">
        <v>2140</v>
      </c>
      <c r="T335" s="25">
        <f t="shared" si="103"/>
        <v>6.2349494284534845E-3</v>
      </c>
      <c r="U335" s="25">
        <f t="shared" si="104"/>
        <v>6.1867168435720821E-3</v>
      </c>
      <c r="V335" s="25">
        <f t="shared" si="105"/>
        <v>6.0335210865221089E-3</v>
      </c>
      <c r="W335" s="25">
        <f t="shared" si="106"/>
        <v>6.2349494284534845E-3</v>
      </c>
      <c r="X335" s="25">
        <f t="shared" si="107"/>
        <v>6.3746311224679442E-3</v>
      </c>
      <c r="Y335" s="25">
        <f t="shared" si="108"/>
        <v>8.2261488714068243E-3</v>
      </c>
      <c r="Z335" s="25">
        <f t="shared" si="109"/>
        <v>8.1879196375425067E-3</v>
      </c>
      <c r="AA335" s="25">
        <f t="shared" si="110"/>
        <v>1.1083643987890301E-2</v>
      </c>
      <c r="AB335" s="25">
        <f t="shared" si="111"/>
        <v>1.1094313422593371E-2</v>
      </c>
      <c r="AC335" s="25">
        <f t="shared" si="112"/>
        <v>1.1064138765035203E-2</v>
      </c>
      <c r="AD335" s="25">
        <f t="shared" si="113"/>
        <v>1.1100806505672356E-2</v>
      </c>
      <c r="AE335" s="25">
        <f t="shared" si="114"/>
        <v>1.1102561564193314E-2</v>
      </c>
      <c r="AF335" s="25">
        <f t="shared" si="115"/>
        <v>1.1100674212253692E-2</v>
      </c>
      <c r="AG335" s="25">
        <f t="shared" si="116"/>
        <v>1.1114894516448093E-2</v>
      </c>
      <c r="AH335" s="25">
        <f t="shared" si="117"/>
        <v>1.1128017639089771E-2</v>
      </c>
      <c r="AI335" s="25">
        <f t="shared" si="118"/>
        <v>1.1128017639089993E-2</v>
      </c>
      <c r="AJ335" s="25"/>
      <c r="AK335" s="25"/>
      <c r="AL335" s="25">
        <f t="shared" si="119"/>
        <v>9.2122440419177831E-3</v>
      </c>
    </row>
    <row r="336" spans="1:38" ht="13" x14ac:dyDescent="0.6">
      <c r="A336" s="1">
        <v>2040</v>
      </c>
      <c r="B336" s="103">
        <f t="shared" si="86"/>
        <v>1.2534174745673532E-2</v>
      </c>
      <c r="C336" s="103">
        <f t="shared" si="87"/>
        <v>1.2414328018703902E-2</v>
      </c>
      <c r="D336" s="103">
        <f t="shared" si="88"/>
        <v>1.2473963161856005E-2</v>
      </c>
      <c r="E336" s="103">
        <f t="shared" si="89"/>
        <v>1.2534174745673532E-2</v>
      </c>
      <c r="F336" s="103">
        <f t="shared" si="90"/>
        <v>1.2414328018703902E-2</v>
      </c>
      <c r="G336" s="103">
        <f t="shared" si="91"/>
        <v>2.2147040427619391E-2</v>
      </c>
      <c r="H336" s="103">
        <f t="shared" si="92"/>
        <v>2.2104670564506046E-2</v>
      </c>
      <c r="I336" s="103">
        <f t="shared" si="93"/>
        <v>2.4035093714998235E-2</v>
      </c>
      <c r="J336" s="103">
        <f t="shared" si="94"/>
        <v>2.3920490704586683E-2</v>
      </c>
      <c r="K336" s="103">
        <f t="shared" si="95"/>
        <v>2.4076265778284478E-2</v>
      </c>
      <c r="L336" s="103">
        <f t="shared" si="96"/>
        <v>2.3822465663360326E-2</v>
      </c>
      <c r="M336" s="103">
        <f t="shared" si="97"/>
        <v>2.3901841926349476E-2</v>
      </c>
      <c r="N336" s="103">
        <f t="shared" si="98"/>
        <v>2.8958085938421085E-2</v>
      </c>
      <c r="O336" s="103">
        <f t="shared" si="99"/>
        <v>2.3987002804774837E-2</v>
      </c>
      <c r="P336" s="103">
        <f t="shared" si="100"/>
        <v>2.3583175136269841E-2</v>
      </c>
      <c r="Q336" s="103">
        <f t="shared" si="101"/>
        <v>2.3856317189254073E-2</v>
      </c>
      <c r="R336" s="25">
        <f t="shared" si="102"/>
        <v>2.0422713658689709E-2</v>
      </c>
      <c r="S336" s="1">
        <v>2150</v>
      </c>
      <c r="T336" s="25">
        <f t="shared" si="103"/>
        <v>6.04743537446506E-3</v>
      </c>
      <c r="U336" s="25">
        <f t="shared" si="104"/>
        <v>6.0034158837960483E-3</v>
      </c>
      <c r="V336" s="25">
        <f t="shared" si="105"/>
        <v>6.04743537446506E-3</v>
      </c>
      <c r="W336" s="25">
        <f t="shared" si="106"/>
        <v>6.04743537446506E-3</v>
      </c>
      <c r="X336" s="25">
        <f t="shared" si="107"/>
        <v>5.9925109896490358E-3</v>
      </c>
      <c r="Y336" s="25">
        <f t="shared" si="108"/>
        <v>8.0213912700570766E-3</v>
      </c>
      <c r="Z336" s="25">
        <f t="shared" si="109"/>
        <v>8.0315712596221722E-3</v>
      </c>
      <c r="AA336" s="25">
        <f t="shared" si="110"/>
        <v>1.002123294120616E-2</v>
      </c>
      <c r="AB336" s="25">
        <f t="shared" si="111"/>
        <v>9.9854896213880107E-3</v>
      </c>
      <c r="AC336" s="25">
        <f t="shared" si="112"/>
        <v>1.0004158725116508E-2</v>
      </c>
      <c r="AD336" s="25">
        <f t="shared" si="113"/>
        <v>9.9907483515822015E-3</v>
      </c>
      <c r="AE336" s="25">
        <f t="shared" si="114"/>
        <v>9.9921696625930867E-3</v>
      </c>
      <c r="AF336" s="25">
        <f t="shared" si="115"/>
        <v>9.9906412136709921E-3</v>
      </c>
      <c r="AG336" s="25">
        <f t="shared" si="116"/>
        <v>1.0002156068483536E-2</v>
      </c>
      <c r="AH336" s="25">
        <f t="shared" si="117"/>
        <v>9.9692363747707624E-3</v>
      </c>
      <c r="AI336" s="25">
        <f t="shared" si="118"/>
        <v>9.9713102569940482E-3</v>
      </c>
      <c r="AJ336" s="25"/>
      <c r="AK336" s="25"/>
      <c r="AL336" s="25">
        <f t="shared" si="119"/>
        <v>8.5073961713953011E-3</v>
      </c>
    </row>
    <row r="337" spans="1:38" ht="13" x14ac:dyDescent="0.6">
      <c r="A337" s="1">
        <v>2050</v>
      </c>
      <c r="B337" s="103">
        <f t="shared" si="86"/>
        <v>1.1543671275387357E-2</v>
      </c>
      <c r="C337" s="103">
        <f t="shared" si="87"/>
        <v>1.1445695137481504E-2</v>
      </c>
      <c r="D337" s="103">
        <f t="shared" si="88"/>
        <v>1.149447420531069E-2</v>
      </c>
      <c r="E337" s="103">
        <f t="shared" si="89"/>
        <v>1.1136692791213987E-2</v>
      </c>
      <c r="F337" s="103">
        <f t="shared" si="90"/>
        <v>1.1042004447136655E-2</v>
      </c>
      <c r="G337" s="103">
        <f t="shared" si="91"/>
        <v>1.8914952207806479E-2</v>
      </c>
      <c r="H337" s="103">
        <f t="shared" si="92"/>
        <v>1.9048855541086818E-2</v>
      </c>
      <c r="I337" s="103">
        <f t="shared" si="93"/>
        <v>2.4065071424597795E-2</v>
      </c>
      <c r="J337" s="103">
        <f t="shared" si="94"/>
        <v>2.4433420385456817E-2</v>
      </c>
      <c r="K337" s="103">
        <f t="shared" si="95"/>
        <v>2.3955593140371656E-2</v>
      </c>
      <c r="L337" s="103">
        <f t="shared" si="96"/>
        <v>2.4430377684121485E-2</v>
      </c>
      <c r="M337" s="103">
        <f t="shared" si="97"/>
        <v>2.4229279400361126E-2</v>
      </c>
      <c r="N337" s="103">
        <f t="shared" si="98"/>
        <v>2.8957580060690713E-2</v>
      </c>
      <c r="O337" s="103">
        <f t="shared" si="99"/>
        <v>2.4147723764276208E-2</v>
      </c>
      <c r="P337" s="103">
        <f t="shared" si="100"/>
        <v>2.4240183054293984E-2</v>
      </c>
      <c r="Q337" s="103">
        <f t="shared" si="101"/>
        <v>2.4156755487370507E-2</v>
      </c>
      <c r="R337" s="25">
        <f t="shared" si="102"/>
        <v>1.9827645625435236E-2</v>
      </c>
      <c r="S337" s="1">
        <v>2160</v>
      </c>
      <c r="T337" s="25">
        <f t="shared" si="103"/>
        <v>6.0388957140040667E-3</v>
      </c>
      <c r="U337" s="25">
        <f t="shared" si="104"/>
        <v>5.9974911629225858E-3</v>
      </c>
      <c r="V337" s="25">
        <f t="shared" si="105"/>
        <v>6.0388957140040667E-3</v>
      </c>
      <c r="W337" s="25">
        <f t="shared" si="106"/>
        <v>6.0388957140040667E-3</v>
      </c>
      <c r="X337" s="25">
        <f t="shared" si="107"/>
        <v>5.9872286125892682E-3</v>
      </c>
      <c r="Y337" s="25">
        <f t="shared" si="108"/>
        <v>7.9809902698613211E-3</v>
      </c>
      <c r="Z337" s="25">
        <f t="shared" si="109"/>
        <v>7.9696398355828535E-3</v>
      </c>
      <c r="AA337" s="25">
        <f t="shared" si="110"/>
        <v>9.9951808340985604E-3</v>
      </c>
      <c r="AB337" s="25">
        <f t="shared" si="111"/>
        <v>9.9861989997507283E-3</v>
      </c>
      <c r="AC337" s="25">
        <f t="shared" si="112"/>
        <v>9.9949407793840095E-3</v>
      </c>
      <c r="AD337" s="25">
        <f t="shared" si="113"/>
        <v>1.0013433777731784E-2</v>
      </c>
      <c r="AE337" s="25">
        <f t="shared" si="114"/>
        <v>1.0001895568778174E-2</v>
      </c>
      <c r="AF337" s="25">
        <f t="shared" si="115"/>
        <v>9.998304357833776E-3</v>
      </c>
      <c r="AG337" s="25">
        <f t="shared" si="116"/>
        <v>9.9891049521885211E-3</v>
      </c>
      <c r="AH337" s="25">
        <f t="shared" si="117"/>
        <v>1.0015032615486197E-2</v>
      </c>
      <c r="AI337" s="25">
        <f t="shared" si="118"/>
        <v>1.0009204025236196E-2</v>
      </c>
      <c r="AJ337" s="25"/>
      <c r="AK337" s="25"/>
      <c r="AL337" s="25">
        <f t="shared" si="119"/>
        <v>8.5034583083410109E-3</v>
      </c>
    </row>
    <row r="338" spans="1:38" ht="13" x14ac:dyDescent="0.6">
      <c r="A338" s="1">
        <v>2060</v>
      </c>
      <c r="B338" s="103">
        <f t="shared" si="86"/>
        <v>1.1440840015591425E-2</v>
      </c>
      <c r="C338" s="103">
        <f t="shared" si="87"/>
        <v>1.0993657375327537E-2</v>
      </c>
      <c r="D338" s="103">
        <f t="shared" si="88"/>
        <v>1.1035533591945423E-2</v>
      </c>
      <c r="E338" s="103">
        <f t="shared" si="89"/>
        <v>1.1484685122802318E-2</v>
      </c>
      <c r="F338" s="103">
        <f t="shared" si="90"/>
        <v>1.1397328761565628E-2</v>
      </c>
      <c r="G338" s="103">
        <f t="shared" si="91"/>
        <v>1.922033933430578E-2</v>
      </c>
      <c r="H338" s="103">
        <f t="shared" si="92"/>
        <v>1.9032120861830482E-2</v>
      </c>
      <c r="I338" s="103">
        <f t="shared" si="93"/>
        <v>2.5027120341096776E-2</v>
      </c>
      <c r="J338" s="103">
        <f t="shared" si="94"/>
        <v>2.4918714945831422E-2</v>
      </c>
      <c r="K338" s="103">
        <f t="shared" si="95"/>
        <v>2.521533680482424E-2</v>
      </c>
      <c r="L338" s="103">
        <f t="shared" si="96"/>
        <v>2.4985999392956426E-2</v>
      </c>
      <c r="M338" s="103">
        <f t="shared" si="97"/>
        <v>2.5130914755980172E-2</v>
      </c>
      <c r="N338" s="103">
        <f t="shared" si="98"/>
        <v>2.8540951399434356E-2</v>
      </c>
      <c r="O338" s="103">
        <f t="shared" si="99"/>
        <v>2.5099677403880527E-2</v>
      </c>
      <c r="P338" s="103">
        <f t="shared" si="100"/>
        <v>2.5242549535303027E-2</v>
      </c>
      <c r="Q338" s="103">
        <f t="shared" si="101"/>
        <v>2.4914113646522962E-2</v>
      </c>
      <c r="R338" s="25">
        <f t="shared" si="102"/>
        <v>2.0229992705574906E-2</v>
      </c>
      <c r="S338" s="1">
        <v>2170</v>
      </c>
      <c r="T338" s="25">
        <f t="shared" si="103"/>
        <v>6.0116946619634959E-3</v>
      </c>
      <c r="U338" s="25">
        <f t="shared" si="104"/>
        <v>5.9728648087864489E-3</v>
      </c>
      <c r="V338" s="25">
        <f t="shared" si="105"/>
        <v>6.0116946619634959E-3</v>
      </c>
      <c r="W338" s="25">
        <f t="shared" si="106"/>
        <v>6.0116946619634959E-3</v>
      </c>
      <c r="X338" s="25">
        <f t="shared" si="107"/>
        <v>5.9632356181598123E-3</v>
      </c>
      <c r="Y338" s="25">
        <f t="shared" si="108"/>
        <v>8.0065466508512095E-3</v>
      </c>
      <c r="Z338" s="25">
        <f t="shared" si="109"/>
        <v>8.0240622010907536E-3</v>
      </c>
      <c r="AA338" s="25">
        <f t="shared" si="110"/>
        <v>9.9992717523800234E-3</v>
      </c>
      <c r="AB338" s="25">
        <f t="shared" si="111"/>
        <v>1.0008034791879838E-2</v>
      </c>
      <c r="AC338" s="25">
        <f t="shared" si="112"/>
        <v>1.0008406080134868E-2</v>
      </c>
      <c r="AD338" s="25">
        <f t="shared" si="113"/>
        <v>9.9751872283735388E-3</v>
      </c>
      <c r="AE338" s="25">
        <f t="shared" si="114"/>
        <v>1.0011935331273092E-2</v>
      </c>
      <c r="AF338" s="25">
        <f t="shared" si="115"/>
        <v>1.0002901130562902E-2</v>
      </c>
      <c r="AG338" s="25">
        <f t="shared" si="116"/>
        <v>9.9993836605010156E-3</v>
      </c>
      <c r="AH338" s="25">
        <f t="shared" si="117"/>
        <v>9.9985051656474866E-3</v>
      </c>
      <c r="AI338" s="25">
        <f t="shared" si="118"/>
        <v>1.0019253279225371E-2</v>
      </c>
      <c r="AJ338" s="25"/>
      <c r="AK338" s="25"/>
      <c r="AL338" s="25">
        <f t="shared" si="119"/>
        <v>8.501541980297303E-3</v>
      </c>
    </row>
    <row r="339" spans="1:38" ht="13" x14ac:dyDescent="0.6">
      <c r="A339" s="1">
        <v>2070</v>
      </c>
      <c r="B339" s="103">
        <f t="shared" si="86"/>
        <v>1.0917276284987398E-2</v>
      </c>
      <c r="C339" s="103">
        <f t="shared" si="87"/>
        <v>1.1203654813697561E-2</v>
      </c>
      <c r="D339" s="103">
        <f t="shared" si="88"/>
        <v>1.0917276284987398E-2</v>
      </c>
      <c r="E339" s="103">
        <f t="shared" si="89"/>
        <v>1.1280328305728782E-2</v>
      </c>
      <c r="F339" s="103">
        <f t="shared" si="90"/>
        <v>1.1203654813697561E-2</v>
      </c>
      <c r="G339" s="103">
        <f t="shared" si="91"/>
        <v>1.8861587480421438E-2</v>
      </c>
      <c r="H339" s="103">
        <f t="shared" si="92"/>
        <v>1.8897493723776915E-2</v>
      </c>
      <c r="I339" s="103">
        <f t="shared" si="93"/>
        <v>2.5732043198295917E-2</v>
      </c>
      <c r="J339" s="103">
        <f t="shared" si="94"/>
        <v>2.5702816315930077E-2</v>
      </c>
      <c r="K339" s="103">
        <f t="shared" si="95"/>
        <v>2.5518379445966577E-2</v>
      </c>
      <c r="L339" s="103">
        <f t="shared" si="96"/>
        <v>2.5590478227345059E-2</v>
      </c>
      <c r="M339" s="103">
        <f t="shared" si="97"/>
        <v>2.5679076217543395E-2</v>
      </c>
      <c r="N339" s="103">
        <f t="shared" si="98"/>
        <v>2.8210932096907504E-2</v>
      </c>
      <c r="O339" s="103">
        <f t="shared" si="99"/>
        <v>2.5586271807005234E-2</v>
      </c>
      <c r="P339" s="103">
        <f t="shared" si="100"/>
        <v>2.5588203033031665E-2</v>
      </c>
      <c r="Q339" s="103">
        <f t="shared" si="101"/>
        <v>2.5757427264726962E-2</v>
      </c>
      <c r="R339" s="25">
        <f t="shared" si="102"/>
        <v>2.041543120712809E-2</v>
      </c>
      <c r="S339" s="1">
        <v>2180</v>
      </c>
      <c r="T339" s="25">
        <f t="shared" si="103"/>
        <v>5.9691575949474274E-3</v>
      </c>
      <c r="U339" s="25">
        <f t="shared" si="104"/>
        <v>5.9328250264898408E-3</v>
      </c>
      <c r="V339" s="25">
        <f t="shared" si="105"/>
        <v>5.9691575949474274E-3</v>
      </c>
      <c r="W339" s="25">
        <f t="shared" si="106"/>
        <v>5.9691575949474274E-3</v>
      </c>
      <c r="X339" s="25">
        <f t="shared" si="107"/>
        <v>5.9238109073092016E-3</v>
      </c>
      <c r="Y339" s="25">
        <f t="shared" si="108"/>
        <v>8.0285180981058968E-3</v>
      </c>
      <c r="Z339" s="25">
        <f t="shared" si="109"/>
        <v>8.0212151409362331E-3</v>
      </c>
      <c r="AA339" s="25">
        <f t="shared" si="110"/>
        <v>1.0015288147220858E-2</v>
      </c>
      <c r="AB339" s="25">
        <f t="shared" si="111"/>
        <v>1.0002654971840164E-2</v>
      </c>
      <c r="AC339" s="25">
        <f t="shared" si="112"/>
        <v>9.9963330967776098E-3</v>
      </c>
      <c r="AD339" s="25">
        <f t="shared" si="113"/>
        <v>1.0002327744311756E-2</v>
      </c>
      <c r="AE339" s="25">
        <f t="shared" si="114"/>
        <v>9.9867857798778825E-3</v>
      </c>
      <c r="AF339" s="25">
        <f t="shared" si="115"/>
        <v>9.9970838804595008E-3</v>
      </c>
      <c r="AG339" s="25">
        <f t="shared" si="116"/>
        <v>1.0016720979633353E-2</v>
      </c>
      <c r="AH339" s="25">
        <f t="shared" si="117"/>
        <v>9.9973953964165307E-3</v>
      </c>
      <c r="AI339" s="25">
        <f t="shared" si="118"/>
        <v>1.0001939518220704E-2</v>
      </c>
      <c r="AJ339" s="25"/>
      <c r="AK339" s="25"/>
      <c r="AL339" s="25">
        <f t="shared" si="119"/>
        <v>8.4893982170276133E-3</v>
      </c>
    </row>
    <row r="340" spans="1:38" ht="13" x14ac:dyDescent="0.6">
      <c r="A340" s="1">
        <v>2080</v>
      </c>
      <c r="B340" s="103">
        <f t="shared" si="86"/>
        <v>9.8418692521275997E-3</v>
      </c>
      <c r="C340" s="103">
        <f t="shared" si="87"/>
        <v>1.0073962582592966E-2</v>
      </c>
      <c r="D340" s="103">
        <f t="shared" si="88"/>
        <v>1.0135898244829855E-2</v>
      </c>
      <c r="E340" s="103">
        <f t="shared" si="89"/>
        <v>9.8418692521275997E-3</v>
      </c>
      <c r="F340" s="103">
        <f t="shared" si="90"/>
        <v>1.0073962582592966E-2</v>
      </c>
      <c r="G340" s="103">
        <f t="shared" si="91"/>
        <v>1.5746788509723109E-2</v>
      </c>
      <c r="H340" s="103">
        <f t="shared" si="92"/>
        <v>1.5776337980420774E-2</v>
      </c>
      <c r="I340" s="103">
        <f t="shared" si="93"/>
        <v>2.3738983549510762E-2</v>
      </c>
      <c r="J340" s="103">
        <f t="shared" si="94"/>
        <v>2.3649871634024988E-2</v>
      </c>
      <c r="K340" s="103">
        <f t="shared" si="95"/>
        <v>2.3769295271085511E-2</v>
      </c>
      <c r="L340" s="103">
        <f t="shared" si="96"/>
        <v>2.3735784153560147E-2</v>
      </c>
      <c r="M340" s="103">
        <f t="shared" si="97"/>
        <v>2.3730873794457041E-2</v>
      </c>
      <c r="N340" s="103">
        <f t="shared" si="98"/>
        <v>2.5297879823447333E-2</v>
      </c>
      <c r="O340" s="103">
        <f t="shared" si="99"/>
        <v>2.3795094756095203E-2</v>
      </c>
      <c r="P340" s="103">
        <f t="shared" si="100"/>
        <v>2.3716948149264727E-2</v>
      </c>
      <c r="Q340" s="103">
        <f t="shared" si="101"/>
        <v>2.3662039002945612E-2</v>
      </c>
      <c r="R340" s="25">
        <f t="shared" si="102"/>
        <v>1.8536716158675387E-2</v>
      </c>
      <c r="S340" s="1">
        <v>2190</v>
      </c>
      <c r="T340" s="25">
        <f t="shared" si="103"/>
        <v>6.0545702349539265E-3</v>
      </c>
      <c r="U340" s="25">
        <f t="shared" si="104"/>
        <v>6.0198478666397826E-3</v>
      </c>
      <c r="V340" s="25">
        <f t="shared" si="105"/>
        <v>6.0545702349539265E-3</v>
      </c>
      <c r="W340" s="25">
        <f t="shared" si="106"/>
        <v>6.0545702349539265E-3</v>
      </c>
      <c r="X340" s="25">
        <f t="shared" si="107"/>
        <v>6.0112294317617998E-3</v>
      </c>
      <c r="Y340" s="25">
        <f t="shared" si="108"/>
        <v>7.9564225983534964E-3</v>
      </c>
      <c r="Z340" s="25">
        <f t="shared" si="109"/>
        <v>7.9733311599399226E-3</v>
      </c>
      <c r="AA340" s="25">
        <f t="shared" si="110"/>
        <v>1.0000575759574692E-2</v>
      </c>
      <c r="AB340" s="25">
        <f t="shared" si="111"/>
        <v>1.0000281063214933E-2</v>
      </c>
      <c r="AC340" s="25">
        <f t="shared" si="112"/>
        <v>1.0017466872823899E-2</v>
      </c>
      <c r="AD340" s="25">
        <f t="shared" si="113"/>
        <v>1.0013022457307619E-2</v>
      </c>
      <c r="AE340" s="25">
        <f t="shared" si="114"/>
        <v>1.0003781792562894E-2</v>
      </c>
      <c r="AF340" s="25">
        <f t="shared" si="115"/>
        <v>9.9937781368335532E-3</v>
      </c>
      <c r="AG340" s="25">
        <f t="shared" si="116"/>
        <v>1.0000979635210294E-2</v>
      </c>
      <c r="AH340" s="25">
        <f t="shared" si="117"/>
        <v>9.9985736665730851E-3</v>
      </c>
      <c r="AI340" s="25">
        <f t="shared" si="118"/>
        <v>9.9867857798778825E-3</v>
      </c>
      <c r="AJ340" s="25"/>
      <c r="AK340" s="25"/>
      <c r="AL340" s="25">
        <f t="shared" si="119"/>
        <v>8.5087366828459771E-3</v>
      </c>
    </row>
    <row r="341" spans="1:38" ht="13" x14ac:dyDescent="0.6">
      <c r="A341" s="1">
        <v>2090</v>
      </c>
      <c r="B341" s="103">
        <f t="shared" si="86"/>
        <v>8.9594556721677154E-3</v>
      </c>
      <c r="C341" s="103">
        <f t="shared" si="87"/>
        <v>8.6175604623845992E-3</v>
      </c>
      <c r="D341" s="103">
        <f t="shared" si="88"/>
        <v>8.6657691167804085E-3</v>
      </c>
      <c r="E341" s="103">
        <f t="shared" si="89"/>
        <v>8.9594556721677154E-3</v>
      </c>
      <c r="F341" s="103">
        <f t="shared" si="90"/>
        <v>8.8847794700548377E-3</v>
      </c>
      <c r="G341" s="103">
        <f t="shared" si="91"/>
        <v>1.2078194273852594E-2</v>
      </c>
      <c r="H341" s="103">
        <f t="shared" si="92"/>
        <v>1.2057544362387596E-2</v>
      </c>
      <c r="I341" s="103">
        <f t="shared" si="93"/>
        <v>2.128792082721831E-2</v>
      </c>
      <c r="J341" s="103">
        <f t="shared" si="94"/>
        <v>2.1391947596446803E-2</v>
      </c>
      <c r="K341" s="103">
        <f t="shared" si="95"/>
        <v>2.1349758108680561E-2</v>
      </c>
      <c r="L341" s="103">
        <f t="shared" si="96"/>
        <v>2.1339938805898573E-2</v>
      </c>
      <c r="M341" s="103">
        <f t="shared" si="97"/>
        <v>2.1315669999342646E-2</v>
      </c>
      <c r="N341" s="103">
        <f t="shared" si="98"/>
        <v>2.1834601836959289E-2</v>
      </c>
      <c r="O341" s="103">
        <f t="shared" si="99"/>
        <v>2.1254377682649261E-2</v>
      </c>
      <c r="P341" s="103">
        <f t="shared" si="100"/>
        <v>2.1337598712521721E-2</v>
      </c>
      <c r="Q341" s="103">
        <f t="shared" si="101"/>
        <v>2.1298107706289482E-2</v>
      </c>
      <c r="R341" s="25">
        <f t="shared" si="102"/>
        <v>1.6289542519112632E-2</v>
      </c>
      <c r="S341" s="1">
        <v>2200</v>
      </c>
      <c r="T341" s="25">
        <f t="shared" si="103"/>
        <v>5.9735224773962425E-3</v>
      </c>
      <c r="U341" s="25">
        <f t="shared" si="104"/>
        <v>6.0726675818398856E-3</v>
      </c>
      <c r="V341" s="25">
        <f t="shared" si="105"/>
        <v>5.9735224773962425E-3</v>
      </c>
      <c r="W341" s="25">
        <f t="shared" si="106"/>
        <v>5.9735224773962425E-3</v>
      </c>
      <c r="X341" s="25">
        <f t="shared" si="107"/>
        <v>6.0644812037402573E-3</v>
      </c>
      <c r="Y341" s="25">
        <f t="shared" si="108"/>
        <v>7.8549784535015821E-3</v>
      </c>
      <c r="Z341" s="25">
        <f t="shared" si="109"/>
        <v>7.8129577190302335E-3</v>
      </c>
      <c r="AA341" s="25">
        <f t="shared" si="110"/>
        <v>9.7957298995670072E-3</v>
      </c>
      <c r="AB341" s="25">
        <f t="shared" si="111"/>
        <v>9.8333672107302483E-3</v>
      </c>
      <c r="AC341" s="25">
        <f t="shared" si="112"/>
        <v>9.8157072722304672E-3</v>
      </c>
      <c r="AD341" s="25">
        <f t="shared" si="113"/>
        <v>9.8193682305960373E-3</v>
      </c>
      <c r="AE341" s="25">
        <f t="shared" si="114"/>
        <v>9.8206812690726508E-3</v>
      </c>
      <c r="AF341" s="25">
        <f t="shared" si="115"/>
        <v>9.8269983346586098E-3</v>
      </c>
      <c r="AG341" s="25">
        <f t="shared" si="116"/>
        <v>9.8250683059439847E-3</v>
      </c>
      <c r="AH341" s="25">
        <f t="shared" si="117"/>
        <v>9.807588126756972E-3</v>
      </c>
      <c r="AI341" s="25">
        <f t="shared" si="118"/>
        <v>9.8142594176868769E-3</v>
      </c>
      <c r="AJ341" s="25"/>
      <c r="AK341" s="25"/>
      <c r="AL341" s="25">
        <f t="shared" si="119"/>
        <v>8.3802762785964713E-3</v>
      </c>
    </row>
    <row r="342" spans="1:38" ht="13" x14ac:dyDescent="0.6">
      <c r="A342" s="1">
        <v>2100</v>
      </c>
      <c r="B342" s="103">
        <f t="shared" si="86"/>
        <v>7.7257952426748044E-3</v>
      </c>
      <c r="C342" s="103">
        <f t="shared" si="87"/>
        <v>7.6861880498091395E-3</v>
      </c>
      <c r="D342" s="103">
        <f t="shared" si="88"/>
        <v>7.7257952426748044E-3</v>
      </c>
      <c r="E342" s="103">
        <f t="shared" si="89"/>
        <v>7.7257952426748044E-3</v>
      </c>
      <c r="F342" s="103">
        <f t="shared" si="90"/>
        <v>7.6665364249988155E-3</v>
      </c>
      <c r="G342" s="103">
        <f t="shared" si="91"/>
        <v>9.8543588707700192E-3</v>
      </c>
      <c r="H342" s="103">
        <f t="shared" si="92"/>
        <v>9.8711062246013004E-3</v>
      </c>
      <c r="I342" s="103">
        <f t="shared" si="93"/>
        <v>1.9111613229659374E-2</v>
      </c>
      <c r="J342" s="103">
        <f t="shared" si="94"/>
        <v>1.9062050427945954E-2</v>
      </c>
      <c r="K342" s="103">
        <f t="shared" si="95"/>
        <v>1.9107901127422E-2</v>
      </c>
      <c r="L342" s="103">
        <f t="shared" si="96"/>
        <v>1.9067400410756052E-2</v>
      </c>
      <c r="M342" s="103">
        <f t="shared" si="97"/>
        <v>1.9048696678238608E-2</v>
      </c>
      <c r="N342" s="103">
        <f t="shared" si="98"/>
        <v>1.9127500791532137E-2</v>
      </c>
      <c r="O342" s="103">
        <f t="shared" si="99"/>
        <v>1.9121844820339406E-2</v>
      </c>
      <c r="P342" s="103">
        <f t="shared" si="100"/>
        <v>1.9030055703183946E-2</v>
      </c>
      <c r="Q342" s="103">
        <f t="shared" si="101"/>
        <v>1.9097652323020187E-2</v>
      </c>
      <c r="R342" s="25">
        <f t="shared" si="102"/>
        <v>1.4376893175643835E-2</v>
      </c>
      <c r="S342" s="1">
        <v>2210</v>
      </c>
      <c r="T342" s="2" t="e">
        <f t="shared" si="103"/>
        <v>#NUM!</v>
      </c>
      <c r="U342" s="2" t="e">
        <f t="shared" si="104"/>
        <v>#NUM!</v>
      </c>
      <c r="V342" s="2" t="e">
        <f t="shared" si="105"/>
        <v>#NUM!</v>
      </c>
      <c r="W342" s="2" t="e">
        <f t="shared" si="106"/>
        <v>#NUM!</v>
      </c>
      <c r="X342" s="2" t="e">
        <f t="shared" si="107"/>
        <v>#NUM!</v>
      </c>
      <c r="Y342" s="2" t="e">
        <f t="shared" si="108"/>
        <v>#NUM!</v>
      </c>
      <c r="Z342" s="2" t="e">
        <f t="shared" si="109"/>
        <v>#NUM!</v>
      </c>
      <c r="AA342" s="2" t="e">
        <f t="shared" si="110"/>
        <v>#NUM!</v>
      </c>
      <c r="AB342" s="2" t="e">
        <f t="shared" si="111"/>
        <v>#NUM!</v>
      </c>
      <c r="AC342" s="2" t="e">
        <f t="shared" si="112"/>
        <v>#NUM!</v>
      </c>
      <c r="AD342" s="2" t="e">
        <f t="shared" si="113"/>
        <v>#NUM!</v>
      </c>
      <c r="AE342" s="2" t="e">
        <f t="shared" si="114"/>
        <v>#NUM!</v>
      </c>
      <c r="AF342" s="2" t="e">
        <f t="shared" si="115"/>
        <v>#NUM!</v>
      </c>
      <c r="AG342" s="2" t="e">
        <f t="shared" si="116"/>
        <v>#NUM!</v>
      </c>
      <c r="AH342" s="2" t="e">
        <f t="shared" si="117"/>
        <v>#NUM!</v>
      </c>
      <c r="AI342" s="2" t="e">
        <f t="shared" si="118"/>
        <v>#NUM!</v>
      </c>
      <c r="AJ342" s="2"/>
      <c r="AK342" s="2"/>
      <c r="AL342" s="2" t="e">
        <f t="shared" si="119"/>
        <v>#NUM!</v>
      </c>
    </row>
    <row r="343" spans="1:38" ht="13" x14ac:dyDescent="0.6">
      <c r="A343" s="1">
        <v>2110</v>
      </c>
      <c r="B343" s="103">
        <f>EXP(LN(T320/B330)/(S320-A330))-1</f>
        <v>7.4027837470644897E-3</v>
      </c>
      <c r="C343" s="103">
        <f t="shared" ref="C343:Q343" si="120">EXP(LN(U320/C330)/(2120-2110))-1</f>
        <v>7.5973371856867811E-3</v>
      </c>
      <c r="D343" s="103">
        <f t="shared" si="120"/>
        <v>7.4027837470644897E-3</v>
      </c>
      <c r="E343" s="103">
        <f t="shared" si="120"/>
        <v>7.4027837470644897E-3</v>
      </c>
      <c r="F343" s="103">
        <f t="shared" si="120"/>
        <v>7.3501042479569012E-3</v>
      </c>
      <c r="G343" s="103">
        <f t="shared" si="120"/>
        <v>9.3915260703245629E-3</v>
      </c>
      <c r="H343" s="103">
        <f t="shared" si="120"/>
        <v>9.3901142907448776E-3</v>
      </c>
      <c r="I343" s="103">
        <f t="shared" si="120"/>
        <v>1.7064816837779384E-2</v>
      </c>
      <c r="J343" s="103">
        <f t="shared" si="120"/>
        <v>1.7079553468012598E-2</v>
      </c>
      <c r="K343" s="103">
        <f t="shared" si="120"/>
        <v>1.7103577806559134E-2</v>
      </c>
      <c r="L343" s="103">
        <f t="shared" si="120"/>
        <v>1.7135052951953389E-2</v>
      </c>
      <c r="M343" s="103">
        <f t="shared" si="120"/>
        <v>1.7126272094154515E-2</v>
      </c>
      <c r="N343" s="103">
        <f t="shared" si="120"/>
        <v>1.7073729029779994E-2</v>
      </c>
      <c r="O343" s="103">
        <f t="shared" si="120"/>
        <v>1.7108932044944236E-2</v>
      </c>
      <c r="P343" s="103">
        <f t="shared" si="120"/>
        <v>1.7132401922494989E-2</v>
      </c>
      <c r="Q343" s="103">
        <f t="shared" si="120"/>
        <v>1.7124953860415681E-2</v>
      </c>
      <c r="R343" s="25">
        <f t="shared" si="102"/>
        <v>1.3117920190750032E-2</v>
      </c>
      <c r="S343" s="2"/>
      <c r="T343" s="2" t="e">
        <f t="shared" si="103"/>
        <v>#DIV/0!</v>
      </c>
      <c r="U343" s="2" t="e">
        <f t="shared" si="104"/>
        <v>#DIV/0!</v>
      </c>
      <c r="V343" s="2" t="e">
        <f t="shared" si="105"/>
        <v>#DIV/0!</v>
      </c>
      <c r="W343" s="2" t="e">
        <f t="shared" si="106"/>
        <v>#DIV/0!</v>
      </c>
      <c r="X343" s="2" t="e">
        <f t="shared" si="107"/>
        <v>#DIV/0!</v>
      </c>
      <c r="Y343" s="2" t="e">
        <f t="shared" si="108"/>
        <v>#DIV/0!</v>
      </c>
      <c r="Z343" s="2" t="e">
        <f t="shared" si="109"/>
        <v>#DIV/0!</v>
      </c>
      <c r="AA343" s="2" t="e">
        <f t="shared" si="110"/>
        <v>#DIV/0!</v>
      </c>
      <c r="AB343" s="2" t="e">
        <f t="shared" si="111"/>
        <v>#DIV/0!</v>
      </c>
      <c r="AC343" s="2" t="e">
        <f t="shared" si="112"/>
        <v>#DIV/0!</v>
      </c>
      <c r="AD343" s="2" t="e">
        <f t="shared" si="113"/>
        <v>#DIV/0!</v>
      </c>
      <c r="AE343" s="2" t="e">
        <f t="shared" si="114"/>
        <v>#DIV/0!</v>
      </c>
      <c r="AF343" s="2" t="e">
        <f t="shared" si="115"/>
        <v>#DIV/0!</v>
      </c>
      <c r="AG343" s="2" t="e">
        <f t="shared" si="116"/>
        <v>#DIV/0!</v>
      </c>
      <c r="AH343" s="2" t="e">
        <f t="shared" si="117"/>
        <v>#DIV/0!</v>
      </c>
      <c r="AI343" s="2" t="e">
        <f t="shared" si="118"/>
        <v>#DIV/0!</v>
      </c>
      <c r="AJ343" s="2"/>
      <c r="AK343" s="2"/>
      <c r="AL343" s="2" t="e">
        <f t="shared" si="119"/>
        <v>#DIV/0!</v>
      </c>
    </row>
    <row r="344" spans="1:38" ht="13" x14ac:dyDescent="0.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ht="13" x14ac:dyDescent="0.6">
      <c r="A345" s="1" t="s">
        <v>28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ht="13" x14ac:dyDescent="0.6">
      <c r="A346" s="1" t="s">
        <v>179</v>
      </c>
      <c r="B346" s="96" t="s">
        <v>159</v>
      </c>
      <c r="C346" s="96" t="s">
        <v>160</v>
      </c>
      <c r="D346" s="96" t="s">
        <v>161</v>
      </c>
      <c r="E346" s="96" t="s">
        <v>162</v>
      </c>
      <c r="F346" s="96" t="s">
        <v>163</v>
      </c>
      <c r="G346" s="96" t="s">
        <v>164</v>
      </c>
      <c r="H346" s="96" t="s">
        <v>165</v>
      </c>
      <c r="I346" s="96" t="s">
        <v>166</v>
      </c>
      <c r="J346" s="96" t="s">
        <v>167</v>
      </c>
      <c r="K346" s="96" t="s">
        <v>168</v>
      </c>
      <c r="L346" s="96" t="s">
        <v>169</v>
      </c>
      <c r="M346" s="96" t="s">
        <v>170</v>
      </c>
      <c r="N346" s="96" t="s">
        <v>171</v>
      </c>
      <c r="O346" s="96" t="s">
        <v>172</v>
      </c>
      <c r="P346" s="96" t="s">
        <v>173</v>
      </c>
      <c r="Q346" s="96" t="s">
        <v>174</v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ht="13" x14ac:dyDescent="0.6">
      <c r="A347" s="96">
        <v>2010</v>
      </c>
      <c r="B347" s="97">
        <v>1.22</v>
      </c>
      <c r="C347" s="97">
        <v>1.22</v>
      </c>
      <c r="D347" s="97">
        <v>1.22</v>
      </c>
      <c r="E347" s="97">
        <v>1.22</v>
      </c>
      <c r="F347" s="97">
        <v>1.23</v>
      </c>
      <c r="G347" s="97">
        <v>1.33</v>
      </c>
      <c r="H347" s="97">
        <v>1.38</v>
      </c>
      <c r="I347" s="97">
        <v>1.1399999999999999</v>
      </c>
      <c r="J347" s="97">
        <v>1.17</v>
      </c>
      <c r="K347" s="97">
        <v>1.18</v>
      </c>
      <c r="L347" s="97">
        <v>1.34</v>
      </c>
      <c r="M347" s="97">
        <v>1.41</v>
      </c>
      <c r="N347" s="97">
        <v>1.45</v>
      </c>
      <c r="O347" s="97">
        <v>1.18</v>
      </c>
      <c r="P347" s="97">
        <v>1.1599999999999999</v>
      </c>
      <c r="Q347" s="97">
        <v>1.22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ht="13" x14ac:dyDescent="0.6">
      <c r="A348" s="96">
        <v>2020</v>
      </c>
      <c r="B348" s="97">
        <v>1.45</v>
      </c>
      <c r="C348" s="97">
        <v>1.46</v>
      </c>
      <c r="D348" s="97">
        <v>1.46</v>
      </c>
      <c r="E348" s="97">
        <v>1.46</v>
      </c>
      <c r="F348" s="97">
        <v>1.47</v>
      </c>
      <c r="G348" s="97">
        <v>1.88</v>
      </c>
      <c r="H348" s="97">
        <v>1.96</v>
      </c>
      <c r="I348" s="97">
        <v>1.46</v>
      </c>
      <c r="J348" s="97">
        <v>1.49</v>
      </c>
      <c r="K348" s="97">
        <v>1.5</v>
      </c>
      <c r="L348" s="97">
        <v>1.71</v>
      </c>
      <c r="M348" s="97">
        <v>1.8</v>
      </c>
      <c r="N348" s="97">
        <v>1.91</v>
      </c>
      <c r="O348" s="97">
        <v>1.51</v>
      </c>
      <c r="P348" s="97">
        <v>1.49</v>
      </c>
      <c r="Q348" s="97">
        <v>1.56</v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ht="13" x14ac:dyDescent="0.6">
      <c r="A349" s="96">
        <v>2030</v>
      </c>
      <c r="B349" s="97">
        <v>1.7</v>
      </c>
      <c r="C349" s="97">
        <v>1.71</v>
      </c>
      <c r="D349" s="97">
        <v>1.71</v>
      </c>
      <c r="E349" s="97">
        <v>1.71</v>
      </c>
      <c r="F349" s="97">
        <v>1.72</v>
      </c>
      <c r="G349" s="97">
        <v>2.61</v>
      </c>
      <c r="H349" s="97">
        <v>2.71</v>
      </c>
      <c r="I349" s="97">
        <v>1.85</v>
      </c>
      <c r="J349" s="97">
        <v>1.89</v>
      </c>
      <c r="K349" s="97">
        <v>1.91</v>
      </c>
      <c r="L349" s="97">
        <v>2.17</v>
      </c>
      <c r="M349" s="97">
        <v>2.2799999999999998</v>
      </c>
      <c r="N349" s="97">
        <v>2.54</v>
      </c>
      <c r="O349" s="97">
        <v>1.92</v>
      </c>
      <c r="P349" s="97">
        <v>1.89</v>
      </c>
      <c r="Q349" s="97">
        <v>1.98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ht="13" x14ac:dyDescent="0.6">
      <c r="A350" s="96">
        <v>2040</v>
      </c>
      <c r="B350" s="97">
        <v>1.96</v>
      </c>
      <c r="C350" s="97">
        <v>1.98</v>
      </c>
      <c r="D350" s="97">
        <v>1.97</v>
      </c>
      <c r="E350" s="97">
        <v>1.96</v>
      </c>
      <c r="F350" s="97">
        <v>1.98</v>
      </c>
      <c r="G350" s="97">
        <v>3.43</v>
      </c>
      <c r="H350" s="97">
        <v>3.56</v>
      </c>
      <c r="I350" s="97">
        <v>2.35</v>
      </c>
      <c r="J350" s="97">
        <v>2.4</v>
      </c>
      <c r="K350" s="97">
        <v>2.42</v>
      </c>
      <c r="L350" s="97">
        <v>2.75</v>
      </c>
      <c r="M350" s="97">
        <v>2.89</v>
      </c>
      <c r="N350" s="97">
        <v>3.39</v>
      </c>
      <c r="O350" s="97">
        <v>2.4300000000000002</v>
      </c>
      <c r="P350" s="97">
        <v>2.4</v>
      </c>
      <c r="Q350" s="97">
        <v>2.52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ht="13" x14ac:dyDescent="0.6">
      <c r="A351" s="96">
        <v>2050</v>
      </c>
      <c r="B351" s="97">
        <v>2.2200000000000002</v>
      </c>
      <c r="C351" s="97">
        <v>2.2400000000000002</v>
      </c>
      <c r="D351" s="97">
        <v>2.23</v>
      </c>
      <c r="E351" s="97">
        <v>2.2200000000000002</v>
      </c>
      <c r="F351" s="97">
        <v>2.2400000000000002</v>
      </c>
      <c r="G351" s="97">
        <v>4.2699999999999996</v>
      </c>
      <c r="H351" s="97">
        <v>4.43</v>
      </c>
      <c r="I351" s="97">
        <v>2.98</v>
      </c>
      <c r="J351" s="97">
        <v>3.04</v>
      </c>
      <c r="K351" s="97">
        <v>3.07</v>
      </c>
      <c r="L351" s="97">
        <v>3.48</v>
      </c>
      <c r="M351" s="97">
        <v>3.66</v>
      </c>
      <c r="N351" s="97">
        <v>4.51</v>
      </c>
      <c r="O351" s="97">
        <v>3.08</v>
      </c>
      <c r="P351" s="97">
        <v>3.03</v>
      </c>
      <c r="Q351" s="97">
        <v>3.19</v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ht="13" x14ac:dyDescent="0.6">
      <c r="A352" s="96">
        <v>2060</v>
      </c>
      <c r="B352" s="97">
        <v>2.4900000000000002</v>
      </c>
      <c r="C352" s="97">
        <v>2.5099999999999998</v>
      </c>
      <c r="D352" s="97">
        <v>2.5</v>
      </c>
      <c r="E352" s="97">
        <v>2.48</v>
      </c>
      <c r="F352" s="97">
        <v>2.5</v>
      </c>
      <c r="G352" s="97">
        <v>5.15</v>
      </c>
      <c r="H352" s="97">
        <v>5.35</v>
      </c>
      <c r="I352" s="97">
        <v>3.78</v>
      </c>
      <c r="J352" s="97">
        <v>3.87</v>
      </c>
      <c r="K352" s="97">
        <v>3.89</v>
      </c>
      <c r="L352" s="97">
        <v>4.43</v>
      </c>
      <c r="M352" s="97">
        <v>4.6500000000000004</v>
      </c>
      <c r="N352" s="97">
        <v>6</v>
      </c>
      <c r="O352" s="97">
        <v>3.91</v>
      </c>
      <c r="P352" s="97">
        <v>3.85</v>
      </c>
      <c r="Q352" s="97">
        <v>4.05</v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ht="13" x14ac:dyDescent="0.6">
      <c r="A353" s="96">
        <v>2070</v>
      </c>
      <c r="B353" s="97">
        <v>2.79</v>
      </c>
      <c r="C353" s="97">
        <v>2.8</v>
      </c>
      <c r="D353" s="97">
        <v>2.79</v>
      </c>
      <c r="E353" s="97">
        <v>2.78</v>
      </c>
      <c r="F353" s="97">
        <v>2.8</v>
      </c>
      <c r="G353" s="97">
        <v>6.23</v>
      </c>
      <c r="H353" s="97">
        <v>6.46</v>
      </c>
      <c r="I353" s="97">
        <v>4.84</v>
      </c>
      <c r="J353" s="97">
        <v>4.95</v>
      </c>
      <c r="K353" s="97">
        <v>4.99</v>
      </c>
      <c r="L353" s="97">
        <v>5.67</v>
      </c>
      <c r="M353" s="97">
        <v>5.96</v>
      </c>
      <c r="N353" s="97">
        <v>7.95</v>
      </c>
      <c r="O353" s="97">
        <v>5.01</v>
      </c>
      <c r="P353" s="97">
        <v>4.9400000000000004</v>
      </c>
      <c r="Q353" s="97">
        <v>5.18</v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ht="13" x14ac:dyDescent="0.6">
      <c r="A354" s="96">
        <v>2080</v>
      </c>
      <c r="B354" s="97">
        <v>3.11</v>
      </c>
      <c r="C354" s="97">
        <v>3.13</v>
      </c>
      <c r="D354" s="97">
        <v>3.11</v>
      </c>
      <c r="E354" s="97">
        <v>3.11</v>
      </c>
      <c r="F354" s="97">
        <v>3.13</v>
      </c>
      <c r="G354" s="97">
        <v>7.51</v>
      </c>
      <c r="H354" s="97">
        <v>7.79</v>
      </c>
      <c r="I354" s="97">
        <v>6.24</v>
      </c>
      <c r="J354" s="97">
        <v>6.38</v>
      </c>
      <c r="K354" s="97">
        <v>6.42</v>
      </c>
      <c r="L354" s="97">
        <v>7.3</v>
      </c>
      <c r="M354" s="97">
        <v>7.68</v>
      </c>
      <c r="N354" s="97">
        <v>10.5</v>
      </c>
      <c r="O354" s="97">
        <v>6.45</v>
      </c>
      <c r="P354" s="97">
        <v>6.36</v>
      </c>
      <c r="Q354" s="97">
        <v>6.68</v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ht="13" x14ac:dyDescent="0.6">
      <c r="A355" s="96">
        <v>2090</v>
      </c>
      <c r="B355" s="97">
        <v>3.43</v>
      </c>
      <c r="C355" s="97">
        <v>3.46</v>
      </c>
      <c r="D355" s="97">
        <v>3.44</v>
      </c>
      <c r="E355" s="97">
        <v>3.43</v>
      </c>
      <c r="F355" s="97">
        <v>3.46</v>
      </c>
      <c r="G355" s="97">
        <v>8.7799999999999994</v>
      </c>
      <c r="H355" s="97">
        <v>9.11</v>
      </c>
      <c r="I355" s="97">
        <v>7.89</v>
      </c>
      <c r="J355" s="97">
        <v>8.06</v>
      </c>
      <c r="K355" s="97">
        <v>8.1199999999999992</v>
      </c>
      <c r="L355" s="97">
        <v>9.23</v>
      </c>
      <c r="M355" s="97">
        <v>9.7100000000000009</v>
      </c>
      <c r="N355" s="97">
        <v>13.48</v>
      </c>
      <c r="O355" s="97">
        <v>8.16</v>
      </c>
      <c r="P355" s="97">
        <v>8.0399999999999991</v>
      </c>
      <c r="Q355" s="97">
        <v>8.44</v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ht="13" x14ac:dyDescent="0.6">
      <c r="A356" s="96">
        <v>2100</v>
      </c>
      <c r="B356" s="97">
        <v>3.75</v>
      </c>
      <c r="C356" s="97">
        <v>3.77</v>
      </c>
      <c r="D356" s="97">
        <v>3.75</v>
      </c>
      <c r="E356" s="97">
        <v>3.75</v>
      </c>
      <c r="F356" s="97">
        <v>3.78</v>
      </c>
      <c r="G356" s="97">
        <v>9.9</v>
      </c>
      <c r="H356" s="97">
        <v>10.27</v>
      </c>
      <c r="I356" s="97">
        <v>9.74</v>
      </c>
      <c r="J356" s="97">
        <v>9.9600000000000009</v>
      </c>
      <c r="K356" s="97">
        <v>10.029999999999999</v>
      </c>
      <c r="L356" s="97">
        <v>11.4</v>
      </c>
      <c r="M356" s="97">
        <v>11.99</v>
      </c>
      <c r="N356" s="97">
        <v>16.73</v>
      </c>
      <c r="O356" s="97">
        <v>10.07</v>
      </c>
      <c r="P356" s="97">
        <v>9.93</v>
      </c>
      <c r="Q356" s="97">
        <v>10.42</v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ht="13" x14ac:dyDescent="0.6">
      <c r="A357" s="96">
        <v>2110</v>
      </c>
      <c r="B357" s="97">
        <v>4.05</v>
      </c>
      <c r="C357" s="97">
        <v>4.07</v>
      </c>
      <c r="D357" s="97">
        <v>4.05</v>
      </c>
      <c r="E357" s="97">
        <v>4.05</v>
      </c>
      <c r="F357" s="97">
        <v>4.08</v>
      </c>
      <c r="G357" s="97">
        <v>10.92</v>
      </c>
      <c r="H357" s="97">
        <v>11.33</v>
      </c>
      <c r="I357" s="97">
        <v>11.77</v>
      </c>
      <c r="J357" s="97">
        <v>12.03</v>
      </c>
      <c r="K357" s="97">
        <v>12.12</v>
      </c>
      <c r="L357" s="97">
        <v>13.77</v>
      </c>
      <c r="M357" s="97">
        <v>14.48</v>
      </c>
      <c r="N357" s="97">
        <v>20.22</v>
      </c>
      <c r="O357" s="97">
        <v>12.17</v>
      </c>
      <c r="P357" s="97">
        <v>11.99</v>
      </c>
      <c r="Q357" s="97">
        <v>12.59</v>
      </c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ht="13" x14ac:dyDescent="0.6">
      <c r="A358" s="96">
        <v>2120</v>
      </c>
      <c r="B358" s="97">
        <v>4.3600000000000003</v>
      </c>
      <c r="C358" s="97">
        <v>4.3899999999999997</v>
      </c>
      <c r="D358" s="97">
        <v>4.3600000000000003</v>
      </c>
      <c r="E358" s="97">
        <v>4.3600000000000003</v>
      </c>
      <c r="F358" s="97">
        <v>4.3899999999999997</v>
      </c>
      <c r="G358" s="97">
        <v>11.99</v>
      </c>
      <c r="H358" s="97">
        <v>12.44</v>
      </c>
      <c r="I358" s="97">
        <v>13.94</v>
      </c>
      <c r="J358" s="97">
        <v>14.25</v>
      </c>
      <c r="K358" s="97">
        <v>14.36</v>
      </c>
      <c r="L358" s="97">
        <v>16.32</v>
      </c>
      <c r="M358" s="97">
        <v>17.16</v>
      </c>
      <c r="N358" s="97">
        <v>23.95</v>
      </c>
      <c r="O358" s="97">
        <v>14.42</v>
      </c>
      <c r="P358" s="97">
        <v>14.21</v>
      </c>
      <c r="Q358" s="97">
        <v>14.92</v>
      </c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ht="13" x14ac:dyDescent="0.6">
      <c r="A359" s="96">
        <v>2130</v>
      </c>
      <c r="B359" s="97">
        <v>4.68</v>
      </c>
      <c r="C359" s="97">
        <v>4.7</v>
      </c>
      <c r="D359" s="97">
        <v>4.68</v>
      </c>
      <c r="E359" s="97">
        <v>4.68</v>
      </c>
      <c r="F359" s="97">
        <v>4.71</v>
      </c>
      <c r="G359" s="97">
        <v>13.12</v>
      </c>
      <c r="H359" s="97">
        <v>13.61</v>
      </c>
      <c r="I359" s="97">
        <v>16.2</v>
      </c>
      <c r="J359" s="97">
        <v>16.559999999999999</v>
      </c>
      <c r="K359" s="97">
        <v>16.68</v>
      </c>
      <c r="L359" s="97">
        <v>18.95</v>
      </c>
      <c r="M359" s="97">
        <v>19.93</v>
      </c>
      <c r="N359" s="97">
        <v>27.83</v>
      </c>
      <c r="O359" s="97">
        <v>16.75</v>
      </c>
      <c r="P359" s="97">
        <v>16.510000000000002</v>
      </c>
      <c r="Q359" s="97">
        <v>17.329999999999998</v>
      </c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ht="13" x14ac:dyDescent="0.6">
      <c r="A360" s="96">
        <v>2140</v>
      </c>
      <c r="B360" s="97">
        <v>4.99</v>
      </c>
      <c r="C360" s="97">
        <v>5.03</v>
      </c>
      <c r="D360" s="97">
        <v>5</v>
      </c>
      <c r="E360" s="97">
        <v>4.99</v>
      </c>
      <c r="F360" s="97">
        <v>5.03</v>
      </c>
      <c r="G360" s="97">
        <v>14.29</v>
      </c>
      <c r="H360" s="97">
        <v>14.83</v>
      </c>
      <c r="I360" s="97">
        <v>18.45</v>
      </c>
      <c r="J360" s="97">
        <v>18.86</v>
      </c>
      <c r="K360" s="97">
        <v>19</v>
      </c>
      <c r="L360" s="97">
        <v>21.59</v>
      </c>
      <c r="M360" s="97">
        <v>22.7</v>
      </c>
      <c r="N360" s="97">
        <v>31.7</v>
      </c>
      <c r="O360" s="97">
        <v>19.079999999999998</v>
      </c>
      <c r="P360" s="97">
        <v>18.8</v>
      </c>
      <c r="Q360" s="97">
        <v>19.739999999999998</v>
      </c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ht="13" x14ac:dyDescent="0.6">
      <c r="A361" s="96">
        <v>2150</v>
      </c>
      <c r="B361" s="97">
        <v>5.31</v>
      </c>
      <c r="C361" s="97">
        <v>5.35</v>
      </c>
      <c r="D361" s="97">
        <v>5.31</v>
      </c>
      <c r="E361" s="97">
        <v>5.31</v>
      </c>
      <c r="F361" s="97">
        <v>5.36</v>
      </c>
      <c r="G361" s="97">
        <v>15.51</v>
      </c>
      <c r="H361" s="97">
        <v>16.09</v>
      </c>
      <c r="I361" s="97">
        <v>20.6</v>
      </c>
      <c r="J361" s="97">
        <v>21.06</v>
      </c>
      <c r="K361" s="97">
        <v>21.21</v>
      </c>
      <c r="L361" s="97">
        <v>24.11</v>
      </c>
      <c r="M361" s="97">
        <v>25.35</v>
      </c>
      <c r="N361" s="97">
        <v>35.4</v>
      </c>
      <c r="O361" s="97">
        <v>21.31</v>
      </c>
      <c r="P361" s="97">
        <v>21</v>
      </c>
      <c r="Q361" s="97">
        <v>22.05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ht="13" x14ac:dyDescent="0.6">
      <c r="A362" s="96">
        <v>2160</v>
      </c>
      <c r="B362" s="97">
        <v>5.64</v>
      </c>
      <c r="C362" s="97">
        <v>5.68</v>
      </c>
      <c r="D362" s="97">
        <v>5.64</v>
      </c>
      <c r="E362" s="97">
        <v>5.64</v>
      </c>
      <c r="F362" s="97">
        <v>5.69</v>
      </c>
      <c r="G362" s="97">
        <v>16.8</v>
      </c>
      <c r="H362" s="97">
        <v>17.43</v>
      </c>
      <c r="I362" s="97">
        <v>22.76</v>
      </c>
      <c r="J362" s="97">
        <v>23.26</v>
      </c>
      <c r="K362" s="97">
        <v>23.43</v>
      </c>
      <c r="L362" s="97">
        <v>26.63</v>
      </c>
      <c r="M362" s="97">
        <v>28</v>
      </c>
      <c r="N362" s="97">
        <v>39.1</v>
      </c>
      <c r="O362" s="97">
        <v>23.54</v>
      </c>
      <c r="P362" s="97">
        <v>23.19</v>
      </c>
      <c r="Q362" s="97">
        <v>24.35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ht="13" x14ac:dyDescent="0.6">
      <c r="A363" s="96">
        <v>2170</v>
      </c>
      <c r="B363" s="97">
        <v>5.99</v>
      </c>
      <c r="C363" s="97">
        <v>6.03</v>
      </c>
      <c r="D363" s="97">
        <v>5.99</v>
      </c>
      <c r="E363" s="97">
        <v>5.99</v>
      </c>
      <c r="F363" s="97">
        <v>6.04</v>
      </c>
      <c r="G363" s="97">
        <v>18.190000000000001</v>
      </c>
      <c r="H363" s="97">
        <v>18.87</v>
      </c>
      <c r="I363" s="97">
        <v>25.14</v>
      </c>
      <c r="J363" s="97">
        <v>25.69</v>
      </c>
      <c r="K363" s="97">
        <v>25.88</v>
      </c>
      <c r="L363" s="97">
        <v>29.42</v>
      </c>
      <c r="M363" s="97">
        <v>30.93</v>
      </c>
      <c r="N363" s="97">
        <v>43.19</v>
      </c>
      <c r="O363" s="97">
        <v>26</v>
      </c>
      <c r="P363" s="97">
        <v>25.62</v>
      </c>
      <c r="Q363" s="97">
        <v>26.9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ht="13" x14ac:dyDescent="0.6">
      <c r="A364" s="96">
        <v>2180</v>
      </c>
      <c r="B364" s="97">
        <v>6.36</v>
      </c>
      <c r="C364" s="97">
        <v>6.4</v>
      </c>
      <c r="D364" s="97">
        <v>6.36</v>
      </c>
      <c r="E364" s="97">
        <v>6.36</v>
      </c>
      <c r="F364" s="97">
        <v>6.41</v>
      </c>
      <c r="G364" s="97">
        <v>19.7</v>
      </c>
      <c r="H364" s="97">
        <v>20.440000000000001</v>
      </c>
      <c r="I364" s="97">
        <v>27.77</v>
      </c>
      <c r="J364" s="97">
        <v>28.38</v>
      </c>
      <c r="K364" s="97">
        <v>28.59</v>
      </c>
      <c r="L364" s="97">
        <v>32.49</v>
      </c>
      <c r="M364" s="97">
        <v>34.17</v>
      </c>
      <c r="N364" s="97">
        <v>47.71</v>
      </c>
      <c r="O364" s="97">
        <v>28.72</v>
      </c>
      <c r="P364" s="97">
        <v>28.3</v>
      </c>
      <c r="Q364" s="97">
        <v>29.72</v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ht="13" x14ac:dyDescent="0.6">
      <c r="A365" s="96">
        <v>2190</v>
      </c>
      <c r="B365" s="97">
        <v>6.75</v>
      </c>
      <c r="C365" s="97">
        <v>6.79</v>
      </c>
      <c r="D365" s="97">
        <v>6.75</v>
      </c>
      <c r="E365" s="97">
        <v>6.75</v>
      </c>
      <c r="F365" s="97">
        <v>6.8</v>
      </c>
      <c r="G365" s="97">
        <v>21.34</v>
      </c>
      <c r="H365" s="97">
        <v>22.14</v>
      </c>
      <c r="I365" s="97">
        <v>30.68</v>
      </c>
      <c r="J365" s="97">
        <v>31.35</v>
      </c>
      <c r="K365" s="97">
        <v>31.58</v>
      </c>
      <c r="L365" s="97">
        <v>35.89</v>
      </c>
      <c r="M365" s="97">
        <v>37.74</v>
      </c>
      <c r="N365" s="97">
        <v>52.7</v>
      </c>
      <c r="O365" s="97">
        <v>31.73</v>
      </c>
      <c r="P365" s="97">
        <v>31.26</v>
      </c>
      <c r="Q365" s="97">
        <v>32.83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ht="13" x14ac:dyDescent="0.6">
      <c r="A366" s="96">
        <v>2200</v>
      </c>
      <c r="B366" s="97">
        <v>7.17</v>
      </c>
      <c r="C366" s="97">
        <v>7.21</v>
      </c>
      <c r="D366" s="97">
        <v>7.17</v>
      </c>
      <c r="E366" s="97">
        <v>7.17</v>
      </c>
      <c r="F366" s="97">
        <v>7.22</v>
      </c>
      <c r="G366" s="97">
        <v>23.1</v>
      </c>
      <c r="H366" s="97">
        <v>23.97</v>
      </c>
      <c r="I366" s="97">
        <v>33.89</v>
      </c>
      <c r="J366" s="97">
        <v>34.630000000000003</v>
      </c>
      <c r="K366" s="97">
        <v>34.89</v>
      </c>
      <c r="L366" s="97">
        <v>39.65</v>
      </c>
      <c r="M366" s="97">
        <v>41.69</v>
      </c>
      <c r="N366" s="97">
        <v>58.21</v>
      </c>
      <c r="O366" s="97">
        <v>35.049999999999997</v>
      </c>
      <c r="P366" s="97">
        <v>34.53</v>
      </c>
      <c r="Q366" s="97">
        <v>36.26</v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ht="13" x14ac:dyDescent="0.6">
      <c r="A367" s="96">
        <v>2210</v>
      </c>
      <c r="B367" s="97">
        <v>7.61</v>
      </c>
      <c r="C367" s="97">
        <v>7.66</v>
      </c>
      <c r="D367" s="97">
        <v>7.61</v>
      </c>
      <c r="E367" s="97">
        <v>7.61</v>
      </c>
      <c r="F367" s="97">
        <v>7.67</v>
      </c>
      <c r="G367" s="97">
        <v>24.98</v>
      </c>
      <c r="H367" s="97">
        <v>25.91</v>
      </c>
      <c r="I367" s="97">
        <v>37.36</v>
      </c>
      <c r="J367" s="97">
        <v>38.19</v>
      </c>
      <c r="K367" s="97">
        <v>38.47</v>
      </c>
      <c r="L367" s="97">
        <v>43.72</v>
      </c>
      <c r="M367" s="97">
        <v>45.97</v>
      </c>
      <c r="N367" s="97">
        <v>64.19</v>
      </c>
      <c r="O367" s="97">
        <v>38.65</v>
      </c>
      <c r="P367" s="97">
        <v>38.07</v>
      </c>
      <c r="Q367" s="97">
        <v>39.979999999999997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ht="13" x14ac:dyDescent="0.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ht="13" x14ac:dyDescent="0.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ht="13" x14ac:dyDescent="0.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ht="13" x14ac:dyDescent="0.6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ht="13" x14ac:dyDescent="0.6">
      <c r="A372" s="1" t="s">
        <v>135</v>
      </c>
      <c r="B372" s="96" t="s">
        <v>159</v>
      </c>
      <c r="C372" s="96" t="s">
        <v>160</v>
      </c>
      <c r="D372" s="96" t="s">
        <v>161</v>
      </c>
      <c r="E372" s="96" t="s">
        <v>162</v>
      </c>
      <c r="F372" s="96" t="s">
        <v>163</v>
      </c>
      <c r="G372" s="96" t="s">
        <v>164</v>
      </c>
      <c r="H372" s="96" t="s">
        <v>165</v>
      </c>
      <c r="I372" s="96" t="s">
        <v>166</v>
      </c>
      <c r="J372" s="96" t="s">
        <v>167</v>
      </c>
      <c r="K372" s="96" t="s">
        <v>168</v>
      </c>
      <c r="L372" s="96" t="s">
        <v>169</v>
      </c>
      <c r="M372" s="96" t="s">
        <v>170</v>
      </c>
      <c r="N372" s="96" t="s">
        <v>171</v>
      </c>
      <c r="O372" s="96" t="s">
        <v>172</v>
      </c>
      <c r="P372" s="96" t="s">
        <v>173</v>
      </c>
      <c r="Q372" s="96" t="s">
        <v>174</v>
      </c>
      <c r="R372" s="1" t="s">
        <v>183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ht="13" x14ac:dyDescent="0.6">
      <c r="A373" s="96">
        <v>2010</v>
      </c>
      <c r="B373" s="100">
        <f t="shared" ref="B373:B392" si="121">EXP(LN(B348/B347)/(A348-A347))-1</f>
        <v>1.7421280529461347E-2</v>
      </c>
      <c r="C373" s="100">
        <f t="shared" ref="C373:C392" si="122">EXP(LN(C348/C347)/(A348-A347))-1</f>
        <v>1.8120782246057399E-2</v>
      </c>
      <c r="D373" s="100">
        <f t="shared" ref="D373:D392" si="123">EXP(LN(D348/D347)/(A348-A347))-1</f>
        <v>1.8120782246057399E-2</v>
      </c>
      <c r="E373" s="100">
        <f t="shared" ref="E373:E392" si="124">EXP(LN(E348/E347)/(A348-A347))-1</f>
        <v>1.8120782246057399E-2</v>
      </c>
      <c r="F373" s="100">
        <f t="shared" ref="F373:F392" si="125">EXP(LN(F348/F347)/(A348-A347))-1</f>
        <v>1.7984633418501872E-2</v>
      </c>
      <c r="G373" s="100">
        <f t="shared" ref="G373:G392" si="126">EXP(LN(G348/G347)/(A348-A347))-1</f>
        <v>3.5215154089348832E-2</v>
      </c>
      <c r="H373" s="100">
        <f t="shared" ref="H373:H392" si="127">EXP(LN(H348/H347)/(A348-A347))-1</f>
        <v>3.5708876810044199E-2</v>
      </c>
      <c r="I373" s="100">
        <f t="shared" ref="I373:I392" si="128">EXP(LN(I348/I347)/(A348-A347))-1</f>
        <v>2.5049411050451775E-2</v>
      </c>
      <c r="J373" s="100">
        <f t="shared" ref="J373:J392" si="129">EXP(LN(J348/J347)/(A348-A347))-1</f>
        <v>2.4471876240215407E-2</v>
      </c>
      <c r="K373" s="100">
        <f t="shared" ref="K373:K392" si="130">EXP(LN(K348/K347)/(A348-A347))-1</f>
        <v>2.4285265041108062E-2</v>
      </c>
      <c r="L373" s="100">
        <f t="shared" ref="L373:L392" si="131">EXP(LN(L348/L347)/(A348-A347))-1</f>
        <v>2.4682056462887791E-2</v>
      </c>
      <c r="M373" s="100">
        <f t="shared" ref="M373:M392" si="132">EXP(LN(M348/M347)/(A348-A347))-1</f>
        <v>2.472029871664283E-2</v>
      </c>
      <c r="N373" s="100">
        <f t="shared" ref="N373:N392" si="133">EXP(LN(N348/N347)/(A348-A347))-1</f>
        <v>2.7937089897482448E-2</v>
      </c>
      <c r="O373" s="100">
        <f t="shared" ref="O373:O392" si="134">EXP(LN(O348/O347)/(A348-A347))-1</f>
        <v>2.496608192186911E-2</v>
      </c>
      <c r="P373" s="100">
        <f t="shared" ref="P373:P392" si="135">EXP(LN(P348/P347)/(A348-A347))-1</f>
        <v>2.5351634167494197E-2</v>
      </c>
      <c r="Q373" s="100">
        <f t="shared" ref="Q373:Q392" si="136">EXP(LN(Q348/Q347)/(A348-A347))-1</f>
        <v>2.4888161854583313E-2</v>
      </c>
      <c r="R373" s="25">
        <f t="shared" ref="R373:R380" si="137">SUM(B373:Q373)/16</f>
        <v>2.4190260433641461E-2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ht="13" x14ac:dyDescent="0.6">
      <c r="A374" s="96">
        <v>2020</v>
      </c>
      <c r="B374" s="100">
        <f t="shared" si="121"/>
        <v>1.6033650788844556E-2</v>
      </c>
      <c r="C374" s="100">
        <f t="shared" si="122"/>
        <v>1.5931264157523772E-2</v>
      </c>
      <c r="D374" s="100">
        <f t="shared" si="123"/>
        <v>1.5931264157523772E-2</v>
      </c>
      <c r="E374" s="100">
        <f t="shared" si="124"/>
        <v>1.5931264157523772E-2</v>
      </c>
      <c r="F374" s="100">
        <f t="shared" si="125"/>
        <v>1.58301794787441E-2</v>
      </c>
      <c r="G374" s="100">
        <f t="shared" si="126"/>
        <v>3.3351955848296422E-2</v>
      </c>
      <c r="H374" s="100">
        <f t="shared" si="127"/>
        <v>3.2931024789221608E-2</v>
      </c>
      <c r="I374" s="100">
        <f t="shared" si="128"/>
        <v>2.3957396055257263E-2</v>
      </c>
      <c r="J374" s="100">
        <f t="shared" si="129"/>
        <v>2.4065071424597795E-2</v>
      </c>
      <c r="K374" s="100">
        <f t="shared" si="130"/>
        <v>2.4458124109177026E-2</v>
      </c>
      <c r="L374" s="100">
        <f t="shared" si="131"/>
        <v>2.4109423406549313E-2</v>
      </c>
      <c r="M374" s="100">
        <f t="shared" si="132"/>
        <v>2.3920490704586683E-2</v>
      </c>
      <c r="N374" s="100">
        <f t="shared" si="133"/>
        <v>2.8916270636290209E-2</v>
      </c>
      <c r="O374" s="100">
        <f t="shared" si="134"/>
        <v>2.4312395191711911E-2</v>
      </c>
      <c r="P374" s="100">
        <f t="shared" si="135"/>
        <v>2.4065071424597795E-2</v>
      </c>
      <c r="Q374" s="100">
        <f t="shared" si="136"/>
        <v>2.4127573490751342E-2</v>
      </c>
      <c r="R374" s="25">
        <f t="shared" si="137"/>
        <v>2.2992026238824834E-2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ht="13" x14ac:dyDescent="0.6">
      <c r="A375" s="96">
        <v>2030</v>
      </c>
      <c r="B375" s="100">
        <f t="shared" si="121"/>
        <v>1.4333373877557287E-2</v>
      </c>
      <c r="C375" s="100">
        <f t="shared" si="122"/>
        <v>1.4768337390565822E-2</v>
      </c>
      <c r="D375" s="100">
        <f t="shared" si="123"/>
        <v>1.4254659596014019E-2</v>
      </c>
      <c r="E375" s="100">
        <f t="shared" si="124"/>
        <v>1.3738629666663948E-2</v>
      </c>
      <c r="F375" s="100">
        <f t="shared" si="125"/>
        <v>1.4176806534865527E-2</v>
      </c>
      <c r="G375" s="100">
        <f t="shared" si="126"/>
        <v>2.7697644859024484E-2</v>
      </c>
      <c r="H375" s="100">
        <f t="shared" si="127"/>
        <v>2.7656729960433113E-2</v>
      </c>
      <c r="I375" s="100">
        <f t="shared" si="128"/>
        <v>2.4211418726341805E-2</v>
      </c>
      <c r="J375" s="100">
        <f t="shared" si="129"/>
        <v>2.4176823417079385E-2</v>
      </c>
      <c r="K375" s="100">
        <f t="shared" si="130"/>
        <v>2.3948702155278001E-2</v>
      </c>
      <c r="L375" s="100">
        <f t="shared" si="131"/>
        <v>2.3970148577501682E-2</v>
      </c>
      <c r="M375" s="100">
        <f t="shared" si="132"/>
        <v>2.3991377237951639E-2</v>
      </c>
      <c r="N375" s="100">
        <f t="shared" si="133"/>
        <v>2.9287261962069211E-2</v>
      </c>
      <c r="O375" s="100">
        <f t="shared" si="134"/>
        <v>2.3836255539609663E-2</v>
      </c>
      <c r="P375" s="100">
        <f t="shared" si="135"/>
        <v>2.4176823417079385E-2</v>
      </c>
      <c r="Q375" s="100">
        <f t="shared" si="136"/>
        <v>2.4409353161412684E-2</v>
      </c>
      <c r="R375" s="25">
        <f t="shared" si="137"/>
        <v>2.1789646629965478E-2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ht="13" x14ac:dyDescent="0.6">
      <c r="A376" s="96">
        <v>2040</v>
      </c>
      <c r="B376" s="100">
        <f t="shared" si="121"/>
        <v>1.2534174745673532E-2</v>
      </c>
      <c r="C376" s="100">
        <f t="shared" si="122"/>
        <v>1.2414328018703902E-2</v>
      </c>
      <c r="D376" s="100">
        <f t="shared" si="123"/>
        <v>1.2473963161856005E-2</v>
      </c>
      <c r="E376" s="100">
        <f t="shared" si="124"/>
        <v>1.2534174745673532E-2</v>
      </c>
      <c r="F376" s="100">
        <f t="shared" si="125"/>
        <v>1.2414328018703902E-2</v>
      </c>
      <c r="G376" s="100">
        <f t="shared" si="126"/>
        <v>2.2147040427619391E-2</v>
      </c>
      <c r="H376" s="100">
        <f t="shared" si="127"/>
        <v>2.2104670564506046E-2</v>
      </c>
      <c r="I376" s="100">
        <f t="shared" si="128"/>
        <v>2.4035093714998235E-2</v>
      </c>
      <c r="J376" s="100">
        <f t="shared" si="129"/>
        <v>2.3920490704586683E-2</v>
      </c>
      <c r="K376" s="100">
        <f t="shared" si="130"/>
        <v>2.4076265778284478E-2</v>
      </c>
      <c r="L376" s="100">
        <f t="shared" si="131"/>
        <v>2.3822465663360326E-2</v>
      </c>
      <c r="M376" s="100">
        <f t="shared" si="132"/>
        <v>2.3901841926349476E-2</v>
      </c>
      <c r="N376" s="100">
        <f t="shared" si="133"/>
        <v>2.8958085938421085E-2</v>
      </c>
      <c r="O376" s="100">
        <f t="shared" si="134"/>
        <v>2.3987002804774837E-2</v>
      </c>
      <c r="P376" s="100">
        <f t="shared" si="135"/>
        <v>2.3583175136269841E-2</v>
      </c>
      <c r="Q376" s="100">
        <f t="shared" si="136"/>
        <v>2.3856317189254073E-2</v>
      </c>
      <c r="R376" s="25">
        <f t="shared" si="137"/>
        <v>2.0422713658689709E-2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ht="13" x14ac:dyDescent="0.6">
      <c r="A377" s="96">
        <v>2050</v>
      </c>
      <c r="B377" s="100">
        <f t="shared" si="121"/>
        <v>1.1543671275387357E-2</v>
      </c>
      <c r="C377" s="100">
        <f t="shared" si="122"/>
        <v>1.1445695137481504E-2</v>
      </c>
      <c r="D377" s="100">
        <f t="shared" si="123"/>
        <v>1.149447420531069E-2</v>
      </c>
      <c r="E377" s="100">
        <f t="shared" si="124"/>
        <v>1.1136692791213987E-2</v>
      </c>
      <c r="F377" s="100">
        <f t="shared" si="125"/>
        <v>1.1042004447136655E-2</v>
      </c>
      <c r="G377" s="100">
        <f t="shared" si="126"/>
        <v>1.8914952207806479E-2</v>
      </c>
      <c r="H377" s="100">
        <f t="shared" si="127"/>
        <v>1.9048855541086818E-2</v>
      </c>
      <c r="I377" s="100">
        <f t="shared" si="128"/>
        <v>2.4065071424597795E-2</v>
      </c>
      <c r="J377" s="100">
        <f t="shared" si="129"/>
        <v>2.4433420385456817E-2</v>
      </c>
      <c r="K377" s="100">
        <f t="shared" si="130"/>
        <v>2.3955593140371656E-2</v>
      </c>
      <c r="L377" s="100">
        <f t="shared" si="131"/>
        <v>2.4430377684121485E-2</v>
      </c>
      <c r="M377" s="100">
        <f t="shared" si="132"/>
        <v>2.4229279400361126E-2</v>
      </c>
      <c r="N377" s="100">
        <f t="shared" si="133"/>
        <v>2.8957580060690713E-2</v>
      </c>
      <c r="O377" s="100">
        <f t="shared" si="134"/>
        <v>2.4147723764276208E-2</v>
      </c>
      <c r="P377" s="100">
        <f t="shared" si="135"/>
        <v>2.4240183054293984E-2</v>
      </c>
      <c r="Q377" s="100">
        <f t="shared" si="136"/>
        <v>2.4156755487370507E-2</v>
      </c>
      <c r="R377" s="25">
        <f t="shared" si="137"/>
        <v>1.9827645625435236E-2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ht="13" x14ac:dyDescent="0.6">
      <c r="A378" s="96">
        <v>2060</v>
      </c>
      <c r="B378" s="100">
        <f t="shared" si="121"/>
        <v>1.1440840015591425E-2</v>
      </c>
      <c r="C378" s="100">
        <f t="shared" si="122"/>
        <v>1.0993657375327537E-2</v>
      </c>
      <c r="D378" s="100">
        <f t="shared" si="123"/>
        <v>1.1035533591945423E-2</v>
      </c>
      <c r="E378" s="100">
        <f t="shared" si="124"/>
        <v>1.1484685122802318E-2</v>
      </c>
      <c r="F378" s="100">
        <f t="shared" si="125"/>
        <v>1.1397328761565628E-2</v>
      </c>
      <c r="G378" s="100">
        <f t="shared" si="126"/>
        <v>1.922033933430578E-2</v>
      </c>
      <c r="H378" s="100">
        <f t="shared" si="127"/>
        <v>1.9032120861830482E-2</v>
      </c>
      <c r="I378" s="100">
        <f t="shared" si="128"/>
        <v>2.5027120341096776E-2</v>
      </c>
      <c r="J378" s="100">
        <f t="shared" si="129"/>
        <v>2.4918714945831422E-2</v>
      </c>
      <c r="K378" s="100">
        <f t="shared" si="130"/>
        <v>2.521533680482424E-2</v>
      </c>
      <c r="L378" s="100">
        <f t="shared" si="131"/>
        <v>2.4985999392956426E-2</v>
      </c>
      <c r="M378" s="100">
        <f t="shared" si="132"/>
        <v>2.5130914755980172E-2</v>
      </c>
      <c r="N378" s="100">
        <f t="shared" si="133"/>
        <v>2.8540951399434356E-2</v>
      </c>
      <c r="O378" s="100">
        <f t="shared" si="134"/>
        <v>2.5099677403880527E-2</v>
      </c>
      <c r="P378" s="100">
        <f t="shared" si="135"/>
        <v>2.5242549535303027E-2</v>
      </c>
      <c r="Q378" s="100">
        <f t="shared" si="136"/>
        <v>2.4914113646522962E-2</v>
      </c>
      <c r="R378" s="25">
        <f t="shared" si="137"/>
        <v>2.0229992705574906E-2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ht="13" x14ac:dyDescent="0.6">
      <c r="A379" s="96">
        <v>2070</v>
      </c>
      <c r="B379" s="100">
        <f t="shared" si="121"/>
        <v>1.0917276284987398E-2</v>
      </c>
      <c r="C379" s="100">
        <f t="shared" si="122"/>
        <v>1.1203654813697561E-2</v>
      </c>
      <c r="D379" s="100">
        <f t="shared" si="123"/>
        <v>1.0917276284987398E-2</v>
      </c>
      <c r="E379" s="100">
        <f t="shared" si="124"/>
        <v>1.1280328305728782E-2</v>
      </c>
      <c r="F379" s="100">
        <f t="shared" si="125"/>
        <v>1.1203654813697561E-2</v>
      </c>
      <c r="G379" s="100">
        <f t="shared" si="126"/>
        <v>1.8861587480421438E-2</v>
      </c>
      <c r="H379" s="100">
        <f t="shared" si="127"/>
        <v>1.8897493723776915E-2</v>
      </c>
      <c r="I379" s="100">
        <f t="shared" si="128"/>
        <v>2.5732043198295917E-2</v>
      </c>
      <c r="J379" s="100">
        <f t="shared" si="129"/>
        <v>2.5702816315930077E-2</v>
      </c>
      <c r="K379" s="100">
        <f t="shared" si="130"/>
        <v>2.5518379445966577E-2</v>
      </c>
      <c r="L379" s="100">
        <f t="shared" si="131"/>
        <v>2.5590478227345059E-2</v>
      </c>
      <c r="M379" s="100">
        <f t="shared" si="132"/>
        <v>2.5679076217543395E-2</v>
      </c>
      <c r="N379" s="100">
        <f t="shared" si="133"/>
        <v>2.8210932096907504E-2</v>
      </c>
      <c r="O379" s="100">
        <f t="shared" si="134"/>
        <v>2.5586271807005234E-2</v>
      </c>
      <c r="P379" s="100">
        <f t="shared" si="135"/>
        <v>2.5588203033031665E-2</v>
      </c>
      <c r="Q379" s="100">
        <f t="shared" si="136"/>
        <v>2.5757427264726962E-2</v>
      </c>
      <c r="R379" s="25">
        <f t="shared" si="137"/>
        <v>2.041543120712809E-2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ht="13" x14ac:dyDescent="0.6">
      <c r="A380" s="96">
        <v>2080</v>
      </c>
      <c r="B380" s="100">
        <f t="shared" si="121"/>
        <v>9.8418692521275997E-3</v>
      </c>
      <c r="C380" s="100">
        <f t="shared" si="122"/>
        <v>1.0073962582592966E-2</v>
      </c>
      <c r="D380" s="100">
        <f t="shared" si="123"/>
        <v>1.0135898244829855E-2</v>
      </c>
      <c r="E380" s="100">
        <f t="shared" si="124"/>
        <v>9.8418692521275997E-3</v>
      </c>
      <c r="F380" s="100">
        <f t="shared" si="125"/>
        <v>1.0073962582592966E-2</v>
      </c>
      <c r="G380" s="100">
        <f t="shared" si="126"/>
        <v>1.5746788509723109E-2</v>
      </c>
      <c r="H380" s="100">
        <f t="shared" si="127"/>
        <v>1.5776337980420774E-2</v>
      </c>
      <c r="I380" s="100">
        <f t="shared" si="128"/>
        <v>2.3738983549510762E-2</v>
      </c>
      <c r="J380" s="100">
        <f t="shared" si="129"/>
        <v>2.3649871634024988E-2</v>
      </c>
      <c r="K380" s="100">
        <f t="shared" si="130"/>
        <v>2.3769295271085511E-2</v>
      </c>
      <c r="L380" s="100">
        <f t="shared" si="131"/>
        <v>2.3735784153560147E-2</v>
      </c>
      <c r="M380" s="100">
        <f t="shared" si="132"/>
        <v>2.3730873794457041E-2</v>
      </c>
      <c r="N380" s="100">
        <f t="shared" si="133"/>
        <v>2.5297879823447333E-2</v>
      </c>
      <c r="O380" s="100">
        <f t="shared" si="134"/>
        <v>2.3795094756095203E-2</v>
      </c>
      <c r="P380" s="100">
        <f t="shared" si="135"/>
        <v>2.3716948149264727E-2</v>
      </c>
      <c r="Q380" s="100">
        <f t="shared" si="136"/>
        <v>2.3662039002945612E-2</v>
      </c>
      <c r="R380" s="25">
        <f t="shared" si="137"/>
        <v>1.8536716158675387E-2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ht="13" x14ac:dyDescent="0.6">
      <c r="A381" s="96">
        <v>2090</v>
      </c>
      <c r="B381" s="100">
        <f t="shared" si="121"/>
        <v>8.9594556721677154E-3</v>
      </c>
      <c r="C381" s="100">
        <f t="shared" si="122"/>
        <v>8.6175604623845992E-3</v>
      </c>
      <c r="D381" s="100">
        <f t="shared" si="123"/>
        <v>8.6657691167804085E-3</v>
      </c>
      <c r="E381" s="100">
        <f t="shared" si="124"/>
        <v>8.9594556721677154E-3</v>
      </c>
      <c r="F381" s="100">
        <f t="shared" si="125"/>
        <v>8.8847794700548377E-3</v>
      </c>
      <c r="G381" s="100">
        <f t="shared" si="126"/>
        <v>1.2078194273852594E-2</v>
      </c>
      <c r="H381" s="100">
        <f t="shared" si="127"/>
        <v>1.2057544362387596E-2</v>
      </c>
      <c r="I381" s="100">
        <f t="shared" si="128"/>
        <v>2.128792082721831E-2</v>
      </c>
      <c r="J381" s="100">
        <f t="shared" si="129"/>
        <v>2.1391947596446803E-2</v>
      </c>
      <c r="K381" s="100">
        <f t="shared" si="130"/>
        <v>2.1349758108680561E-2</v>
      </c>
      <c r="L381" s="100">
        <f t="shared" si="131"/>
        <v>2.1339938805898573E-2</v>
      </c>
      <c r="M381" s="100">
        <f t="shared" si="132"/>
        <v>2.1315669999342646E-2</v>
      </c>
      <c r="N381" s="100">
        <f t="shared" si="133"/>
        <v>2.1834601836959289E-2</v>
      </c>
      <c r="O381" s="100">
        <f t="shared" si="134"/>
        <v>2.1254377682649261E-2</v>
      </c>
      <c r="P381" s="100">
        <f t="shared" si="135"/>
        <v>2.1337598712521721E-2</v>
      </c>
      <c r="Q381" s="100">
        <f t="shared" si="136"/>
        <v>2.1298107706289482E-2</v>
      </c>
      <c r="R381" s="25">
        <f t="shared" ref="R381:R392" si="138">SUM(B381:Q381)/16</f>
        <v>1.6289542519112632E-2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1:38" ht="13" x14ac:dyDescent="0.6">
      <c r="A382" s="96">
        <v>2100</v>
      </c>
      <c r="B382" s="100">
        <f t="shared" si="121"/>
        <v>7.7257952426748044E-3</v>
      </c>
      <c r="C382" s="100">
        <f t="shared" si="122"/>
        <v>7.6861880498091395E-3</v>
      </c>
      <c r="D382" s="100">
        <f t="shared" si="123"/>
        <v>7.7257952426748044E-3</v>
      </c>
      <c r="E382" s="100">
        <f t="shared" si="124"/>
        <v>7.7257952426748044E-3</v>
      </c>
      <c r="F382" s="100">
        <f t="shared" si="125"/>
        <v>7.6665364249988155E-3</v>
      </c>
      <c r="G382" s="100">
        <f t="shared" si="126"/>
        <v>9.8543588707700192E-3</v>
      </c>
      <c r="H382" s="100">
        <f t="shared" si="127"/>
        <v>9.8711062246013004E-3</v>
      </c>
      <c r="I382" s="100">
        <f t="shared" si="128"/>
        <v>1.9111613229659374E-2</v>
      </c>
      <c r="J382" s="100">
        <f t="shared" si="129"/>
        <v>1.9062050427945954E-2</v>
      </c>
      <c r="K382" s="100">
        <f t="shared" si="130"/>
        <v>1.9107901127422E-2</v>
      </c>
      <c r="L382" s="100">
        <f t="shared" si="131"/>
        <v>1.9067400410756052E-2</v>
      </c>
      <c r="M382" s="100">
        <f t="shared" si="132"/>
        <v>1.9048696678238608E-2</v>
      </c>
      <c r="N382" s="100">
        <f t="shared" si="133"/>
        <v>1.9127500791532137E-2</v>
      </c>
      <c r="O382" s="100">
        <f t="shared" si="134"/>
        <v>1.9121844820339406E-2</v>
      </c>
      <c r="P382" s="100">
        <f t="shared" si="135"/>
        <v>1.9030055703183946E-2</v>
      </c>
      <c r="Q382" s="100">
        <f t="shared" si="136"/>
        <v>1.9097652323020187E-2</v>
      </c>
      <c r="R382" s="25">
        <f t="shared" si="138"/>
        <v>1.4376893175643835E-2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1:38" ht="13" x14ac:dyDescent="0.6">
      <c r="A383" s="96">
        <v>2110</v>
      </c>
      <c r="B383" s="100">
        <f t="shared" si="121"/>
        <v>7.4027837470644897E-3</v>
      </c>
      <c r="C383" s="100">
        <f t="shared" si="122"/>
        <v>7.5973371856867811E-3</v>
      </c>
      <c r="D383" s="100">
        <f t="shared" si="123"/>
        <v>7.4027837470644897E-3</v>
      </c>
      <c r="E383" s="100">
        <f t="shared" si="124"/>
        <v>7.4027837470644897E-3</v>
      </c>
      <c r="F383" s="100">
        <f t="shared" si="125"/>
        <v>7.3501042479569012E-3</v>
      </c>
      <c r="G383" s="100">
        <f t="shared" si="126"/>
        <v>9.3915260703245629E-3</v>
      </c>
      <c r="H383" s="100">
        <f t="shared" si="127"/>
        <v>9.3901142907448776E-3</v>
      </c>
      <c r="I383" s="100">
        <f t="shared" si="128"/>
        <v>1.7064816837779384E-2</v>
      </c>
      <c r="J383" s="100">
        <f t="shared" si="129"/>
        <v>1.7079553468012598E-2</v>
      </c>
      <c r="K383" s="100">
        <f t="shared" si="130"/>
        <v>1.7103577806559134E-2</v>
      </c>
      <c r="L383" s="100">
        <f t="shared" si="131"/>
        <v>1.7135052951953389E-2</v>
      </c>
      <c r="M383" s="100">
        <f t="shared" si="132"/>
        <v>1.7126272094154515E-2</v>
      </c>
      <c r="N383" s="100">
        <f t="shared" si="133"/>
        <v>1.7073729029779994E-2</v>
      </c>
      <c r="O383" s="100">
        <f t="shared" si="134"/>
        <v>1.7108932044944236E-2</v>
      </c>
      <c r="P383" s="100">
        <f t="shared" si="135"/>
        <v>1.7132401922494989E-2</v>
      </c>
      <c r="Q383" s="100">
        <f t="shared" si="136"/>
        <v>1.7124953860415681E-2</v>
      </c>
      <c r="R383" s="25">
        <f t="shared" si="138"/>
        <v>1.3117920190750032E-2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ht="13" x14ac:dyDescent="0.6">
      <c r="A384" s="1">
        <v>2120</v>
      </c>
      <c r="B384" s="100">
        <f t="shared" si="121"/>
        <v>7.1077462249424794E-3</v>
      </c>
      <c r="C384" s="100">
        <f t="shared" si="122"/>
        <v>6.8466601034766761E-3</v>
      </c>
      <c r="D384" s="100">
        <f t="shared" si="123"/>
        <v>7.1077462249424794E-3</v>
      </c>
      <c r="E384" s="100">
        <f t="shared" si="124"/>
        <v>7.1077462249424794E-3</v>
      </c>
      <c r="F384" s="100">
        <f t="shared" si="125"/>
        <v>7.0606779662409913E-3</v>
      </c>
      <c r="G384" s="100">
        <f t="shared" si="126"/>
        <v>9.0471618390310926E-3</v>
      </c>
      <c r="H384" s="100">
        <f t="shared" si="127"/>
        <v>9.0292932730486886E-3</v>
      </c>
      <c r="I384" s="100">
        <f t="shared" si="128"/>
        <v>1.5138324689419447E-2</v>
      </c>
      <c r="J384" s="100">
        <f t="shared" si="129"/>
        <v>1.5136741616595284E-2</v>
      </c>
      <c r="K384" s="100">
        <f t="shared" si="130"/>
        <v>1.5089091309613334E-2</v>
      </c>
      <c r="L384" s="100">
        <f t="shared" si="131"/>
        <v>1.505343679767579E-2</v>
      </c>
      <c r="M384" s="100">
        <f t="shared" si="132"/>
        <v>1.5077032818611169E-2</v>
      </c>
      <c r="N384" s="100">
        <f t="shared" si="133"/>
        <v>1.5127910923481425E-2</v>
      </c>
      <c r="O384" s="100">
        <f t="shared" si="134"/>
        <v>1.5090948224318002E-2</v>
      </c>
      <c r="P384" s="100">
        <f t="shared" si="135"/>
        <v>1.5115126903551213E-2</v>
      </c>
      <c r="Q384" s="100">
        <f t="shared" si="136"/>
        <v>1.5086317647566183E-2</v>
      </c>
      <c r="R384" s="25">
        <f t="shared" si="138"/>
        <v>1.1826372674216046E-2</v>
      </c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ht="13" x14ac:dyDescent="0.6">
      <c r="A385" s="1">
        <v>2130</v>
      </c>
      <c r="B385" s="100">
        <f t="shared" si="121"/>
        <v>6.4343923143133086E-3</v>
      </c>
      <c r="C385" s="100">
        <f t="shared" si="122"/>
        <v>6.8088228893699032E-3</v>
      </c>
      <c r="D385" s="100">
        <f t="shared" si="123"/>
        <v>6.635900918805504E-3</v>
      </c>
      <c r="E385" s="100">
        <f t="shared" si="124"/>
        <v>6.4343923143133086E-3</v>
      </c>
      <c r="F385" s="100">
        <f t="shared" si="125"/>
        <v>6.5948585501784951E-3</v>
      </c>
      <c r="G385" s="100">
        <f t="shared" si="126"/>
        <v>8.5788097202641467E-3</v>
      </c>
      <c r="H385" s="100">
        <f t="shared" si="127"/>
        <v>8.6216884496226331E-3</v>
      </c>
      <c r="I385" s="100">
        <f t="shared" si="128"/>
        <v>1.309024971653483E-2</v>
      </c>
      <c r="J385" s="100">
        <f t="shared" si="129"/>
        <v>1.309024971653483E-2</v>
      </c>
      <c r="K385" s="100">
        <f t="shared" si="130"/>
        <v>1.3108024944886498E-2</v>
      </c>
      <c r="L385" s="100">
        <f t="shared" si="131"/>
        <v>1.3128057405158211E-2</v>
      </c>
      <c r="M385" s="100">
        <f t="shared" si="132"/>
        <v>1.3098928088866701E-2</v>
      </c>
      <c r="N385" s="100">
        <f t="shared" si="133"/>
        <v>1.3105342553423105E-2</v>
      </c>
      <c r="O385" s="100">
        <f t="shared" si="134"/>
        <v>1.3109425619694415E-2</v>
      </c>
      <c r="P385" s="100">
        <f t="shared" si="135"/>
        <v>1.3073785477934363E-2</v>
      </c>
      <c r="Q385" s="100">
        <f t="shared" si="136"/>
        <v>1.3105932680606891E-2</v>
      </c>
      <c r="R385" s="25">
        <f t="shared" si="138"/>
        <v>1.0501178835031696E-2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ht="13" x14ac:dyDescent="0.6">
      <c r="A386" s="1">
        <v>2140</v>
      </c>
      <c r="B386" s="100">
        <f t="shared" si="121"/>
        <v>6.2349494284534845E-3</v>
      </c>
      <c r="C386" s="100">
        <f t="shared" si="122"/>
        <v>6.1867168435720821E-3</v>
      </c>
      <c r="D386" s="100">
        <f t="shared" si="123"/>
        <v>6.0335210865221089E-3</v>
      </c>
      <c r="E386" s="100">
        <f t="shared" si="124"/>
        <v>6.2349494284534845E-3</v>
      </c>
      <c r="F386" s="100">
        <f t="shared" si="125"/>
        <v>6.3746311224679442E-3</v>
      </c>
      <c r="G386" s="100">
        <f t="shared" si="126"/>
        <v>8.2261488714068243E-3</v>
      </c>
      <c r="H386" s="100">
        <f t="shared" si="127"/>
        <v>8.1879196375425067E-3</v>
      </c>
      <c r="I386" s="100">
        <f t="shared" si="128"/>
        <v>1.1083643987890301E-2</v>
      </c>
      <c r="J386" s="100">
        <f t="shared" si="129"/>
        <v>1.1094313422593371E-2</v>
      </c>
      <c r="K386" s="100">
        <f t="shared" si="130"/>
        <v>1.1064138765035203E-2</v>
      </c>
      <c r="L386" s="100">
        <f t="shared" si="131"/>
        <v>1.1100806505672356E-2</v>
      </c>
      <c r="M386" s="100">
        <f t="shared" si="132"/>
        <v>1.1102561564193314E-2</v>
      </c>
      <c r="N386" s="100">
        <f t="shared" si="133"/>
        <v>1.1100674212253692E-2</v>
      </c>
      <c r="O386" s="100">
        <f t="shared" si="134"/>
        <v>1.1114894516448093E-2</v>
      </c>
      <c r="P386" s="100">
        <f t="shared" si="135"/>
        <v>1.1128017639089771E-2</v>
      </c>
      <c r="Q386" s="100">
        <f t="shared" si="136"/>
        <v>1.1128017639089993E-2</v>
      </c>
      <c r="R386" s="25">
        <f t="shared" si="138"/>
        <v>9.2122440419177831E-3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ht="13" x14ac:dyDescent="0.6">
      <c r="A387" s="1">
        <v>2150</v>
      </c>
      <c r="B387" s="100">
        <f t="shared" si="121"/>
        <v>6.04743537446506E-3</v>
      </c>
      <c r="C387" s="100">
        <f t="shared" si="122"/>
        <v>6.0034158837960483E-3</v>
      </c>
      <c r="D387" s="100">
        <f t="shared" si="123"/>
        <v>6.04743537446506E-3</v>
      </c>
      <c r="E387" s="100">
        <f t="shared" si="124"/>
        <v>6.04743537446506E-3</v>
      </c>
      <c r="F387" s="100">
        <f t="shared" si="125"/>
        <v>5.9925109896490358E-3</v>
      </c>
      <c r="G387" s="100">
        <f t="shared" si="126"/>
        <v>8.0213912700570766E-3</v>
      </c>
      <c r="H387" s="100">
        <f t="shared" si="127"/>
        <v>8.0315712596221722E-3</v>
      </c>
      <c r="I387" s="100">
        <f t="shared" si="128"/>
        <v>1.002123294120616E-2</v>
      </c>
      <c r="J387" s="100">
        <f t="shared" si="129"/>
        <v>9.9854896213880107E-3</v>
      </c>
      <c r="K387" s="100">
        <f t="shared" si="130"/>
        <v>1.0004158725116508E-2</v>
      </c>
      <c r="L387" s="100">
        <f t="shared" si="131"/>
        <v>9.9907483515822015E-3</v>
      </c>
      <c r="M387" s="100">
        <f t="shared" si="132"/>
        <v>9.9921696625930867E-3</v>
      </c>
      <c r="N387" s="100">
        <f t="shared" si="133"/>
        <v>9.9906412136709921E-3</v>
      </c>
      <c r="O387" s="100">
        <f t="shared" si="134"/>
        <v>1.0002156068483536E-2</v>
      </c>
      <c r="P387" s="100">
        <f t="shared" si="135"/>
        <v>9.9692363747707624E-3</v>
      </c>
      <c r="Q387" s="100">
        <f t="shared" si="136"/>
        <v>9.9713102569940482E-3</v>
      </c>
      <c r="R387" s="25">
        <f t="shared" si="138"/>
        <v>8.5073961713953011E-3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ht="13" x14ac:dyDescent="0.6">
      <c r="A388" s="1">
        <v>2160</v>
      </c>
      <c r="B388" s="100">
        <f t="shared" si="121"/>
        <v>6.0388957140040667E-3</v>
      </c>
      <c r="C388" s="100">
        <f t="shared" si="122"/>
        <v>5.9974911629225858E-3</v>
      </c>
      <c r="D388" s="100">
        <f t="shared" si="123"/>
        <v>6.0388957140040667E-3</v>
      </c>
      <c r="E388" s="100">
        <f t="shared" si="124"/>
        <v>6.0388957140040667E-3</v>
      </c>
      <c r="F388" s="100">
        <f t="shared" si="125"/>
        <v>5.9872286125892682E-3</v>
      </c>
      <c r="G388" s="100">
        <f t="shared" si="126"/>
        <v>7.9809902698613211E-3</v>
      </c>
      <c r="H388" s="100">
        <f t="shared" si="127"/>
        <v>7.9696398355828535E-3</v>
      </c>
      <c r="I388" s="100">
        <f t="shared" si="128"/>
        <v>9.9951808340985604E-3</v>
      </c>
      <c r="J388" s="100">
        <f t="shared" si="129"/>
        <v>9.9861989997507283E-3</v>
      </c>
      <c r="K388" s="100">
        <f t="shared" si="130"/>
        <v>9.9949407793840095E-3</v>
      </c>
      <c r="L388" s="100">
        <f t="shared" si="131"/>
        <v>1.0013433777731784E-2</v>
      </c>
      <c r="M388" s="100">
        <f t="shared" si="132"/>
        <v>1.0001895568778174E-2</v>
      </c>
      <c r="N388" s="100">
        <f t="shared" si="133"/>
        <v>9.998304357833776E-3</v>
      </c>
      <c r="O388" s="100">
        <f t="shared" si="134"/>
        <v>9.9891049521885211E-3</v>
      </c>
      <c r="P388" s="100">
        <f t="shared" si="135"/>
        <v>1.0015032615486197E-2</v>
      </c>
      <c r="Q388" s="100">
        <f t="shared" si="136"/>
        <v>1.0009204025236196E-2</v>
      </c>
      <c r="R388" s="25">
        <f t="shared" si="138"/>
        <v>8.5034583083410109E-3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1:38" ht="13" x14ac:dyDescent="0.6">
      <c r="A389" s="1">
        <v>2170</v>
      </c>
      <c r="B389" s="100">
        <f t="shared" si="121"/>
        <v>6.0116946619634959E-3</v>
      </c>
      <c r="C389" s="100">
        <f t="shared" si="122"/>
        <v>5.9728648087864489E-3</v>
      </c>
      <c r="D389" s="100">
        <f t="shared" si="123"/>
        <v>6.0116946619634959E-3</v>
      </c>
      <c r="E389" s="100">
        <f t="shared" si="124"/>
        <v>6.0116946619634959E-3</v>
      </c>
      <c r="F389" s="100">
        <f t="shared" si="125"/>
        <v>5.9632356181598123E-3</v>
      </c>
      <c r="G389" s="100">
        <f t="shared" si="126"/>
        <v>8.0065466508512095E-3</v>
      </c>
      <c r="H389" s="100">
        <f t="shared" si="127"/>
        <v>8.0240622010907536E-3</v>
      </c>
      <c r="I389" s="100">
        <f t="shared" si="128"/>
        <v>9.9992717523800234E-3</v>
      </c>
      <c r="J389" s="100">
        <f t="shared" si="129"/>
        <v>1.0008034791879838E-2</v>
      </c>
      <c r="K389" s="100">
        <f t="shared" si="130"/>
        <v>1.0008406080134868E-2</v>
      </c>
      <c r="L389" s="100">
        <f t="shared" si="131"/>
        <v>9.9751872283735388E-3</v>
      </c>
      <c r="M389" s="100">
        <f t="shared" si="132"/>
        <v>1.0011935331273092E-2</v>
      </c>
      <c r="N389" s="100">
        <f t="shared" si="133"/>
        <v>1.0002901130562902E-2</v>
      </c>
      <c r="O389" s="100">
        <f t="shared" si="134"/>
        <v>9.9993836605010156E-3</v>
      </c>
      <c r="P389" s="100">
        <f t="shared" si="135"/>
        <v>9.9985051656474866E-3</v>
      </c>
      <c r="Q389" s="100">
        <f t="shared" si="136"/>
        <v>1.0019253279225371E-2</v>
      </c>
      <c r="R389" s="25">
        <f t="shared" si="138"/>
        <v>8.501541980297303E-3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ht="13" x14ac:dyDescent="0.6">
      <c r="A390" s="1">
        <v>2180</v>
      </c>
      <c r="B390" s="100">
        <f t="shared" si="121"/>
        <v>5.9691575949474274E-3</v>
      </c>
      <c r="C390" s="100">
        <f t="shared" si="122"/>
        <v>5.9328250264898408E-3</v>
      </c>
      <c r="D390" s="100">
        <f t="shared" si="123"/>
        <v>5.9691575949474274E-3</v>
      </c>
      <c r="E390" s="100">
        <f t="shared" si="124"/>
        <v>5.9691575949474274E-3</v>
      </c>
      <c r="F390" s="100">
        <f t="shared" si="125"/>
        <v>5.9238109073092016E-3</v>
      </c>
      <c r="G390" s="100">
        <f t="shared" si="126"/>
        <v>8.0285180981058968E-3</v>
      </c>
      <c r="H390" s="100">
        <f t="shared" si="127"/>
        <v>8.0212151409362331E-3</v>
      </c>
      <c r="I390" s="100">
        <f t="shared" si="128"/>
        <v>1.0015288147220858E-2</v>
      </c>
      <c r="J390" s="100">
        <f t="shared" si="129"/>
        <v>1.0002654971840164E-2</v>
      </c>
      <c r="K390" s="100">
        <f t="shared" si="130"/>
        <v>9.9963330967776098E-3</v>
      </c>
      <c r="L390" s="100">
        <f t="shared" si="131"/>
        <v>1.0002327744311756E-2</v>
      </c>
      <c r="M390" s="100">
        <f t="shared" si="132"/>
        <v>9.9867857798778825E-3</v>
      </c>
      <c r="N390" s="100">
        <f t="shared" si="133"/>
        <v>9.9970838804595008E-3</v>
      </c>
      <c r="O390" s="100">
        <f t="shared" si="134"/>
        <v>1.0016720979633353E-2</v>
      </c>
      <c r="P390" s="100">
        <f t="shared" si="135"/>
        <v>9.9973953964165307E-3</v>
      </c>
      <c r="Q390" s="100">
        <f t="shared" si="136"/>
        <v>1.0001939518220704E-2</v>
      </c>
      <c r="R390" s="25">
        <f t="shared" si="138"/>
        <v>8.4893982170276133E-3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ht="13" x14ac:dyDescent="0.6">
      <c r="A391" s="1">
        <v>2190</v>
      </c>
      <c r="B391" s="100">
        <f t="shared" si="121"/>
        <v>6.0545702349539265E-3</v>
      </c>
      <c r="C391" s="100">
        <f t="shared" si="122"/>
        <v>6.0198478666397826E-3</v>
      </c>
      <c r="D391" s="100">
        <f t="shared" si="123"/>
        <v>6.0545702349539265E-3</v>
      </c>
      <c r="E391" s="100">
        <f t="shared" si="124"/>
        <v>6.0545702349539265E-3</v>
      </c>
      <c r="F391" s="100">
        <f t="shared" si="125"/>
        <v>6.0112294317617998E-3</v>
      </c>
      <c r="G391" s="100">
        <f t="shared" si="126"/>
        <v>7.9564225983534964E-3</v>
      </c>
      <c r="H391" s="100">
        <f t="shared" si="127"/>
        <v>7.9733311599399226E-3</v>
      </c>
      <c r="I391" s="100">
        <f t="shared" si="128"/>
        <v>1.0000575759574692E-2</v>
      </c>
      <c r="J391" s="100">
        <f t="shared" si="129"/>
        <v>1.0000281063214933E-2</v>
      </c>
      <c r="K391" s="100">
        <f t="shared" si="130"/>
        <v>1.0017466872823899E-2</v>
      </c>
      <c r="L391" s="100">
        <f t="shared" si="131"/>
        <v>1.0013022457307619E-2</v>
      </c>
      <c r="M391" s="100">
        <f t="shared" si="132"/>
        <v>1.0003781792562894E-2</v>
      </c>
      <c r="N391" s="100">
        <f t="shared" si="133"/>
        <v>9.9937781368335532E-3</v>
      </c>
      <c r="O391" s="100">
        <f t="shared" si="134"/>
        <v>1.0000979635210294E-2</v>
      </c>
      <c r="P391" s="100">
        <f t="shared" si="135"/>
        <v>9.9985736665730851E-3</v>
      </c>
      <c r="Q391" s="100">
        <f t="shared" si="136"/>
        <v>9.9867857798778825E-3</v>
      </c>
      <c r="R391" s="25">
        <f t="shared" si="138"/>
        <v>8.5087366828459771E-3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1:38" ht="13" x14ac:dyDescent="0.6">
      <c r="A392" s="1">
        <v>2200</v>
      </c>
      <c r="B392" s="100">
        <f t="shared" si="121"/>
        <v>5.9735224773962425E-3</v>
      </c>
      <c r="C392" s="100">
        <f t="shared" si="122"/>
        <v>6.0726675818398856E-3</v>
      </c>
      <c r="D392" s="100">
        <f t="shared" si="123"/>
        <v>5.9735224773962425E-3</v>
      </c>
      <c r="E392" s="100">
        <f t="shared" si="124"/>
        <v>5.9735224773962425E-3</v>
      </c>
      <c r="F392" s="100">
        <f t="shared" si="125"/>
        <v>6.0644812037402573E-3</v>
      </c>
      <c r="G392" s="100">
        <f t="shared" si="126"/>
        <v>7.8549784535015821E-3</v>
      </c>
      <c r="H392" s="100">
        <f t="shared" si="127"/>
        <v>7.8129577190302335E-3</v>
      </c>
      <c r="I392" s="100">
        <f t="shared" si="128"/>
        <v>9.7957298995670072E-3</v>
      </c>
      <c r="J392" s="100">
        <f t="shared" si="129"/>
        <v>9.8333672107302483E-3</v>
      </c>
      <c r="K392" s="100">
        <f t="shared" si="130"/>
        <v>9.8157072722304672E-3</v>
      </c>
      <c r="L392" s="100">
        <f t="shared" si="131"/>
        <v>9.8193682305960373E-3</v>
      </c>
      <c r="M392" s="100">
        <f t="shared" si="132"/>
        <v>9.8206812690726508E-3</v>
      </c>
      <c r="N392" s="100">
        <f t="shared" si="133"/>
        <v>9.8269983346586098E-3</v>
      </c>
      <c r="O392" s="100">
        <f t="shared" si="134"/>
        <v>9.8250683059439847E-3</v>
      </c>
      <c r="P392" s="100">
        <f t="shared" si="135"/>
        <v>9.807588126756972E-3</v>
      </c>
      <c r="Q392" s="100">
        <f t="shared" si="136"/>
        <v>9.8142594176868769E-3</v>
      </c>
      <c r="R392" s="25">
        <f t="shared" si="138"/>
        <v>8.3802762785964713E-3</v>
      </c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ht="13" x14ac:dyDescent="0.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ht="13" x14ac:dyDescent="0.6">
      <c r="A394" s="1" t="s">
        <v>200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1:38" ht="13" x14ac:dyDescent="0.6">
      <c r="A395" s="1" t="s">
        <v>201</v>
      </c>
      <c r="B395" s="1" t="s">
        <v>202</v>
      </c>
      <c r="C395" s="101" t="s">
        <v>184</v>
      </c>
      <c r="D395" s="1" t="s">
        <v>185</v>
      </c>
      <c r="E395" s="1" t="s">
        <v>186</v>
      </c>
      <c r="F395" s="1" t="s">
        <v>187</v>
      </c>
      <c r="G395" s="1" t="s">
        <v>188</v>
      </c>
      <c r="H395" s="1" t="s">
        <v>189</v>
      </c>
      <c r="I395" s="101" t="s">
        <v>190</v>
      </c>
      <c r="J395" s="1" t="s">
        <v>191</v>
      </c>
      <c r="K395" s="1" t="s">
        <v>192</v>
      </c>
      <c r="L395" s="1" t="s">
        <v>193</v>
      </c>
      <c r="M395" s="1" t="s">
        <v>194</v>
      </c>
      <c r="N395" s="101" t="s">
        <v>195</v>
      </c>
      <c r="O395" s="1" t="s">
        <v>196</v>
      </c>
      <c r="P395" s="1" t="s">
        <v>197</v>
      </c>
      <c r="Q395" s="101" t="s">
        <v>174</v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1:38" ht="13" x14ac:dyDescent="0.6">
      <c r="A396" s="1">
        <v>2010</v>
      </c>
      <c r="B396" s="45">
        <v>1.22</v>
      </c>
      <c r="C396" s="45">
        <v>1.22</v>
      </c>
      <c r="D396" s="45">
        <v>1.22</v>
      </c>
      <c r="E396" s="45">
        <v>1.22</v>
      </c>
      <c r="F396" s="45">
        <v>1.23</v>
      </c>
      <c r="G396" s="102">
        <v>1.33</v>
      </c>
      <c r="H396" s="102">
        <v>1.38</v>
      </c>
      <c r="I396" s="45">
        <v>1.1399999999999999</v>
      </c>
      <c r="J396" s="102">
        <v>1.17</v>
      </c>
      <c r="K396" s="45">
        <v>1.18</v>
      </c>
      <c r="L396" s="45">
        <v>1.34</v>
      </c>
      <c r="M396" s="102">
        <v>1.41</v>
      </c>
      <c r="N396" s="102">
        <v>1.45</v>
      </c>
      <c r="O396" s="45">
        <v>1.18</v>
      </c>
      <c r="P396" s="45">
        <v>1.1599999999999999</v>
      </c>
      <c r="Q396" s="102">
        <v>1.22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1:38" ht="13" x14ac:dyDescent="0.6">
      <c r="A397" s="1">
        <v>2020</v>
      </c>
      <c r="B397" s="45">
        <v>1.45</v>
      </c>
      <c r="C397" s="102">
        <v>1.46</v>
      </c>
      <c r="D397" s="45">
        <v>1.46</v>
      </c>
      <c r="E397" s="45">
        <v>1.46</v>
      </c>
      <c r="F397" s="45">
        <v>1.47</v>
      </c>
      <c r="G397" s="45">
        <v>1.88</v>
      </c>
      <c r="H397" s="102">
        <v>1.96</v>
      </c>
      <c r="I397" s="45">
        <v>1.46</v>
      </c>
      <c r="J397" s="45">
        <v>1.49</v>
      </c>
      <c r="K397" s="45">
        <v>1.5</v>
      </c>
      <c r="L397" s="45">
        <v>1.71</v>
      </c>
      <c r="M397" s="45">
        <v>1.8</v>
      </c>
      <c r="N397" s="102">
        <v>1.91</v>
      </c>
      <c r="O397" s="45">
        <v>1.51</v>
      </c>
      <c r="P397" s="45">
        <v>1.49</v>
      </c>
      <c r="Q397" s="102">
        <v>1.56</v>
      </c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ht="13" x14ac:dyDescent="0.6">
      <c r="A398" s="1">
        <v>2030</v>
      </c>
      <c r="B398" s="45">
        <v>1.7</v>
      </c>
      <c r="C398" s="45">
        <v>1.71</v>
      </c>
      <c r="D398" s="45">
        <v>1.71</v>
      </c>
      <c r="E398" s="45">
        <v>1.71</v>
      </c>
      <c r="F398" s="45">
        <v>1.72</v>
      </c>
      <c r="G398" s="45">
        <v>2.61</v>
      </c>
      <c r="H398" s="102">
        <v>2.71</v>
      </c>
      <c r="I398" s="45">
        <v>1.85</v>
      </c>
      <c r="J398" s="45">
        <v>1.89</v>
      </c>
      <c r="K398" s="45">
        <v>1.91</v>
      </c>
      <c r="L398" s="45">
        <v>2.17</v>
      </c>
      <c r="M398" s="45">
        <v>2.2799999999999998</v>
      </c>
      <c r="N398" s="45">
        <v>2.54</v>
      </c>
      <c r="O398" s="45">
        <v>1.92</v>
      </c>
      <c r="P398" s="45">
        <v>1.89</v>
      </c>
      <c r="Q398" s="102">
        <v>1.98</v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1:38" ht="13" x14ac:dyDescent="0.6">
      <c r="A399" s="1">
        <v>2040</v>
      </c>
      <c r="B399" s="102">
        <v>1.96</v>
      </c>
      <c r="C399" s="102">
        <v>1.98</v>
      </c>
      <c r="D399" s="45">
        <v>1.97</v>
      </c>
      <c r="E399" s="102">
        <v>1.96</v>
      </c>
      <c r="F399" s="102">
        <v>1.98</v>
      </c>
      <c r="G399" s="102">
        <v>3.43</v>
      </c>
      <c r="H399" s="102">
        <v>3.56</v>
      </c>
      <c r="I399" s="45">
        <v>2.35</v>
      </c>
      <c r="J399" s="45">
        <v>2.4</v>
      </c>
      <c r="K399" s="102">
        <v>2.42</v>
      </c>
      <c r="L399" s="102">
        <v>2.75</v>
      </c>
      <c r="M399" s="102">
        <v>2.89</v>
      </c>
      <c r="N399" s="45">
        <v>3.39</v>
      </c>
      <c r="O399" s="45">
        <v>2.4300000000000002</v>
      </c>
      <c r="P399" s="45">
        <v>2.4</v>
      </c>
      <c r="Q399" s="102">
        <v>2.52</v>
      </c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ht="13" x14ac:dyDescent="0.6">
      <c r="A400" s="1">
        <v>2050</v>
      </c>
      <c r="B400" s="102">
        <v>2.2200000000000002</v>
      </c>
      <c r="C400" s="102">
        <v>2.2400000000000002</v>
      </c>
      <c r="D400" s="45">
        <v>2.23</v>
      </c>
      <c r="E400" s="102">
        <v>2.2200000000000002</v>
      </c>
      <c r="F400" s="45">
        <v>2.2400000000000002</v>
      </c>
      <c r="G400" s="102">
        <v>4.2699999999999996</v>
      </c>
      <c r="H400" s="45">
        <v>4.43</v>
      </c>
      <c r="I400" s="45">
        <v>2.98</v>
      </c>
      <c r="J400" s="45">
        <v>3.04</v>
      </c>
      <c r="K400" s="45">
        <v>3.07</v>
      </c>
      <c r="L400" s="45">
        <v>3.48</v>
      </c>
      <c r="M400" s="45">
        <v>3.66</v>
      </c>
      <c r="N400" s="102">
        <v>4.51</v>
      </c>
      <c r="O400" s="102">
        <v>3.08</v>
      </c>
      <c r="P400" s="102">
        <v>3.03</v>
      </c>
      <c r="Q400" s="102">
        <v>3.19</v>
      </c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ht="13" x14ac:dyDescent="0.6">
      <c r="A401" s="1">
        <v>2060</v>
      </c>
      <c r="B401" s="102">
        <v>2.4900000000000002</v>
      </c>
      <c r="C401" s="102">
        <v>2.5099999999999998</v>
      </c>
      <c r="D401" s="45">
        <v>2.5</v>
      </c>
      <c r="E401" s="45">
        <v>2.48</v>
      </c>
      <c r="F401" s="102">
        <v>2.5</v>
      </c>
      <c r="G401" s="45">
        <v>5.15</v>
      </c>
      <c r="H401" s="45">
        <v>5.35</v>
      </c>
      <c r="I401" s="45">
        <v>3.78</v>
      </c>
      <c r="J401" s="45">
        <v>3.87</v>
      </c>
      <c r="K401" s="102">
        <v>3.89</v>
      </c>
      <c r="L401" s="102">
        <v>4.43</v>
      </c>
      <c r="M401" s="102">
        <v>4.6500000000000004</v>
      </c>
      <c r="N401" s="102">
        <v>6</v>
      </c>
      <c r="O401" s="45">
        <v>3.91</v>
      </c>
      <c r="P401" s="45">
        <v>3.85</v>
      </c>
      <c r="Q401" s="102">
        <v>4.05</v>
      </c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ht="13" x14ac:dyDescent="0.6">
      <c r="A402" s="1">
        <v>2070</v>
      </c>
      <c r="B402" s="102">
        <v>2.79</v>
      </c>
      <c r="C402" s="102">
        <v>2.8</v>
      </c>
      <c r="D402" s="102">
        <v>2.79</v>
      </c>
      <c r="E402" s="102">
        <v>2.78</v>
      </c>
      <c r="F402" s="102">
        <v>2.8</v>
      </c>
      <c r="G402" s="102">
        <v>6.23</v>
      </c>
      <c r="H402" s="102">
        <v>6.46</v>
      </c>
      <c r="I402" s="45">
        <v>4.84</v>
      </c>
      <c r="J402" s="102">
        <v>4.95</v>
      </c>
      <c r="K402" s="102">
        <v>4.99</v>
      </c>
      <c r="L402" s="102">
        <v>5.67</v>
      </c>
      <c r="M402" s="102">
        <v>5.96</v>
      </c>
      <c r="N402" s="102">
        <v>7.95</v>
      </c>
      <c r="O402" s="102">
        <v>5.01</v>
      </c>
      <c r="P402" s="102">
        <v>4.9400000000000004</v>
      </c>
      <c r="Q402" s="102">
        <v>5.18</v>
      </c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ht="13" x14ac:dyDescent="0.6">
      <c r="A403" s="1">
        <v>2080</v>
      </c>
      <c r="B403" s="102">
        <v>3.11</v>
      </c>
      <c r="C403" s="45">
        <v>3.13</v>
      </c>
      <c r="D403" s="45">
        <v>3.11</v>
      </c>
      <c r="E403" s="45">
        <v>3.11</v>
      </c>
      <c r="F403" s="102">
        <v>3.13</v>
      </c>
      <c r="G403" s="102">
        <v>7.51</v>
      </c>
      <c r="H403" s="45">
        <v>7.79</v>
      </c>
      <c r="I403" s="45">
        <v>6.24</v>
      </c>
      <c r="J403" s="45">
        <v>6.38</v>
      </c>
      <c r="K403" s="45">
        <v>6.42</v>
      </c>
      <c r="L403" s="45">
        <v>7.3</v>
      </c>
      <c r="M403" s="45">
        <v>7.68</v>
      </c>
      <c r="N403" s="45">
        <v>10.5</v>
      </c>
      <c r="O403" s="45">
        <v>6.45</v>
      </c>
      <c r="P403" s="45">
        <v>6.36</v>
      </c>
      <c r="Q403" s="102">
        <v>6.68</v>
      </c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ht="13" x14ac:dyDescent="0.6">
      <c r="A404" s="1">
        <v>2090</v>
      </c>
      <c r="B404" s="102">
        <v>3.43</v>
      </c>
      <c r="C404" s="102">
        <v>3.46</v>
      </c>
      <c r="D404" s="102">
        <v>3.44</v>
      </c>
      <c r="E404" s="45">
        <v>3.43</v>
      </c>
      <c r="F404" s="45">
        <v>3.46</v>
      </c>
      <c r="G404" s="45">
        <v>8.7799999999999994</v>
      </c>
      <c r="H404" s="102">
        <v>9.11</v>
      </c>
      <c r="I404" s="45">
        <v>7.89</v>
      </c>
      <c r="J404" s="102">
        <v>8.06</v>
      </c>
      <c r="K404" s="102">
        <v>8.1199999999999992</v>
      </c>
      <c r="L404" s="45">
        <v>9.23</v>
      </c>
      <c r="M404" s="45">
        <v>9.7100000000000009</v>
      </c>
      <c r="N404" s="102">
        <v>13.48</v>
      </c>
      <c r="O404" s="45">
        <v>8.16</v>
      </c>
      <c r="P404" s="45">
        <v>8.0399999999999991</v>
      </c>
      <c r="Q404" s="102">
        <v>8.44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ht="13" x14ac:dyDescent="0.6">
      <c r="A405" s="1">
        <v>2100</v>
      </c>
      <c r="B405" s="102">
        <v>3.75</v>
      </c>
      <c r="C405" s="45">
        <v>3.77</v>
      </c>
      <c r="D405" s="45">
        <v>3.75</v>
      </c>
      <c r="E405" s="45">
        <v>3.75</v>
      </c>
      <c r="F405" s="45">
        <v>3.78</v>
      </c>
      <c r="G405" s="45">
        <v>9.9</v>
      </c>
      <c r="H405" s="102">
        <v>10.27</v>
      </c>
      <c r="I405" s="45">
        <v>9.74</v>
      </c>
      <c r="J405" s="45">
        <v>9.9600000000000009</v>
      </c>
      <c r="K405" s="45">
        <v>10.029999999999999</v>
      </c>
      <c r="L405" s="45">
        <v>11.4</v>
      </c>
      <c r="M405" s="45">
        <v>11.99</v>
      </c>
      <c r="N405" s="102">
        <v>16.73</v>
      </c>
      <c r="O405" s="102">
        <v>10.07</v>
      </c>
      <c r="P405" s="102">
        <v>9.93</v>
      </c>
      <c r="Q405" s="102">
        <v>10.42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ht="13" x14ac:dyDescent="0.6">
      <c r="A406" s="1">
        <v>2110</v>
      </c>
      <c r="B406" s="45">
        <v>4.05</v>
      </c>
      <c r="C406" s="45">
        <v>4.07</v>
      </c>
      <c r="D406" s="45">
        <v>4.05</v>
      </c>
      <c r="E406" s="45">
        <v>4.05</v>
      </c>
      <c r="F406" s="45">
        <v>4.08</v>
      </c>
      <c r="G406" s="45">
        <v>10.92</v>
      </c>
      <c r="H406" s="45">
        <v>11.33</v>
      </c>
      <c r="I406" s="45">
        <v>11.77</v>
      </c>
      <c r="J406" s="45">
        <v>12.03</v>
      </c>
      <c r="K406" s="45">
        <v>12.12</v>
      </c>
      <c r="L406" s="45">
        <v>13.77</v>
      </c>
      <c r="M406" s="45">
        <v>14.48</v>
      </c>
      <c r="N406" s="102">
        <v>20.22</v>
      </c>
      <c r="O406" s="45">
        <v>12.17</v>
      </c>
      <c r="P406" s="45">
        <v>11.99</v>
      </c>
      <c r="Q406" s="45">
        <v>12.59</v>
      </c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ht="13" x14ac:dyDescent="0.6">
      <c r="A407" s="1">
        <v>2120</v>
      </c>
      <c r="B407" s="102">
        <v>4.3600000000000003</v>
      </c>
      <c r="C407" s="102">
        <v>4.3899999999999997</v>
      </c>
      <c r="D407" s="102">
        <v>4.3600000000000003</v>
      </c>
      <c r="E407" s="45">
        <v>4.3600000000000003</v>
      </c>
      <c r="F407" s="45">
        <v>4.3899999999999997</v>
      </c>
      <c r="G407" s="45">
        <v>11.99</v>
      </c>
      <c r="H407" s="45">
        <v>12.44</v>
      </c>
      <c r="I407" s="45">
        <v>13.94</v>
      </c>
      <c r="J407" s="102">
        <v>14.25</v>
      </c>
      <c r="K407" s="45">
        <v>14.36</v>
      </c>
      <c r="L407" s="45">
        <v>16.32</v>
      </c>
      <c r="M407" s="45">
        <v>17.16</v>
      </c>
      <c r="N407" s="45">
        <v>23.95</v>
      </c>
      <c r="O407" s="45">
        <v>14.42</v>
      </c>
      <c r="P407" s="45">
        <v>14.21</v>
      </c>
      <c r="Q407" s="45">
        <v>14.92</v>
      </c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ht="13" x14ac:dyDescent="0.6">
      <c r="A408" s="1">
        <v>2130</v>
      </c>
      <c r="B408" s="45">
        <v>4.68</v>
      </c>
      <c r="C408" s="45">
        <v>4.7</v>
      </c>
      <c r="D408" s="45">
        <v>4.68</v>
      </c>
      <c r="E408" s="45">
        <v>4.68</v>
      </c>
      <c r="F408" s="45">
        <v>4.71</v>
      </c>
      <c r="G408" s="45">
        <v>13.12</v>
      </c>
      <c r="H408" s="45">
        <v>13.61</v>
      </c>
      <c r="I408" s="45">
        <v>16.2</v>
      </c>
      <c r="J408" s="45">
        <v>16.559999999999999</v>
      </c>
      <c r="K408" s="45">
        <v>16.68</v>
      </c>
      <c r="L408" s="45">
        <v>18.95</v>
      </c>
      <c r="M408" s="45">
        <v>19.93</v>
      </c>
      <c r="N408" s="45">
        <v>27.83</v>
      </c>
      <c r="O408" s="45">
        <v>16.75</v>
      </c>
      <c r="P408" s="102">
        <v>16.510000000000002</v>
      </c>
      <c r="Q408" s="45">
        <v>17.329999999999998</v>
      </c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1:38" ht="13" x14ac:dyDescent="0.6">
      <c r="A409" s="1">
        <v>2140</v>
      </c>
      <c r="B409" s="45">
        <v>4.99</v>
      </c>
      <c r="C409" s="45">
        <v>5.03</v>
      </c>
      <c r="D409" s="45">
        <v>5</v>
      </c>
      <c r="E409" s="45">
        <v>4.99</v>
      </c>
      <c r="F409" s="45">
        <v>5.03</v>
      </c>
      <c r="G409" s="45">
        <v>14.29</v>
      </c>
      <c r="H409" s="45">
        <v>14.83</v>
      </c>
      <c r="I409" s="45">
        <v>18.45</v>
      </c>
      <c r="J409" s="45">
        <v>18.86</v>
      </c>
      <c r="K409" s="45">
        <v>19</v>
      </c>
      <c r="L409" s="45">
        <v>21.59</v>
      </c>
      <c r="M409" s="45">
        <v>22.7</v>
      </c>
      <c r="N409" s="45">
        <v>31.7</v>
      </c>
      <c r="O409" s="45">
        <v>19.079999999999998</v>
      </c>
      <c r="P409" s="45">
        <v>18.8</v>
      </c>
      <c r="Q409" s="102">
        <v>19.739999999999998</v>
      </c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ht="13" x14ac:dyDescent="0.6">
      <c r="A410" s="1">
        <v>2150</v>
      </c>
      <c r="B410" s="45">
        <v>5.31</v>
      </c>
      <c r="C410" s="102">
        <v>5.35</v>
      </c>
      <c r="D410" s="45">
        <v>5.31</v>
      </c>
      <c r="E410" s="45">
        <v>5.31</v>
      </c>
      <c r="F410" s="45">
        <v>5.36</v>
      </c>
      <c r="G410" s="45">
        <v>15.51</v>
      </c>
      <c r="H410" s="45">
        <v>16.09</v>
      </c>
      <c r="I410" s="45">
        <v>20.6</v>
      </c>
      <c r="J410" s="45">
        <v>21.06</v>
      </c>
      <c r="K410" s="102">
        <v>21.21</v>
      </c>
      <c r="L410" s="45">
        <v>24.11</v>
      </c>
      <c r="M410" s="45">
        <v>25.35</v>
      </c>
      <c r="N410" s="45">
        <v>35.4</v>
      </c>
      <c r="O410" s="102">
        <v>21.31</v>
      </c>
      <c r="P410" s="45">
        <v>21</v>
      </c>
      <c r="Q410" s="45">
        <v>22.05</v>
      </c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ht="13" x14ac:dyDescent="0.6">
      <c r="A411" s="1">
        <v>2160</v>
      </c>
      <c r="B411" s="102">
        <v>5.64</v>
      </c>
      <c r="C411" s="45">
        <v>5.68</v>
      </c>
      <c r="D411" s="45">
        <v>5.64</v>
      </c>
      <c r="E411" s="45">
        <v>5.64</v>
      </c>
      <c r="F411" s="45">
        <v>5.69</v>
      </c>
      <c r="G411" s="45">
        <v>16.8</v>
      </c>
      <c r="H411" s="45">
        <v>17.43</v>
      </c>
      <c r="I411" s="45">
        <v>22.76</v>
      </c>
      <c r="J411" s="45">
        <v>23.26</v>
      </c>
      <c r="K411" s="45">
        <v>23.43</v>
      </c>
      <c r="L411" s="45">
        <v>26.63</v>
      </c>
      <c r="M411" s="45">
        <v>28</v>
      </c>
      <c r="N411" s="45">
        <v>39.1</v>
      </c>
      <c r="O411" s="45">
        <v>23.54</v>
      </c>
      <c r="P411" s="45">
        <v>23.19</v>
      </c>
      <c r="Q411" s="45">
        <v>24.35</v>
      </c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ht="13" x14ac:dyDescent="0.6">
      <c r="A412" s="1">
        <v>2170</v>
      </c>
      <c r="B412" s="102">
        <v>5.99</v>
      </c>
      <c r="C412" s="45">
        <v>6.03</v>
      </c>
      <c r="D412" s="45">
        <v>5.99</v>
      </c>
      <c r="E412" s="45">
        <v>5.99</v>
      </c>
      <c r="F412" s="45">
        <v>6.04</v>
      </c>
      <c r="G412" s="45">
        <v>18.190000000000001</v>
      </c>
      <c r="H412" s="45">
        <v>18.87</v>
      </c>
      <c r="I412" s="45">
        <v>25.14</v>
      </c>
      <c r="J412" s="45">
        <v>25.69</v>
      </c>
      <c r="K412" s="45">
        <v>25.88</v>
      </c>
      <c r="L412" s="102">
        <v>29.42</v>
      </c>
      <c r="M412" s="45">
        <v>30.93</v>
      </c>
      <c r="N412" s="45">
        <v>43.19</v>
      </c>
      <c r="O412" s="45">
        <v>26</v>
      </c>
      <c r="P412" s="45">
        <v>25.62</v>
      </c>
      <c r="Q412" s="45">
        <v>26.9</v>
      </c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ht="13" x14ac:dyDescent="0.6">
      <c r="A413" s="1">
        <v>2180</v>
      </c>
      <c r="B413" s="102">
        <v>6.36</v>
      </c>
      <c r="C413" s="45">
        <v>6.4</v>
      </c>
      <c r="D413" s="45">
        <v>6.36</v>
      </c>
      <c r="E413" s="45">
        <v>6.36</v>
      </c>
      <c r="F413" s="45">
        <v>6.41</v>
      </c>
      <c r="G413" s="45">
        <v>19.7</v>
      </c>
      <c r="H413" s="45">
        <v>20.440000000000001</v>
      </c>
      <c r="I413" s="45">
        <v>27.77</v>
      </c>
      <c r="J413" s="45">
        <v>28.38</v>
      </c>
      <c r="K413" s="45">
        <v>28.59</v>
      </c>
      <c r="L413" s="45">
        <v>32.49</v>
      </c>
      <c r="M413" s="102">
        <v>34.17</v>
      </c>
      <c r="N413" s="45">
        <v>47.71</v>
      </c>
      <c r="O413" s="45">
        <v>28.72</v>
      </c>
      <c r="P413" s="45">
        <v>28.3</v>
      </c>
      <c r="Q413" s="45">
        <v>29.72</v>
      </c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ht="13" x14ac:dyDescent="0.6">
      <c r="A414" s="1">
        <v>2190</v>
      </c>
      <c r="B414" s="45">
        <v>6.75</v>
      </c>
      <c r="C414" s="102">
        <v>6.79</v>
      </c>
      <c r="D414" s="45">
        <v>6.75</v>
      </c>
      <c r="E414" s="45">
        <v>6.75</v>
      </c>
      <c r="F414" s="102">
        <v>6.8</v>
      </c>
      <c r="G414" s="45">
        <v>21.34</v>
      </c>
      <c r="H414" s="45">
        <v>22.14</v>
      </c>
      <c r="I414" s="102">
        <v>30.68</v>
      </c>
      <c r="J414" s="45">
        <v>31.35</v>
      </c>
      <c r="K414" s="45">
        <v>31.58</v>
      </c>
      <c r="L414" s="45">
        <v>35.89</v>
      </c>
      <c r="M414" s="45">
        <v>37.74</v>
      </c>
      <c r="N414" s="45">
        <v>52.7</v>
      </c>
      <c r="O414" s="102">
        <v>31.73</v>
      </c>
      <c r="P414" s="102">
        <v>31.26</v>
      </c>
      <c r="Q414" s="45">
        <v>32.83</v>
      </c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38" ht="13" x14ac:dyDescent="0.6">
      <c r="A415" s="1">
        <v>2200</v>
      </c>
      <c r="B415" s="102">
        <v>7.17</v>
      </c>
      <c r="C415" s="45">
        <v>7.21</v>
      </c>
      <c r="D415" s="45">
        <v>7.17</v>
      </c>
      <c r="E415" s="45">
        <v>7.17</v>
      </c>
      <c r="F415" s="45">
        <v>7.22</v>
      </c>
      <c r="G415" s="45">
        <v>23.1</v>
      </c>
      <c r="H415" s="45">
        <v>23.97</v>
      </c>
      <c r="I415" s="45">
        <v>33.89</v>
      </c>
      <c r="J415" s="45">
        <v>34.630000000000003</v>
      </c>
      <c r="K415" s="102">
        <v>34.89</v>
      </c>
      <c r="L415" s="45">
        <v>39.65</v>
      </c>
      <c r="M415" s="45">
        <v>41.69</v>
      </c>
      <c r="N415" s="102">
        <v>58.21</v>
      </c>
      <c r="O415" s="45">
        <v>35.049999999999997</v>
      </c>
      <c r="P415" s="45">
        <v>34.53</v>
      </c>
      <c r="Q415" s="45">
        <v>36.26</v>
      </c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ht="13" x14ac:dyDescent="0.6">
      <c r="A416" s="1">
        <v>2210</v>
      </c>
      <c r="B416" s="102">
        <v>7.61</v>
      </c>
      <c r="C416" s="45">
        <v>7.66</v>
      </c>
      <c r="D416" s="45">
        <v>7.61</v>
      </c>
      <c r="E416" s="45">
        <v>7.61</v>
      </c>
      <c r="F416" s="45">
        <v>7.67</v>
      </c>
      <c r="G416" s="45">
        <v>24.98</v>
      </c>
      <c r="H416" s="45">
        <v>25.91</v>
      </c>
      <c r="I416" s="45">
        <v>37.36</v>
      </c>
      <c r="J416" s="45">
        <v>38.19</v>
      </c>
      <c r="K416" s="45">
        <v>38.47</v>
      </c>
      <c r="L416" s="45">
        <v>43.72</v>
      </c>
      <c r="M416" s="45">
        <v>45.97</v>
      </c>
      <c r="N416" s="45">
        <v>64.19</v>
      </c>
      <c r="O416" s="45">
        <v>38.65</v>
      </c>
      <c r="P416" s="45">
        <v>38.07</v>
      </c>
      <c r="Q416" s="102">
        <v>39.979999999999997</v>
      </c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ht="13" x14ac:dyDescent="0.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ht="13" x14ac:dyDescent="0.6">
      <c r="A418" s="2"/>
      <c r="B418" s="1" t="s">
        <v>202</v>
      </c>
      <c r="C418" s="101" t="s">
        <v>184</v>
      </c>
      <c r="D418" s="1" t="s">
        <v>185</v>
      </c>
      <c r="E418" s="1" t="s">
        <v>186</v>
      </c>
      <c r="F418" s="1" t="s">
        <v>187</v>
      </c>
      <c r="G418" s="1" t="s">
        <v>188</v>
      </c>
      <c r="H418" s="1" t="s">
        <v>189</v>
      </c>
      <c r="I418" s="101" t="s">
        <v>190</v>
      </c>
      <c r="J418" s="1" t="s">
        <v>191</v>
      </c>
      <c r="K418" s="1" t="s">
        <v>192</v>
      </c>
      <c r="L418" s="1" t="s">
        <v>193</v>
      </c>
      <c r="M418" s="1" t="s">
        <v>194</v>
      </c>
      <c r="N418" s="101" t="s">
        <v>195</v>
      </c>
      <c r="O418" s="1" t="s">
        <v>196</v>
      </c>
      <c r="P418" s="1" t="s">
        <v>197</v>
      </c>
      <c r="Q418" s="101" t="s">
        <v>174</v>
      </c>
      <c r="R418" s="1" t="s">
        <v>182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ht="13" x14ac:dyDescent="0.6">
      <c r="A419" s="1">
        <v>2010</v>
      </c>
      <c r="B419" s="25">
        <f t="shared" ref="B419:B438" si="139">EXP(LN(B397/B396)/(A397-A396))-1</f>
        <v>1.7421280529461347E-2</v>
      </c>
      <c r="C419" s="25">
        <f t="shared" ref="C419:C438" si="140">EXP(LN(C397/C396)/(A397-A396))-1</f>
        <v>1.8120782246057399E-2</v>
      </c>
      <c r="D419" s="25">
        <f t="shared" ref="D419:D438" si="141">EXP(LN(D397/D396)/(A397-A396))-1</f>
        <v>1.8120782246057399E-2</v>
      </c>
      <c r="E419" s="25">
        <f t="shared" ref="E419:E438" si="142">EXP(LN(E397/E396)/(A397-A396))-1</f>
        <v>1.8120782246057399E-2</v>
      </c>
      <c r="F419" s="25">
        <f t="shared" ref="F419:F438" si="143">EXP(LN(F397/F396)/(A397-A396))-1</f>
        <v>1.7984633418501872E-2</v>
      </c>
      <c r="G419" s="25">
        <f t="shared" ref="G419:G438" si="144">EXP(LN(G397/G396)/(A397-A396))-1</f>
        <v>3.5215154089348832E-2</v>
      </c>
      <c r="H419" s="25">
        <f t="shared" ref="H419:H438" si="145">EXP(LN(H397/H396)/(A397-A396))-1</f>
        <v>3.5708876810044199E-2</v>
      </c>
      <c r="I419" s="25">
        <f t="shared" ref="I419:I438" si="146">EXP(LN(I397/I396)/(A397-A396))-1</f>
        <v>2.5049411050451775E-2</v>
      </c>
      <c r="J419" s="25">
        <f t="shared" ref="J419:J438" si="147">EXP(LN(J397/J396)/(A397-A396))-1</f>
        <v>2.4471876240215407E-2</v>
      </c>
      <c r="K419" s="25">
        <f t="shared" ref="K419:K438" si="148">EXP(LN(K397/K396)/(A397-A396))-1</f>
        <v>2.4285265041108062E-2</v>
      </c>
      <c r="L419" s="25">
        <f t="shared" ref="L419:L438" si="149">EXP(LN(L397/L396)/(A397-A396))-1</f>
        <v>2.4682056462887791E-2</v>
      </c>
      <c r="M419" s="25">
        <f t="shared" ref="M419:M438" si="150">EXP(LN(M397/M396)/(A397-A396))-1</f>
        <v>2.472029871664283E-2</v>
      </c>
      <c r="N419" s="25">
        <f t="shared" ref="N419:N438" si="151">EXP(LN(N397/N396)/(A397-A396))-1</f>
        <v>2.7937089897482448E-2</v>
      </c>
      <c r="O419" s="25">
        <f t="shared" ref="O419:O438" si="152">EXP(LN(O397/O396)/(A397-A396))-1</f>
        <v>2.496608192186911E-2</v>
      </c>
      <c r="P419" s="25">
        <f t="shared" ref="P419:P438" si="153">EXP(LN(P397/P396)/(A397-A396))-1</f>
        <v>2.5351634167494197E-2</v>
      </c>
      <c r="Q419" s="25">
        <f t="shared" ref="Q419:Q438" si="154">EXP(LN(Q397/Q396)/(A397-A396))-1</f>
        <v>2.4888161854583313E-2</v>
      </c>
      <c r="R419" s="25">
        <f t="shared" ref="R419:R430" si="155">SUM(B419:Q419)/16</f>
        <v>2.4190260433641461E-2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ht="13" x14ac:dyDescent="0.6">
      <c r="A420" s="1">
        <v>2020</v>
      </c>
      <c r="B420" s="25">
        <f t="shared" si="139"/>
        <v>1.6033650788844556E-2</v>
      </c>
      <c r="C420" s="25">
        <f t="shared" si="140"/>
        <v>1.5931264157523772E-2</v>
      </c>
      <c r="D420" s="25">
        <f t="shared" si="141"/>
        <v>1.5931264157523772E-2</v>
      </c>
      <c r="E420" s="25">
        <f t="shared" si="142"/>
        <v>1.5931264157523772E-2</v>
      </c>
      <c r="F420" s="25">
        <f t="shared" si="143"/>
        <v>1.58301794787441E-2</v>
      </c>
      <c r="G420" s="25">
        <f t="shared" si="144"/>
        <v>3.3351955848296422E-2</v>
      </c>
      <c r="H420" s="25">
        <f t="shared" si="145"/>
        <v>3.2931024789221608E-2</v>
      </c>
      <c r="I420" s="25">
        <f t="shared" si="146"/>
        <v>2.3957396055257263E-2</v>
      </c>
      <c r="J420" s="25">
        <f t="shared" si="147"/>
        <v>2.4065071424597795E-2</v>
      </c>
      <c r="K420" s="25">
        <f t="shared" si="148"/>
        <v>2.4458124109177026E-2</v>
      </c>
      <c r="L420" s="25">
        <f t="shared" si="149"/>
        <v>2.4109423406549313E-2</v>
      </c>
      <c r="M420" s="25">
        <f t="shared" si="150"/>
        <v>2.3920490704586683E-2</v>
      </c>
      <c r="N420" s="25">
        <f t="shared" si="151"/>
        <v>2.8916270636290209E-2</v>
      </c>
      <c r="O420" s="25">
        <f t="shared" si="152"/>
        <v>2.4312395191711911E-2</v>
      </c>
      <c r="P420" s="25">
        <f t="shared" si="153"/>
        <v>2.4065071424597795E-2</v>
      </c>
      <c r="Q420" s="25">
        <f t="shared" si="154"/>
        <v>2.4127573490751342E-2</v>
      </c>
      <c r="R420" s="25">
        <f t="shared" si="155"/>
        <v>2.2992026238824834E-2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ht="13" x14ac:dyDescent="0.6">
      <c r="A421" s="1">
        <v>2030</v>
      </c>
      <c r="B421" s="25">
        <f t="shared" si="139"/>
        <v>1.4333373877557287E-2</v>
      </c>
      <c r="C421" s="25">
        <f t="shared" si="140"/>
        <v>1.4768337390565822E-2</v>
      </c>
      <c r="D421" s="25">
        <f t="shared" si="141"/>
        <v>1.4254659596014019E-2</v>
      </c>
      <c r="E421" s="25">
        <f t="shared" si="142"/>
        <v>1.3738629666663948E-2</v>
      </c>
      <c r="F421" s="25">
        <f t="shared" si="143"/>
        <v>1.4176806534865527E-2</v>
      </c>
      <c r="G421" s="25">
        <f t="shared" si="144"/>
        <v>2.7697644859024484E-2</v>
      </c>
      <c r="H421" s="25">
        <f t="shared" si="145"/>
        <v>2.7656729960433113E-2</v>
      </c>
      <c r="I421" s="25">
        <f t="shared" si="146"/>
        <v>2.4211418726341805E-2</v>
      </c>
      <c r="J421" s="25">
        <f t="shared" si="147"/>
        <v>2.4176823417079385E-2</v>
      </c>
      <c r="K421" s="25">
        <f t="shared" si="148"/>
        <v>2.3948702155278001E-2</v>
      </c>
      <c r="L421" s="25">
        <f t="shared" si="149"/>
        <v>2.3970148577501682E-2</v>
      </c>
      <c r="M421" s="25">
        <f t="shared" si="150"/>
        <v>2.3991377237951639E-2</v>
      </c>
      <c r="N421" s="25">
        <f t="shared" si="151"/>
        <v>2.9287261962069211E-2</v>
      </c>
      <c r="O421" s="25">
        <f t="shared" si="152"/>
        <v>2.3836255539609663E-2</v>
      </c>
      <c r="P421" s="25">
        <f t="shared" si="153"/>
        <v>2.4176823417079385E-2</v>
      </c>
      <c r="Q421" s="25">
        <f t="shared" si="154"/>
        <v>2.4409353161412684E-2</v>
      </c>
      <c r="R421" s="25">
        <f t="shared" si="155"/>
        <v>2.1789646629965478E-2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ht="13" x14ac:dyDescent="0.6">
      <c r="A422" s="1">
        <v>2040</v>
      </c>
      <c r="B422" s="25">
        <f t="shared" si="139"/>
        <v>1.2534174745673532E-2</v>
      </c>
      <c r="C422" s="25">
        <f t="shared" si="140"/>
        <v>1.2414328018703902E-2</v>
      </c>
      <c r="D422" s="25">
        <f t="shared" si="141"/>
        <v>1.2473963161856005E-2</v>
      </c>
      <c r="E422" s="25">
        <f t="shared" si="142"/>
        <v>1.2534174745673532E-2</v>
      </c>
      <c r="F422" s="25">
        <f t="shared" si="143"/>
        <v>1.2414328018703902E-2</v>
      </c>
      <c r="G422" s="25">
        <f t="shared" si="144"/>
        <v>2.2147040427619391E-2</v>
      </c>
      <c r="H422" s="25">
        <f t="shared" si="145"/>
        <v>2.2104670564506046E-2</v>
      </c>
      <c r="I422" s="25">
        <f t="shared" si="146"/>
        <v>2.4035093714998235E-2</v>
      </c>
      <c r="J422" s="25">
        <f t="shared" si="147"/>
        <v>2.3920490704586683E-2</v>
      </c>
      <c r="K422" s="25">
        <f t="shared" si="148"/>
        <v>2.4076265778284478E-2</v>
      </c>
      <c r="L422" s="25">
        <f t="shared" si="149"/>
        <v>2.3822465663360326E-2</v>
      </c>
      <c r="M422" s="25">
        <f t="shared" si="150"/>
        <v>2.3901841926349476E-2</v>
      </c>
      <c r="N422" s="25">
        <f t="shared" si="151"/>
        <v>2.8958085938421085E-2</v>
      </c>
      <c r="O422" s="25">
        <f t="shared" si="152"/>
        <v>2.3987002804774837E-2</v>
      </c>
      <c r="P422" s="25">
        <f t="shared" si="153"/>
        <v>2.3583175136269841E-2</v>
      </c>
      <c r="Q422" s="25">
        <f t="shared" si="154"/>
        <v>2.3856317189254073E-2</v>
      </c>
      <c r="R422" s="25">
        <f t="shared" si="155"/>
        <v>2.0422713658689709E-2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ht="13" x14ac:dyDescent="0.6">
      <c r="A423" s="1">
        <v>2050</v>
      </c>
      <c r="B423" s="25">
        <f t="shared" si="139"/>
        <v>1.1543671275387357E-2</v>
      </c>
      <c r="C423" s="25">
        <f t="shared" si="140"/>
        <v>1.1445695137481504E-2</v>
      </c>
      <c r="D423" s="25">
        <f t="shared" si="141"/>
        <v>1.149447420531069E-2</v>
      </c>
      <c r="E423" s="25">
        <f t="shared" si="142"/>
        <v>1.1136692791213987E-2</v>
      </c>
      <c r="F423" s="25">
        <f t="shared" si="143"/>
        <v>1.1042004447136655E-2</v>
      </c>
      <c r="G423" s="25">
        <f t="shared" si="144"/>
        <v>1.8914952207806479E-2</v>
      </c>
      <c r="H423" s="25">
        <f t="shared" si="145"/>
        <v>1.9048855541086818E-2</v>
      </c>
      <c r="I423" s="25">
        <f t="shared" si="146"/>
        <v>2.4065071424597795E-2</v>
      </c>
      <c r="J423" s="25">
        <f t="shared" si="147"/>
        <v>2.4433420385456817E-2</v>
      </c>
      <c r="K423" s="25">
        <f t="shared" si="148"/>
        <v>2.3955593140371656E-2</v>
      </c>
      <c r="L423" s="25">
        <f t="shared" si="149"/>
        <v>2.4430377684121485E-2</v>
      </c>
      <c r="M423" s="25">
        <f t="shared" si="150"/>
        <v>2.4229279400361126E-2</v>
      </c>
      <c r="N423" s="25">
        <f t="shared" si="151"/>
        <v>2.8957580060690713E-2</v>
      </c>
      <c r="O423" s="25">
        <f t="shared" si="152"/>
        <v>2.4147723764276208E-2</v>
      </c>
      <c r="P423" s="25">
        <f t="shared" si="153"/>
        <v>2.4240183054293984E-2</v>
      </c>
      <c r="Q423" s="25">
        <f t="shared" si="154"/>
        <v>2.4156755487370507E-2</v>
      </c>
      <c r="R423" s="25">
        <f t="shared" si="155"/>
        <v>1.9827645625435236E-2</v>
      </c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ht="13" x14ac:dyDescent="0.6">
      <c r="A424" s="1">
        <v>2060</v>
      </c>
      <c r="B424" s="25">
        <f t="shared" si="139"/>
        <v>1.1440840015591425E-2</v>
      </c>
      <c r="C424" s="25">
        <f t="shared" si="140"/>
        <v>1.0993657375327537E-2</v>
      </c>
      <c r="D424" s="25">
        <f t="shared" si="141"/>
        <v>1.1035533591945423E-2</v>
      </c>
      <c r="E424" s="25">
        <f t="shared" si="142"/>
        <v>1.1484685122802318E-2</v>
      </c>
      <c r="F424" s="25">
        <f t="shared" si="143"/>
        <v>1.1397328761565628E-2</v>
      </c>
      <c r="G424" s="25">
        <f t="shared" si="144"/>
        <v>1.922033933430578E-2</v>
      </c>
      <c r="H424" s="25">
        <f t="shared" si="145"/>
        <v>1.9032120861830482E-2</v>
      </c>
      <c r="I424" s="25">
        <f t="shared" si="146"/>
        <v>2.5027120341096776E-2</v>
      </c>
      <c r="J424" s="25">
        <f t="shared" si="147"/>
        <v>2.4918714945831422E-2</v>
      </c>
      <c r="K424" s="25">
        <f t="shared" si="148"/>
        <v>2.521533680482424E-2</v>
      </c>
      <c r="L424" s="25">
        <f t="shared" si="149"/>
        <v>2.4985999392956426E-2</v>
      </c>
      <c r="M424" s="25">
        <f t="shared" si="150"/>
        <v>2.5130914755980172E-2</v>
      </c>
      <c r="N424" s="25">
        <f t="shared" si="151"/>
        <v>2.8540951399434356E-2</v>
      </c>
      <c r="O424" s="25">
        <f t="shared" si="152"/>
        <v>2.5099677403880527E-2</v>
      </c>
      <c r="P424" s="25">
        <f t="shared" si="153"/>
        <v>2.5242549535303027E-2</v>
      </c>
      <c r="Q424" s="25">
        <f t="shared" si="154"/>
        <v>2.4914113646522962E-2</v>
      </c>
      <c r="R424" s="25">
        <f t="shared" si="155"/>
        <v>2.0229992705574906E-2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ht="13" x14ac:dyDescent="0.6">
      <c r="A425" s="1">
        <v>2070</v>
      </c>
      <c r="B425" s="25">
        <f t="shared" si="139"/>
        <v>1.0917276284987398E-2</v>
      </c>
      <c r="C425" s="25">
        <f t="shared" si="140"/>
        <v>1.1203654813697561E-2</v>
      </c>
      <c r="D425" s="25">
        <f t="shared" si="141"/>
        <v>1.0917276284987398E-2</v>
      </c>
      <c r="E425" s="25">
        <f t="shared" si="142"/>
        <v>1.1280328305728782E-2</v>
      </c>
      <c r="F425" s="25">
        <f t="shared" si="143"/>
        <v>1.1203654813697561E-2</v>
      </c>
      <c r="G425" s="25">
        <f t="shared" si="144"/>
        <v>1.8861587480421438E-2</v>
      </c>
      <c r="H425" s="25">
        <f t="shared" si="145"/>
        <v>1.8897493723776915E-2</v>
      </c>
      <c r="I425" s="25">
        <f t="shared" si="146"/>
        <v>2.5732043198295917E-2</v>
      </c>
      <c r="J425" s="25">
        <f t="shared" si="147"/>
        <v>2.5702816315930077E-2</v>
      </c>
      <c r="K425" s="25">
        <f t="shared" si="148"/>
        <v>2.5518379445966577E-2</v>
      </c>
      <c r="L425" s="25">
        <f t="shared" si="149"/>
        <v>2.5590478227345059E-2</v>
      </c>
      <c r="M425" s="25">
        <f t="shared" si="150"/>
        <v>2.5679076217543395E-2</v>
      </c>
      <c r="N425" s="25">
        <f t="shared" si="151"/>
        <v>2.8210932096907504E-2</v>
      </c>
      <c r="O425" s="25">
        <f t="shared" si="152"/>
        <v>2.5586271807005234E-2</v>
      </c>
      <c r="P425" s="25">
        <f t="shared" si="153"/>
        <v>2.5588203033031665E-2</v>
      </c>
      <c r="Q425" s="25">
        <f t="shared" si="154"/>
        <v>2.5757427264726962E-2</v>
      </c>
      <c r="R425" s="25">
        <f t="shared" si="155"/>
        <v>2.041543120712809E-2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1:38" ht="13" x14ac:dyDescent="0.6">
      <c r="A426" s="1">
        <v>2080</v>
      </c>
      <c r="B426" s="25">
        <f t="shared" si="139"/>
        <v>9.8418692521275997E-3</v>
      </c>
      <c r="C426" s="25">
        <f t="shared" si="140"/>
        <v>1.0073962582592966E-2</v>
      </c>
      <c r="D426" s="25">
        <f t="shared" si="141"/>
        <v>1.0135898244829855E-2</v>
      </c>
      <c r="E426" s="25">
        <f t="shared" si="142"/>
        <v>9.8418692521275997E-3</v>
      </c>
      <c r="F426" s="25">
        <f t="shared" si="143"/>
        <v>1.0073962582592966E-2</v>
      </c>
      <c r="G426" s="25">
        <f t="shared" si="144"/>
        <v>1.5746788509723109E-2</v>
      </c>
      <c r="H426" s="25">
        <f t="shared" si="145"/>
        <v>1.5776337980420774E-2</v>
      </c>
      <c r="I426" s="25">
        <f t="shared" si="146"/>
        <v>2.3738983549510762E-2</v>
      </c>
      <c r="J426" s="25">
        <f t="shared" si="147"/>
        <v>2.3649871634024988E-2</v>
      </c>
      <c r="K426" s="25">
        <f t="shared" si="148"/>
        <v>2.3769295271085511E-2</v>
      </c>
      <c r="L426" s="25">
        <f t="shared" si="149"/>
        <v>2.3735784153560147E-2</v>
      </c>
      <c r="M426" s="25">
        <f t="shared" si="150"/>
        <v>2.3730873794457041E-2</v>
      </c>
      <c r="N426" s="25">
        <f t="shared" si="151"/>
        <v>2.5297879823447333E-2</v>
      </c>
      <c r="O426" s="25">
        <f t="shared" si="152"/>
        <v>2.3795094756095203E-2</v>
      </c>
      <c r="P426" s="25">
        <f t="shared" si="153"/>
        <v>2.3716948149264727E-2</v>
      </c>
      <c r="Q426" s="25">
        <f t="shared" si="154"/>
        <v>2.3662039002945612E-2</v>
      </c>
      <c r="R426" s="25">
        <f t="shared" si="155"/>
        <v>1.8536716158675387E-2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ht="13" x14ac:dyDescent="0.6">
      <c r="A427" s="1">
        <v>2090</v>
      </c>
      <c r="B427" s="25">
        <f t="shared" si="139"/>
        <v>8.9594556721677154E-3</v>
      </c>
      <c r="C427" s="25">
        <f t="shared" si="140"/>
        <v>8.6175604623845992E-3</v>
      </c>
      <c r="D427" s="25">
        <f t="shared" si="141"/>
        <v>8.6657691167804085E-3</v>
      </c>
      <c r="E427" s="25">
        <f t="shared" si="142"/>
        <v>8.9594556721677154E-3</v>
      </c>
      <c r="F427" s="25">
        <f t="shared" si="143"/>
        <v>8.8847794700548377E-3</v>
      </c>
      <c r="G427" s="25">
        <f t="shared" si="144"/>
        <v>1.2078194273852594E-2</v>
      </c>
      <c r="H427" s="25">
        <f t="shared" si="145"/>
        <v>1.2057544362387596E-2</v>
      </c>
      <c r="I427" s="25">
        <f t="shared" si="146"/>
        <v>2.128792082721831E-2</v>
      </c>
      <c r="J427" s="25">
        <f t="shared" si="147"/>
        <v>2.1391947596446803E-2</v>
      </c>
      <c r="K427" s="25">
        <f t="shared" si="148"/>
        <v>2.1349758108680561E-2</v>
      </c>
      <c r="L427" s="25">
        <f t="shared" si="149"/>
        <v>2.1339938805898573E-2</v>
      </c>
      <c r="M427" s="25">
        <f t="shared" si="150"/>
        <v>2.1315669999342646E-2</v>
      </c>
      <c r="N427" s="25">
        <f t="shared" si="151"/>
        <v>2.1834601836959289E-2</v>
      </c>
      <c r="O427" s="25">
        <f t="shared" si="152"/>
        <v>2.1254377682649261E-2</v>
      </c>
      <c r="P427" s="25">
        <f t="shared" si="153"/>
        <v>2.1337598712521721E-2</v>
      </c>
      <c r="Q427" s="25">
        <f t="shared" si="154"/>
        <v>2.1298107706289482E-2</v>
      </c>
      <c r="R427" s="25">
        <f t="shared" si="155"/>
        <v>1.6289542519112632E-2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ht="13" x14ac:dyDescent="0.6">
      <c r="A428" s="1">
        <v>2100</v>
      </c>
      <c r="B428" s="25">
        <f t="shared" si="139"/>
        <v>7.7257952426748044E-3</v>
      </c>
      <c r="C428" s="25">
        <f t="shared" si="140"/>
        <v>7.6861880498091395E-3</v>
      </c>
      <c r="D428" s="25">
        <f t="shared" si="141"/>
        <v>7.7257952426748044E-3</v>
      </c>
      <c r="E428" s="25">
        <f t="shared" si="142"/>
        <v>7.7257952426748044E-3</v>
      </c>
      <c r="F428" s="25">
        <f t="shared" si="143"/>
        <v>7.6665364249988155E-3</v>
      </c>
      <c r="G428" s="25">
        <f t="shared" si="144"/>
        <v>9.8543588707700192E-3</v>
      </c>
      <c r="H428" s="25">
        <f t="shared" si="145"/>
        <v>9.8711062246013004E-3</v>
      </c>
      <c r="I428" s="25">
        <f t="shared" si="146"/>
        <v>1.9111613229659374E-2</v>
      </c>
      <c r="J428" s="25">
        <f t="shared" si="147"/>
        <v>1.9062050427945954E-2</v>
      </c>
      <c r="K428" s="25">
        <f t="shared" si="148"/>
        <v>1.9107901127422E-2</v>
      </c>
      <c r="L428" s="25">
        <f t="shared" si="149"/>
        <v>1.9067400410756052E-2</v>
      </c>
      <c r="M428" s="25">
        <f t="shared" si="150"/>
        <v>1.9048696678238608E-2</v>
      </c>
      <c r="N428" s="25">
        <f t="shared" si="151"/>
        <v>1.9127500791532137E-2</v>
      </c>
      <c r="O428" s="25">
        <f t="shared" si="152"/>
        <v>1.9121844820339406E-2</v>
      </c>
      <c r="P428" s="25">
        <f t="shared" si="153"/>
        <v>1.9030055703183946E-2</v>
      </c>
      <c r="Q428" s="25">
        <f t="shared" si="154"/>
        <v>1.9097652323020187E-2</v>
      </c>
      <c r="R428" s="25">
        <f t="shared" si="155"/>
        <v>1.4376893175643835E-2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ht="13" x14ac:dyDescent="0.6">
      <c r="A429" s="1">
        <v>2110</v>
      </c>
      <c r="B429" s="25">
        <f t="shared" si="139"/>
        <v>7.4027837470644897E-3</v>
      </c>
      <c r="C429" s="25">
        <f t="shared" si="140"/>
        <v>7.5973371856867811E-3</v>
      </c>
      <c r="D429" s="25">
        <f t="shared" si="141"/>
        <v>7.4027837470644897E-3</v>
      </c>
      <c r="E429" s="25">
        <f t="shared" si="142"/>
        <v>7.4027837470644897E-3</v>
      </c>
      <c r="F429" s="25">
        <f t="shared" si="143"/>
        <v>7.3501042479569012E-3</v>
      </c>
      <c r="G429" s="25">
        <f t="shared" si="144"/>
        <v>9.3915260703245629E-3</v>
      </c>
      <c r="H429" s="25">
        <f t="shared" si="145"/>
        <v>9.3901142907448776E-3</v>
      </c>
      <c r="I429" s="25">
        <f t="shared" si="146"/>
        <v>1.7064816837779384E-2</v>
      </c>
      <c r="J429" s="25">
        <f t="shared" si="147"/>
        <v>1.7079553468012598E-2</v>
      </c>
      <c r="K429" s="25">
        <f t="shared" si="148"/>
        <v>1.7103577806559134E-2</v>
      </c>
      <c r="L429" s="25">
        <f t="shared" si="149"/>
        <v>1.7135052951953389E-2</v>
      </c>
      <c r="M429" s="25">
        <f t="shared" si="150"/>
        <v>1.7126272094154515E-2</v>
      </c>
      <c r="N429" s="25">
        <f t="shared" si="151"/>
        <v>1.7073729029779994E-2</v>
      </c>
      <c r="O429" s="25">
        <f t="shared" si="152"/>
        <v>1.7108932044944236E-2</v>
      </c>
      <c r="P429" s="25">
        <f t="shared" si="153"/>
        <v>1.7132401922494989E-2</v>
      </c>
      <c r="Q429" s="25">
        <f t="shared" si="154"/>
        <v>1.7124953860415681E-2</v>
      </c>
      <c r="R429" s="25">
        <f t="shared" si="155"/>
        <v>1.3117920190750032E-2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ht="13" x14ac:dyDescent="0.6">
      <c r="A430" s="1">
        <v>2120</v>
      </c>
      <c r="B430" s="25">
        <f t="shared" si="139"/>
        <v>7.1077462249424794E-3</v>
      </c>
      <c r="C430" s="25">
        <f t="shared" si="140"/>
        <v>6.8466601034766761E-3</v>
      </c>
      <c r="D430" s="25">
        <f t="shared" si="141"/>
        <v>7.1077462249424794E-3</v>
      </c>
      <c r="E430" s="25">
        <f t="shared" si="142"/>
        <v>7.1077462249424794E-3</v>
      </c>
      <c r="F430" s="25">
        <f t="shared" si="143"/>
        <v>7.0606779662409913E-3</v>
      </c>
      <c r="G430" s="25">
        <f t="shared" si="144"/>
        <v>9.0471618390310926E-3</v>
      </c>
      <c r="H430" s="25">
        <f t="shared" si="145"/>
        <v>9.0292932730486886E-3</v>
      </c>
      <c r="I430" s="25">
        <f t="shared" si="146"/>
        <v>1.5138324689419447E-2</v>
      </c>
      <c r="J430" s="25">
        <f t="shared" si="147"/>
        <v>1.5136741616595284E-2</v>
      </c>
      <c r="K430" s="25">
        <f t="shared" si="148"/>
        <v>1.5089091309613334E-2</v>
      </c>
      <c r="L430" s="25">
        <f t="shared" si="149"/>
        <v>1.505343679767579E-2</v>
      </c>
      <c r="M430" s="25">
        <f t="shared" si="150"/>
        <v>1.5077032818611169E-2</v>
      </c>
      <c r="N430" s="25">
        <f t="shared" si="151"/>
        <v>1.5127910923481425E-2</v>
      </c>
      <c r="O430" s="25">
        <f t="shared" si="152"/>
        <v>1.5090948224318002E-2</v>
      </c>
      <c r="P430" s="25">
        <f t="shared" si="153"/>
        <v>1.5115126903551213E-2</v>
      </c>
      <c r="Q430" s="25">
        <f t="shared" si="154"/>
        <v>1.5086317647566183E-2</v>
      </c>
      <c r="R430" s="25">
        <f t="shared" si="155"/>
        <v>1.1826372674216046E-2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ht="13" x14ac:dyDescent="0.6">
      <c r="A431" s="1">
        <v>2130</v>
      </c>
      <c r="B431" s="25">
        <f t="shared" si="139"/>
        <v>6.4343923143133086E-3</v>
      </c>
      <c r="C431" s="25">
        <f t="shared" si="140"/>
        <v>6.8088228893699032E-3</v>
      </c>
      <c r="D431" s="25">
        <f t="shared" si="141"/>
        <v>6.635900918805504E-3</v>
      </c>
      <c r="E431" s="25">
        <f t="shared" si="142"/>
        <v>6.4343923143133086E-3</v>
      </c>
      <c r="F431" s="25">
        <f t="shared" si="143"/>
        <v>6.5948585501784951E-3</v>
      </c>
      <c r="G431" s="25">
        <f t="shared" si="144"/>
        <v>8.5788097202641467E-3</v>
      </c>
      <c r="H431" s="25">
        <f t="shared" si="145"/>
        <v>8.6216884496226331E-3</v>
      </c>
      <c r="I431" s="25">
        <f t="shared" si="146"/>
        <v>1.309024971653483E-2</v>
      </c>
      <c r="J431" s="25">
        <f t="shared" si="147"/>
        <v>1.309024971653483E-2</v>
      </c>
      <c r="K431" s="25">
        <f t="shared" si="148"/>
        <v>1.3108024944886498E-2</v>
      </c>
      <c r="L431" s="25">
        <f t="shared" si="149"/>
        <v>1.3128057405158211E-2</v>
      </c>
      <c r="M431" s="25">
        <f t="shared" si="150"/>
        <v>1.3098928088866701E-2</v>
      </c>
      <c r="N431" s="25">
        <f t="shared" si="151"/>
        <v>1.3105342553423105E-2</v>
      </c>
      <c r="O431" s="25">
        <f t="shared" si="152"/>
        <v>1.3109425619694415E-2</v>
      </c>
      <c r="P431" s="25">
        <f t="shared" si="153"/>
        <v>1.3073785477934363E-2</v>
      </c>
      <c r="Q431" s="25">
        <f t="shared" si="154"/>
        <v>1.3105932680606891E-2</v>
      </c>
      <c r="R431" s="25">
        <f t="shared" ref="R431:R438" si="156">SUM(B431:Q431)/16</f>
        <v>1.0501178835031696E-2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ht="13" x14ac:dyDescent="0.6">
      <c r="A432" s="1">
        <v>2140</v>
      </c>
      <c r="B432" s="25">
        <f t="shared" si="139"/>
        <v>6.2349494284534845E-3</v>
      </c>
      <c r="C432" s="25">
        <f t="shared" si="140"/>
        <v>6.1867168435720821E-3</v>
      </c>
      <c r="D432" s="25">
        <f t="shared" si="141"/>
        <v>6.0335210865221089E-3</v>
      </c>
      <c r="E432" s="25">
        <f t="shared" si="142"/>
        <v>6.2349494284534845E-3</v>
      </c>
      <c r="F432" s="25">
        <f t="shared" si="143"/>
        <v>6.3746311224679442E-3</v>
      </c>
      <c r="G432" s="25">
        <f t="shared" si="144"/>
        <v>8.2261488714068243E-3</v>
      </c>
      <c r="H432" s="25">
        <f t="shared" si="145"/>
        <v>8.1879196375425067E-3</v>
      </c>
      <c r="I432" s="25">
        <f t="shared" si="146"/>
        <v>1.1083643987890301E-2</v>
      </c>
      <c r="J432" s="25">
        <f t="shared" si="147"/>
        <v>1.1094313422593371E-2</v>
      </c>
      <c r="K432" s="25">
        <f t="shared" si="148"/>
        <v>1.1064138765035203E-2</v>
      </c>
      <c r="L432" s="25">
        <f t="shared" si="149"/>
        <v>1.1100806505672356E-2</v>
      </c>
      <c r="M432" s="25">
        <f t="shared" si="150"/>
        <v>1.1102561564193314E-2</v>
      </c>
      <c r="N432" s="25">
        <f t="shared" si="151"/>
        <v>1.1100674212253692E-2</v>
      </c>
      <c r="O432" s="25">
        <f t="shared" si="152"/>
        <v>1.1114894516448093E-2</v>
      </c>
      <c r="P432" s="25">
        <f t="shared" si="153"/>
        <v>1.1128017639089771E-2</v>
      </c>
      <c r="Q432" s="25">
        <f t="shared" si="154"/>
        <v>1.1128017639089993E-2</v>
      </c>
      <c r="R432" s="25">
        <f t="shared" si="156"/>
        <v>9.2122440419177831E-3</v>
      </c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ht="13" x14ac:dyDescent="0.6">
      <c r="A433" s="1">
        <v>2150</v>
      </c>
      <c r="B433" s="25">
        <f t="shared" si="139"/>
        <v>6.04743537446506E-3</v>
      </c>
      <c r="C433" s="25">
        <f t="shared" si="140"/>
        <v>6.0034158837960483E-3</v>
      </c>
      <c r="D433" s="25">
        <f t="shared" si="141"/>
        <v>6.04743537446506E-3</v>
      </c>
      <c r="E433" s="25">
        <f t="shared" si="142"/>
        <v>6.04743537446506E-3</v>
      </c>
      <c r="F433" s="25">
        <f t="shared" si="143"/>
        <v>5.9925109896490358E-3</v>
      </c>
      <c r="G433" s="25">
        <f t="shared" si="144"/>
        <v>8.0213912700570766E-3</v>
      </c>
      <c r="H433" s="25">
        <f t="shared" si="145"/>
        <v>8.0315712596221722E-3</v>
      </c>
      <c r="I433" s="25">
        <f t="shared" si="146"/>
        <v>1.002123294120616E-2</v>
      </c>
      <c r="J433" s="25">
        <f t="shared" si="147"/>
        <v>9.9854896213880107E-3</v>
      </c>
      <c r="K433" s="25">
        <f t="shared" si="148"/>
        <v>1.0004158725116508E-2</v>
      </c>
      <c r="L433" s="25">
        <f t="shared" si="149"/>
        <v>9.9907483515822015E-3</v>
      </c>
      <c r="M433" s="25">
        <f t="shared" si="150"/>
        <v>9.9921696625930867E-3</v>
      </c>
      <c r="N433" s="25">
        <f t="shared" si="151"/>
        <v>9.9906412136709921E-3</v>
      </c>
      <c r="O433" s="25">
        <f t="shared" si="152"/>
        <v>1.0002156068483536E-2</v>
      </c>
      <c r="P433" s="25">
        <f t="shared" si="153"/>
        <v>9.9692363747707624E-3</v>
      </c>
      <c r="Q433" s="25">
        <f t="shared" si="154"/>
        <v>9.9713102569940482E-3</v>
      </c>
      <c r="R433" s="25">
        <f t="shared" si="156"/>
        <v>8.5073961713953011E-3</v>
      </c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ht="13" x14ac:dyDescent="0.6">
      <c r="A434" s="1">
        <v>2160</v>
      </c>
      <c r="B434" s="25">
        <f t="shared" si="139"/>
        <v>6.0388957140040667E-3</v>
      </c>
      <c r="C434" s="25">
        <f t="shared" si="140"/>
        <v>5.9974911629225858E-3</v>
      </c>
      <c r="D434" s="25">
        <f t="shared" si="141"/>
        <v>6.0388957140040667E-3</v>
      </c>
      <c r="E434" s="25">
        <f t="shared" si="142"/>
        <v>6.0388957140040667E-3</v>
      </c>
      <c r="F434" s="25">
        <f t="shared" si="143"/>
        <v>5.9872286125892682E-3</v>
      </c>
      <c r="G434" s="25">
        <f t="shared" si="144"/>
        <v>7.9809902698613211E-3</v>
      </c>
      <c r="H434" s="25">
        <f t="shared" si="145"/>
        <v>7.9696398355828535E-3</v>
      </c>
      <c r="I434" s="25">
        <f t="shared" si="146"/>
        <v>9.9951808340985604E-3</v>
      </c>
      <c r="J434" s="25">
        <f t="shared" si="147"/>
        <v>9.9861989997507283E-3</v>
      </c>
      <c r="K434" s="25">
        <f t="shared" si="148"/>
        <v>9.9949407793840095E-3</v>
      </c>
      <c r="L434" s="25">
        <f t="shared" si="149"/>
        <v>1.0013433777731784E-2</v>
      </c>
      <c r="M434" s="25">
        <f t="shared" si="150"/>
        <v>1.0001895568778174E-2</v>
      </c>
      <c r="N434" s="25">
        <f t="shared" si="151"/>
        <v>9.998304357833776E-3</v>
      </c>
      <c r="O434" s="25">
        <f t="shared" si="152"/>
        <v>9.9891049521885211E-3</v>
      </c>
      <c r="P434" s="25">
        <f t="shared" si="153"/>
        <v>1.0015032615486197E-2</v>
      </c>
      <c r="Q434" s="25">
        <f t="shared" si="154"/>
        <v>1.0009204025236196E-2</v>
      </c>
      <c r="R434" s="25">
        <f t="shared" si="156"/>
        <v>8.5034583083410109E-3</v>
      </c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1:38" ht="13" x14ac:dyDescent="0.6">
      <c r="A435" s="1">
        <v>2170</v>
      </c>
      <c r="B435" s="25">
        <f t="shared" si="139"/>
        <v>6.0116946619634959E-3</v>
      </c>
      <c r="C435" s="25">
        <f t="shared" si="140"/>
        <v>5.9728648087864489E-3</v>
      </c>
      <c r="D435" s="25">
        <f t="shared" si="141"/>
        <v>6.0116946619634959E-3</v>
      </c>
      <c r="E435" s="25">
        <f t="shared" si="142"/>
        <v>6.0116946619634959E-3</v>
      </c>
      <c r="F435" s="25">
        <f t="shared" si="143"/>
        <v>5.9632356181598123E-3</v>
      </c>
      <c r="G435" s="25">
        <f t="shared" si="144"/>
        <v>8.0065466508512095E-3</v>
      </c>
      <c r="H435" s="25">
        <f t="shared" si="145"/>
        <v>8.0240622010907536E-3</v>
      </c>
      <c r="I435" s="25">
        <f t="shared" si="146"/>
        <v>9.9992717523800234E-3</v>
      </c>
      <c r="J435" s="25">
        <f t="shared" si="147"/>
        <v>1.0008034791879838E-2</v>
      </c>
      <c r="K435" s="25">
        <f t="shared" si="148"/>
        <v>1.0008406080134868E-2</v>
      </c>
      <c r="L435" s="25">
        <f t="shared" si="149"/>
        <v>9.9751872283735388E-3</v>
      </c>
      <c r="M435" s="25">
        <f t="shared" si="150"/>
        <v>1.0011935331273092E-2</v>
      </c>
      <c r="N435" s="25">
        <f t="shared" si="151"/>
        <v>1.0002901130562902E-2</v>
      </c>
      <c r="O435" s="25">
        <f t="shared" si="152"/>
        <v>9.9993836605010156E-3</v>
      </c>
      <c r="P435" s="25">
        <f t="shared" si="153"/>
        <v>9.9985051656474866E-3</v>
      </c>
      <c r="Q435" s="25">
        <f t="shared" si="154"/>
        <v>1.0019253279225371E-2</v>
      </c>
      <c r="R435" s="25">
        <f t="shared" si="156"/>
        <v>8.501541980297303E-3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38" ht="13" x14ac:dyDescent="0.6">
      <c r="A436" s="1">
        <v>2180</v>
      </c>
      <c r="B436" s="25">
        <f t="shared" si="139"/>
        <v>5.9691575949474274E-3</v>
      </c>
      <c r="C436" s="25">
        <f t="shared" si="140"/>
        <v>5.9328250264898408E-3</v>
      </c>
      <c r="D436" s="25">
        <f t="shared" si="141"/>
        <v>5.9691575949474274E-3</v>
      </c>
      <c r="E436" s="25">
        <f t="shared" si="142"/>
        <v>5.9691575949474274E-3</v>
      </c>
      <c r="F436" s="25">
        <f t="shared" si="143"/>
        <v>5.9238109073092016E-3</v>
      </c>
      <c r="G436" s="25">
        <f t="shared" si="144"/>
        <v>8.0285180981058968E-3</v>
      </c>
      <c r="H436" s="25">
        <f t="shared" si="145"/>
        <v>8.0212151409362331E-3</v>
      </c>
      <c r="I436" s="25">
        <f t="shared" si="146"/>
        <v>1.0015288147220858E-2</v>
      </c>
      <c r="J436" s="25">
        <f t="shared" si="147"/>
        <v>1.0002654971840164E-2</v>
      </c>
      <c r="K436" s="25">
        <f t="shared" si="148"/>
        <v>9.9963330967776098E-3</v>
      </c>
      <c r="L436" s="25">
        <f t="shared" si="149"/>
        <v>1.0002327744311756E-2</v>
      </c>
      <c r="M436" s="25">
        <f t="shared" si="150"/>
        <v>9.9867857798778825E-3</v>
      </c>
      <c r="N436" s="25">
        <f t="shared" si="151"/>
        <v>9.9970838804595008E-3</v>
      </c>
      <c r="O436" s="25">
        <f t="shared" si="152"/>
        <v>1.0016720979633353E-2</v>
      </c>
      <c r="P436" s="25">
        <f t="shared" si="153"/>
        <v>9.9973953964165307E-3</v>
      </c>
      <c r="Q436" s="25">
        <f t="shared" si="154"/>
        <v>1.0001939518220704E-2</v>
      </c>
      <c r="R436" s="25">
        <f t="shared" si="156"/>
        <v>8.4893982170276133E-3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ht="13" x14ac:dyDescent="0.6">
      <c r="A437" s="1">
        <v>2190</v>
      </c>
      <c r="B437" s="25">
        <f t="shared" si="139"/>
        <v>6.0545702349539265E-3</v>
      </c>
      <c r="C437" s="25">
        <f t="shared" si="140"/>
        <v>6.0198478666397826E-3</v>
      </c>
      <c r="D437" s="25">
        <f t="shared" si="141"/>
        <v>6.0545702349539265E-3</v>
      </c>
      <c r="E437" s="25">
        <f t="shared" si="142"/>
        <v>6.0545702349539265E-3</v>
      </c>
      <c r="F437" s="25">
        <f t="shared" si="143"/>
        <v>6.0112294317617998E-3</v>
      </c>
      <c r="G437" s="25">
        <f t="shared" si="144"/>
        <v>7.9564225983534964E-3</v>
      </c>
      <c r="H437" s="25">
        <f t="shared" si="145"/>
        <v>7.9733311599399226E-3</v>
      </c>
      <c r="I437" s="25">
        <f t="shared" si="146"/>
        <v>1.0000575759574692E-2</v>
      </c>
      <c r="J437" s="25">
        <f t="shared" si="147"/>
        <v>1.0000281063214933E-2</v>
      </c>
      <c r="K437" s="25">
        <f t="shared" si="148"/>
        <v>1.0017466872823899E-2</v>
      </c>
      <c r="L437" s="25">
        <f t="shared" si="149"/>
        <v>1.0013022457307619E-2</v>
      </c>
      <c r="M437" s="25">
        <f t="shared" si="150"/>
        <v>1.0003781792562894E-2</v>
      </c>
      <c r="N437" s="25">
        <f t="shared" si="151"/>
        <v>9.9937781368335532E-3</v>
      </c>
      <c r="O437" s="25">
        <f t="shared" si="152"/>
        <v>1.0000979635210294E-2</v>
      </c>
      <c r="P437" s="25">
        <f t="shared" si="153"/>
        <v>9.9985736665730851E-3</v>
      </c>
      <c r="Q437" s="25">
        <f t="shared" si="154"/>
        <v>9.9867857798778825E-3</v>
      </c>
      <c r="R437" s="25">
        <f t="shared" si="156"/>
        <v>8.5087366828459771E-3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ht="13" x14ac:dyDescent="0.6">
      <c r="A438" s="1">
        <v>2200</v>
      </c>
      <c r="B438" s="25">
        <f t="shared" si="139"/>
        <v>5.9735224773962425E-3</v>
      </c>
      <c r="C438" s="25">
        <f t="shared" si="140"/>
        <v>6.0726675818398856E-3</v>
      </c>
      <c r="D438" s="25">
        <f t="shared" si="141"/>
        <v>5.9735224773962425E-3</v>
      </c>
      <c r="E438" s="25">
        <f t="shared" si="142"/>
        <v>5.9735224773962425E-3</v>
      </c>
      <c r="F438" s="25">
        <f t="shared" si="143"/>
        <v>6.0644812037402573E-3</v>
      </c>
      <c r="G438" s="25">
        <f t="shared" si="144"/>
        <v>7.8549784535015821E-3</v>
      </c>
      <c r="H438" s="25">
        <f t="shared" si="145"/>
        <v>7.8129577190302335E-3</v>
      </c>
      <c r="I438" s="25">
        <f t="shared" si="146"/>
        <v>9.7957298995670072E-3</v>
      </c>
      <c r="J438" s="25">
        <f t="shared" si="147"/>
        <v>9.8333672107302483E-3</v>
      </c>
      <c r="K438" s="25">
        <f t="shared" si="148"/>
        <v>9.8157072722304672E-3</v>
      </c>
      <c r="L438" s="25">
        <f t="shared" si="149"/>
        <v>9.8193682305960373E-3</v>
      </c>
      <c r="M438" s="25">
        <f t="shared" si="150"/>
        <v>9.8206812690726508E-3</v>
      </c>
      <c r="N438" s="25">
        <f t="shared" si="151"/>
        <v>9.8269983346586098E-3</v>
      </c>
      <c r="O438" s="25">
        <f t="shared" si="152"/>
        <v>9.8250683059439847E-3</v>
      </c>
      <c r="P438" s="25">
        <f t="shared" si="153"/>
        <v>9.807588126756972E-3</v>
      </c>
      <c r="Q438" s="25">
        <f t="shared" si="154"/>
        <v>9.8142594176868769E-3</v>
      </c>
      <c r="R438" s="25">
        <f t="shared" si="156"/>
        <v>8.3802762785964713E-3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1:38" ht="13" x14ac:dyDescent="0.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ht="13" x14ac:dyDescent="0.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ht="13" x14ac:dyDescent="0.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ht="13" x14ac:dyDescent="0.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ht="13" x14ac:dyDescent="0.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ht="13" x14ac:dyDescent="0.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1:38" ht="13" x14ac:dyDescent="0.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ht="13" x14ac:dyDescent="0.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1:38" ht="13" x14ac:dyDescent="0.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ht="13" x14ac:dyDescent="0.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1:38" ht="13" x14ac:dyDescent="0.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ht="13" x14ac:dyDescent="0.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ht="13" x14ac:dyDescent="0.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ht="13" x14ac:dyDescent="0.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ht="13" x14ac:dyDescent="0.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1:38" ht="13" x14ac:dyDescent="0.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ht="13" x14ac:dyDescent="0.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1:38" ht="13" x14ac:dyDescent="0.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1:38" ht="13" x14ac:dyDescent="0.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1:38" ht="13" x14ac:dyDescent="0.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1:38" ht="13" x14ac:dyDescent="0.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1:38" ht="13" x14ac:dyDescent="0.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ht="13" x14ac:dyDescent="0.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1:38" ht="13" x14ac:dyDescent="0.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ht="13" x14ac:dyDescent="0.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1:38" ht="13" x14ac:dyDescent="0.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1:38" ht="13" x14ac:dyDescent="0.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1:38" ht="13" x14ac:dyDescent="0.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1:38" ht="13" x14ac:dyDescent="0.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1:38" ht="13" x14ac:dyDescent="0.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1:38" ht="13" x14ac:dyDescent="0.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1:38" ht="13" x14ac:dyDescent="0.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1:38" ht="13" x14ac:dyDescent="0.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38" ht="13" x14ac:dyDescent="0.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ht="13" x14ac:dyDescent="0.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ht="13" x14ac:dyDescent="0.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ht="13" x14ac:dyDescent="0.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ht="13" x14ac:dyDescent="0.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ht="13" x14ac:dyDescent="0.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38" ht="13" x14ac:dyDescent="0.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ht="13" x14ac:dyDescent="0.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ht="13" x14ac:dyDescent="0.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ht="13" x14ac:dyDescent="0.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1:38" ht="13" x14ac:dyDescent="0.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ht="13" x14ac:dyDescent="0.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ht="13" x14ac:dyDescent="0.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ht="13" x14ac:dyDescent="0.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1:38" ht="13" x14ac:dyDescent="0.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ht="13" x14ac:dyDescent="0.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ht="13" x14ac:dyDescent="0.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ht="13" x14ac:dyDescent="0.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ht="13" x14ac:dyDescent="0.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ht="13" x14ac:dyDescent="0.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ht="13" x14ac:dyDescent="0.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1:38" ht="13" x14ac:dyDescent="0.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ht="13" x14ac:dyDescent="0.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ht="13" x14ac:dyDescent="0.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1:38" ht="13" x14ac:dyDescent="0.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1:38" ht="13" x14ac:dyDescent="0.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ht="13" x14ac:dyDescent="0.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1:38" ht="13" x14ac:dyDescent="0.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ht="13" x14ac:dyDescent="0.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ht="13" x14ac:dyDescent="0.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1:38" ht="13" x14ac:dyDescent="0.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ht="13" x14ac:dyDescent="0.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ht="13" x14ac:dyDescent="0.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1:38" ht="13" x14ac:dyDescent="0.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1:38" ht="13" x14ac:dyDescent="0.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ht="13" x14ac:dyDescent="0.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1:38" ht="13" x14ac:dyDescent="0.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1:38" ht="13" x14ac:dyDescent="0.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ht="13" x14ac:dyDescent="0.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ht="13" x14ac:dyDescent="0.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1:38" ht="13" x14ac:dyDescent="0.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ht="13" x14ac:dyDescent="0.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spans="1:38" ht="13" x14ac:dyDescent="0.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spans="1:38" ht="13" x14ac:dyDescent="0.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1:38" ht="13" x14ac:dyDescent="0.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spans="1:38" ht="13" x14ac:dyDescent="0.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spans="1:38" ht="13" x14ac:dyDescent="0.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1:38" ht="13" x14ac:dyDescent="0.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1:38" ht="13" x14ac:dyDescent="0.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spans="1:38" ht="13" x14ac:dyDescent="0.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spans="1:38" ht="13" x14ac:dyDescent="0.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spans="1:38" ht="13" x14ac:dyDescent="0.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spans="1:38" ht="13" x14ac:dyDescent="0.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1:38" ht="13" x14ac:dyDescent="0.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1:38" ht="13" x14ac:dyDescent="0.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1:38" ht="13" x14ac:dyDescent="0.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spans="1:38" ht="13" x14ac:dyDescent="0.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1:38" ht="13" x14ac:dyDescent="0.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spans="1:38" ht="13" x14ac:dyDescent="0.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spans="1:38" ht="13" x14ac:dyDescent="0.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1:38" ht="13" x14ac:dyDescent="0.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1:38" ht="13" x14ac:dyDescent="0.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spans="1:38" ht="13" x14ac:dyDescent="0.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spans="1:38" ht="13" x14ac:dyDescent="0.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spans="1:38" ht="13" x14ac:dyDescent="0.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spans="1:38" ht="13" x14ac:dyDescent="0.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spans="1:38" ht="13" x14ac:dyDescent="0.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spans="1:38" ht="13" x14ac:dyDescent="0.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spans="1:38" ht="13" x14ac:dyDescent="0.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1:38" ht="13" x14ac:dyDescent="0.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1:38" ht="13" x14ac:dyDescent="0.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1:38" ht="13" x14ac:dyDescent="0.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1:38" ht="13" x14ac:dyDescent="0.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spans="1:38" ht="13" x14ac:dyDescent="0.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spans="1:38" ht="13" x14ac:dyDescent="0.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spans="1:38" ht="13" x14ac:dyDescent="0.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spans="1:38" ht="13" x14ac:dyDescent="0.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spans="1:38" ht="13" x14ac:dyDescent="0.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spans="1:38" ht="13" x14ac:dyDescent="0.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1:38" ht="13" x14ac:dyDescent="0.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spans="1:38" ht="13" x14ac:dyDescent="0.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1:38" ht="13" x14ac:dyDescent="0.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1:38" ht="13" x14ac:dyDescent="0.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spans="1:38" ht="13" x14ac:dyDescent="0.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1:38" ht="13" x14ac:dyDescent="0.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spans="1:38" ht="13" x14ac:dyDescent="0.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spans="1:38" ht="13" x14ac:dyDescent="0.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spans="1:38" ht="13" x14ac:dyDescent="0.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spans="1:38" ht="13" x14ac:dyDescent="0.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spans="1:38" ht="13" x14ac:dyDescent="0.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spans="1:38" ht="13" x14ac:dyDescent="0.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spans="1:38" ht="13" x14ac:dyDescent="0.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spans="1:38" ht="13" x14ac:dyDescent="0.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spans="1:38" ht="13" x14ac:dyDescent="0.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spans="1:38" ht="13" x14ac:dyDescent="0.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spans="1:38" ht="13" x14ac:dyDescent="0.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1:38" ht="13" x14ac:dyDescent="0.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spans="1:38" ht="13" x14ac:dyDescent="0.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1:38" ht="13" x14ac:dyDescent="0.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spans="1:38" ht="13" x14ac:dyDescent="0.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spans="1:38" ht="13" x14ac:dyDescent="0.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spans="1:38" ht="13" x14ac:dyDescent="0.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1:38" ht="13" x14ac:dyDescent="0.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spans="1:38" ht="13" x14ac:dyDescent="0.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1:38" ht="13" x14ac:dyDescent="0.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1:38" ht="13" x14ac:dyDescent="0.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spans="1:38" ht="13" x14ac:dyDescent="0.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1:38" ht="13" x14ac:dyDescent="0.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spans="1:38" ht="13" x14ac:dyDescent="0.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spans="1:38" ht="13" x14ac:dyDescent="0.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spans="1:38" ht="13" x14ac:dyDescent="0.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spans="1:38" ht="13" x14ac:dyDescent="0.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spans="1:38" ht="13" x14ac:dyDescent="0.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spans="1:38" ht="13" x14ac:dyDescent="0.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spans="1:38" ht="13" x14ac:dyDescent="0.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spans="1:38" ht="13" x14ac:dyDescent="0.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spans="1:38" ht="13" x14ac:dyDescent="0.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spans="1:38" ht="13" x14ac:dyDescent="0.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spans="1:38" ht="13" x14ac:dyDescent="0.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spans="1:38" ht="13" x14ac:dyDescent="0.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spans="1:38" ht="13" x14ac:dyDescent="0.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1:38" ht="13" x14ac:dyDescent="0.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spans="1:38" ht="13" x14ac:dyDescent="0.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spans="1:38" ht="13" x14ac:dyDescent="0.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spans="1:38" ht="13" x14ac:dyDescent="0.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spans="1:38" ht="13" x14ac:dyDescent="0.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spans="1:38" ht="13" x14ac:dyDescent="0.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spans="1:38" ht="13" x14ac:dyDescent="0.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spans="1:38" ht="13" x14ac:dyDescent="0.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spans="1:38" ht="13" x14ac:dyDescent="0.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spans="1:38" ht="13" x14ac:dyDescent="0.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spans="1:38" ht="13" x14ac:dyDescent="0.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spans="1:38" ht="13" x14ac:dyDescent="0.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spans="1:38" ht="13" x14ac:dyDescent="0.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1:38" ht="13" x14ac:dyDescent="0.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spans="1:38" ht="13" x14ac:dyDescent="0.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spans="1:38" ht="13" x14ac:dyDescent="0.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1:38" ht="13" x14ac:dyDescent="0.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1:38" ht="13" x14ac:dyDescent="0.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spans="1:38" ht="13" x14ac:dyDescent="0.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1:38" ht="13" x14ac:dyDescent="0.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spans="1:38" ht="13" x14ac:dyDescent="0.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spans="1:38" ht="13" x14ac:dyDescent="0.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spans="1:38" ht="13" x14ac:dyDescent="0.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1:38" ht="13" x14ac:dyDescent="0.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1:38" ht="13" x14ac:dyDescent="0.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spans="1:38" ht="13" x14ac:dyDescent="0.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1:38" ht="13" x14ac:dyDescent="0.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spans="1:38" ht="13" x14ac:dyDescent="0.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spans="1:38" ht="13" x14ac:dyDescent="0.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1:38" ht="13" x14ac:dyDescent="0.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spans="1:38" ht="13" x14ac:dyDescent="0.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spans="1:38" ht="13" x14ac:dyDescent="0.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spans="1:38" ht="13" x14ac:dyDescent="0.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spans="1:38" ht="13" x14ac:dyDescent="0.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spans="1:38" ht="13" x14ac:dyDescent="0.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spans="1:38" ht="13" x14ac:dyDescent="0.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spans="1:38" ht="13" x14ac:dyDescent="0.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spans="1:38" ht="13" x14ac:dyDescent="0.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1:38" ht="13" x14ac:dyDescent="0.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spans="1:38" ht="13" x14ac:dyDescent="0.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1:38" ht="13" x14ac:dyDescent="0.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spans="1:38" ht="13" x14ac:dyDescent="0.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spans="1:38" ht="13" x14ac:dyDescent="0.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spans="1:38" ht="13" x14ac:dyDescent="0.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spans="1:38" ht="13" x14ac:dyDescent="0.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1:38" ht="13" x14ac:dyDescent="0.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spans="1:38" ht="13" x14ac:dyDescent="0.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spans="1:38" ht="13" x14ac:dyDescent="0.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1:38" ht="13" x14ac:dyDescent="0.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1:38" ht="13" x14ac:dyDescent="0.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1:38" ht="13" x14ac:dyDescent="0.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1:38" ht="13" x14ac:dyDescent="0.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1:38" ht="13" x14ac:dyDescent="0.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1:38" ht="13" x14ac:dyDescent="0.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1:38" ht="13" x14ac:dyDescent="0.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1:38" ht="13" x14ac:dyDescent="0.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spans="1:38" ht="13" x14ac:dyDescent="0.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spans="1:38" ht="13" x14ac:dyDescent="0.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1:38" ht="13" x14ac:dyDescent="0.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spans="1:38" ht="13" x14ac:dyDescent="0.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1:38" ht="13" x14ac:dyDescent="0.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1:38" ht="13" x14ac:dyDescent="0.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1:38" ht="13" x14ac:dyDescent="0.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1:38" ht="13" x14ac:dyDescent="0.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1:38" ht="13" x14ac:dyDescent="0.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spans="1:38" ht="13" x14ac:dyDescent="0.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1:38" ht="13" x14ac:dyDescent="0.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1:38" ht="13" x14ac:dyDescent="0.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1:38" ht="13" x14ac:dyDescent="0.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spans="1:38" ht="13" x14ac:dyDescent="0.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spans="1:38" ht="13" x14ac:dyDescent="0.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spans="1:38" ht="13" x14ac:dyDescent="0.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spans="1:38" ht="13" x14ac:dyDescent="0.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1:38" ht="13" x14ac:dyDescent="0.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1:38" ht="13" x14ac:dyDescent="0.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1:38" ht="13" x14ac:dyDescent="0.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spans="1:38" ht="13" x14ac:dyDescent="0.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1:38" ht="13" x14ac:dyDescent="0.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1:38" ht="13" x14ac:dyDescent="0.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spans="1:38" ht="13" x14ac:dyDescent="0.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1:38" ht="13" x14ac:dyDescent="0.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1:38" ht="13" x14ac:dyDescent="0.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spans="1:38" ht="13" x14ac:dyDescent="0.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spans="1:38" ht="13" x14ac:dyDescent="0.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spans="1:38" ht="13" x14ac:dyDescent="0.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spans="1:38" ht="13" x14ac:dyDescent="0.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spans="1:38" ht="13" x14ac:dyDescent="0.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1:38" ht="13" x14ac:dyDescent="0.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spans="1:38" ht="13" x14ac:dyDescent="0.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1:38" ht="13" x14ac:dyDescent="0.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1:38" ht="13" x14ac:dyDescent="0.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1:38" ht="13" x14ac:dyDescent="0.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spans="1:38" ht="13" x14ac:dyDescent="0.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1:38" ht="13" x14ac:dyDescent="0.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1:38" ht="13" x14ac:dyDescent="0.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1:38" ht="13" x14ac:dyDescent="0.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1:38" ht="13" x14ac:dyDescent="0.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1:38" ht="13" x14ac:dyDescent="0.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spans="1:38" ht="13" x14ac:dyDescent="0.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1:38" ht="13" x14ac:dyDescent="0.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1:38" ht="13" x14ac:dyDescent="0.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spans="1:38" ht="13" x14ac:dyDescent="0.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spans="1:38" ht="13" x14ac:dyDescent="0.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1:38" ht="13" x14ac:dyDescent="0.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1:38" ht="13" x14ac:dyDescent="0.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1:38" ht="13" x14ac:dyDescent="0.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1:38" ht="13" x14ac:dyDescent="0.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spans="1:38" ht="13" x14ac:dyDescent="0.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spans="1:38" ht="13" x14ac:dyDescent="0.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1:38" ht="13" x14ac:dyDescent="0.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spans="1:38" ht="13" x14ac:dyDescent="0.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spans="1:38" ht="13" x14ac:dyDescent="0.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spans="1:38" ht="13" x14ac:dyDescent="0.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spans="1:38" ht="13" x14ac:dyDescent="0.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1:38" ht="13" x14ac:dyDescent="0.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spans="1:38" ht="13" x14ac:dyDescent="0.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spans="1:38" ht="13" x14ac:dyDescent="0.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spans="1:38" ht="13" x14ac:dyDescent="0.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spans="1:38" ht="13" x14ac:dyDescent="0.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1:38" ht="13" x14ac:dyDescent="0.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1:38" ht="13" x14ac:dyDescent="0.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spans="1:38" ht="13" x14ac:dyDescent="0.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1:38" ht="13" x14ac:dyDescent="0.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spans="1:38" ht="13" x14ac:dyDescent="0.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spans="1:38" ht="13" x14ac:dyDescent="0.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spans="1:38" ht="13" x14ac:dyDescent="0.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spans="1:38" ht="13" x14ac:dyDescent="0.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spans="1:38" ht="13" x14ac:dyDescent="0.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1:38" ht="13" x14ac:dyDescent="0.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spans="1:38" ht="13" x14ac:dyDescent="0.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1:38" ht="13" x14ac:dyDescent="0.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1:38" ht="13" x14ac:dyDescent="0.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1:38" ht="13" x14ac:dyDescent="0.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1:38" ht="13" x14ac:dyDescent="0.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spans="1:38" ht="13" x14ac:dyDescent="0.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1:38" ht="13" x14ac:dyDescent="0.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1:38" ht="13" x14ac:dyDescent="0.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1:38" ht="13" x14ac:dyDescent="0.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1:38" ht="13" x14ac:dyDescent="0.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spans="1:38" ht="13" x14ac:dyDescent="0.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1:38" ht="13" x14ac:dyDescent="0.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spans="1:38" ht="13" x14ac:dyDescent="0.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1:38" ht="13" x14ac:dyDescent="0.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1:38" ht="13" x14ac:dyDescent="0.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1:38" ht="13" x14ac:dyDescent="0.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1:38" ht="13" x14ac:dyDescent="0.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spans="1:38" ht="13" x14ac:dyDescent="0.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1:38" ht="13" x14ac:dyDescent="0.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spans="1:38" ht="13" x14ac:dyDescent="0.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spans="1:38" ht="13" x14ac:dyDescent="0.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1:38" ht="13" x14ac:dyDescent="0.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spans="1:38" ht="13" x14ac:dyDescent="0.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spans="1:38" ht="13" x14ac:dyDescent="0.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1:38" ht="13" x14ac:dyDescent="0.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spans="1:38" ht="13" x14ac:dyDescent="0.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spans="1:38" ht="13" x14ac:dyDescent="0.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1:38" ht="13" x14ac:dyDescent="0.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spans="1:38" ht="13" x14ac:dyDescent="0.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spans="1:38" ht="13" x14ac:dyDescent="0.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spans="1:38" ht="13" x14ac:dyDescent="0.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1:38" ht="13" x14ac:dyDescent="0.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1:38" ht="13" x14ac:dyDescent="0.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spans="1:38" ht="13" x14ac:dyDescent="0.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ht="13" x14ac:dyDescent="0.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spans="1:38" ht="13" x14ac:dyDescent="0.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1:38" ht="13" x14ac:dyDescent="0.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spans="1:38" ht="13" x14ac:dyDescent="0.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ht="13" x14ac:dyDescent="0.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spans="1:38" ht="13" x14ac:dyDescent="0.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1:38" ht="13" x14ac:dyDescent="0.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spans="1:38" ht="13" x14ac:dyDescent="0.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1:38" ht="13" x14ac:dyDescent="0.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spans="1:38" ht="13" x14ac:dyDescent="0.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spans="1:38" ht="13" x14ac:dyDescent="0.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spans="1:38" ht="13" x14ac:dyDescent="0.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spans="1:38" ht="13" x14ac:dyDescent="0.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spans="1:38" ht="13" x14ac:dyDescent="0.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spans="1:38" ht="13" x14ac:dyDescent="0.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1:38" ht="13" x14ac:dyDescent="0.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spans="1:38" ht="13" x14ac:dyDescent="0.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spans="1:38" ht="13" x14ac:dyDescent="0.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spans="1:38" ht="13" x14ac:dyDescent="0.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1:38" ht="13" x14ac:dyDescent="0.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spans="1:38" ht="13" x14ac:dyDescent="0.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ht="13" x14ac:dyDescent="0.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spans="1:38" ht="13" x14ac:dyDescent="0.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1:38" ht="13" x14ac:dyDescent="0.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spans="1:38" ht="13" x14ac:dyDescent="0.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spans="1:38" ht="13" x14ac:dyDescent="0.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spans="1:38" ht="13" x14ac:dyDescent="0.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spans="1:38" ht="13" x14ac:dyDescent="0.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1:38" ht="13" x14ac:dyDescent="0.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spans="1:38" ht="13" x14ac:dyDescent="0.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1:38" ht="13" x14ac:dyDescent="0.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spans="1:38" ht="13" x14ac:dyDescent="0.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1:38" ht="13" x14ac:dyDescent="0.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1:38" ht="13" x14ac:dyDescent="0.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spans="1:38" ht="13" x14ac:dyDescent="0.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ht="13" x14ac:dyDescent="0.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1:38" ht="13" x14ac:dyDescent="0.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spans="1:38" ht="13" x14ac:dyDescent="0.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ht="13" x14ac:dyDescent="0.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1:38" ht="13" x14ac:dyDescent="0.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1:38" ht="13" x14ac:dyDescent="0.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spans="1:38" ht="13" x14ac:dyDescent="0.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spans="1:38" ht="13" x14ac:dyDescent="0.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spans="1:38" ht="13" x14ac:dyDescent="0.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1:38" ht="13" x14ac:dyDescent="0.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1:38" ht="13" x14ac:dyDescent="0.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spans="1:38" ht="13" x14ac:dyDescent="0.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spans="1:38" ht="13" x14ac:dyDescent="0.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1:38" ht="13" x14ac:dyDescent="0.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1:38" ht="13" x14ac:dyDescent="0.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1:38" ht="13" x14ac:dyDescent="0.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38" ht="13" x14ac:dyDescent="0.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1:38" ht="13" x14ac:dyDescent="0.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1:38" ht="13" x14ac:dyDescent="0.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spans="1:38" ht="13" x14ac:dyDescent="0.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1:38" ht="13" x14ac:dyDescent="0.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1:38" ht="13" x14ac:dyDescent="0.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spans="1:38" ht="13" x14ac:dyDescent="0.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1:38" ht="13" x14ac:dyDescent="0.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spans="1:38" ht="13" x14ac:dyDescent="0.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1:38" ht="13" x14ac:dyDescent="0.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spans="1:38" ht="13" x14ac:dyDescent="0.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spans="1:38" ht="13" x14ac:dyDescent="0.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spans="1:38" ht="13" x14ac:dyDescent="0.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1:38" ht="13" x14ac:dyDescent="0.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spans="1:38" ht="13" x14ac:dyDescent="0.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spans="1:38" ht="13" x14ac:dyDescent="0.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1:38" ht="13" x14ac:dyDescent="0.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spans="1:38" ht="13" x14ac:dyDescent="0.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1:38" ht="13" x14ac:dyDescent="0.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1:38" ht="13" x14ac:dyDescent="0.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1:38" ht="13" x14ac:dyDescent="0.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spans="1:38" ht="13" x14ac:dyDescent="0.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1:38" ht="13" x14ac:dyDescent="0.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spans="1:38" ht="13" x14ac:dyDescent="0.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ht="13" x14ac:dyDescent="0.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spans="1:38" ht="13" x14ac:dyDescent="0.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1:38" ht="13" x14ac:dyDescent="0.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1:38" ht="13" x14ac:dyDescent="0.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1:38" ht="13" x14ac:dyDescent="0.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spans="1:38" ht="13" x14ac:dyDescent="0.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spans="1:38" ht="13" x14ac:dyDescent="0.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spans="1:38" ht="13" x14ac:dyDescent="0.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spans="1:38" ht="13" x14ac:dyDescent="0.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spans="1:38" ht="13" x14ac:dyDescent="0.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spans="1:38" ht="13" x14ac:dyDescent="0.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spans="1:38" ht="13" x14ac:dyDescent="0.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1:38" ht="13" x14ac:dyDescent="0.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spans="1:38" ht="13" x14ac:dyDescent="0.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spans="1:38" ht="13" x14ac:dyDescent="0.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1:38" ht="13" x14ac:dyDescent="0.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1:38" ht="13" x14ac:dyDescent="0.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spans="1:38" ht="13" x14ac:dyDescent="0.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1:38" ht="13" x14ac:dyDescent="0.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1:38" ht="13" x14ac:dyDescent="0.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spans="1:38" ht="13" x14ac:dyDescent="0.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38" ht="13" x14ac:dyDescent="0.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spans="1:38" ht="13" x14ac:dyDescent="0.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38" ht="13" x14ac:dyDescent="0.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1:38" ht="13" x14ac:dyDescent="0.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38" ht="13" x14ac:dyDescent="0.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spans="1:38" ht="13" x14ac:dyDescent="0.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spans="1:38" ht="13" x14ac:dyDescent="0.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1:38" ht="13" x14ac:dyDescent="0.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spans="1:38" ht="13" x14ac:dyDescent="0.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1:38" ht="13" x14ac:dyDescent="0.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1:38" ht="13" x14ac:dyDescent="0.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spans="1:38" ht="13" x14ac:dyDescent="0.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1:38" ht="13" x14ac:dyDescent="0.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spans="1:38" ht="13" x14ac:dyDescent="0.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1:38" ht="13" x14ac:dyDescent="0.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spans="1:38" ht="13" x14ac:dyDescent="0.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spans="1:38" ht="13" x14ac:dyDescent="0.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1:38" ht="13" x14ac:dyDescent="0.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1:38" ht="13" x14ac:dyDescent="0.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spans="1:38" ht="13" x14ac:dyDescent="0.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spans="1:38" ht="13" x14ac:dyDescent="0.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spans="1:38" ht="13" x14ac:dyDescent="0.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spans="1:38" ht="13" x14ac:dyDescent="0.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1:38" ht="13" x14ac:dyDescent="0.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spans="1:38" ht="13" x14ac:dyDescent="0.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spans="1:38" ht="13" x14ac:dyDescent="0.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1:38" ht="13" x14ac:dyDescent="0.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spans="1:38" ht="13" x14ac:dyDescent="0.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spans="1:38" ht="13" x14ac:dyDescent="0.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1:38" ht="13" x14ac:dyDescent="0.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spans="1:38" ht="13" x14ac:dyDescent="0.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spans="1:38" ht="13" x14ac:dyDescent="0.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1:38" ht="13" x14ac:dyDescent="0.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1:38" ht="13" x14ac:dyDescent="0.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1:38" ht="13" x14ac:dyDescent="0.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spans="1:38" ht="13" x14ac:dyDescent="0.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1:38" ht="13" x14ac:dyDescent="0.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1:38" ht="13" x14ac:dyDescent="0.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spans="1:38" ht="13" x14ac:dyDescent="0.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1:38" ht="13" x14ac:dyDescent="0.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1:38" ht="13" x14ac:dyDescent="0.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1:38" ht="13" x14ac:dyDescent="0.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1:38" ht="13" x14ac:dyDescent="0.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1:38" ht="13" x14ac:dyDescent="0.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spans="1:38" ht="13" x14ac:dyDescent="0.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spans="1:38" ht="13" x14ac:dyDescent="0.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spans="1:38" ht="13" x14ac:dyDescent="0.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1:38" ht="13" x14ac:dyDescent="0.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1:38" ht="13" x14ac:dyDescent="0.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spans="1:38" ht="13" x14ac:dyDescent="0.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spans="1:38" ht="13" x14ac:dyDescent="0.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spans="1:38" ht="13" x14ac:dyDescent="0.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1:38" ht="13" x14ac:dyDescent="0.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1:38" ht="13" x14ac:dyDescent="0.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spans="1:38" ht="13" x14ac:dyDescent="0.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1:38" ht="13" x14ac:dyDescent="0.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spans="1:38" ht="13" x14ac:dyDescent="0.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1:38" ht="13" x14ac:dyDescent="0.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1:38" ht="13" x14ac:dyDescent="0.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1:38" ht="13" x14ac:dyDescent="0.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1:38" ht="13" x14ac:dyDescent="0.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spans="1:38" ht="13" x14ac:dyDescent="0.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1:38" ht="13" x14ac:dyDescent="0.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1:38" ht="13" x14ac:dyDescent="0.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1:38" ht="13" x14ac:dyDescent="0.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1:38" ht="13" x14ac:dyDescent="0.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1:38" ht="13" x14ac:dyDescent="0.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1:38" ht="13" x14ac:dyDescent="0.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spans="1:38" ht="13" x14ac:dyDescent="0.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spans="1:38" ht="13" x14ac:dyDescent="0.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spans="1:38" ht="13" x14ac:dyDescent="0.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spans="1:38" ht="13" x14ac:dyDescent="0.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spans="1:38" ht="13" x14ac:dyDescent="0.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spans="1:38" ht="13" x14ac:dyDescent="0.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spans="1:38" ht="13" x14ac:dyDescent="0.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spans="1:38" ht="13" x14ac:dyDescent="0.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spans="1:38" ht="13" x14ac:dyDescent="0.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spans="1:38" ht="13" x14ac:dyDescent="0.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spans="1:38" ht="13" x14ac:dyDescent="0.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spans="1:38" ht="13" x14ac:dyDescent="0.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spans="1:38" ht="13" x14ac:dyDescent="0.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spans="1:38" ht="13" x14ac:dyDescent="0.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spans="1:38" ht="13" x14ac:dyDescent="0.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spans="1:38" ht="13" x14ac:dyDescent="0.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spans="1:38" ht="13" x14ac:dyDescent="0.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spans="1:38" ht="13" x14ac:dyDescent="0.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spans="1:38" ht="13" x14ac:dyDescent="0.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spans="1:38" ht="13" x14ac:dyDescent="0.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spans="1:38" ht="13" x14ac:dyDescent="0.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spans="1:38" ht="13" x14ac:dyDescent="0.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spans="1:38" ht="13" x14ac:dyDescent="0.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spans="1:38" ht="13" x14ac:dyDescent="0.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spans="1:38" ht="13" x14ac:dyDescent="0.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spans="1:38" ht="13" x14ac:dyDescent="0.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spans="1:38" ht="13" x14ac:dyDescent="0.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spans="1:38" ht="13" x14ac:dyDescent="0.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spans="1:38" ht="13" x14ac:dyDescent="0.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spans="1:38" ht="13" x14ac:dyDescent="0.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spans="1:38" ht="13" x14ac:dyDescent="0.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spans="1:38" ht="13" x14ac:dyDescent="0.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spans="1:38" ht="13" x14ac:dyDescent="0.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spans="1:38" ht="13" x14ac:dyDescent="0.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spans="1:38" ht="13" x14ac:dyDescent="0.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spans="1:38" ht="13" x14ac:dyDescent="0.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spans="1:38" ht="13" x14ac:dyDescent="0.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spans="1:38" ht="13" x14ac:dyDescent="0.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spans="1:38" ht="13" x14ac:dyDescent="0.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spans="1:38" ht="13" x14ac:dyDescent="0.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spans="1:38" ht="13" x14ac:dyDescent="0.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spans="1:38" ht="13" x14ac:dyDescent="0.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spans="1:38" ht="13" x14ac:dyDescent="0.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spans="1:38" ht="13" x14ac:dyDescent="0.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spans="1:38" ht="13" x14ac:dyDescent="0.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spans="1:38" ht="13" x14ac:dyDescent="0.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spans="1:38" ht="13" x14ac:dyDescent="0.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spans="1:38" ht="13" x14ac:dyDescent="0.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spans="1:38" ht="13" x14ac:dyDescent="0.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spans="1:38" ht="13" x14ac:dyDescent="0.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spans="1:38" ht="13" x14ac:dyDescent="0.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spans="1:38" ht="13" x14ac:dyDescent="0.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spans="1:38" ht="13" x14ac:dyDescent="0.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spans="1:38" ht="13" x14ac:dyDescent="0.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spans="1:38" ht="13" x14ac:dyDescent="0.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spans="1:38" ht="13" x14ac:dyDescent="0.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spans="1:38" ht="13" x14ac:dyDescent="0.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spans="1:38" ht="13" x14ac:dyDescent="0.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spans="1:38" ht="13" x14ac:dyDescent="0.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spans="1:38" ht="13" x14ac:dyDescent="0.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spans="1:38" ht="13" x14ac:dyDescent="0.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spans="1:38" ht="13" x14ac:dyDescent="0.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spans="1:38" ht="13" x14ac:dyDescent="0.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spans="1:38" ht="13" x14ac:dyDescent="0.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spans="1:38" ht="13" x14ac:dyDescent="0.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spans="1:38" ht="13" x14ac:dyDescent="0.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spans="1:38" ht="13" x14ac:dyDescent="0.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spans="1:38" ht="13" x14ac:dyDescent="0.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spans="1:38" ht="13" x14ac:dyDescent="0.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spans="1:38" ht="13" x14ac:dyDescent="0.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spans="1:38" ht="13" x14ac:dyDescent="0.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spans="1:38" ht="13" x14ac:dyDescent="0.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spans="1:38" ht="13" x14ac:dyDescent="0.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spans="1:38" ht="13" x14ac:dyDescent="0.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spans="1:38" ht="13" x14ac:dyDescent="0.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spans="1:38" ht="13" x14ac:dyDescent="0.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spans="1:38" ht="13" x14ac:dyDescent="0.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spans="1:38" ht="13" x14ac:dyDescent="0.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spans="1:38" ht="13" x14ac:dyDescent="0.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spans="1:38" ht="13" x14ac:dyDescent="0.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spans="1:38" ht="13" x14ac:dyDescent="0.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  <row r="1001" spans="1:38" ht="13" x14ac:dyDescent="0.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</row>
    <row r="1002" spans="1:38" ht="13" x14ac:dyDescent="0.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</row>
    <row r="1003" spans="1:38" ht="13" x14ac:dyDescent="0.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</row>
    <row r="1004" spans="1:38" ht="13" x14ac:dyDescent="0.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</row>
    <row r="1005" spans="1:38" ht="13" x14ac:dyDescent="0.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</row>
    <row r="1006" spans="1:38" ht="13" x14ac:dyDescent="0.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</row>
    <row r="1007" spans="1:38" ht="13" x14ac:dyDescent="0.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</row>
    <row r="1008" spans="1:38" ht="13" x14ac:dyDescent="0.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</row>
    <row r="1009" spans="1:38" ht="13" x14ac:dyDescent="0.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</row>
    <row r="1010" spans="1:38" ht="13" x14ac:dyDescent="0.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</row>
    <row r="1011" spans="1:38" ht="13" x14ac:dyDescent="0.6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</row>
    <row r="1012" spans="1:38" ht="13" x14ac:dyDescent="0.6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</row>
    <row r="1013" spans="1:38" ht="13" x14ac:dyDescent="0.6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</row>
    <row r="1014" spans="1:38" ht="13" x14ac:dyDescent="0.6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</row>
    <row r="1015" spans="1:38" ht="13" x14ac:dyDescent="0.6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</row>
    <row r="1016" spans="1:38" ht="13" x14ac:dyDescent="0.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</row>
    <row r="1017" spans="1:38" ht="13" x14ac:dyDescent="0.6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</row>
    <row r="1018" spans="1:38" ht="13" x14ac:dyDescent="0.6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</row>
    <row r="1019" spans="1:38" ht="13" x14ac:dyDescent="0.6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</row>
    <row r="1020" spans="1:38" ht="13" x14ac:dyDescent="0.6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</row>
    <row r="1021" spans="1:38" ht="13" x14ac:dyDescent="0.6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</row>
    <row r="1022" spans="1:38" ht="13" x14ac:dyDescent="0.6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</row>
    <row r="1023" spans="1:38" ht="13" x14ac:dyDescent="0.6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</row>
    <row r="1024" spans="1:38" ht="13" x14ac:dyDescent="0.6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</row>
    <row r="1025" spans="1:38" ht="13" x14ac:dyDescent="0.6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</row>
    <row r="1026" spans="1:38" ht="13" x14ac:dyDescent="0.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</row>
    <row r="1027" spans="1:38" ht="13" x14ac:dyDescent="0.6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</row>
    <row r="1028" spans="1:38" ht="13" x14ac:dyDescent="0.6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</row>
    <row r="1029" spans="1:38" ht="13" x14ac:dyDescent="0.6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</row>
    <row r="1030" spans="1:38" ht="13" x14ac:dyDescent="0.6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</row>
    <row r="1031" spans="1:38" ht="13" x14ac:dyDescent="0.6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</row>
    <row r="1032" spans="1:38" ht="13" x14ac:dyDescent="0.6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</row>
    <row r="1033" spans="1:38" ht="13" x14ac:dyDescent="0.6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</row>
    <row r="1034" spans="1:38" ht="13" x14ac:dyDescent="0.6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</row>
    <row r="1035" spans="1:38" ht="13" x14ac:dyDescent="0.6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</row>
    <row r="1036" spans="1:38" ht="13" x14ac:dyDescent="0.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</row>
    <row r="1037" spans="1:38" ht="13" x14ac:dyDescent="0.6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</row>
    <row r="1038" spans="1:38" ht="13" x14ac:dyDescent="0.6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</row>
    <row r="1039" spans="1:38" ht="13" x14ac:dyDescent="0.6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</row>
    <row r="1040" spans="1:38" ht="13" x14ac:dyDescent="0.6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</row>
    <row r="1041" spans="1:38" ht="13" x14ac:dyDescent="0.6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</row>
    <row r="1042" spans="1:38" ht="13" x14ac:dyDescent="0.6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</row>
    <row r="1043" spans="1:38" ht="13" x14ac:dyDescent="0.6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</row>
    <row r="1044" spans="1:38" ht="13" x14ac:dyDescent="0.6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</row>
    <row r="1045" spans="1:38" ht="13" x14ac:dyDescent="0.6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</row>
    <row r="1046" spans="1:38" ht="13" x14ac:dyDescent="0.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</row>
    <row r="1047" spans="1:38" ht="13" x14ac:dyDescent="0.6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</row>
    <row r="1048" spans="1:38" ht="13" x14ac:dyDescent="0.6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</row>
    <row r="1049" spans="1:38" ht="13" x14ac:dyDescent="0.6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</row>
    <row r="1050" spans="1:38" ht="13" x14ac:dyDescent="0.6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</row>
    <row r="1051" spans="1:38" ht="13" x14ac:dyDescent="0.6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</row>
    <row r="1052" spans="1:38" ht="13" x14ac:dyDescent="0.6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</row>
    <row r="1053" spans="1:38" ht="13" x14ac:dyDescent="0.6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</row>
    <row r="1054" spans="1:38" ht="13" x14ac:dyDescent="0.6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</row>
    <row r="1055" spans="1:38" ht="13" x14ac:dyDescent="0.6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</row>
    <row r="1056" spans="1:38" ht="13" x14ac:dyDescent="0.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</row>
    <row r="1057" spans="1:38" ht="13" x14ac:dyDescent="0.6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</row>
    <row r="1058" spans="1:38" ht="13" x14ac:dyDescent="0.6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</row>
    <row r="1059" spans="1:38" ht="13" x14ac:dyDescent="0.6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</row>
    <row r="1060" spans="1:38" ht="13" x14ac:dyDescent="0.6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</row>
    <row r="1061" spans="1:38" ht="13" x14ac:dyDescent="0.6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</row>
    <row r="1062" spans="1:38" ht="13" x14ac:dyDescent="0.6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</row>
    <row r="1063" spans="1:38" ht="13" x14ac:dyDescent="0.6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</row>
    <row r="1064" spans="1:38" ht="13" x14ac:dyDescent="0.6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</row>
    <row r="1065" spans="1:38" ht="13" x14ac:dyDescent="0.6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</row>
    <row r="1066" spans="1:38" ht="13" x14ac:dyDescent="0.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</row>
    <row r="1067" spans="1:38" ht="13" x14ac:dyDescent="0.6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</row>
    <row r="1068" spans="1:38" ht="13" x14ac:dyDescent="0.6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</row>
    <row r="1069" spans="1:38" ht="13" x14ac:dyDescent="0.6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</row>
    <row r="1070" spans="1:38" ht="13" x14ac:dyDescent="0.6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</row>
    <row r="1071" spans="1:38" ht="13" x14ac:dyDescent="0.6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</row>
    <row r="1072" spans="1:38" ht="13" x14ac:dyDescent="0.6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</row>
    <row r="1073" spans="1:38" ht="13" x14ac:dyDescent="0.6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</row>
    <row r="1074" spans="1:38" ht="13" x14ac:dyDescent="0.6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</row>
    <row r="1075" spans="1:38" ht="13" x14ac:dyDescent="0.6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</row>
    <row r="1076" spans="1:38" ht="13" x14ac:dyDescent="0.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</row>
    <row r="1077" spans="1:38" ht="13" x14ac:dyDescent="0.6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</row>
    <row r="1078" spans="1:38" ht="13" x14ac:dyDescent="0.6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1001"/>
  <sheetViews>
    <sheetView workbookViewId="0"/>
  </sheetViews>
  <sheetFormatPr defaultColWidth="14.40625" defaultRowHeight="15.75" customHeight="1" x14ac:dyDescent="0.6"/>
  <cols>
    <col min="1" max="1" width="21.40625" customWidth="1"/>
    <col min="3" max="3" width="35.6796875" customWidth="1"/>
    <col min="5" max="5" width="44.1328125" customWidth="1"/>
  </cols>
  <sheetData>
    <row r="1" spans="1:17" ht="15.75" customHeight="1" x14ac:dyDescent="0.6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customHeight="1" x14ac:dyDescent="0.6">
      <c r="A2" s="104" t="s">
        <v>9</v>
      </c>
      <c r="B2" s="105" t="s">
        <v>203</v>
      </c>
      <c r="C2" s="105" t="s">
        <v>204</v>
      </c>
      <c r="D2" s="105" t="s">
        <v>205</v>
      </c>
      <c r="E2" s="105" t="s">
        <v>206</v>
      </c>
      <c r="F2" s="105" t="s">
        <v>207</v>
      </c>
      <c r="G2" s="105">
        <v>2005</v>
      </c>
      <c r="H2" s="105">
        <v>2010</v>
      </c>
      <c r="I2" s="105">
        <v>2020</v>
      </c>
      <c r="J2" s="105">
        <v>2030</v>
      </c>
      <c r="K2" s="105">
        <v>2040</v>
      </c>
      <c r="L2" s="105">
        <v>2050</v>
      </c>
      <c r="M2" s="105">
        <v>2060</v>
      </c>
      <c r="N2" s="105">
        <v>2070</v>
      </c>
      <c r="O2" s="105">
        <v>2080</v>
      </c>
      <c r="P2" s="105">
        <v>2090</v>
      </c>
      <c r="Q2" s="105">
        <v>2100</v>
      </c>
    </row>
    <row r="3" spans="1:17" ht="15.75" customHeight="1" x14ac:dyDescent="0.6">
      <c r="A3" s="106" t="s">
        <v>208</v>
      </c>
      <c r="B3" s="106" t="s">
        <v>209</v>
      </c>
      <c r="C3" s="106" t="s">
        <v>34</v>
      </c>
      <c r="D3" s="106" t="s">
        <v>210</v>
      </c>
      <c r="E3" s="106" t="s">
        <v>119</v>
      </c>
      <c r="F3" s="106" t="s">
        <v>211</v>
      </c>
      <c r="G3" s="25">
        <f t="shared" ref="G3:P3" si="0">A55/100</f>
        <v>9.8069509156049062E-3</v>
      </c>
      <c r="H3" s="25">
        <f t="shared" si="0"/>
        <v>2.3602398963446625E-2</v>
      </c>
      <c r="I3" s="25">
        <f t="shared" si="0"/>
        <v>2.7277624531365285E-2</v>
      </c>
      <c r="J3" s="25">
        <f t="shared" si="0"/>
        <v>2.6010649019379217E-2</v>
      </c>
      <c r="K3" s="25">
        <f t="shared" si="0"/>
        <v>2.1763787229798659E-2</v>
      </c>
      <c r="L3" s="25">
        <f t="shared" si="0"/>
        <v>1.9243901905229288E-2</v>
      </c>
      <c r="M3" s="25">
        <f t="shared" si="0"/>
        <v>1.8242152031997749E-2</v>
      </c>
      <c r="N3" s="25">
        <f t="shared" si="0"/>
        <v>1.6830120939502313E-2</v>
      </c>
      <c r="O3" s="25">
        <f t="shared" si="0"/>
        <v>1.6262646572796191E-2</v>
      </c>
      <c r="P3" s="25">
        <f t="shared" si="0"/>
        <v>1.5807933411390751E-2</v>
      </c>
      <c r="Q3" s="107"/>
    </row>
    <row r="4" spans="1:17" ht="15.75" customHeight="1" x14ac:dyDescent="0.6">
      <c r="A4" s="106" t="s">
        <v>208</v>
      </c>
      <c r="B4" s="106" t="s">
        <v>212</v>
      </c>
      <c r="C4" s="106" t="s">
        <v>35</v>
      </c>
      <c r="D4" s="106" t="s">
        <v>210</v>
      </c>
      <c r="E4" s="106" t="s">
        <v>119</v>
      </c>
      <c r="F4" s="106" t="s">
        <v>211</v>
      </c>
      <c r="G4" s="25">
        <f t="shared" ref="G4:P4" si="1">A56/100</f>
        <v>9.7959178430744309E-3</v>
      </c>
      <c r="H4" s="25">
        <f t="shared" si="1"/>
        <v>2.1947206725930313E-2</v>
      </c>
      <c r="I4" s="25">
        <f t="shared" si="1"/>
        <v>1.9758813257819918E-2</v>
      </c>
      <c r="J4" s="25">
        <f t="shared" si="1"/>
        <v>1.5955135729341263E-2</v>
      </c>
      <c r="K4" s="25">
        <f t="shared" si="1"/>
        <v>1.4689333842959229E-2</v>
      </c>
      <c r="L4" s="25">
        <f t="shared" si="1"/>
        <v>1.4933166610646031E-2</v>
      </c>
      <c r="M4" s="25">
        <f t="shared" si="1"/>
        <v>1.58818251770938E-2</v>
      </c>
      <c r="N4" s="25">
        <f t="shared" si="1"/>
        <v>1.5903168244728372E-2</v>
      </c>
      <c r="O4" s="25">
        <f t="shared" si="1"/>
        <v>1.5981283691096859E-2</v>
      </c>
      <c r="P4" s="25">
        <f t="shared" si="1"/>
        <v>1.5905077775809406E-2</v>
      </c>
      <c r="Q4" s="107"/>
    </row>
    <row r="5" spans="1:17" ht="15.75" customHeight="1" x14ac:dyDescent="0.6">
      <c r="A5" s="106" t="s">
        <v>208</v>
      </c>
      <c r="B5" s="106" t="s">
        <v>213</v>
      </c>
      <c r="C5" s="106" t="s">
        <v>36</v>
      </c>
      <c r="D5" s="106" t="s">
        <v>210</v>
      </c>
      <c r="E5" s="106" t="s">
        <v>119</v>
      </c>
      <c r="F5" s="106" t="s">
        <v>211</v>
      </c>
      <c r="G5" s="25">
        <f t="shared" ref="G5:P5" si="2">A57/100</f>
        <v>9.7792180908828907E-3</v>
      </c>
      <c r="H5" s="25">
        <f t="shared" si="2"/>
        <v>1.9657773333058071E-2</v>
      </c>
      <c r="I5" s="25">
        <f t="shared" si="2"/>
        <v>1.2140592040278175E-2</v>
      </c>
      <c r="J5" s="25">
        <f t="shared" si="2"/>
        <v>5.1193492450698486E-3</v>
      </c>
      <c r="K5" s="25">
        <f t="shared" si="2"/>
        <v>1.7819469079503047E-3</v>
      </c>
      <c r="L5" s="25">
        <f t="shared" si="2"/>
        <v>8.0752553703300478E-4</v>
      </c>
      <c r="M5" s="25">
        <f t="shared" si="2"/>
        <v>1.5503133046455009E-3</v>
      </c>
      <c r="N5" s="25">
        <f t="shared" si="2"/>
        <v>1.4019554702382475E-3</v>
      </c>
      <c r="O5" s="25">
        <f t="shared" si="2"/>
        <v>1.6204373708597064E-3</v>
      </c>
      <c r="P5" s="25">
        <f t="shared" si="2"/>
        <v>2.3021012760968684E-3</v>
      </c>
      <c r="Q5" s="107"/>
    </row>
    <row r="6" spans="1:17" ht="15.75" customHeight="1" x14ac:dyDescent="0.6">
      <c r="A6" s="106" t="s">
        <v>208</v>
      </c>
      <c r="B6" s="106" t="s">
        <v>214</v>
      </c>
      <c r="C6" s="106" t="s">
        <v>37</v>
      </c>
      <c r="D6" s="106" t="s">
        <v>210</v>
      </c>
      <c r="E6" s="106" t="s">
        <v>119</v>
      </c>
      <c r="F6" s="106" t="s">
        <v>211</v>
      </c>
      <c r="G6" s="25">
        <f t="shared" ref="G6:P6" si="3">A58/100</f>
        <v>9.8030571345175677E-3</v>
      </c>
      <c r="H6" s="25">
        <f t="shared" si="3"/>
        <v>2.1678517781265283E-2</v>
      </c>
      <c r="I6" s="25">
        <f t="shared" si="3"/>
        <v>2.0991255323229208E-2</v>
      </c>
      <c r="J6" s="25">
        <f t="shared" si="3"/>
        <v>1.6805014611623426E-2</v>
      </c>
      <c r="K6" s="25">
        <f t="shared" si="3"/>
        <v>1.2477678279930071E-2</v>
      </c>
      <c r="L6" s="25">
        <f t="shared" si="3"/>
        <v>1.065965057507845E-2</v>
      </c>
      <c r="M6" s="25">
        <f t="shared" si="3"/>
        <v>1.0100540976214711E-2</v>
      </c>
      <c r="N6" s="25">
        <f t="shared" si="3"/>
        <v>8.6907616329305881E-3</v>
      </c>
      <c r="O6" s="25">
        <f t="shared" si="3"/>
        <v>7.9966360370375966E-3</v>
      </c>
      <c r="P6" s="25">
        <f t="shared" si="3"/>
        <v>7.5125817043739662E-3</v>
      </c>
      <c r="Q6" s="107"/>
    </row>
    <row r="7" spans="1:17" ht="15.75" customHeight="1" x14ac:dyDescent="0.6">
      <c r="A7" s="106" t="s">
        <v>208</v>
      </c>
      <c r="B7" s="106" t="s">
        <v>215</v>
      </c>
      <c r="C7" s="106" t="s">
        <v>38</v>
      </c>
      <c r="D7" s="106" t="s">
        <v>210</v>
      </c>
      <c r="E7" s="106" t="s">
        <v>119</v>
      </c>
      <c r="F7" s="106" t="s">
        <v>211</v>
      </c>
      <c r="G7" s="25">
        <f t="shared" ref="G7:P7" si="4">A59/100</f>
        <v>9.7892850993692715E-3</v>
      </c>
      <c r="H7" s="25">
        <f t="shared" si="4"/>
        <v>2.4869111500651186E-2</v>
      </c>
      <c r="I7" s="25">
        <f t="shared" si="4"/>
        <v>3.4339155857012749E-2</v>
      </c>
      <c r="J7" s="25">
        <f t="shared" si="4"/>
        <v>3.4509253377180027E-2</v>
      </c>
      <c r="K7" s="25">
        <f t="shared" si="4"/>
        <v>2.9050748677481142E-2</v>
      </c>
      <c r="L7" s="25">
        <f t="shared" si="4"/>
        <v>2.6305243335569939E-2</v>
      </c>
      <c r="M7" s="25">
        <f t="shared" si="4"/>
        <v>2.5422700192612835E-2</v>
      </c>
      <c r="N7" s="25">
        <f t="shared" si="4"/>
        <v>2.4293750598349151E-2</v>
      </c>
      <c r="O7" s="25">
        <f t="shared" si="4"/>
        <v>2.3761124363840924E-2</v>
      </c>
      <c r="P7" s="25">
        <f t="shared" si="4"/>
        <v>2.34025079975273E-2</v>
      </c>
      <c r="Q7" s="107"/>
    </row>
    <row r="8" spans="1:17" ht="15.75" customHeight="1" x14ac:dyDescent="0.6">
      <c r="A8" s="106" t="s">
        <v>216</v>
      </c>
      <c r="B8" s="106" t="s">
        <v>209</v>
      </c>
      <c r="C8" s="106" t="s">
        <v>39</v>
      </c>
      <c r="D8" s="106" t="s">
        <v>210</v>
      </c>
      <c r="E8" s="106" t="s">
        <v>119</v>
      </c>
      <c r="F8" s="106" t="s">
        <v>211</v>
      </c>
      <c r="G8" s="25">
        <f t="shared" ref="G8:P8" si="5">A60/100</f>
        <v>2.0166887337254469E-2</v>
      </c>
      <c r="H8" s="25">
        <f t="shared" si="5"/>
        <v>3.214114465158513E-2</v>
      </c>
      <c r="I8" s="25">
        <f t="shared" si="5"/>
        <v>3.8400804969437097E-2</v>
      </c>
      <c r="J8" s="25">
        <f t="shared" si="5"/>
        <v>3.3951712882958063E-2</v>
      </c>
      <c r="K8" s="25">
        <f t="shared" si="5"/>
        <v>2.6624359373363271E-2</v>
      </c>
      <c r="L8" s="25">
        <f t="shared" si="5"/>
        <v>2.0542739923631315E-2</v>
      </c>
      <c r="M8" s="25">
        <f t="shared" si="5"/>
        <v>1.8704629506038462E-2</v>
      </c>
      <c r="N8" s="25">
        <f t="shared" si="5"/>
        <v>1.6872215536575474E-2</v>
      </c>
      <c r="O8" s="25">
        <f t="shared" si="5"/>
        <v>1.6116568312387169E-2</v>
      </c>
      <c r="P8" s="25">
        <f t="shared" si="5"/>
        <v>1.5429754636162141E-2</v>
      </c>
      <c r="Q8" s="107"/>
    </row>
    <row r="9" spans="1:17" ht="15.75" customHeight="1" x14ac:dyDescent="0.6">
      <c r="A9" s="106" t="s">
        <v>216</v>
      </c>
      <c r="B9" s="106" t="s">
        <v>212</v>
      </c>
      <c r="C9" s="106" t="s">
        <v>40</v>
      </c>
      <c r="D9" s="106" t="s">
        <v>210</v>
      </c>
      <c r="E9" s="106" t="s">
        <v>119</v>
      </c>
      <c r="F9" s="106" t="s">
        <v>211</v>
      </c>
      <c r="G9" s="25">
        <f t="shared" ref="G9:P9" si="6">A61/100</f>
        <v>2.0166887337254469E-2</v>
      </c>
      <c r="H9" s="25">
        <f t="shared" si="6"/>
        <v>3.0689860300521898E-2</v>
      </c>
      <c r="I9" s="25">
        <f t="shared" si="6"/>
        <v>2.9226287622041713E-2</v>
      </c>
      <c r="J9" s="25">
        <f t="shared" si="6"/>
        <v>2.1859466763369806E-2</v>
      </c>
      <c r="K9" s="25">
        <f t="shared" si="6"/>
        <v>1.8904484874719074E-2</v>
      </c>
      <c r="L9" s="25">
        <f t="shared" si="6"/>
        <v>1.6625162361885826E-2</v>
      </c>
      <c r="M9" s="25">
        <f t="shared" si="6"/>
        <v>1.7273151399047171E-2</v>
      </c>
      <c r="N9" s="25">
        <f t="shared" si="6"/>
        <v>1.7214397987189045E-2</v>
      </c>
      <c r="O9" s="25">
        <f t="shared" si="6"/>
        <v>1.726181350653988E-2</v>
      </c>
      <c r="P9" s="25">
        <f t="shared" si="6"/>
        <v>1.7143398874430282E-2</v>
      </c>
      <c r="Q9" s="107"/>
    </row>
    <row r="10" spans="1:17" ht="15.75" customHeight="1" x14ac:dyDescent="0.6">
      <c r="A10" s="106" t="s">
        <v>216</v>
      </c>
      <c r="B10" s="106" t="s">
        <v>213</v>
      </c>
      <c r="C10" s="106" t="s">
        <v>41</v>
      </c>
      <c r="D10" s="106" t="s">
        <v>210</v>
      </c>
      <c r="E10" s="106" t="s">
        <v>119</v>
      </c>
      <c r="F10" s="106" t="s">
        <v>211</v>
      </c>
      <c r="G10" s="25">
        <f t="shared" ref="G10:P10" si="7">A62/100</f>
        <v>2.0166887337254469E-2</v>
      </c>
      <c r="H10" s="25">
        <f t="shared" si="7"/>
        <v>2.893801875875246E-2</v>
      </c>
      <c r="I10" s="25">
        <f t="shared" si="7"/>
        <v>2.1468866975737466E-2</v>
      </c>
      <c r="J10" s="25">
        <f t="shared" si="7"/>
        <v>1.0184957394667737E-2</v>
      </c>
      <c r="K10" s="25">
        <f t="shared" si="7"/>
        <v>5.5241871586553248E-3</v>
      </c>
      <c r="L10" s="25">
        <f t="shared" si="7"/>
        <v>2.6842417975312394E-3</v>
      </c>
      <c r="M10" s="25">
        <f t="shared" si="7"/>
        <v>3.7220651041294239E-3</v>
      </c>
      <c r="N10" s="25">
        <f t="shared" si="7"/>
        <v>3.9872649657297643E-3</v>
      </c>
      <c r="O10" s="25">
        <f t="shared" si="7"/>
        <v>4.3064692402685623E-3</v>
      </c>
      <c r="P10" s="25">
        <f t="shared" si="7"/>
        <v>5.0135747888861992E-3</v>
      </c>
      <c r="Q10" s="107"/>
    </row>
    <row r="11" spans="1:17" ht="15.75" customHeight="1" x14ac:dyDescent="0.6">
      <c r="A11" s="106" t="s">
        <v>216</v>
      </c>
      <c r="B11" s="106" t="s">
        <v>214</v>
      </c>
      <c r="C11" s="106" t="s">
        <v>42</v>
      </c>
      <c r="D11" s="106" t="s">
        <v>210</v>
      </c>
      <c r="E11" s="106" t="s">
        <v>119</v>
      </c>
      <c r="F11" s="106" t="s">
        <v>211</v>
      </c>
      <c r="G11" s="25">
        <f t="shared" ref="G11:P11" si="8">A63/100</f>
        <v>2.0166887337254469E-2</v>
      </c>
      <c r="H11" s="25">
        <f t="shared" si="8"/>
        <v>3.2887274696028257E-2</v>
      </c>
      <c r="I11" s="25">
        <f t="shared" si="8"/>
        <v>2.9526569426914451E-2</v>
      </c>
      <c r="J11" s="25">
        <f t="shared" si="8"/>
        <v>2.1326140512913039E-2</v>
      </c>
      <c r="K11" s="25">
        <f t="shared" si="8"/>
        <v>1.5415853335304597E-2</v>
      </c>
      <c r="L11" s="25">
        <f t="shared" si="8"/>
        <v>1.0699403285789666E-2</v>
      </c>
      <c r="M11" s="25">
        <f t="shared" si="8"/>
        <v>9.6421353648663555E-3</v>
      </c>
      <c r="N11" s="25">
        <f t="shared" si="8"/>
        <v>8.0595554484990117E-3</v>
      </c>
      <c r="O11" s="25">
        <f t="shared" si="8"/>
        <v>7.3808090130407233E-3</v>
      </c>
      <c r="P11" s="25">
        <f t="shared" si="8"/>
        <v>7.0493002865130716E-3</v>
      </c>
      <c r="Q11" s="107"/>
    </row>
    <row r="12" spans="1:17" ht="15.75" customHeight="1" x14ac:dyDescent="0.6">
      <c r="A12" s="106" t="s">
        <v>216</v>
      </c>
      <c r="B12" s="106" t="s">
        <v>215</v>
      </c>
      <c r="C12" s="106" t="s">
        <v>43</v>
      </c>
      <c r="D12" s="106" t="s">
        <v>210</v>
      </c>
      <c r="E12" s="106" t="s">
        <v>119</v>
      </c>
      <c r="F12" s="106" t="s">
        <v>211</v>
      </c>
      <c r="G12" s="25">
        <f t="shared" ref="G12:P12" si="9">A64/100</f>
        <v>2.0166887337254469E-2</v>
      </c>
      <c r="H12" s="25">
        <f t="shared" si="9"/>
        <v>3.5837618468824717E-2</v>
      </c>
      <c r="I12" s="25">
        <f t="shared" si="9"/>
        <v>4.6062955469037936E-2</v>
      </c>
      <c r="J12" s="25">
        <f t="shared" si="9"/>
        <v>4.2402565362381406E-2</v>
      </c>
      <c r="K12" s="25">
        <f t="shared" si="9"/>
        <v>3.2809656947728083E-2</v>
      </c>
      <c r="L12" s="25">
        <f t="shared" si="9"/>
        <v>2.6208859258922246E-2</v>
      </c>
      <c r="M12" s="25">
        <f t="shared" si="9"/>
        <v>2.4446468703340329E-2</v>
      </c>
      <c r="N12" s="25">
        <f t="shared" si="9"/>
        <v>2.2781331427636387E-2</v>
      </c>
      <c r="O12" s="25">
        <f t="shared" si="9"/>
        <v>2.2061044858675327E-2</v>
      </c>
      <c r="P12" s="25">
        <f t="shared" si="9"/>
        <v>2.1432038218855309E-2</v>
      </c>
      <c r="Q12" s="107"/>
    </row>
    <row r="13" spans="1:17" ht="15.75" customHeight="1" x14ac:dyDescent="0.6">
      <c r="A13" s="106" t="s">
        <v>217</v>
      </c>
      <c r="B13" s="106" t="s">
        <v>209</v>
      </c>
      <c r="C13" s="106" t="s">
        <v>44</v>
      </c>
      <c r="D13" s="106" t="s">
        <v>210</v>
      </c>
      <c r="E13" s="106" t="s">
        <v>119</v>
      </c>
      <c r="F13" s="106" t="s">
        <v>211</v>
      </c>
      <c r="G13" s="25">
        <f t="shared" ref="G13:P13" si="10">A65/100</f>
        <v>3.0519236879196887E-2</v>
      </c>
      <c r="H13" s="25">
        <f t="shared" si="10"/>
        <v>2.6098146448259918E-2</v>
      </c>
      <c r="I13" s="25">
        <f t="shared" si="10"/>
        <v>4.9442042775059258E-2</v>
      </c>
      <c r="J13" s="25">
        <f t="shared" si="10"/>
        <v>4.3459796467572698E-2</v>
      </c>
      <c r="K13" s="25">
        <f t="shared" si="10"/>
        <v>3.6225422130458318E-2</v>
      </c>
      <c r="L13" s="25">
        <f t="shared" si="10"/>
        <v>2.8741871928116947E-2</v>
      </c>
      <c r="M13" s="25">
        <f t="shared" si="10"/>
        <v>2.5983917500437048E-2</v>
      </c>
      <c r="N13" s="25">
        <f t="shared" si="10"/>
        <v>2.2716663721267683E-2</v>
      </c>
      <c r="O13" s="25">
        <f t="shared" si="10"/>
        <v>2.1355617750032696E-2</v>
      </c>
      <c r="P13" s="25">
        <f t="shared" si="10"/>
        <v>1.9150667647883202E-2</v>
      </c>
      <c r="Q13" s="107"/>
    </row>
    <row r="14" spans="1:17" ht="15.75" customHeight="1" x14ac:dyDescent="0.6">
      <c r="A14" s="106" t="s">
        <v>217</v>
      </c>
      <c r="B14" s="106" t="s">
        <v>212</v>
      </c>
      <c r="C14" s="106" t="s">
        <v>45</v>
      </c>
      <c r="D14" s="106" t="s">
        <v>210</v>
      </c>
      <c r="E14" s="106" t="s">
        <v>119</v>
      </c>
      <c r="F14" s="106" t="s">
        <v>211</v>
      </c>
      <c r="G14" s="25">
        <f t="shared" ref="G14:P14" si="11">A66/100</f>
        <v>3.0743168345347405E-2</v>
      </c>
      <c r="H14" s="25">
        <f t="shared" si="11"/>
        <v>2.5192504739459221E-2</v>
      </c>
      <c r="I14" s="25">
        <f t="shared" si="11"/>
        <v>4.0769205085461779E-2</v>
      </c>
      <c r="J14" s="25">
        <f t="shared" si="11"/>
        <v>2.8092366960255521E-2</v>
      </c>
      <c r="K14" s="25">
        <f t="shared" si="11"/>
        <v>2.3945767155486353E-2</v>
      </c>
      <c r="L14" s="25">
        <f t="shared" si="11"/>
        <v>2.2326156734336244E-2</v>
      </c>
      <c r="M14" s="25">
        <f t="shared" si="11"/>
        <v>2.2932968033011703E-2</v>
      </c>
      <c r="N14" s="25">
        <f t="shared" si="11"/>
        <v>2.2462033700977324E-2</v>
      </c>
      <c r="O14" s="25">
        <f t="shared" si="11"/>
        <v>2.3046043495520419E-2</v>
      </c>
      <c r="P14" s="25">
        <f t="shared" si="11"/>
        <v>2.0115097412432892E-2</v>
      </c>
      <c r="Q14" s="107"/>
    </row>
    <row r="15" spans="1:17" ht="15.75" customHeight="1" x14ac:dyDescent="0.6">
      <c r="A15" s="106" t="s">
        <v>217</v>
      </c>
      <c r="B15" s="106" t="s">
        <v>213</v>
      </c>
      <c r="C15" s="106" t="s">
        <v>46</v>
      </c>
      <c r="D15" s="106" t="s">
        <v>210</v>
      </c>
      <c r="E15" s="106" t="s">
        <v>119</v>
      </c>
      <c r="F15" s="106" t="s">
        <v>211</v>
      </c>
      <c r="G15" s="25">
        <f t="shared" ref="G15:P15" si="12">A67/100</f>
        <v>3.1126949729028963E-2</v>
      </c>
      <c r="H15" s="25">
        <f t="shared" si="12"/>
        <v>2.3988330203963848E-2</v>
      </c>
      <c r="I15" s="25">
        <f t="shared" si="12"/>
        <v>3.3357505557022549E-2</v>
      </c>
      <c r="J15" s="25">
        <f t="shared" si="12"/>
        <v>1.4991081571059883E-2</v>
      </c>
      <c r="K15" s="25">
        <f t="shared" si="12"/>
        <v>7.4698076515629097E-3</v>
      </c>
      <c r="L15" s="25">
        <f t="shared" si="12"/>
        <v>4.2525807672979532E-3</v>
      </c>
      <c r="M15" s="25">
        <f t="shared" si="12"/>
        <v>4.5120425177798129E-3</v>
      </c>
      <c r="N15" s="25">
        <f t="shared" si="12"/>
        <v>4.5628981932459567E-3</v>
      </c>
      <c r="O15" s="25">
        <f t="shared" si="12"/>
        <v>4.9606082271358432E-3</v>
      </c>
      <c r="P15" s="25">
        <f t="shared" si="12"/>
        <v>4.4565697761218548E-3</v>
      </c>
      <c r="Q15" s="107"/>
    </row>
    <row r="16" spans="1:17" ht="15.75" customHeight="1" x14ac:dyDescent="0.6">
      <c r="A16" s="106" t="s">
        <v>218</v>
      </c>
      <c r="B16" s="106" t="s">
        <v>209</v>
      </c>
      <c r="C16" s="106" t="s">
        <v>47</v>
      </c>
      <c r="D16" s="106" t="s">
        <v>210</v>
      </c>
      <c r="E16" s="106" t="s">
        <v>119</v>
      </c>
      <c r="F16" s="106" t="s">
        <v>211</v>
      </c>
      <c r="G16" s="25">
        <f t="shared" ref="G16:P16" si="13">A68/100</f>
        <v>1.1032424272369168E-2</v>
      </c>
      <c r="H16" s="25">
        <f t="shared" si="13"/>
        <v>2.6886062296422875E-2</v>
      </c>
      <c r="I16" s="25">
        <f t="shared" si="13"/>
        <v>2.9661647445951012E-2</v>
      </c>
      <c r="J16" s="25">
        <f t="shared" si="13"/>
        <v>3.0915254839323669E-2</v>
      </c>
      <c r="K16" s="25">
        <f t="shared" si="13"/>
        <v>2.6891058234271181E-2</v>
      </c>
      <c r="L16" s="25">
        <f t="shared" si="13"/>
        <v>2.1992507687979446E-2</v>
      </c>
      <c r="M16" s="25">
        <f t="shared" si="13"/>
        <v>1.5556852189414272E-2</v>
      </c>
      <c r="N16" s="25">
        <f t="shared" si="13"/>
        <v>2.0154980570910253E-2</v>
      </c>
      <c r="O16" s="25">
        <f t="shared" si="13"/>
        <v>1.6219019477493157E-2</v>
      </c>
      <c r="P16" s="25">
        <f t="shared" si="13"/>
        <v>1.5579710977868366E-2</v>
      </c>
      <c r="Q16" s="107"/>
    </row>
    <row r="17" spans="1:17" ht="15.75" customHeight="1" x14ac:dyDescent="0.6">
      <c r="A17" s="106" t="s">
        <v>218</v>
      </c>
      <c r="B17" s="106" t="s">
        <v>212</v>
      </c>
      <c r="C17" s="106" t="s">
        <v>48</v>
      </c>
      <c r="D17" s="106" t="s">
        <v>210</v>
      </c>
      <c r="E17" s="106" t="s">
        <v>119</v>
      </c>
      <c r="F17" s="106" t="s">
        <v>211</v>
      </c>
      <c r="G17" s="25">
        <f t="shared" ref="G17:P17" si="14">A69/100</f>
        <v>1.1524068386886688E-2</v>
      </c>
      <c r="H17" s="25">
        <f t="shared" si="14"/>
        <v>2.5531048670514256E-2</v>
      </c>
      <c r="I17" s="25">
        <f t="shared" si="14"/>
        <v>2.3040437105080303E-2</v>
      </c>
      <c r="J17" s="25">
        <f t="shared" si="14"/>
        <v>2.0481178009574608E-2</v>
      </c>
      <c r="K17" s="25">
        <f t="shared" si="14"/>
        <v>1.8155633594347131E-2</v>
      </c>
      <c r="L17" s="25">
        <f t="shared" si="14"/>
        <v>1.7073142570547706E-2</v>
      </c>
      <c r="M17" s="25">
        <f t="shared" si="14"/>
        <v>1.3393329207118665E-2</v>
      </c>
      <c r="N17" s="25">
        <f t="shared" si="14"/>
        <v>1.9119227249917214E-2</v>
      </c>
      <c r="O17" s="25">
        <f t="shared" si="14"/>
        <v>1.6144369983260631E-2</v>
      </c>
      <c r="P17" s="25">
        <f t="shared" si="14"/>
        <v>1.5074840115385957E-2</v>
      </c>
      <c r="Q17" s="107"/>
    </row>
    <row r="18" spans="1:17" ht="15.75" customHeight="1" x14ac:dyDescent="0.6">
      <c r="A18" s="106" t="s">
        <v>218</v>
      </c>
      <c r="B18" s="106" t="s">
        <v>215</v>
      </c>
      <c r="C18" s="106" t="s">
        <v>49</v>
      </c>
      <c r="D18" s="106" t="s">
        <v>210</v>
      </c>
      <c r="E18" s="106" t="s">
        <v>119</v>
      </c>
      <c r="F18" s="106" t="s">
        <v>211</v>
      </c>
      <c r="G18" s="25">
        <f t="shared" ref="G18:P18" si="15">A70/100</f>
        <v>9.330759937050459E-3</v>
      </c>
      <c r="H18" s="25">
        <f t="shared" si="15"/>
        <v>2.6969341412364622E-2</v>
      </c>
      <c r="I18" s="25">
        <f t="shared" si="15"/>
        <v>3.4626064387211608E-2</v>
      </c>
      <c r="J18" s="25">
        <f t="shared" si="15"/>
        <v>3.8720795463089042E-2</v>
      </c>
      <c r="K18" s="25">
        <f t="shared" si="15"/>
        <v>3.3790209161510987E-2</v>
      </c>
      <c r="L18" s="25">
        <f t="shared" si="15"/>
        <v>2.9317571913908935E-2</v>
      </c>
      <c r="M18" s="25">
        <f t="shared" si="15"/>
        <v>2.1018451369685609E-2</v>
      </c>
      <c r="N18" s="25">
        <f t="shared" si="15"/>
        <v>2.7333044519292526E-2</v>
      </c>
      <c r="O18" s="25">
        <f t="shared" si="15"/>
        <v>2.2671393021231001E-2</v>
      </c>
      <c r="P18" s="25">
        <f t="shared" si="15"/>
        <v>2.1688023240182375E-2</v>
      </c>
      <c r="Q18" s="107"/>
    </row>
    <row r="19" spans="1:17" ht="13" x14ac:dyDescent="0.6">
      <c r="A19" s="106" t="s">
        <v>219</v>
      </c>
      <c r="B19" s="106" t="s">
        <v>209</v>
      </c>
      <c r="C19" s="106" t="s">
        <v>50</v>
      </c>
      <c r="D19" s="106" t="s">
        <v>210</v>
      </c>
      <c r="E19" s="106" t="s">
        <v>119</v>
      </c>
      <c r="F19" s="106" t="s">
        <v>211</v>
      </c>
      <c r="G19" s="25">
        <f t="shared" ref="G19:P19" si="16">A71/100</f>
        <v>1.920950775437924E-2</v>
      </c>
      <c r="H19" s="25">
        <f t="shared" si="16"/>
        <v>2.4871808863502487E-2</v>
      </c>
      <c r="I19" s="25">
        <f t="shared" si="16"/>
        <v>2.8829880926762863E-2</v>
      </c>
      <c r="J19" s="25">
        <f t="shared" si="16"/>
        <v>2.6937399178057708E-2</v>
      </c>
      <c r="K19" s="25">
        <f t="shared" si="16"/>
        <v>2.2654724199954401E-2</v>
      </c>
      <c r="L19" s="25">
        <f t="shared" si="16"/>
        <v>1.9798419485093754E-2</v>
      </c>
      <c r="M19" s="25">
        <f t="shared" si="16"/>
        <v>1.8403066370730858E-2</v>
      </c>
      <c r="N19" s="25">
        <f t="shared" si="16"/>
        <v>1.7160137494055983E-2</v>
      </c>
      <c r="O19" s="25">
        <f t="shared" si="16"/>
        <v>1.6264137530115796E-2</v>
      </c>
      <c r="P19" s="25">
        <f t="shared" si="16"/>
        <v>1.5014297290196099E-2</v>
      </c>
      <c r="Q19" s="107"/>
    </row>
    <row r="20" spans="1:17" ht="13" x14ac:dyDescent="0.6">
      <c r="A20" s="106" t="s">
        <v>219</v>
      </c>
      <c r="B20" s="106" t="s">
        <v>212</v>
      </c>
      <c r="C20" s="106" t="s">
        <v>51</v>
      </c>
      <c r="D20" s="106" t="s">
        <v>210</v>
      </c>
      <c r="E20" s="106" t="s">
        <v>119</v>
      </c>
      <c r="F20" s="106" t="s">
        <v>211</v>
      </c>
      <c r="G20" s="25">
        <f t="shared" ref="G20:P20" si="17">A72/100</f>
        <v>1.6816217739765271E-2</v>
      </c>
      <c r="H20" s="25">
        <f t="shared" si="17"/>
        <v>2.2142586944936538E-2</v>
      </c>
      <c r="I20" s="25">
        <f t="shared" si="17"/>
        <v>2.1229634434092981E-2</v>
      </c>
      <c r="J20" s="25">
        <f t="shared" si="17"/>
        <v>1.7247733724906622E-2</v>
      </c>
      <c r="K20" s="25">
        <f t="shared" si="17"/>
        <v>1.5442200013030538E-2</v>
      </c>
      <c r="L20" s="25">
        <f t="shared" si="17"/>
        <v>1.525243138048582E-2</v>
      </c>
      <c r="M20" s="25">
        <f t="shared" si="17"/>
        <v>1.5799187857526542E-2</v>
      </c>
      <c r="N20" s="25">
        <f t="shared" si="17"/>
        <v>1.5960095749440129E-2</v>
      </c>
      <c r="O20" s="25">
        <f t="shared" si="17"/>
        <v>1.5982896802354318E-2</v>
      </c>
      <c r="P20" s="25">
        <f t="shared" si="17"/>
        <v>1.537760568707669E-2</v>
      </c>
      <c r="Q20" s="107"/>
    </row>
    <row r="21" spans="1:17" ht="13" x14ac:dyDescent="0.6">
      <c r="A21" s="106" t="s">
        <v>219</v>
      </c>
      <c r="B21" s="106" t="s">
        <v>213</v>
      </c>
      <c r="C21" s="106" t="s">
        <v>52</v>
      </c>
      <c r="D21" s="106" t="s">
        <v>210</v>
      </c>
      <c r="E21" s="106" t="s">
        <v>119</v>
      </c>
      <c r="F21" s="106" t="s">
        <v>211</v>
      </c>
      <c r="G21" s="25">
        <f t="shared" ref="G21:P21" si="18">A73/100</f>
        <v>1.4858713257841272E-2</v>
      </c>
      <c r="H21" s="25">
        <f t="shared" si="18"/>
        <v>1.9472333403281361E-2</v>
      </c>
      <c r="I21" s="25">
        <f t="shared" si="18"/>
        <v>1.3586700100645333E-2</v>
      </c>
      <c r="J21" s="25">
        <f t="shared" si="18"/>
        <v>6.4293574514082685E-3</v>
      </c>
      <c r="K21" s="25">
        <f t="shared" si="18"/>
        <v>2.5955462493523207E-3</v>
      </c>
      <c r="L21" s="25">
        <f t="shared" si="18"/>
        <v>1.0752386000469905E-3</v>
      </c>
      <c r="M21" s="25">
        <f t="shared" si="18"/>
        <v>1.2566104914273346E-3</v>
      </c>
      <c r="N21" s="25">
        <f t="shared" si="18"/>
        <v>1.2515952704681421E-3</v>
      </c>
      <c r="O21" s="25">
        <f t="shared" si="18"/>
        <v>1.4884561372585647E-3</v>
      </c>
      <c r="P21" s="25">
        <f t="shared" si="18"/>
        <v>1.9237160402405529E-3</v>
      </c>
      <c r="Q21" s="107"/>
    </row>
    <row r="22" spans="1:17" ht="13" x14ac:dyDescent="0.6">
      <c r="A22" s="106" t="s">
        <v>219</v>
      </c>
      <c r="B22" s="106" t="s">
        <v>214</v>
      </c>
      <c r="C22" s="106" t="s">
        <v>53</v>
      </c>
      <c r="D22" s="106" t="s">
        <v>210</v>
      </c>
      <c r="E22" s="106" t="s">
        <v>119</v>
      </c>
      <c r="F22" s="106" t="s">
        <v>211</v>
      </c>
      <c r="G22" s="25">
        <f t="shared" ref="G22:P22" si="19">A74/100</f>
        <v>1.7927795423865911E-2</v>
      </c>
      <c r="H22" s="25">
        <f t="shared" si="19"/>
        <v>2.2256275597573261E-2</v>
      </c>
      <c r="I22" s="25">
        <f t="shared" si="19"/>
        <v>2.2056622222408784E-2</v>
      </c>
      <c r="J22" s="25">
        <f t="shared" si="19"/>
        <v>1.7724250398765351E-2</v>
      </c>
      <c r="K22" s="25">
        <f t="shared" si="19"/>
        <v>1.3442410786344672E-2</v>
      </c>
      <c r="L22" s="25">
        <f t="shared" si="19"/>
        <v>1.1114960291004561E-2</v>
      </c>
      <c r="M22" s="25">
        <f t="shared" si="19"/>
        <v>1.0084257922953199E-2</v>
      </c>
      <c r="N22" s="25">
        <f t="shared" si="19"/>
        <v>8.7341514120526931E-3</v>
      </c>
      <c r="O22" s="25">
        <f t="shared" si="19"/>
        <v>7.7669418587804628E-3</v>
      </c>
      <c r="P22" s="25">
        <f t="shared" si="19"/>
        <v>6.4193643835503966E-3</v>
      </c>
      <c r="Q22" s="107"/>
    </row>
    <row r="23" spans="1:17" ht="13" x14ac:dyDescent="0.6">
      <c r="A23" s="106" t="s">
        <v>219</v>
      </c>
      <c r="B23" s="106" t="s">
        <v>215</v>
      </c>
      <c r="C23" s="106" t="s">
        <v>54</v>
      </c>
      <c r="D23" s="106" t="s">
        <v>210</v>
      </c>
      <c r="E23" s="106" t="s">
        <v>119</v>
      </c>
      <c r="F23" s="106" t="s">
        <v>211</v>
      </c>
      <c r="G23" s="25">
        <f t="shared" ref="G23:P23" si="20">A75/100</f>
        <v>1.6178182482790016E-2</v>
      </c>
      <c r="H23" s="25">
        <f t="shared" si="20"/>
        <v>2.6416285953588803E-2</v>
      </c>
      <c r="I23" s="25">
        <f t="shared" si="20"/>
        <v>3.5452977621079906E-2</v>
      </c>
      <c r="J23" s="25">
        <f t="shared" si="20"/>
        <v>3.5386802256774041E-2</v>
      </c>
      <c r="K23" s="25">
        <f t="shared" si="20"/>
        <v>2.9972185602828771E-2</v>
      </c>
      <c r="L23" s="25">
        <f t="shared" si="20"/>
        <v>2.6861927820082565E-2</v>
      </c>
      <c r="M23" s="25">
        <f t="shared" si="20"/>
        <v>2.5507739763700688E-2</v>
      </c>
      <c r="N23" s="25">
        <f t="shared" si="20"/>
        <v>2.4386516360974664E-2</v>
      </c>
      <c r="O23" s="25">
        <f t="shared" si="20"/>
        <v>2.3456300692749066E-2</v>
      </c>
      <c r="P23" s="25">
        <f t="shared" si="20"/>
        <v>2.2284385820787067E-2</v>
      </c>
      <c r="Q23" s="108"/>
    </row>
    <row r="24" spans="1:17" ht="13" x14ac:dyDescent="0.6">
      <c r="A24" s="156"/>
      <c r="B24" s="157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</row>
    <row r="25" spans="1:17" ht="13" x14ac:dyDescent="0.6">
      <c r="A25" s="1" t="s">
        <v>220</v>
      </c>
      <c r="B25" s="98"/>
      <c r="C25" s="98"/>
      <c r="D25" s="9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3" x14ac:dyDescent="0.6">
      <c r="A26" s="109" t="s">
        <v>9</v>
      </c>
      <c r="B26" s="109" t="s">
        <v>203</v>
      </c>
      <c r="C26" s="105" t="s">
        <v>204</v>
      </c>
      <c r="D26" s="105" t="s">
        <v>205</v>
      </c>
      <c r="E26" s="109" t="s">
        <v>206</v>
      </c>
      <c r="F26" s="109" t="s">
        <v>207</v>
      </c>
      <c r="G26" s="109">
        <v>2005</v>
      </c>
      <c r="H26" s="109">
        <v>2010</v>
      </c>
      <c r="I26" s="109">
        <v>2020</v>
      </c>
      <c r="J26" s="109">
        <v>2030</v>
      </c>
      <c r="K26" s="109">
        <v>2040</v>
      </c>
      <c r="L26" s="109">
        <v>2050</v>
      </c>
      <c r="M26" s="109">
        <v>2060</v>
      </c>
      <c r="N26" s="109">
        <v>2070</v>
      </c>
      <c r="O26" s="109">
        <v>2080</v>
      </c>
      <c r="P26" s="109">
        <v>2090</v>
      </c>
      <c r="Q26" s="109">
        <v>2100</v>
      </c>
    </row>
    <row r="27" spans="1:17" ht="13" x14ac:dyDescent="0.6">
      <c r="A27" s="110" t="s">
        <v>208</v>
      </c>
      <c r="B27" s="110" t="s">
        <v>209</v>
      </c>
      <c r="C27" s="106" t="s">
        <v>34</v>
      </c>
      <c r="D27" s="106" t="s">
        <v>210</v>
      </c>
      <c r="E27" s="110" t="s">
        <v>221</v>
      </c>
      <c r="F27" s="110" t="s">
        <v>222</v>
      </c>
      <c r="G27" s="47">
        <v>0.91300000000000003</v>
      </c>
      <c r="H27" s="47">
        <v>0.98899999999999999</v>
      </c>
      <c r="I27" s="47">
        <v>1.252</v>
      </c>
      <c r="J27" s="47">
        <v>1.569</v>
      </c>
      <c r="K27" s="47">
        <v>1.9</v>
      </c>
      <c r="L27" s="47">
        <v>2.2240000000000002</v>
      </c>
      <c r="M27" s="47">
        <v>2.5059999999999998</v>
      </c>
      <c r="N27" s="47">
        <v>2.7679999999999998</v>
      </c>
      <c r="O27" s="47">
        <v>3.012</v>
      </c>
      <c r="P27" s="47">
        <v>3.2320000000000002</v>
      </c>
      <c r="Q27" s="47">
        <v>3.4220000000000002</v>
      </c>
    </row>
    <row r="28" spans="1:17" ht="13" x14ac:dyDescent="0.6">
      <c r="A28" s="110" t="s">
        <v>208</v>
      </c>
      <c r="B28" s="110" t="s">
        <v>212</v>
      </c>
      <c r="C28" s="106" t="s">
        <v>35</v>
      </c>
      <c r="D28" s="106" t="s">
        <v>210</v>
      </c>
      <c r="E28" s="110" t="s">
        <v>221</v>
      </c>
      <c r="F28" s="110" t="s">
        <v>222</v>
      </c>
      <c r="G28" s="47">
        <v>0.91300000000000003</v>
      </c>
      <c r="H28" s="47">
        <v>0.98899999999999999</v>
      </c>
      <c r="I28" s="47">
        <v>1.252</v>
      </c>
      <c r="J28" s="47">
        <v>1.5529999999999999</v>
      </c>
      <c r="K28" s="47">
        <v>1.907</v>
      </c>
      <c r="L28" s="47">
        <v>2.286</v>
      </c>
      <c r="M28" s="47">
        <v>2.6509999999999998</v>
      </c>
      <c r="N28" s="47">
        <v>3.016</v>
      </c>
      <c r="O28" s="47">
        <v>3.3849999999999998</v>
      </c>
      <c r="P28" s="47">
        <v>3.7570000000000001</v>
      </c>
      <c r="Q28" s="47">
        <v>4.125</v>
      </c>
    </row>
    <row r="29" spans="1:17" ht="13" x14ac:dyDescent="0.6">
      <c r="A29" s="110" t="s">
        <v>208</v>
      </c>
      <c r="B29" s="110" t="s">
        <v>213</v>
      </c>
      <c r="C29" s="106" t="s">
        <v>36</v>
      </c>
      <c r="D29" s="106" t="s">
        <v>210</v>
      </c>
      <c r="E29" s="110" t="s">
        <v>221</v>
      </c>
      <c r="F29" s="110" t="s">
        <v>222</v>
      </c>
      <c r="G29" s="47">
        <v>0.91300000000000003</v>
      </c>
      <c r="H29" s="47">
        <v>0.98799999999999999</v>
      </c>
      <c r="I29" s="47">
        <v>1.226</v>
      </c>
      <c r="J29" s="47">
        <v>1.524</v>
      </c>
      <c r="K29" s="47">
        <v>1.8640000000000001</v>
      </c>
      <c r="L29" s="47">
        <v>2.2029999999999998</v>
      </c>
      <c r="M29" s="47">
        <v>2.5510000000000002</v>
      </c>
      <c r="N29" s="47">
        <v>2.9119999999999999</v>
      </c>
      <c r="O29" s="47">
        <v>3.2839999999999998</v>
      </c>
      <c r="P29" s="47">
        <v>3.6720000000000002</v>
      </c>
      <c r="Q29" s="47">
        <v>4.0709999999999997</v>
      </c>
    </row>
    <row r="30" spans="1:17" ht="13" x14ac:dyDescent="0.6">
      <c r="A30" s="110" t="s">
        <v>208</v>
      </c>
      <c r="B30" s="110" t="s">
        <v>214</v>
      </c>
      <c r="C30" s="106" t="s">
        <v>37</v>
      </c>
      <c r="D30" s="106" t="s">
        <v>210</v>
      </c>
      <c r="E30" s="110" t="s">
        <v>221</v>
      </c>
      <c r="F30" s="110" t="s">
        <v>222</v>
      </c>
      <c r="G30" s="47">
        <v>0.91300000000000003</v>
      </c>
      <c r="H30" s="47">
        <v>0.98799999999999999</v>
      </c>
      <c r="I30" s="47">
        <v>1.22</v>
      </c>
      <c r="J30" s="47">
        <v>1.5089999999999999</v>
      </c>
      <c r="K30" s="47">
        <v>1.8340000000000001</v>
      </c>
      <c r="L30" s="47">
        <v>2.1459999999999999</v>
      </c>
      <c r="M30" s="47">
        <v>2.4409999999999998</v>
      </c>
      <c r="N30" s="47">
        <v>2.72</v>
      </c>
      <c r="O30" s="47">
        <v>2.9820000000000002</v>
      </c>
      <c r="P30" s="47">
        <v>3.2280000000000002</v>
      </c>
      <c r="Q30" s="47">
        <v>3.4550000000000001</v>
      </c>
    </row>
    <row r="31" spans="1:17" ht="13" x14ac:dyDescent="0.6">
      <c r="A31" s="110" t="s">
        <v>208</v>
      </c>
      <c r="B31" s="110" t="s">
        <v>215</v>
      </c>
      <c r="C31" s="106" t="s">
        <v>38</v>
      </c>
      <c r="D31" s="106" t="s">
        <v>210</v>
      </c>
      <c r="E31" s="110" t="s">
        <v>221</v>
      </c>
      <c r="F31" s="110" t="s">
        <v>222</v>
      </c>
      <c r="G31" s="47">
        <v>0.91300000000000003</v>
      </c>
      <c r="H31" s="47">
        <v>0.98899999999999999</v>
      </c>
      <c r="I31" s="47">
        <v>1.2470000000000001</v>
      </c>
      <c r="J31" s="47">
        <v>1.5780000000000001</v>
      </c>
      <c r="K31" s="47">
        <v>1.964</v>
      </c>
      <c r="L31" s="47">
        <v>2.4039999999999999</v>
      </c>
      <c r="M31" s="47">
        <v>2.8490000000000002</v>
      </c>
      <c r="N31" s="47">
        <v>3.3109999999999999</v>
      </c>
      <c r="O31" s="47">
        <v>3.7869999999999999</v>
      </c>
      <c r="P31" s="47">
        <v>4.2679999999999998</v>
      </c>
      <c r="Q31" s="47">
        <v>4.7439999999999998</v>
      </c>
    </row>
    <row r="32" spans="1:17" ht="13" x14ac:dyDescent="0.6">
      <c r="A32" s="110" t="s">
        <v>223</v>
      </c>
      <c r="B32" s="110" t="s">
        <v>209</v>
      </c>
      <c r="C32" s="110" t="s">
        <v>102</v>
      </c>
      <c r="D32" s="106" t="s">
        <v>210</v>
      </c>
      <c r="E32" s="110" t="s">
        <v>221</v>
      </c>
      <c r="F32" s="110" t="s">
        <v>222</v>
      </c>
      <c r="G32" s="111"/>
      <c r="H32" s="47">
        <v>0.98899999999999999</v>
      </c>
      <c r="I32" s="47">
        <v>1.228</v>
      </c>
      <c r="J32" s="47">
        <v>1.472</v>
      </c>
      <c r="K32" s="47">
        <v>1.7330000000000001</v>
      </c>
      <c r="L32" s="47">
        <v>2</v>
      </c>
      <c r="M32" s="47">
        <v>2.246</v>
      </c>
      <c r="N32" s="47">
        <v>2.4870000000000001</v>
      </c>
      <c r="O32" s="47">
        <v>2.7170000000000001</v>
      </c>
      <c r="P32" s="47">
        <v>2.919</v>
      </c>
      <c r="Q32" s="47">
        <v>3.0859999999999999</v>
      </c>
    </row>
    <row r="33" spans="1:17" ht="13" x14ac:dyDescent="0.6">
      <c r="A33" s="110" t="s">
        <v>223</v>
      </c>
      <c r="B33" s="110" t="s">
        <v>212</v>
      </c>
      <c r="C33" s="110" t="s">
        <v>103</v>
      </c>
      <c r="D33" s="106" t="s">
        <v>210</v>
      </c>
      <c r="E33" s="110" t="s">
        <v>221</v>
      </c>
      <c r="F33" s="110" t="s">
        <v>222</v>
      </c>
      <c r="G33" s="111"/>
      <c r="H33" s="47">
        <v>0.98899999999999999</v>
      </c>
      <c r="I33" s="47">
        <v>1.228</v>
      </c>
      <c r="J33" s="47">
        <v>1.498</v>
      </c>
      <c r="K33" s="47">
        <v>1.8140000000000001</v>
      </c>
      <c r="L33" s="47">
        <v>2.1549999999999998</v>
      </c>
      <c r="M33" s="47">
        <v>2.4910000000000001</v>
      </c>
      <c r="N33" s="47">
        <v>2.843</v>
      </c>
      <c r="O33" s="47">
        <v>3.2130000000000001</v>
      </c>
      <c r="P33" s="47">
        <v>3.577</v>
      </c>
      <c r="Q33" s="47">
        <v>3.9239999999999999</v>
      </c>
    </row>
    <row r="34" spans="1:17" ht="13" x14ac:dyDescent="0.6">
      <c r="A34" s="110" t="s">
        <v>223</v>
      </c>
      <c r="B34" s="110" t="s">
        <v>213</v>
      </c>
      <c r="C34" s="110" t="s">
        <v>104</v>
      </c>
      <c r="D34" s="106" t="s">
        <v>210</v>
      </c>
      <c r="E34" s="110" t="s">
        <v>221</v>
      </c>
      <c r="F34" s="110" t="s">
        <v>222</v>
      </c>
      <c r="G34" s="111"/>
      <c r="H34" s="47">
        <v>0.98799999999999999</v>
      </c>
      <c r="I34" s="47">
        <v>1.228</v>
      </c>
      <c r="J34" s="47">
        <v>1.51</v>
      </c>
      <c r="K34" s="47">
        <v>1.839</v>
      </c>
      <c r="L34" s="47">
        <v>2.1779999999999999</v>
      </c>
      <c r="M34" s="47">
        <v>2.5219999999999998</v>
      </c>
      <c r="N34" s="47">
        <v>2.8849999999999998</v>
      </c>
      <c r="O34" s="47">
        <v>3.278</v>
      </c>
      <c r="P34" s="47">
        <v>3.681</v>
      </c>
      <c r="Q34" s="47">
        <v>4.0839999999999996</v>
      </c>
    </row>
    <row r="35" spans="1:17" ht="13" x14ac:dyDescent="0.6">
      <c r="A35" s="110" t="s">
        <v>223</v>
      </c>
      <c r="B35" s="110" t="s">
        <v>214</v>
      </c>
      <c r="C35" s="110" t="s">
        <v>105</v>
      </c>
      <c r="D35" s="106" t="s">
        <v>210</v>
      </c>
      <c r="E35" s="110" t="s">
        <v>221</v>
      </c>
      <c r="F35" s="110" t="s">
        <v>222</v>
      </c>
      <c r="G35" s="47">
        <v>0.91300000000000003</v>
      </c>
      <c r="H35" s="47">
        <v>0.98899999999999999</v>
      </c>
      <c r="I35" s="47">
        <v>1.2370000000000001</v>
      </c>
      <c r="J35" s="47">
        <v>1.5329999999999999</v>
      </c>
      <c r="K35" s="47">
        <v>1.8740000000000001</v>
      </c>
      <c r="L35" s="47">
        <v>2.2160000000000002</v>
      </c>
      <c r="M35" s="47">
        <v>2.5459999999999998</v>
      </c>
      <c r="N35" s="47">
        <v>2.875</v>
      </c>
      <c r="O35" s="47">
        <v>3.2010000000000001</v>
      </c>
      <c r="P35" s="47">
        <v>3.4940000000000002</v>
      </c>
      <c r="Q35" s="47">
        <v>3.758</v>
      </c>
    </row>
    <row r="36" spans="1:17" ht="13" x14ac:dyDescent="0.6">
      <c r="A36" s="110" t="s">
        <v>223</v>
      </c>
      <c r="B36" s="110" t="s">
        <v>215</v>
      </c>
      <c r="C36" s="110" t="s">
        <v>106</v>
      </c>
      <c r="D36" s="106" t="s">
        <v>210</v>
      </c>
      <c r="E36" s="110" t="s">
        <v>221</v>
      </c>
      <c r="F36" s="110" t="s">
        <v>222</v>
      </c>
      <c r="G36" s="111"/>
      <c r="H36" s="47">
        <v>0.98899999999999999</v>
      </c>
      <c r="I36" s="47">
        <v>1.228</v>
      </c>
      <c r="J36" s="47">
        <v>1.5029999999999999</v>
      </c>
      <c r="K36" s="47">
        <v>1.85</v>
      </c>
      <c r="L36" s="47">
        <v>2.2669999999999999</v>
      </c>
      <c r="M36" s="47">
        <v>2.7010000000000001</v>
      </c>
      <c r="N36" s="47">
        <v>3.1579999999999999</v>
      </c>
      <c r="O36" s="47">
        <v>3.625</v>
      </c>
      <c r="P36" s="47">
        <v>4.08</v>
      </c>
      <c r="Q36" s="47">
        <v>4.51</v>
      </c>
    </row>
    <row r="37" spans="1:17" ht="13" x14ac:dyDescent="0.6">
      <c r="A37" s="110" t="s">
        <v>216</v>
      </c>
      <c r="B37" s="110" t="s">
        <v>209</v>
      </c>
      <c r="C37" s="106" t="s">
        <v>39</v>
      </c>
      <c r="D37" s="106" t="s">
        <v>210</v>
      </c>
      <c r="E37" s="110" t="s">
        <v>221</v>
      </c>
      <c r="F37" s="110" t="s">
        <v>222</v>
      </c>
      <c r="G37" s="47">
        <v>0.91300000000000003</v>
      </c>
      <c r="H37" s="47">
        <v>0.98799999999999999</v>
      </c>
      <c r="I37" s="47">
        <v>1.2230000000000001</v>
      </c>
      <c r="J37" s="47">
        <v>1.506</v>
      </c>
      <c r="K37" s="47">
        <v>1.7709999999999999</v>
      </c>
      <c r="L37" s="47">
        <v>2.0219999999999998</v>
      </c>
      <c r="M37" s="47">
        <v>2.246</v>
      </c>
      <c r="N37" s="47">
        <v>2.46</v>
      </c>
      <c r="O37" s="47">
        <v>2.669</v>
      </c>
      <c r="P37" s="47">
        <v>2.8559999999999999</v>
      </c>
      <c r="Q37" s="47">
        <v>3.0179999999999998</v>
      </c>
    </row>
    <row r="38" spans="1:17" ht="13" x14ac:dyDescent="0.6">
      <c r="A38" s="110" t="s">
        <v>216</v>
      </c>
      <c r="B38" s="110" t="s">
        <v>212</v>
      </c>
      <c r="C38" s="106" t="s">
        <v>40</v>
      </c>
      <c r="D38" s="106" t="s">
        <v>210</v>
      </c>
      <c r="E38" s="110" t="s">
        <v>221</v>
      </c>
      <c r="F38" s="110" t="s">
        <v>222</v>
      </c>
      <c r="G38" s="47">
        <v>0.91300000000000003</v>
      </c>
      <c r="H38" s="47">
        <v>0.98899999999999999</v>
      </c>
      <c r="I38" s="47">
        <v>1.248</v>
      </c>
      <c r="J38" s="47">
        <v>1.5649999999999999</v>
      </c>
      <c r="K38" s="47">
        <v>1.873</v>
      </c>
      <c r="L38" s="47">
        <v>2.169</v>
      </c>
      <c r="M38" s="47">
        <v>2.468</v>
      </c>
      <c r="N38" s="47">
        <v>2.7639999999999998</v>
      </c>
      <c r="O38" s="47">
        <v>3.0760000000000001</v>
      </c>
      <c r="P38" s="47">
        <v>3.419</v>
      </c>
      <c r="Q38" s="47">
        <v>3.79</v>
      </c>
    </row>
    <row r="39" spans="1:17" ht="13" x14ac:dyDescent="0.6">
      <c r="A39" s="110" t="s">
        <v>216</v>
      </c>
      <c r="B39" s="110" t="s">
        <v>213</v>
      </c>
      <c r="C39" s="106" t="s">
        <v>41</v>
      </c>
      <c r="D39" s="106" t="s">
        <v>210</v>
      </c>
      <c r="E39" s="110" t="s">
        <v>221</v>
      </c>
      <c r="F39" s="110" t="s">
        <v>222</v>
      </c>
      <c r="G39" s="47">
        <v>0.91300000000000003</v>
      </c>
      <c r="H39" s="47">
        <v>0.98799999999999999</v>
      </c>
      <c r="I39" s="47">
        <v>1.25</v>
      </c>
      <c r="J39" s="47">
        <v>1.587</v>
      </c>
      <c r="K39" s="47">
        <v>1.927</v>
      </c>
      <c r="L39" s="47">
        <v>2.2509999999999999</v>
      </c>
      <c r="M39" s="47">
        <v>2.5830000000000002</v>
      </c>
      <c r="N39" s="47">
        <v>2.9089999999999998</v>
      </c>
      <c r="O39" s="47">
        <v>3.2469999999999999</v>
      </c>
      <c r="P39" s="47">
        <v>3.6030000000000002</v>
      </c>
      <c r="Q39" s="47">
        <v>3.9740000000000002</v>
      </c>
    </row>
    <row r="40" spans="1:17" ht="13" x14ac:dyDescent="0.6">
      <c r="A40" s="110" t="s">
        <v>216</v>
      </c>
      <c r="B40" s="110" t="s">
        <v>214</v>
      </c>
      <c r="C40" s="106" t="s">
        <v>42</v>
      </c>
      <c r="D40" s="106" t="s">
        <v>210</v>
      </c>
      <c r="E40" s="110" t="s">
        <v>221</v>
      </c>
      <c r="F40" s="110" t="s">
        <v>222</v>
      </c>
      <c r="G40" s="47">
        <v>0.91300000000000003</v>
      </c>
      <c r="H40" s="47">
        <v>0.98899999999999999</v>
      </c>
      <c r="I40" s="47">
        <v>1.2569999999999999</v>
      </c>
      <c r="J40" s="47">
        <v>1.569</v>
      </c>
      <c r="K40" s="47">
        <v>1.8779999999999999</v>
      </c>
      <c r="L40" s="47">
        <v>2.1720000000000002</v>
      </c>
      <c r="M40" s="47">
        <v>2.4449999999999998</v>
      </c>
      <c r="N40" s="47">
        <v>2.6890000000000001</v>
      </c>
      <c r="O40" s="47">
        <v>2.923</v>
      </c>
      <c r="P40" s="47">
        <v>3.1669999999999998</v>
      </c>
      <c r="Q40" s="47">
        <v>3.3879999999999999</v>
      </c>
    </row>
    <row r="41" spans="1:17" ht="13" x14ac:dyDescent="0.6">
      <c r="A41" s="110" t="s">
        <v>216</v>
      </c>
      <c r="B41" s="110" t="s">
        <v>215</v>
      </c>
      <c r="C41" s="106" t="s">
        <v>43</v>
      </c>
      <c r="D41" s="106" t="s">
        <v>210</v>
      </c>
      <c r="E41" s="110" t="s">
        <v>221</v>
      </c>
      <c r="F41" s="110" t="s">
        <v>222</v>
      </c>
      <c r="G41" s="47">
        <v>0.91300000000000003</v>
      </c>
      <c r="H41" s="47">
        <v>0.98899999999999999</v>
      </c>
      <c r="I41" s="47">
        <v>1.25</v>
      </c>
      <c r="J41" s="47">
        <v>1.5880000000000001</v>
      </c>
      <c r="K41" s="47">
        <v>1.958</v>
      </c>
      <c r="L41" s="47">
        <v>2.379</v>
      </c>
      <c r="M41" s="47">
        <v>2.8919999999999999</v>
      </c>
      <c r="N41" s="47">
        <v>3.3759999999999999</v>
      </c>
      <c r="O41" s="47">
        <v>3.8730000000000002</v>
      </c>
      <c r="P41" s="47">
        <v>4.3730000000000002</v>
      </c>
      <c r="Q41" s="47">
        <v>4.8630000000000004</v>
      </c>
    </row>
    <row r="42" spans="1:17" ht="13" x14ac:dyDescent="0.6">
      <c r="A42" s="110" t="s">
        <v>217</v>
      </c>
      <c r="B42" s="110" t="s">
        <v>209</v>
      </c>
      <c r="C42" s="106" t="s">
        <v>44</v>
      </c>
      <c r="D42" s="106" t="s">
        <v>210</v>
      </c>
      <c r="E42" s="110" t="s">
        <v>221</v>
      </c>
      <c r="F42" s="110" t="s">
        <v>222</v>
      </c>
      <c r="G42" s="47">
        <v>0.91300000000000003</v>
      </c>
      <c r="H42" s="47">
        <v>0.99</v>
      </c>
      <c r="I42" s="47">
        <v>1.28</v>
      </c>
      <c r="J42" s="47">
        <v>1.5209999999999999</v>
      </c>
      <c r="K42" s="47">
        <v>1.774</v>
      </c>
      <c r="L42" s="47">
        <v>2.028</v>
      </c>
      <c r="M42" s="47">
        <v>2.2759999999999998</v>
      </c>
      <c r="N42" s="47">
        <v>2.536</v>
      </c>
      <c r="O42" s="47">
        <v>2.7970000000000002</v>
      </c>
      <c r="P42" s="47">
        <v>3.0489999999999999</v>
      </c>
      <c r="Q42" s="47">
        <v>3.294</v>
      </c>
    </row>
    <row r="43" spans="1:17" ht="13" x14ac:dyDescent="0.6">
      <c r="A43" s="110" t="s">
        <v>217</v>
      </c>
      <c r="B43" s="110" t="s">
        <v>212</v>
      </c>
      <c r="C43" s="106" t="s">
        <v>45</v>
      </c>
      <c r="D43" s="106" t="s">
        <v>210</v>
      </c>
      <c r="E43" s="110" t="s">
        <v>221</v>
      </c>
      <c r="F43" s="110" t="s">
        <v>222</v>
      </c>
      <c r="G43" s="47">
        <v>0.91300000000000003</v>
      </c>
      <c r="H43" s="47">
        <v>0.98899999999999999</v>
      </c>
      <c r="I43" s="47">
        <v>1.2410000000000001</v>
      </c>
      <c r="J43" s="47">
        <v>1.4830000000000001</v>
      </c>
      <c r="K43" s="47">
        <v>1.762</v>
      </c>
      <c r="L43" s="47">
        <v>2.0529999999999999</v>
      </c>
      <c r="M43" s="47">
        <v>2.3559999999999999</v>
      </c>
      <c r="N43" s="47">
        <v>2.681</v>
      </c>
      <c r="O43" s="47">
        <v>3.0230000000000001</v>
      </c>
      <c r="P43" s="47">
        <v>3.3879999999999999</v>
      </c>
      <c r="Q43" s="47">
        <v>3.7629999999999999</v>
      </c>
    </row>
    <row r="44" spans="1:17" ht="13" x14ac:dyDescent="0.6">
      <c r="A44" s="110" t="s">
        <v>217</v>
      </c>
      <c r="B44" s="110" t="s">
        <v>213</v>
      </c>
      <c r="C44" s="106" t="s">
        <v>46</v>
      </c>
      <c r="D44" s="106" t="s">
        <v>210</v>
      </c>
      <c r="E44" s="110" t="s">
        <v>221</v>
      </c>
      <c r="F44" s="110" t="s">
        <v>222</v>
      </c>
      <c r="G44" s="47">
        <v>0.91300000000000003</v>
      </c>
      <c r="H44" s="47">
        <v>0.98799999999999999</v>
      </c>
      <c r="I44" s="47">
        <v>1.226</v>
      </c>
      <c r="J44" s="47">
        <v>1.51</v>
      </c>
      <c r="K44" s="47">
        <v>1.8660000000000001</v>
      </c>
      <c r="L44" s="47">
        <v>2.2469999999999999</v>
      </c>
      <c r="M44" s="47">
        <v>2.6539999999999999</v>
      </c>
      <c r="N44" s="47">
        <v>3.089</v>
      </c>
      <c r="O44" s="47">
        <v>3.5529999999999999</v>
      </c>
      <c r="P44" s="47">
        <v>4.0449999999999999</v>
      </c>
      <c r="Q44" s="47">
        <v>4.5709999999999997</v>
      </c>
    </row>
    <row r="45" spans="1:17" ht="13" x14ac:dyDescent="0.6">
      <c r="A45" s="110" t="s">
        <v>218</v>
      </c>
      <c r="B45" s="110" t="s">
        <v>209</v>
      </c>
      <c r="C45" s="106" t="s">
        <v>47</v>
      </c>
      <c r="D45" s="106" t="s">
        <v>210</v>
      </c>
      <c r="E45" s="110" t="s">
        <v>221</v>
      </c>
      <c r="F45" s="110" t="s">
        <v>222</v>
      </c>
      <c r="G45" s="47">
        <v>0.91300000000000003</v>
      </c>
      <c r="H45" s="47">
        <v>0.98899999999999999</v>
      </c>
      <c r="I45" s="47">
        <v>1.2549999999999999</v>
      </c>
      <c r="J45" s="47">
        <v>1.528</v>
      </c>
      <c r="K45" s="47">
        <v>1.825</v>
      </c>
      <c r="L45" s="47">
        <v>2.1389999999999998</v>
      </c>
      <c r="M45" s="47">
        <v>2.4209999999999998</v>
      </c>
      <c r="N45" s="47">
        <v>2.6680000000000001</v>
      </c>
      <c r="O45" s="47">
        <v>2.8740000000000001</v>
      </c>
      <c r="P45" s="47">
        <v>3.0329999999999999</v>
      </c>
      <c r="Q45" s="47">
        <v>3.1440000000000001</v>
      </c>
    </row>
    <row r="46" spans="1:17" ht="13" x14ac:dyDescent="0.6">
      <c r="A46" s="110" t="s">
        <v>218</v>
      </c>
      <c r="B46" s="110" t="s">
        <v>212</v>
      </c>
      <c r="C46" s="106" t="s">
        <v>48</v>
      </c>
      <c r="D46" s="106" t="s">
        <v>210</v>
      </c>
      <c r="E46" s="110" t="s">
        <v>221</v>
      </c>
      <c r="F46" s="110" t="s">
        <v>222</v>
      </c>
      <c r="G46" s="47">
        <v>0.91300000000000003</v>
      </c>
      <c r="H46" s="47">
        <v>0.98899999999999999</v>
      </c>
      <c r="I46" s="47">
        <v>1.2370000000000001</v>
      </c>
      <c r="J46" s="47">
        <v>1.5189999999999999</v>
      </c>
      <c r="K46" s="47">
        <v>1.859</v>
      </c>
      <c r="L46" s="47">
        <v>2.2389999999999999</v>
      </c>
      <c r="M46" s="47">
        <v>2.6219999999999999</v>
      </c>
      <c r="N46" s="47">
        <v>3.0169999999999999</v>
      </c>
      <c r="O46" s="47">
        <v>3.4009999999999998</v>
      </c>
      <c r="P46" s="47">
        <v>3.762</v>
      </c>
      <c r="Q46" s="47">
        <v>4.0759999999999996</v>
      </c>
    </row>
    <row r="47" spans="1:17" ht="13" x14ac:dyDescent="0.6">
      <c r="A47" s="110" t="s">
        <v>218</v>
      </c>
      <c r="B47" s="110" t="s">
        <v>215</v>
      </c>
      <c r="C47" s="106" t="s">
        <v>49</v>
      </c>
      <c r="D47" s="106" t="s">
        <v>210</v>
      </c>
      <c r="E47" s="110" t="s">
        <v>221</v>
      </c>
      <c r="F47" s="110" t="s">
        <v>222</v>
      </c>
      <c r="G47" s="47">
        <v>0.91300000000000003</v>
      </c>
      <c r="H47" s="47">
        <v>0.98899999999999999</v>
      </c>
      <c r="I47" s="47">
        <v>1.266</v>
      </c>
      <c r="J47" s="47">
        <v>1.603</v>
      </c>
      <c r="K47" s="47">
        <v>2.0129999999999999</v>
      </c>
      <c r="L47" s="47">
        <v>2.48</v>
      </c>
      <c r="M47" s="47">
        <v>2.976</v>
      </c>
      <c r="N47" s="47">
        <v>3.504</v>
      </c>
      <c r="O47" s="47">
        <v>4.05</v>
      </c>
      <c r="P47" s="47">
        <v>4.5759999999999996</v>
      </c>
      <c r="Q47" s="47">
        <v>5.0519999999999996</v>
      </c>
    </row>
    <row r="48" spans="1:17" ht="13" x14ac:dyDescent="0.6">
      <c r="A48" s="110" t="s">
        <v>219</v>
      </c>
      <c r="B48" s="110" t="s">
        <v>209</v>
      </c>
      <c r="C48" s="106" t="s">
        <v>50</v>
      </c>
      <c r="D48" s="110" t="s">
        <v>210</v>
      </c>
      <c r="E48" s="110" t="s">
        <v>221</v>
      </c>
      <c r="F48" s="110" t="s">
        <v>222</v>
      </c>
      <c r="G48" s="47">
        <v>0.91300000000000003</v>
      </c>
      <c r="H48" s="47">
        <v>0.98899999999999999</v>
      </c>
      <c r="I48" s="47">
        <v>1.262</v>
      </c>
      <c r="J48" s="47">
        <v>1.583</v>
      </c>
      <c r="K48" s="47">
        <v>1.925</v>
      </c>
      <c r="L48" s="47">
        <v>2.2549999999999999</v>
      </c>
      <c r="M48" s="47">
        <v>2.5470000000000002</v>
      </c>
      <c r="N48" s="47">
        <v>2.8180000000000001</v>
      </c>
      <c r="O48" s="47">
        <v>3.0739999999999998</v>
      </c>
      <c r="P48" s="47">
        <v>3.3010000000000002</v>
      </c>
      <c r="Q48" s="47">
        <v>3.49</v>
      </c>
    </row>
    <row r="49" spans="1:17" ht="13" x14ac:dyDescent="0.6">
      <c r="A49" s="110" t="s">
        <v>219</v>
      </c>
      <c r="B49" s="110" t="s">
        <v>212</v>
      </c>
      <c r="C49" s="106" t="s">
        <v>51</v>
      </c>
      <c r="D49" s="110" t="s">
        <v>210</v>
      </c>
      <c r="E49" s="110" t="s">
        <v>221</v>
      </c>
      <c r="F49" s="110" t="s">
        <v>222</v>
      </c>
      <c r="G49" s="47">
        <v>0.91300000000000003</v>
      </c>
      <c r="H49" s="47">
        <v>0.98899999999999999</v>
      </c>
      <c r="I49" s="47">
        <v>1.252</v>
      </c>
      <c r="J49" s="47">
        <v>1.5649999999999999</v>
      </c>
      <c r="K49" s="47">
        <v>1.9359999999999999</v>
      </c>
      <c r="L49" s="47">
        <v>2.33</v>
      </c>
      <c r="M49" s="47">
        <v>2.7109999999999999</v>
      </c>
      <c r="N49" s="47">
        <v>3.0870000000000002</v>
      </c>
      <c r="O49" s="47">
        <v>3.4649999999999999</v>
      </c>
      <c r="P49" s="47">
        <v>3.8450000000000002</v>
      </c>
      <c r="Q49" s="47">
        <v>4.2160000000000002</v>
      </c>
    </row>
    <row r="50" spans="1:17" ht="13" x14ac:dyDescent="0.6">
      <c r="A50" s="110" t="s">
        <v>219</v>
      </c>
      <c r="B50" s="110" t="s">
        <v>213</v>
      </c>
      <c r="C50" s="106" t="s">
        <v>52</v>
      </c>
      <c r="D50" s="110" t="s">
        <v>210</v>
      </c>
      <c r="E50" s="110" t="s">
        <v>221</v>
      </c>
      <c r="F50" s="110" t="s">
        <v>222</v>
      </c>
      <c r="G50" s="47">
        <v>0.91300000000000003</v>
      </c>
      <c r="H50" s="47">
        <v>0.98799999999999999</v>
      </c>
      <c r="I50" s="47">
        <v>1.24</v>
      </c>
      <c r="J50" s="47">
        <v>1.5580000000000001</v>
      </c>
      <c r="K50" s="47">
        <v>1.93</v>
      </c>
      <c r="L50" s="47">
        <v>2.2989999999999999</v>
      </c>
      <c r="M50" s="47">
        <v>2.6709999999999998</v>
      </c>
      <c r="N50" s="47">
        <v>3.0270000000000001</v>
      </c>
      <c r="O50" s="47">
        <v>3.4009999999999998</v>
      </c>
      <c r="P50" s="47">
        <v>3.802</v>
      </c>
      <c r="Q50" s="47">
        <v>4.2270000000000003</v>
      </c>
    </row>
    <row r="51" spans="1:17" ht="13" x14ac:dyDescent="0.6">
      <c r="A51" s="110" t="s">
        <v>219</v>
      </c>
      <c r="B51" s="110" t="s">
        <v>214</v>
      </c>
      <c r="C51" s="106" t="s">
        <v>53</v>
      </c>
      <c r="D51" s="110" t="s">
        <v>210</v>
      </c>
      <c r="E51" s="110" t="s">
        <v>221</v>
      </c>
      <c r="F51" s="110" t="s">
        <v>222</v>
      </c>
      <c r="G51" s="47">
        <v>0.91300000000000003</v>
      </c>
      <c r="H51" s="47">
        <v>0.98899999999999999</v>
      </c>
      <c r="I51" s="47">
        <v>1.2410000000000001</v>
      </c>
      <c r="J51" s="47">
        <v>1.5309999999999999</v>
      </c>
      <c r="K51" s="47">
        <v>1.843</v>
      </c>
      <c r="L51" s="47">
        <v>2.157</v>
      </c>
      <c r="M51" s="47">
        <v>2.4590000000000001</v>
      </c>
      <c r="N51" s="47">
        <v>2.7370000000000001</v>
      </c>
      <c r="O51" s="47">
        <v>3.008</v>
      </c>
      <c r="P51" s="47">
        <v>3.2629999999999999</v>
      </c>
      <c r="Q51" s="47">
        <v>3.4860000000000002</v>
      </c>
    </row>
    <row r="52" spans="1:17" ht="13" x14ac:dyDescent="0.6">
      <c r="A52" s="110" t="s">
        <v>219</v>
      </c>
      <c r="B52" s="110" t="s">
        <v>215</v>
      </c>
      <c r="C52" s="106" t="s">
        <v>54</v>
      </c>
      <c r="D52" s="110" t="s">
        <v>210</v>
      </c>
      <c r="E52" s="110" t="s">
        <v>221</v>
      </c>
      <c r="F52" s="110" t="s">
        <v>222</v>
      </c>
      <c r="G52" s="47">
        <v>0.91300000000000003</v>
      </c>
      <c r="H52" s="47">
        <v>0.98899999999999999</v>
      </c>
      <c r="I52" s="47">
        <v>1.2669999999999999</v>
      </c>
      <c r="J52" s="47">
        <v>1.615</v>
      </c>
      <c r="K52" s="47">
        <v>2.0419999999999998</v>
      </c>
      <c r="L52" s="47">
        <v>2.5270000000000001</v>
      </c>
      <c r="M52" s="47">
        <v>3.0209999999999999</v>
      </c>
      <c r="N52" s="47">
        <v>3.5249999999999999</v>
      </c>
      <c r="O52" s="47">
        <v>4.0540000000000003</v>
      </c>
      <c r="P52" s="47">
        <v>4.5949999999999998</v>
      </c>
      <c r="Q52" s="47">
        <v>5.12</v>
      </c>
    </row>
    <row r="55" spans="1:17" ht="13" x14ac:dyDescent="0.6">
      <c r="A55" s="112">
        <v>0.98069509156049062</v>
      </c>
      <c r="B55" s="112">
        <v>2.3602398963446625</v>
      </c>
      <c r="C55" s="112">
        <v>2.7277624531365285</v>
      </c>
      <c r="D55" s="112">
        <v>2.6010649019379217</v>
      </c>
      <c r="E55" s="112">
        <v>2.1763787229798659</v>
      </c>
      <c r="F55" s="112">
        <v>1.9243901905229288</v>
      </c>
      <c r="G55" s="112">
        <v>1.8242152031997749</v>
      </c>
      <c r="H55" s="112">
        <v>1.6830120939502313</v>
      </c>
      <c r="I55" s="112">
        <v>1.6262646572796191</v>
      </c>
      <c r="J55" s="112">
        <v>1.5807933411390751</v>
      </c>
      <c r="K55" s="113"/>
      <c r="L55" s="113"/>
      <c r="M55" s="113"/>
      <c r="N55" s="113"/>
      <c r="O55" s="113"/>
      <c r="P55" s="113"/>
      <c r="Q55" s="113"/>
    </row>
    <row r="56" spans="1:17" ht="13" x14ac:dyDescent="0.6">
      <c r="A56" s="112">
        <v>0.97959178430744309</v>
      </c>
      <c r="B56" s="112">
        <v>2.1947206725930313</v>
      </c>
      <c r="C56" s="112">
        <v>1.9758813257819918</v>
      </c>
      <c r="D56" s="112">
        <v>1.5955135729341263</v>
      </c>
      <c r="E56" s="112">
        <v>1.4689333842959229</v>
      </c>
      <c r="F56" s="112">
        <v>1.4933166610646031</v>
      </c>
      <c r="G56" s="112">
        <v>1.58818251770938</v>
      </c>
      <c r="H56" s="112">
        <v>1.5903168244728372</v>
      </c>
      <c r="I56" s="112">
        <v>1.5981283691096859</v>
      </c>
      <c r="J56" s="112">
        <v>1.5905077775809406</v>
      </c>
      <c r="K56" s="114"/>
      <c r="L56" s="114"/>
      <c r="M56" s="114"/>
      <c r="N56" s="114"/>
      <c r="O56" s="114"/>
      <c r="P56" s="114"/>
      <c r="Q56" s="114"/>
    </row>
    <row r="57" spans="1:17" ht="13" x14ac:dyDescent="0.6">
      <c r="A57" s="112">
        <v>0.97792180908828907</v>
      </c>
      <c r="B57" s="112">
        <v>1.9657773333058071</v>
      </c>
      <c r="C57" s="112">
        <v>1.2140592040278175</v>
      </c>
      <c r="D57" s="112">
        <v>0.51193492450698486</v>
      </c>
      <c r="E57" s="112">
        <v>0.17819469079503047</v>
      </c>
      <c r="F57" s="112">
        <v>8.0752553703300478E-2</v>
      </c>
      <c r="G57" s="112">
        <v>0.15503133046455009</v>
      </c>
      <c r="H57" s="112">
        <v>0.14019554702382475</v>
      </c>
      <c r="I57" s="112">
        <v>0.16204373708597064</v>
      </c>
      <c r="J57" s="112">
        <v>0.23021012760968684</v>
      </c>
      <c r="K57" s="2"/>
      <c r="L57" s="2"/>
      <c r="M57" s="2"/>
      <c r="N57" s="2"/>
      <c r="O57" s="2"/>
      <c r="P57" s="2"/>
      <c r="Q57" s="2"/>
    </row>
    <row r="58" spans="1:17" ht="13" x14ac:dyDescent="0.6">
      <c r="A58" s="112">
        <v>0.98030571345175677</v>
      </c>
      <c r="B58" s="112">
        <v>2.1678517781265283</v>
      </c>
      <c r="C58" s="112">
        <v>2.0991255323229208</v>
      </c>
      <c r="D58" s="112">
        <v>1.6805014611623426</v>
      </c>
      <c r="E58" s="112">
        <v>1.2477678279930071</v>
      </c>
      <c r="F58" s="112">
        <v>1.065965057507845</v>
      </c>
      <c r="G58" s="112">
        <v>1.0100540976214711</v>
      </c>
      <c r="H58" s="112">
        <v>0.86907616329305881</v>
      </c>
      <c r="I58" s="112">
        <v>0.79966360370375966</v>
      </c>
      <c r="J58" s="112">
        <v>0.75125817043739662</v>
      </c>
      <c r="K58" s="115"/>
      <c r="L58" s="115"/>
      <c r="M58" s="115"/>
      <c r="N58" s="115"/>
      <c r="O58" s="115"/>
      <c r="P58" s="115"/>
      <c r="Q58" s="115"/>
    </row>
    <row r="59" spans="1:17" ht="13" x14ac:dyDescent="0.6">
      <c r="A59" s="112">
        <v>0.97892850993692715</v>
      </c>
      <c r="B59" s="112">
        <v>2.4869111500651186</v>
      </c>
      <c r="C59" s="112">
        <v>3.4339155857012749</v>
      </c>
      <c r="D59" s="112">
        <v>3.4509253377180027</v>
      </c>
      <c r="E59" s="112">
        <v>2.9050748677481142</v>
      </c>
      <c r="F59" s="112">
        <v>2.6305243335569939</v>
      </c>
      <c r="G59" s="112">
        <v>2.5422700192612835</v>
      </c>
      <c r="H59" s="112">
        <v>2.4293750598349151</v>
      </c>
      <c r="I59" s="112">
        <v>2.3761124363840924</v>
      </c>
      <c r="J59" s="112">
        <v>2.34025079975273</v>
      </c>
      <c r="K59" s="47"/>
      <c r="L59" s="47"/>
      <c r="M59" s="47"/>
      <c r="N59" s="47"/>
      <c r="O59" s="47"/>
      <c r="P59" s="47"/>
      <c r="Q59" s="47"/>
    </row>
    <row r="60" spans="1:17" ht="13" x14ac:dyDescent="0.6">
      <c r="A60" s="112">
        <v>2.0166887337254469</v>
      </c>
      <c r="B60" s="112">
        <v>3.214114465158513</v>
      </c>
      <c r="C60" s="112">
        <v>3.8400804969437097</v>
      </c>
      <c r="D60" s="112">
        <v>3.3951712882958063</v>
      </c>
      <c r="E60" s="112">
        <v>2.6624359373363271</v>
      </c>
      <c r="F60" s="112">
        <v>2.0542739923631315</v>
      </c>
      <c r="G60" s="112">
        <v>1.8704629506038462</v>
      </c>
      <c r="H60" s="112">
        <v>1.6872215536575474</v>
      </c>
      <c r="I60" s="112">
        <v>1.6116568312387169</v>
      </c>
      <c r="J60" s="112">
        <v>1.5429754636162141</v>
      </c>
      <c r="K60" s="47"/>
      <c r="L60" s="47"/>
      <c r="M60" s="47"/>
      <c r="N60" s="47"/>
      <c r="O60" s="47"/>
      <c r="P60" s="47"/>
      <c r="Q60" s="47"/>
    </row>
    <row r="61" spans="1:17" ht="13" x14ac:dyDescent="0.6">
      <c r="A61" s="112">
        <v>2.0166887337254469</v>
      </c>
      <c r="B61" s="112">
        <v>3.0689860300521898</v>
      </c>
      <c r="C61" s="112">
        <v>2.9226287622041713</v>
      </c>
      <c r="D61" s="112">
        <v>2.1859466763369806</v>
      </c>
      <c r="E61" s="112">
        <v>1.8904484874719074</v>
      </c>
      <c r="F61" s="112">
        <v>1.6625162361885826</v>
      </c>
      <c r="G61" s="112">
        <v>1.7273151399047171</v>
      </c>
      <c r="H61" s="112">
        <v>1.7214397987189045</v>
      </c>
      <c r="I61" s="112">
        <v>1.726181350653988</v>
      </c>
      <c r="J61" s="112">
        <v>1.7143398874430282</v>
      </c>
      <c r="K61" s="47"/>
      <c r="L61" s="47"/>
      <c r="M61" s="47"/>
      <c r="N61" s="47"/>
      <c r="O61" s="47"/>
      <c r="P61" s="47"/>
      <c r="Q61" s="47"/>
    </row>
    <row r="62" spans="1:17" ht="13" x14ac:dyDescent="0.6">
      <c r="A62" s="112">
        <v>2.0166887337254469</v>
      </c>
      <c r="B62" s="112">
        <v>2.893801875875246</v>
      </c>
      <c r="C62" s="112">
        <v>2.1468866975737466</v>
      </c>
      <c r="D62" s="112">
        <v>1.0184957394667737</v>
      </c>
      <c r="E62" s="112">
        <v>0.55241871586553248</v>
      </c>
      <c r="F62" s="112">
        <v>0.26842417975312394</v>
      </c>
      <c r="G62" s="112">
        <v>0.37220651041294239</v>
      </c>
      <c r="H62" s="112">
        <v>0.39872649657297643</v>
      </c>
      <c r="I62" s="112">
        <v>0.43064692402685623</v>
      </c>
      <c r="J62" s="112">
        <v>0.50135747888861992</v>
      </c>
      <c r="K62" s="47"/>
      <c r="L62" s="47"/>
      <c r="M62" s="47"/>
      <c r="N62" s="47"/>
      <c r="O62" s="47"/>
      <c r="P62" s="47"/>
      <c r="Q62" s="47"/>
    </row>
    <row r="63" spans="1:17" ht="13" x14ac:dyDescent="0.6">
      <c r="A63" s="112">
        <v>2.0166887337254469</v>
      </c>
      <c r="B63" s="112">
        <v>3.2887274696028257</v>
      </c>
      <c r="C63" s="112">
        <v>2.9526569426914451</v>
      </c>
      <c r="D63" s="112">
        <v>2.1326140512913039</v>
      </c>
      <c r="E63" s="112">
        <v>1.5415853335304597</v>
      </c>
      <c r="F63" s="112">
        <v>1.0699403285789666</v>
      </c>
      <c r="G63" s="112">
        <v>0.96421353648663555</v>
      </c>
      <c r="H63" s="112">
        <v>0.80595554484990117</v>
      </c>
      <c r="I63" s="112">
        <v>0.73808090130407233</v>
      </c>
      <c r="J63" s="112">
        <v>0.70493002865130716</v>
      </c>
      <c r="K63" s="47"/>
      <c r="L63" s="47"/>
      <c r="M63" s="47"/>
      <c r="N63" s="47"/>
      <c r="O63" s="47"/>
      <c r="P63" s="47"/>
      <c r="Q63" s="47"/>
    </row>
    <row r="64" spans="1:17" ht="13" x14ac:dyDescent="0.6">
      <c r="A64" s="112">
        <v>2.0166887337254469</v>
      </c>
      <c r="B64" s="112">
        <v>3.5837618468824717</v>
      </c>
      <c r="C64" s="112">
        <v>4.6062955469037936</v>
      </c>
      <c r="D64" s="112">
        <v>4.2402565362381406</v>
      </c>
      <c r="E64" s="112">
        <v>3.2809656947728083</v>
      </c>
      <c r="F64" s="112">
        <v>2.6208859258922246</v>
      </c>
      <c r="G64" s="112">
        <v>2.4446468703340329</v>
      </c>
      <c r="H64" s="112">
        <v>2.2781331427636387</v>
      </c>
      <c r="I64" s="112">
        <v>2.2061044858675327</v>
      </c>
      <c r="J64" s="112">
        <v>2.1432038218855309</v>
      </c>
      <c r="K64" s="47"/>
      <c r="L64" s="47"/>
      <c r="M64" s="47"/>
      <c r="N64" s="47"/>
      <c r="O64" s="47"/>
      <c r="P64" s="47"/>
      <c r="Q64" s="47"/>
    </row>
    <row r="65" spans="1:17" ht="13" x14ac:dyDescent="0.6">
      <c r="A65" s="112">
        <v>3.0519236879196887</v>
      </c>
      <c r="B65" s="112">
        <v>2.6098146448259918</v>
      </c>
      <c r="C65" s="112">
        <v>4.9442042775059258</v>
      </c>
      <c r="D65" s="112">
        <v>4.3459796467572698</v>
      </c>
      <c r="E65" s="112">
        <v>3.6225422130458318</v>
      </c>
      <c r="F65" s="112">
        <v>2.8741871928116947</v>
      </c>
      <c r="G65" s="112">
        <v>2.5983917500437048</v>
      </c>
      <c r="H65" s="112">
        <v>2.2716663721267683</v>
      </c>
      <c r="I65" s="112">
        <v>2.1355617750032696</v>
      </c>
      <c r="J65" s="112">
        <v>1.9150667647883202</v>
      </c>
      <c r="K65" s="47"/>
      <c r="L65" s="47"/>
      <c r="M65" s="47"/>
      <c r="N65" s="47"/>
      <c r="O65" s="47"/>
      <c r="P65" s="47"/>
      <c r="Q65" s="47"/>
    </row>
    <row r="66" spans="1:17" ht="13" x14ac:dyDescent="0.6">
      <c r="A66" s="112">
        <v>3.0743168345347405</v>
      </c>
      <c r="B66" s="112">
        <v>2.5192504739459221</v>
      </c>
      <c r="C66" s="112">
        <v>4.0769205085461779</v>
      </c>
      <c r="D66" s="112">
        <v>2.8092366960255521</v>
      </c>
      <c r="E66" s="112">
        <v>2.3945767155486353</v>
      </c>
      <c r="F66" s="112">
        <v>2.2326156734336244</v>
      </c>
      <c r="G66" s="112">
        <v>2.2932968033011703</v>
      </c>
      <c r="H66" s="112">
        <v>2.2462033700977324</v>
      </c>
      <c r="I66" s="112">
        <v>2.3046043495520419</v>
      </c>
      <c r="J66" s="112">
        <v>2.0115097412432892</v>
      </c>
      <c r="K66" s="47"/>
      <c r="L66" s="47"/>
      <c r="M66" s="47"/>
      <c r="N66" s="47"/>
      <c r="O66" s="47"/>
      <c r="P66" s="47"/>
      <c r="Q66" s="47"/>
    </row>
    <row r="67" spans="1:17" ht="13" x14ac:dyDescent="0.6">
      <c r="A67" s="112">
        <v>3.1126949729028963</v>
      </c>
      <c r="B67" s="112">
        <v>2.3988330203963848</v>
      </c>
      <c r="C67" s="112">
        <v>3.3357505557022549</v>
      </c>
      <c r="D67" s="112">
        <v>1.4991081571059883</v>
      </c>
      <c r="E67" s="112">
        <v>0.74698076515629097</v>
      </c>
      <c r="F67" s="112">
        <v>0.42525807672979532</v>
      </c>
      <c r="G67" s="112">
        <v>0.45120425177798129</v>
      </c>
      <c r="H67" s="112">
        <v>0.45628981932459567</v>
      </c>
      <c r="I67" s="112">
        <v>0.49606082271358432</v>
      </c>
      <c r="J67" s="112">
        <v>0.44565697761218548</v>
      </c>
      <c r="K67" s="47"/>
      <c r="L67" s="47"/>
      <c r="M67" s="47"/>
      <c r="N67" s="47"/>
      <c r="O67" s="47"/>
      <c r="P67" s="47"/>
      <c r="Q67" s="47"/>
    </row>
    <row r="68" spans="1:17" ht="13" x14ac:dyDescent="0.6">
      <c r="A68" s="112">
        <v>1.1032424272369168</v>
      </c>
      <c r="B68" s="112">
        <v>2.6886062296422875</v>
      </c>
      <c r="C68" s="112">
        <v>2.9661647445951012</v>
      </c>
      <c r="D68" s="112">
        <v>3.0915254839323669</v>
      </c>
      <c r="E68" s="112">
        <v>2.6891058234271181</v>
      </c>
      <c r="F68" s="112">
        <v>2.1992507687979446</v>
      </c>
      <c r="G68" s="112">
        <v>1.5556852189414272</v>
      </c>
      <c r="H68" s="112">
        <v>2.0154980570910253</v>
      </c>
      <c r="I68" s="112">
        <v>1.6219019477493157</v>
      </c>
      <c r="J68" s="112">
        <v>1.5579710977868366</v>
      </c>
      <c r="K68" s="47"/>
      <c r="L68" s="47"/>
      <c r="M68" s="47"/>
      <c r="N68" s="47"/>
      <c r="O68" s="47"/>
      <c r="P68" s="47"/>
      <c r="Q68" s="47"/>
    </row>
    <row r="69" spans="1:17" ht="13" x14ac:dyDescent="0.6">
      <c r="A69" s="112">
        <v>1.1524068386886688</v>
      </c>
      <c r="B69" s="112">
        <v>2.5531048670514256</v>
      </c>
      <c r="C69" s="112">
        <v>2.3040437105080303</v>
      </c>
      <c r="D69" s="112">
        <v>2.0481178009574608</v>
      </c>
      <c r="E69" s="112">
        <v>1.8155633594347131</v>
      </c>
      <c r="F69" s="112">
        <v>1.7073142570547706</v>
      </c>
      <c r="G69" s="112">
        <v>1.3393329207118665</v>
      </c>
      <c r="H69" s="112">
        <v>1.9119227249917214</v>
      </c>
      <c r="I69" s="112">
        <v>1.6144369983260631</v>
      </c>
      <c r="J69" s="112">
        <v>1.5074840115385957</v>
      </c>
      <c r="K69" s="47"/>
      <c r="L69" s="47"/>
      <c r="M69" s="47"/>
      <c r="N69" s="47"/>
      <c r="O69" s="47"/>
      <c r="P69" s="47"/>
      <c r="Q69" s="47"/>
    </row>
    <row r="70" spans="1:17" ht="13" x14ac:dyDescent="0.6">
      <c r="A70" s="112">
        <v>0.9330759937050459</v>
      </c>
      <c r="B70" s="112">
        <v>2.6969341412364622</v>
      </c>
      <c r="C70" s="112">
        <v>3.4626064387211608</v>
      </c>
      <c r="D70" s="112">
        <v>3.8720795463089042</v>
      </c>
      <c r="E70" s="112">
        <v>3.3790209161510987</v>
      </c>
      <c r="F70" s="112">
        <v>2.9317571913908935</v>
      </c>
      <c r="G70" s="112">
        <v>2.1018451369685609</v>
      </c>
      <c r="H70" s="112">
        <v>2.7333044519292526</v>
      </c>
      <c r="I70" s="112">
        <v>2.2671393021231001</v>
      </c>
      <c r="J70" s="112">
        <v>2.1688023240182375</v>
      </c>
      <c r="K70" s="47"/>
      <c r="L70" s="47"/>
      <c r="M70" s="47"/>
      <c r="N70" s="47"/>
      <c r="O70" s="47"/>
      <c r="P70" s="47"/>
      <c r="Q70" s="47"/>
    </row>
    <row r="71" spans="1:17" ht="13" x14ac:dyDescent="0.6">
      <c r="A71" s="112">
        <v>1.920950775437924</v>
      </c>
      <c r="B71" s="112">
        <v>2.4871808863502487</v>
      </c>
      <c r="C71" s="112">
        <v>2.8829880926762863</v>
      </c>
      <c r="D71" s="112">
        <v>2.6937399178057708</v>
      </c>
      <c r="E71" s="112">
        <v>2.2654724199954401</v>
      </c>
      <c r="F71" s="112">
        <v>1.9798419485093754</v>
      </c>
      <c r="G71" s="112">
        <v>1.8403066370730858</v>
      </c>
      <c r="H71" s="112">
        <v>1.7160137494055983</v>
      </c>
      <c r="I71" s="112">
        <v>1.6264137530115796</v>
      </c>
      <c r="J71" s="112">
        <v>1.5014297290196099</v>
      </c>
      <c r="K71" s="47"/>
      <c r="L71" s="47"/>
      <c r="M71" s="47"/>
      <c r="N71" s="47"/>
      <c r="O71" s="47"/>
      <c r="P71" s="47"/>
      <c r="Q71" s="47"/>
    </row>
    <row r="72" spans="1:17" ht="13" x14ac:dyDescent="0.6">
      <c r="A72" s="112">
        <v>1.6816217739765271</v>
      </c>
      <c r="B72" s="112">
        <v>2.2142586944936538</v>
      </c>
      <c r="C72" s="112">
        <v>2.1229634434092981</v>
      </c>
      <c r="D72" s="112">
        <v>1.7247733724906622</v>
      </c>
      <c r="E72" s="112">
        <v>1.5442200013030538</v>
      </c>
      <c r="F72" s="112">
        <v>1.525243138048582</v>
      </c>
      <c r="G72" s="112">
        <v>1.5799187857526542</v>
      </c>
      <c r="H72" s="112">
        <v>1.5960095749440129</v>
      </c>
      <c r="I72" s="112">
        <v>1.5982896802354318</v>
      </c>
      <c r="J72" s="112">
        <v>1.537760568707669</v>
      </c>
      <c r="K72" s="47"/>
      <c r="L72" s="47"/>
      <c r="M72" s="47"/>
      <c r="N72" s="47"/>
      <c r="O72" s="47"/>
      <c r="P72" s="47"/>
      <c r="Q72" s="47"/>
    </row>
    <row r="73" spans="1:17" ht="13" x14ac:dyDescent="0.6">
      <c r="A73" s="112">
        <v>1.4858713257841272</v>
      </c>
      <c r="B73" s="112">
        <v>1.9472333403281361</v>
      </c>
      <c r="C73" s="112">
        <v>1.3586700100645333</v>
      </c>
      <c r="D73" s="112">
        <v>0.64293574514082685</v>
      </c>
      <c r="E73" s="112">
        <v>0.25955462493523207</v>
      </c>
      <c r="F73" s="112">
        <v>0.10752386000469905</v>
      </c>
      <c r="G73" s="112">
        <v>0.12566104914273346</v>
      </c>
      <c r="H73" s="112">
        <v>0.12515952704681421</v>
      </c>
      <c r="I73" s="112">
        <v>0.14884561372585647</v>
      </c>
      <c r="J73" s="112">
        <v>0.19237160402405529</v>
      </c>
      <c r="K73" s="47"/>
      <c r="L73" s="47"/>
      <c r="M73" s="47"/>
      <c r="N73" s="47"/>
      <c r="O73" s="47"/>
      <c r="P73" s="47"/>
      <c r="Q73" s="47"/>
    </row>
    <row r="74" spans="1:17" ht="13" x14ac:dyDescent="0.6">
      <c r="A74" s="112">
        <v>1.7927795423865911</v>
      </c>
      <c r="B74" s="112">
        <v>2.2256275597573261</v>
      </c>
      <c r="C74" s="112">
        <v>2.2056622222408784</v>
      </c>
      <c r="D74" s="112">
        <v>1.7724250398765351</v>
      </c>
      <c r="E74" s="112">
        <v>1.3442410786344672</v>
      </c>
      <c r="F74" s="112">
        <v>1.1114960291004561</v>
      </c>
      <c r="G74" s="112">
        <v>1.0084257922953199</v>
      </c>
      <c r="H74" s="112">
        <v>0.87341514120526931</v>
      </c>
      <c r="I74" s="112">
        <v>0.77669418587804628</v>
      </c>
      <c r="J74" s="112">
        <v>0.64193643835503966</v>
      </c>
      <c r="K74" s="47"/>
      <c r="L74" s="47"/>
      <c r="M74" s="47"/>
      <c r="N74" s="47"/>
      <c r="O74" s="47"/>
      <c r="P74" s="47"/>
      <c r="Q74" s="47"/>
    </row>
    <row r="75" spans="1:17" ht="13" x14ac:dyDescent="0.6">
      <c r="A75" s="116">
        <v>1.6178182482790016</v>
      </c>
      <c r="B75" s="116">
        <v>2.6416285953588803</v>
      </c>
      <c r="C75" s="116">
        <v>3.5452977621079906</v>
      </c>
      <c r="D75" s="116">
        <v>3.5386802256774041</v>
      </c>
      <c r="E75" s="116">
        <v>2.9972185602828771</v>
      </c>
      <c r="F75" s="116">
        <v>2.6861927820082565</v>
      </c>
      <c r="G75" s="116">
        <v>2.5507739763700688</v>
      </c>
      <c r="H75" s="116">
        <v>2.4386516360974664</v>
      </c>
      <c r="I75" s="116">
        <v>2.3456300692749066</v>
      </c>
      <c r="J75" s="116">
        <v>2.2284385820787067</v>
      </c>
      <c r="K75" s="47"/>
      <c r="L75" s="47"/>
      <c r="M75" s="47"/>
      <c r="N75" s="47"/>
      <c r="O75" s="47"/>
      <c r="P75" s="47"/>
      <c r="Q75" s="47"/>
    </row>
    <row r="76" spans="1:17" ht="13" x14ac:dyDescent="0.6">
      <c r="A76" s="2"/>
      <c r="B76" s="2"/>
      <c r="C76" s="117"/>
      <c r="D76" s="117"/>
      <c r="E76" s="117"/>
      <c r="F76" s="117"/>
      <c r="G76" s="117"/>
      <c r="H76" s="47"/>
      <c r="I76" s="47"/>
      <c r="J76" s="47"/>
      <c r="K76" s="47"/>
      <c r="L76" s="47"/>
      <c r="M76" s="47"/>
      <c r="N76" s="47"/>
      <c r="O76" s="47"/>
      <c r="P76" s="47"/>
      <c r="Q76" s="47"/>
    </row>
    <row r="77" spans="1:17" ht="13" x14ac:dyDescent="0.6">
      <c r="K77" s="47"/>
      <c r="L77" s="47"/>
      <c r="M77" s="47"/>
      <c r="N77" s="47"/>
      <c r="O77" s="47"/>
      <c r="P77" s="47"/>
      <c r="Q77" s="47"/>
    </row>
    <row r="78" spans="1:17" ht="13" x14ac:dyDescent="0.6">
      <c r="K78" s="47"/>
      <c r="L78" s="47"/>
      <c r="M78" s="47"/>
      <c r="N78" s="47"/>
      <c r="O78" s="47"/>
      <c r="P78" s="47"/>
      <c r="Q78" s="47"/>
    </row>
    <row r="79" spans="1:17" ht="13" x14ac:dyDescent="0.6">
      <c r="K79" s="47"/>
      <c r="L79" s="47"/>
      <c r="M79" s="47"/>
      <c r="N79" s="47"/>
      <c r="O79" s="47"/>
      <c r="P79" s="47"/>
      <c r="Q79" s="47"/>
    </row>
    <row r="80" spans="1:17" ht="13" x14ac:dyDescent="0.6">
      <c r="K80" s="47"/>
      <c r="L80" s="47"/>
      <c r="M80" s="47"/>
      <c r="N80" s="47"/>
      <c r="O80" s="47"/>
      <c r="P80" s="47"/>
      <c r="Q80" s="47"/>
    </row>
    <row r="81" spans="11:17" ht="13" x14ac:dyDescent="0.6">
      <c r="K81" s="47"/>
      <c r="L81" s="47"/>
      <c r="M81" s="47"/>
      <c r="N81" s="47"/>
      <c r="O81" s="47"/>
      <c r="P81" s="47"/>
      <c r="Q81" s="47"/>
    </row>
    <row r="82" spans="11:17" ht="13" x14ac:dyDescent="0.6">
      <c r="K82" s="47"/>
      <c r="L82" s="47"/>
      <c r="M82" s="47"/>
      <c r="N82" s="47"/>
      <c r="O82" s="47"/>
      <c r="P82" s="47"/>
      <c r="Q82" s="47"/>
    </row>
    <row r="83" spans="11:17" ht="13" x14ac:dyDescent="0.6">
      <c r="K83" s="47"/>
      <c r="L83" s="47"/>
      <c r="M83" s="47"/>
      <c r="N83" s="47"/>
      <c r="O83" s="47"/>
      <c r="P83" s="47"/>
      <c r="Q83" s="47"/>
    </row>
    <row r="84" spans="11:17" ht="13" x14ac:dyDescent="0.6">
      <c r="K84" s="47"/>
      <c r="L84" s="47"/>
      <c r="M84" s="47"/>
      <c r="N84" s="47"/>
      <c r="O84" s="47"/>
      <c r="P84" s="47"/>
      <c r="Q84" s="47"/>
    </row>
    <row r="85" spans="11:17" ht="13" x14ac:dyDescent="0.6">
      <c r="K85" s="113"/>
      <c r="L85" s="113"/>
      <c r="M85" s="113"/>
      <c r="N85" s="113"/>
      <c r="O85" s="113"/>
      <c r="P85" s="113"/>
      <c r="Q85" s="113"/>
    </row>
    <row r="86" spans="11:17" ht="13" x14ac:dyDescent="0.6">
      <c r="K86" s="114"/>
      <c r="L86" s="114"/>
      <c r="M86" s="114"/>
      <c r="N86" s="114"/>
      <c r="O86" s="114"/>
      <c r="P86" s="114"/>
      <c r="Q86" s="114"/>
    </row>
    <row r="87" spans="11:17" ht="13" x14ac:dyDescent="0.6">
      <c r="K87" s="2"/>
      <c r="L87" s="2"/>
      <c r="M87" s="2"/>
      <c r="N87" s="2"/>
      <c r="O87" s="2"/>
      <c r="P87" s="2"/>
      <c r="Q87" s="2"/>
    </row>
    <row r="88" spans="11:17" ht="13" x14ac:dyDescent="0.6">
      <c r="K88" s="2"/>
      <c r="L88" s="2"/>
      <c r="M88" s="2"/>
      <c r="N88" s="2"/>
      <c r="O88" s="2"/>
      <c r="P88" s="2"/>
      <c r="Q88" s="2"/>
    </row>
    <row r="89" spans="11:17" ht="13" x14ac:dyDescent="0.6">
      <c r="K89" s="2"/>
      <c r="L89" s="2"/>
      <c r="M89" s="2"/>
      <c r="N89" s="2"/>
      <c r="O89" s="2"/>
      <c r="P89" s="2"/>
      <c r="Q89" s="2"/>
    </row>
    <row r="90" spans="11:17" ht="13" x14ac:dyDescent="0.6">
      <c r="K90" s="2"/>
      <c r="L90" s="2"/>
      <c r="M90" s="2"/>
      <c r="N90" s="2"/>
      <c r="O90" s="2"/>
      <c r="P90" s="2"/>
      <c r="Q90" s="2"/>
    </row>
    <row r="91" spans="11:17" ht="13" x14ac:dyDescent="0.6">
      <c r="K91" s="2"/>
      <c r="L91" s="2"/>
      <c r="M91" s="2"/>
      <c r="N91" s="2"/>
      <c r="O91" s="2"/>
      <c r="P91" s="2"/>
      <c r="Q91" s="2"/>
    </row>
    <row r="92" spans="11:17" ht="13" x14ac:dyDescent="0.6">
      <c r="K92" s="2"/>
      <c r="L92" s="2"/>
      <c r="M92" s="2"/>
      <c r="N92" s="2"/>
      <c r="O92" s="2"/>
      <c r="P92" s="2"/>
      <c r="Q92" s="2"/>
    </row>
    <row r="93" spans="11:17" ht="13" x14ac:dyDescent="0.6">
      <c r="K93" s="2"/>
      <c r="L93" s="2"/>
      <c r="M93" s="2"/>
      <c r="N93" s="2"/>
      <c r="O93" s="2"/>
      <c r="P93" s="2"/>
      <c r="Q93" s="2"/>
    </row>
    <row r="94" spans="11:17" ht="13" x14ac:dyDescent="0.6">
      <c r="K94" s="2"/>
      <c r="L94" s="2"/>
      <c r="M94" s="2"/>
      <c r="N94" s="2"/>
      <c r="O94" s="2"/>
      <c r="P94" s="2"/>
      <c r="Q94" s="2"/>
    </row>
    <row r="95" spans="11:17" ht="13" x14ac:dyDescent="0.6">
      <c r="K95" s="2"/>
      <c r="L95" s="2"/>
      <c r="M95" s="2"/>
      <c r="N95" s="2"/>
      <c r="O95" s="2"/>
      <c r="P95" s="2"/>
      <c r="Q95" s="2"/>
    </row>
    <row r="96" spans="11:17" ht="13" x14ac:dyDescent="0.6">
      <c r="K96" s="2"/>
      <c r="L96" s="2"/>
      <c r="M96" s="2"/>
      <c r="N96" s="2"/>
      <c r="O96" s="2"/>
      <c r="P96" s="2"/>
      <c r="Q96" s="2"/>
    </row>
    <row r="97" spans="1:17" ht="13" x14ac:dyDescent="0.6">
      <c r="K97" s="2"/>
      <c r="L97" s="2"/>
      <c r="M97" s="2"/>
      <c r="N97" s="2"/>
      <c r="O97" s="2"/>
      <c r="P97" s="2"/>
      <c r="Q97" s="2"/>
    </row>
    <row r="98" spans="1:17" ht="13" x14ac:dyDescent="0.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3" x14ac:dyDescent="0.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3" x14ac:dyDescent="0.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3" x14ac:dyDescent="0.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3" x14ac:dyDescent="0.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3" x14ac:dyDescent="0.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3" x14ac:dyDescent="0.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3" x14ac:dyDescent="0.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3" x14ac:dyDescent="0.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3" x14ac:dyDescent="0.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3" x14ac:dyDescent="0.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3" x14ac:dyDescent="0.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3" x14ac:dyDescent="0.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3" x14ac:dyDescent="0.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3" x14ac:dyDescent="0.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3" x14ac:dyDescent="0.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3" x14ac:dyDescent="0.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3" x14ac:dyDescent="0.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3" x14ac:dyDescent="0.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3" x14ac:dyDescent="0.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3" x14ac:dyDescent="0.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3" x14ac:dyDescent="0.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3" x14ac:dyDescent="0.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3" x14ac:dyDescent="0.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3" x14ac:dyDescent="0.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3" x14ac:dyDescent="0.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3" x14ac:dyDescent="0.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3" x14ac:dyDescent="0.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3" x14ac:dyDescent="0.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3" x14ac:dyDescent="0.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3" x14ac:dyDescent="0.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3" x14ac:dyDescent="0.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3" x14ac:dyDescent="0.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3" x14ac:dyDescent="0.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3" x14ac:dyDescent="0.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3" x14ac:dyDescent="0.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3" x14ac:dyDescent="0.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3" x14ac:dyDescent="0.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3" x14ac:dyDescent="0.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3" x14ac:dyDescent="0.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3" x14ac:dyDescent="0.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3" x14ac:dyDescent="0.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3" x14ac:dyDescent="0.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3" x14ac:dyDescent="0.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3" x14ac:dyDescent="0.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3" x14ac:dyDescent="0.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3" x14ac:dyDescent="0.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3" x14ac:dyDescent="0.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3" x14ac:dyDescent="0.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3" x14ac:dyDescent="0.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3" x14ac:dyDescent="0.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3" x14ac:dyDescent="0.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3" x14ac:dyDescent="0.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3" x14ac:dyDescent="0.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3" x14ac:dyDescent="0.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3" x14ac:dyDescent="0.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3" x14ac:dyDescent="0.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3" x14ac:dyDescent="0.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3" x14ac:dyDescent="0.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3" x14ac:dyDescent="0.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3" x14ac:dyDescent="0.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3" x14ac:dyDescent="0.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3" x14ac:dyDescent="0.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3" x14ac:dyDescent="0.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3" x14ac:dyDescent="0.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3" x14ac:dyDescent="0.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3" x14ac:dyDescent="0.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3" x14ac:dyDescent="0.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3" x14ac:dyDescent="0.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3" x14ac:dyDescent="0.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3" x14ac:dyDescent="0.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3" x14ac:dyDescent="0.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3" x14ac:dyDescent="0.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3" x14ac:dyDescent="0.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3" x14ac:dyDescent="0.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3" x14ac:dyDescent="0.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3" x14ac:dyDescent="0.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3" x14ac:dyDescent="0.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3" x14ac:dyDescent="0.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3" x14ac:dyDescent="0.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3" x14ac:dyDescent="0.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3" x14ac:dyDescent="0.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3" x14ac:dyDescent="0.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3" x14ac:dyDescent="0.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3" x14ac:dyDescent="0.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3" x14ac:dyDescent="0.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3" x14ac:dyDescent="0.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3" x14ac:dyDescent="0.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3" x14ac:dyDescent="0.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3" x14ac:dyDescent="0.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3" x14ac:dyDescent="0.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3" x14ac:dyDescent="0.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3" x14ac:dyDescent="0.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3" x14ac:dyDescent="0.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3" x14ac:dyDescent="0.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3" x14ac:dyDescent="0.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3" x14ac:dyDescent="0.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3" x14ac:dyDescent="0.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3" x14ac:dyDescent="0.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3" x14ac:dyDescent="0.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3" x14ac:dyDescent="0.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3" x14ac:dyDescent="0.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3" x14ac:dyDescent="0.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3" x14ac:dyDescent="0.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3" x14ac:dyDescent="0.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3" x14ac:dyDescent="0.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3" x14ac:dyDescent="0.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3" x14ac:dyDescent="0.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3" x14ac:dyDescent="0.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3" x14ac:dyDescent="0.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3" x14ac:dyDescent="0.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3" x14ac:dyDescent="0.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3" x14ac:dyDescent="0.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3" x14ac:dyDescent="0.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3" x14ac:dyDescent="0.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3" x14ac:dyDescent="0.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3" x14ac:dyDescent="0.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3" x14ac:dyDescent="0.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3" x14ac:dyDescent="0.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3" x14ac:dyDescent="0.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3" x14ac:dyDescent="0.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3" x14ac:dyDescent="0.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3" x14ac:dyDescent="0.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3" x14ac:dyDescent="0.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3" x14ac:dyDescent="0.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3" x14ac:dyDescent="0.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3" x14ac:dyDescent="0.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3" x14ac:dyDescent="0.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3" x14ac:dyDescent="0.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3" x14ac:dyDescent="0.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3" x14ac:dyDescent="0.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3" x14ac:dyDescent="0.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3" x14ac:dyDescent="0.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3" x14ac:dyDescent="0.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3" x14ac:dyDescent="0.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3" x14ac:dyDescent="0.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3" x14ac:dyDescent="0.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3" x14ac:dyDescent="0.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3" x14ac:dyDescent="0.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3" x14ac:dyDescent="0.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3" x14ac:dyDescent="0.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3" x14ac:dyDescent="0.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3" x14ac:dyDescent="0.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3" x14ac:dyDescent="0.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3" x14ac:dyDescent="0.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3" x14ac:dyDescent="0.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3" x14ac:dyDescent="0.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3" x14ac:dyDescent="0.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3" x14ac:dyDescent="0.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3" x14ac:dyDescent="0.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3" x14ac:dyDescent="0.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3" x14ac:dyDescent="0.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3" x14ac:dyDescent="0.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3" x14ac:dyDescent="0.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3" x14ac:dyDescent="0.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3" x14ac:dyDescent="0.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3" x14ac:dyDescent="0.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3" x14ac:dyDescent="0.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3" x14ac:dyDescent="0.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3" x14ac:dyDescent="0.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3" x14ac:dyDescent="0.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3" x14ac:dyDescent="0.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3" x14ac:dyDescent="0.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3" x14ac:dyDescent="0.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3" x14ac:dyDescent="0.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3" x14ac:dyDescent="0.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3" x14ac:dyDescent="0.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3" x14ac:dyDescent="0.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3" x14ac:dyDescent="0.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3" x14ac:dyDescent="0.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3" x14ac:dyDescent="0.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3" x14ac:dyDescent="0.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3" x14ac:dyDescent="0.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3" x14ac:dyDescent="0.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3" x14ac:dyDescent="0.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3" x14ac:dyDescent="0.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3" x14ac:dyDescent="0.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3" x14ac:dyDescent="0.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3" x14ac:dyDescent="0.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3" x14ac:dyDescent="0.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3" x14ac:dyDescent="0.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3" x14ac:dyDescent="0.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3" x14ac:dyDescent="0.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3" x14ac:dyDescent="0.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3" x14ac:dyDescent="0.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3" x14ac:dyDescent="0.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3" x14ac:dyDescent="0.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3" x14ac:dyDescent="0.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3" x14ac:dyDescent="0.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3" x14ac:dyDescent="0.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3" x14ac:dyDescent="0.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3" x14ac:dyDescent="0.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3" x14ac:dyDescent="0.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3" x14ac:dyDescent="0.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3" x14ac:dyDescent="0.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3" x14ac:dyDescent="0.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3" x14ac:dyDescent="0.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3" x14ac:dyDescent="0.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3" x14ac:dyDescent="0.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3" x14ac:dyDescent="0.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3" x14ac:dyDescent="0.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3" x14ac:dyDescent="0.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3" x14ac:dyDescent="0.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3" x14ac:dyDescent="0.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3" x14ac:dyDescent="0.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3" x14ac:dyDescent="0.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3" x14ac:dyDescent="0.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3" x14ac:dyDescent="0.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3" x14ac:dyDescent="0.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3" x14ac:dyDescent="0.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3" x14ac:dyDescent="0.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3" x14ac:dyDescent="0.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3" x14ac:dyDescent="0.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3" x14ac:dyDescent="0.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3" x14ac:dyDescent="0.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3" x14ac:dyDescent="0.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3" x14ac:dyDescent="0.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3" x14ac:dyDescent="0.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3" x14ac:dyDescent="0.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3" x14ac:dyDescent="0.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3" x14ac:dyDescent="0.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3" x14ac:dyDescent="0.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3" x14ac:dyDescent="0.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3" x14ac:dyDescent="0.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3" x14ac:dyDescent="0.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3" x14ac:dyDescent="0.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3" x14ac:dyDescent="0.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3" x14ac:dyDescent="0.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3" x14ac:dyDescent="0.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3" x14ac:dyDescent="0.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3" x14ac:dyDescent="0.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3" x14ac:dyDescent="0.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3" x14ac:dyDescent="0.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3" x14ac:dyDescent="0.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3" x14ac:dyDescent="0.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3" x14ac:dyDescent="0.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3" x14ac:dyDescent="0.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3" x14ac:dyDescent="0.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3" x14ac:dyDescent="0.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3" x14ac:dyDescent="0.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3" x14ac:dyDescent="0.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3" x14ac:dyDescent="0.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3" x14ac:dyDescent="0.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3" x14ac:dyDescent="0.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3" x14ac:dyDescent="0.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3" x14ac:dyDescent="0.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3" x14ac:dyDescent="0.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3" x14ac:dyDescent="0.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3" x14ac:dyDescent="0.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3" x14ac:dyDescent="0.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3" x14ac:dyDescent="0.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3" x14ac:dyDescent="0.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3" x14ac:dyDescent="0.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3" x14ac:dyDescent="0.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3" x14ac:dyDescent="0.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3" x14ac:dyDescent="0.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3" x14ac:dyDescent="0.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3" x14ac:dyDescent="0.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3" x14ac:dyDescent="0.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3" x14ac:dyDescent="0.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3" x14ac:dyDescent="0.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3" x14ac:dyDescent="0.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3" x14ac:dyDescent="0.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3" x14ac:dyDescent="0.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3" x14ac:dyDescent="0.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3" x14ac:dyDescent="0.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3" x14ac:dyDescent="0.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3" x14ac:dyDescent="0.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3" x14ac:dyDescent="0.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3" x14ac:dyDescent="0.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3" x14ac:dyDescent="0.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3" x14ac:dyDescent="0.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3" x14ac:dyDescent="0.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3" x14ac:dyDescent="0.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3" x14ac:dyDescent="0.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3" x14ac:dyDescent="0.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3" x14ac:dyDescent="0.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3" x14ac:dyDescent="0.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3" x14ac:dyDescent="0.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3" x14ac:dyDescent="0.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3" x14ac:dyDescent="0.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3" x14ac:dyDescent="0.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3" x14ac:dyDescent="0.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3" x14ac:dyDescent="0.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3" x14ac:dyDescent="0.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3" x14ac:dyDescent="0.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3" x14ac:dyDescent="0.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3" x14ac:dyDescent="0.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3" x14ac:dyDescent="0.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3" x14ac:dyDescent="0.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3" x14ac:dyDescent="0.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3" x14ac:dyDescent="0.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3" x14ac:dyDescent="0.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3" x14ac:dyDescent="0.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3" x14ac:dyDescent="0.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3" x14ac:dyDescent="0.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3" x14ac:dyDescent="0.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3" x14ac:dyDescent="0.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3" x14ac:dyDescent="0.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3" x14ac:dyDescent="0.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3" x14ac:dyDescent="0.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3" x14ac:dyDescent="0.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3" x14ac:dyDescent="0.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3" x14ac:dyDescent="0.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3" x14ac:dyDescent="0.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3" x14ac:dyDescent="0.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3" x14ac:dyDescent="0.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3" x14ac:dyDescent="0.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3" x14ac:dyDescent="0.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3" x14ac:dyDescent="0.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3" x14ac:dyDescent="0.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3" x14ac:dyDescent="0.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3" x14ac:dyDescent="0.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3" x14ac:dyDescent="0.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3" x14ac:dyDescent="0.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3" x14ac:dyDescent="0.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3" x14ac:dyDescent="0.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3" x14ac:dyDescent="0.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3" x14ac:dyDescent="0.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3" x14ac:dyDescent="0.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3" x14ac:dyDescent="0.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3" x14ac:dyDescent="0.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3" x14ac:dyDescent="0.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3" x14ac:dyDescent="0.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3" x14ac:dyDescent="0.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3" x14ac:dyDescent="0.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3" x14ac:dyDescent="0.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3" x14ac:dyDescent="0.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3" x14ac:dyDescent="0.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3" x14ac:dyDescent="0.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3" x14ac:dyDescent="0.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3" x14ac:dyDescent="0.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3" x14ac:dyDescent="0.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3" x14ac:dyDescent="0.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3" x14ac:dyDescent="0.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3" x14ac:dyDescent="0.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3" x14ac:dyDescent="0.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3" x14ac:dyDescent="0.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3" x14ac:dyDescent="0.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3" x14ac:dyDescent="0.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3" x14ac:dyDescent="0.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3" x14ac:dyDescent="0.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3" x14ac:dyDescent="0.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3" x14ac:dyDescent="0.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3" x14ac:dyDescent="0.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3" x14ac:dyDescent="0.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3" x14ac:dyDescent="0.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3" x14ac:dyDescent="0.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3" x14ac:dyDescent="0.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3" x14ac:dyDescent="0.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3" x14ac:dyDescent="0.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3" x14ac:dyDescent="0.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3" x14ac:dyDescent="0.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3" x14ac:dyDescent="0.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3" x14ac:dyDescent="0.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3" x14ac:dyDescent="0.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3" x14ac:dyDescent="0.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3" x14ac:dyDescent="0.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3" x14ac:dyDescent="0.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3" x14ac:dyDescent="0.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3" x14ac:dyDescent="0.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3" x14ac:dyDescent="0.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3" x14ac:dyDescent="0.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3" x14ac:dyDescent="0.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3" x14ac:dyDescent="0.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3" x14ac:dyDescent="0.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3" x14ac:dyDescent="0.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3" x14ac:dyDescent="0.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3" x14ac:dyDescent="0.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3" x14ac:dyDescent="0.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3" x14ac:dyDescent="0.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3" x14ac:dyDescent="0.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3" x14ac:dyDescent="0.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3" x14ac:dyDescent="0.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3" x14ac:dyDescent="0.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3" x14ac:dyDescent="0.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3" x14ac:dyDescent="0.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3" x14ac:dyDescent="0.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3" x14ac:dyDescent="0.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3" x14ac:dyDescent="0.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3" x14ac:dyDescent="0.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3" x14ac:dyDescent="0.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3" x14ac:dyDescent="0.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3" x14ac:dyDescent="0.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3" x14ac:dyDescent="0.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3" x14ac:dyDescent="0.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3" x14ac:dyDescent="0.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3" x14ac:dyDescent="0.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3" x14ac:dyDescent="0.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3" x14ac:dyDescent="0.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3" x14ac:dyDescent="0.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3" x14ac:dyDescent="0.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3" x14ac:dyDescent="0.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3" x14ac:dyDescent="0.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3" x14ac:dyDescent="0.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3" x14ac:dyDescent="0.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3" x14ac:dyDescent="0.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3" x14ac:dyDescent="0.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3" x14ac:dyDescent="0.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3" x14ac:dyDescent="0.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3" x14ac:dyDescent="0.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3" x14ac:dyDescent="0.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3" x14ac:dyDescent="0.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3" x14ac:dyDescent="0.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3" x14ac:dyDescent="0.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3" x14ac:dyDescent="0.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3" x14ac:dyDescent="0.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3" x14ac:dyDescent="0.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3" x14ac:dyDescent="0.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3" x14ac:dyDescent="0.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3" x14ac:dyDescent="0.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3" x14ac:dyDescent="0.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3" x14ac:dyDescent="0.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3" x14ac:dyDescent="0.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3" x14ac:dyDescent="0.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3" x14ac:dyDescent="0.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3" x14ac:dyDescent="0.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3" x14ac:dyDescent="0.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3" x14ac:dyDescent="0.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3" x14ac:dyDescent="0.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3" x14ac:dyDescent="0.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3" x14ac:dyDescent="0.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3" x14ac:dyDescent="0.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3" x14ac:dyDescent="0.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3" x14ac:dyDescent="0.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3" x14ac:dyDescent="0.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3" x14ac:dyDescent="0.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3" x14ac:dyDescent="0.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3" x14ac:dyDescent="0.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3" x14ac:dyDescent="0.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3" x14ac:dyDescent="0.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3" x14ac:dyDescent="0.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3" x14ac:dyDescent="0.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3" x14ac:dyDescent="0.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3" x14ac:dyDescent="0.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3" x14ac:dyDescent="0.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3" x14ac:dyDescent="0.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3" x14ac:dyDescent="0.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3" x14ac:dyDescent="0.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3" x14ac:dyDescent="0.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3" x14ac:dyDescent="0.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3" x14ac:dyDescent="0.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3" x14ac:dyDescent="0.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3" x14ac:dyDescent="0.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3" x14ac:dyDescent="0.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3" x14ac:dyDescent="0.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3" x14ac:dyDescent="0.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3" x14ac:dyDescent="0.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3" x14ac:dyDescent="0.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3" x14ac:dyDescent="0.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3" x14ac:dyDescent="0.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3" x14ac:dyDescent="0.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3" x14ac:dyDescent="0.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3" x14ac:dyDescent="0.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3" x14ac:dyDescent="0.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3" x14ac:dyDescent="0.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3" x14ac:dyDescent="0.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3" x14ac:dyDescent="0.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3" x14ac:dyDescent="0.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3" x14ac:dyDescent="0.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3" x14ac:dyDescent="0.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3" x14ac:dyDescent="0.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3" x14ac:dyDescent="0.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3" x14ac:dyDescent="0.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3" x14ac:dyDescent="0.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3" x14ac:dyDescent="0.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3" x14ac:dyDescent="0.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3" x14ac:dyDescent="0.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3" x14ac:dyDescent="0.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3" x14ac:dyDescent="0.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3" x14ac:dyDescent="0.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3" x14ac:dyDescent="0.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3" x14ac:dyDescent="0.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3" x14ac:dyDescent="0.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3" x14ac:dyDescent="0.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3" x14ac:dyDescent="0.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3" x14ac:dyDescent="0.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3" x14ac:dyDescent="0.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3" x14ac:dyDescent="0.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3" x14ac:dyDescent="0.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3" x14ac:dyDescent="0.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3" x14ac:dyDescent="0.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3" x14ac:dyDescent="0.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3" x14ac:dyDescent="0.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3" x14ac:dyDescent="0.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3" x14ac:dyDescent="0.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3" x14ac:dyDescent="0.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3" x14ac:dyDescent="0.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3" x14ac:dyDescent="0.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3" x14ac:dyDescent="0.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3" x14ac:dyDescent="0.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3" x14ac:dyDescent="0.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3" x14ac:dyDescent="0.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3" x14ac:dyDescent="0.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3" x14ac:dyDescent="0.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3" x14ac:dyDescent="0.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3" x14ac:dyDescent="0.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3" x14ac:dyDescent="0.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3" x14ac:dyDescent="0.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3" x14ac:dyDescent="0.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3" x14ac:dyDescent="0.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3" x14ac:dyDescent="0.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3" x14ac:dyDescent="0.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3" x14ac:dyDescent="0.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3" x14ac:dyDescent="0.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3" x14ac:dyDescent="0.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3" x14ac:dyDescent="0.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3" x14ac:dyDescent="0.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3" x14ac:dyDescent="0.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3" x14ac:dyDescent="0.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3" x14ac:dyDescent="0.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3" x14ac:dyDescent="0.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3" x14ac:dyDescent="0.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3" x14ac:dyDescent="0.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3" x14ac:dyDescent="0.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3" x14ac:dyDescent="0.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3" x14ac:dyDescent="0.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3" x14ac:dyDescent="0.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3" x14ac:dyDescent="0.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3" x14ac:dyDescent="0.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3" x14ac:dyDescent="0.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3" x14ac:dyDescent="0.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3" x14ac:dyDescent="0.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3" x14ac:dyDescent="0.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3" x14ac:dyDescent="0.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3" x14ac:dyDescent="0.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3" x14ac:dyDescent="0.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3" x14ac:dyDescent="0.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3" x14ac:dyDescent="0.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3" x14ac:dyDescent="0.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3" x14ac:dyDescent="0.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3" x14ac:dyDescent="0.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3" x14ac:dyDescent="0.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3" x14ac:dyDescent="0.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3" x14ac:dyDescent="0.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3" x14ac:dyDescent="0.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3" x14ac:dyDescent="0.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3" x14ac:dyDescent="0.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3" x14ac:dyDescent="0.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3" x14ac:dyDescent="0.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3" x14ac:dyDescent="0.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3" x14ac:dyDescent="0.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3" x14ac:dyDescent="0.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3" x14ac:dyDescent="0.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3" x14ac:dyDescent="0.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3" x14ac:dyDescent="0.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3" x14ac:dyDescent="0.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3" x14ac:dyDescent="0.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3" x14ac:dyDescent="0.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3" x14ac:dyDescent="0.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3" x14ac:dyDescent="0.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3" x14ac:dyDescent="0.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3" x14ac:dyDescent="0.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3" x14ac:dyDescent="0.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3" x14ac:dyDescent="0.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3" x14ac:dyDescent="0.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3" x14ac:dyDescent="0.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3" x14ac:dyDescent="0.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3" x14ac:dyDescent="0.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3" x14ac:dyDescent="0.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3" x14ac:dyDescent="0.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3" x14ac:dyDescent="0.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3" x14ac:dyDescent="0.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3" x14ac:dyDescent="0.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3" x14ac:dyDescent="0.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3" x14ac:dyDescent="0.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3" x14ac:dyDescent="0.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3" x14ac:dyDescent="0.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3" x14ac:dyDescent="0.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3" x14ac:dyDescent="0.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3" x14ac:dyDescent="0.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3" x14ac:dyDescent="0.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3" x14ac:dyDescent="0.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3" x14ac:dyDescent="0.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3" x14ac:dyDescent="0.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3" x14ac:dyDescent="0.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3" x14ac:dyDescent="0.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3" x14ac:dyDescent="0.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3" x14ac:dyDescent="0.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3" x14ac:dyDescent="0.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3" x14ac:dyDescent="0.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3" x14ac:dyDescent="0.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3" x14ac:dyDescent="0.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3" x14ac:dyDescent="0.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3" x14ac:dyDescent="0.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3" x14ac:dyDescent="0.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3" x14ac:dyDescent="0.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3" x14ac:dyDescent="0.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3" x14ac:dyDescent="0.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3" x14ac:dyDescent="0.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3" x14ac:dyDescent="0.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3" x14ac:dyDescent="0.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3" x14ac:dyDescent="0.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3" x14ac:dyDescent="0.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3" x14ac:dyDescent="0.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3" x14ac:dyDescent="0.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3" x14ac:dyDescent="0.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3" x14ac:dyDescent="0.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3" x14ac:dyDescent="0.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3" x14ac:dyDescent="0.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3" x14ac:dyDescent="0.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3" x14ac:dyDescent="0.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3" x14ac:dyDescent="0.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3" x14ac:dyDescent="0.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3" x14ac:dyDescent="0.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3" x14ac:dyDescent="0.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3" x14ac:dyDescent="0.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3" x14ac:dyDescent="0.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3" x14ac:dyDescent="0.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3" x14ac:dyDescent="0.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3" x14ac:dyDescent="0.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3" x14ac:dyDescent="0.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3" x14ac:dyDescent="0.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3" x14ac:dyDescent="0.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3" x14ac:dyDescent="0.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3" x14ac:dyDescent="0.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3" x14ac:dyDescent="0.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3" x14ac:dyDescent="0.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3" x14ac:dyDescent="0.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3" x14ac:dyDescent="0.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3" x14ac:dyDescent="0.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3" x14ac:dyDescent="0.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3" x14ac:dyDescent="0.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3" x14ac:dyDescent="0.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3" x14ac:dyDescent="0.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3" x14ac:dyDescent="0.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3" x14ac:dyDescent="0.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3" x14ac:dyDescent="0.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3" x14ac:dyDescent="0.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3" x14ac:dyDescent="0.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3" x14ac:dyDescent="0.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3" x14ac:dyDescent="0.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3" x14ac:dyDescent="0.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3" x14ac:dyDescent="0.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3" x14ac:dyDescent="0.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3" x14ac:dyDescent="0.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3" x14ac:dyDescent="0.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3" x14ac:dyDescent="0.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3" x14ac:dyDescent="0.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3" x14ac:dyDescent="0.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3" x14ac:dyDescent="0.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3" x14ac:dyDescent="0.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3" x14ac:dyDescent="0.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3" x14ac:dyDescent="0.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3" x14ac:dyDescent="0.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3" x14ac:dyDescent="0.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3" x14ac:dyDescent="0.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3" x14ac:dyDescent="0.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3" x14ac:dyDescent="0.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3" x14ac:dyDescent="0.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3" x14ac:dyDescent="0.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3" x14ac:dyDescent="0.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3" x14ac:dyDescent="0.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3" x14ac:dyDescent="0.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3" x14ac:dyDescent="0.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3" x14ac:dyDescent="0.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3" x14ac:dyDescent="0.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3" x14ac:dyDescent="0.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3" x14ac:dyDescent="0.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3" x14ac:dyDescent="0.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3" x14ac:dyDescent="0.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3" x14ac:dyDescent="0.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3" x14ac:dyDescent="0.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3" x14ac:dyDescent="0.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3" x14ac:dyDescent="0.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3" x14ac:dyDescent="0.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3" x14ac:dyDescent="0.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3" x14ac:dyDescent="0.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3" x14ac:dyDescent="0.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3" x14ac:dyDescent="0.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3" x14ac:dyDescent="0.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3" x14ac:dyDescent="0.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3" x14ac:dyDescent="0.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3" x14ac:dyDescent="0.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3" x14ac:dyDescent="0.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3" x14ac:dyDescent="0.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3" x14ac:dyDescent="0.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3" x14ac:dyDescent="0.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3" x14ac:dyDescent="0.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3" x14ac:dyDescent="0.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3" x14ac:dyDescent="0.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3" x14ac:dyDescent="0.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3" x14ac:dyDescent="0.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3" x14ac:dyDescent="0.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3" x14ac:dyDescent="0.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3" x14ac:dyDescent="0.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3" x14ac:dyDescent="0.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3" x14ac:dyDescent="0.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3" x14ac:dyDescent="0.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3" x14ac:dyDescent="0.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3" x14ac:dyDescent="0.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3" x14ac:dyDescent="0.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3" x14ac:dyDescent="0.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3" x14ac:dyDescent="0.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3" x14ac:dyDescent="0.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3" x14ac:dyDescent="0.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3" x14ac:dyDescent="0.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3" x14ac:dyDescent="0.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3" x14ac:dyDescent="0.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3" x14ac:dyDescent="0.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3" x14ac:dyDescent="0.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3" x14ac:dyDescent="0.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3" x14ac:dyDescent="0.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3" x14ac:dyDescent="0.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3" x14ac:dyDescent="0.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3" x14ac:dyDescent="0.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3" x14ac:dyDescent="0.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3" x14ac:dyDescent="0.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3" x14ac:dyDescent="0.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3" x14ac:dyDescent="0.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3" x14ac:dyDescent="0.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3" x14ac:dyDescent="0.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3" x14ac:dyDescent="0.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3" x14ac:dyDescent="0.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3" x14ac:dyDescent="0.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3" x14ac:dyDescent="0.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3" x14ac:dyDescent="0.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3" x14ac:dyDescent="0.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3" x14ac:dyDescent="0.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3" x14ac:dyDescent="0.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3" x14ac:dyDescent="0.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3" x14ac:dyDescent="0.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3" x14ac:dyDescent="0.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3" x14ac:dyDescent="0.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3" x14ac:dyDescent="0.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3" x14ac:dyDescent="0.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3" x14ac:dyDescent="0.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3" x14ac:dyDescent="0.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3" x14ac:dyDescent="0.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3" x14ac:dyDescent="0.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3" x14ac:dyDescent="0.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3" x14ac:dyDescent="0.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3" x14ac:dyDescent="0.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3" x14ac:dyDescent="0.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3" x14ac:dyDescent="0.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3" x14ac:dyDescent="0.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3" x14ac:dyDescent="0.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3" x14ac:dyDescent="0.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3" x14ac:dyDescent="0.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3" x14ac:dyDescent="0.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3" x14ac:dyDescent="0.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3" x14ac:dyDescent="0.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3" x14ac:dyDescent="0.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3" x14ac:dyDescent="0.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3" x14ac:dyDescent="0.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3" x14ac:dyDescent="0.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3" x14ac:dyDescent="0.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3" x14ac:dyDescent="0.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3" x14ac:dyDescent="0.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3" x14ac:dyDescent="0.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3" x14ac:dyDescent="0.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3" x14ac:dyDescent="0.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3" x14ac:dyDescent="0.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3" x14ac:dyDescent="0.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3" x14ac:dyDescent="0.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3" x14ac:dyDescent="0.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3" x14ac:dyDescent="0.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3" x14ac:dyDescent="0.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3" x14ac:dyDescent="0.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3" x14ac:dyDescent="0.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3" x14ac:dyDescent="0.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3" x14ac:dyDescent="0.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3" x14ac:dyDescent="0.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3" x14ac:dyDescent="0.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3" x14ac:dyDescent="0.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3" x14ac:dyDescent="0.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3" x14ac:dyDescent="0.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3" x14ac:dyDescent="0.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3" x14ac:dyDescent="0.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3" x14ac:dyDescent="0.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3" x14ac:dyDescent="0.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3" x14ac:dyDescent="0.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3" x14ac:dyDescent="0.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3" x14ac:dyDescent="0.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3" x14ac:dyDescent="0.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3" x14ac:dyDescent="0.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3" x14ac:dyDescent="0.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3" x14ac:dyDescent="0.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3" x14ac:dyDescent="0.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3" x14ac:dyDescent="0.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3" x14ac:dyDescent="0.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3" x14ac:dyDescent="0.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3" x14ac:dyDescent="0.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3" x14ac:dyDescent="0.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3" x14ac:dyDescent="0.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3" x14ac:dyDescent="0.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3" x14ac:dyDescent="0.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3" x14ac:dyDescent="0.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3" x14ac:dyDescent="0.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3" x14ac:dyDescent="0.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3" x14ac:dyDescent="0.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3" x14ac:dyDescent="0.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3" x14ac:dyDescent="0.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3" x14ac:dyDescent="0.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3" x14ac:dyDescent="0.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3" x14ac:dyDescent="0.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3" x14ac:dyDescent="0.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3" x14ac:dyDescent="0.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3" x14ac:dyDescent="0.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3" x14ac:dyDescent="0.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3" x14ac:dyDescent="0.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3" x14ac:dyDescent="0.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3" x14ac:dyDescent="0.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3" x14ac:dyDescent="0.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3" x14ac:dyDescent="0.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3" x14ac:dyDescent="0.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3" x14ac:dyDescent="0.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3" x14ac:dyDescent="0.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3" x14ac:dyDescent="0.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3" x14ac:dyDescent="0.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3" x14ac:dyDescent="0.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3" x14ac:dyDescent="0.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3" x14ac:dyDescent="0.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3" x14ac:dyDescent="0.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3" x14ac:dyDescent="0.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3" x14ac:dyDescent="0.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3" x14ac:dyDescent="0.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3" x14ac:dyDescent="0.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3" x14ac:dyDescent="0.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3" x14ac:dyDescent="0.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3" x14ac:dyDescent="0.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3" x14ac:dyDescent="0.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3" x14ac:dyDescent="0.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3" x14ac:dyDescent="0.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3" x14ac:dyDescent="0.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3" x14ac:dyDescent="0.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3" x14ac:dyDescent="0.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3" x14ac:dyDescent="0.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3" x14ac:dyDescent="0.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3" x14ac:dyDescent="0.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3" x14ac:dyDescent="0.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3" x14ac:dyDescent="0.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3" x14ac:dyDescent="0.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3" x14ac:dyDescent="0.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3" x14ac:dyDescent="0.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3" x14ac:dyDescent="0.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3" x14ac:dyDescent="0.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3" x14ac:dyDescent="0.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3" x14ac:dyDescent="0.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3" x14ac:dyDescent="0.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3" x14ac:dyDescent="0.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3" x14ac:dyDescent="0.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3" x14ac:dyDescent="0.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3" x14ac:dyDescent="0.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3" x14ac:dyDescent="0.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3" x14ac:dyDescent="0.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3" x14ac:dyDescent="0.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3" x14ac:dyDescent="0.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3" x14ac:dyDescent="0.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3" x14ac:dyDescent="0.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3" x14ac:dyDescent="0.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3" x14ac:dyDescent="0.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3" x14ac:dyDescent="0.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3" x14ac:dyDescent="0.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3" x14ac:dyDescent="0.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3" x14ac:dyDescent="0.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3" x14ac:dyDescent="0.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3" x14ac:dyDescent="0.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3" x14ac:dyDescent="0.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3" x14ac:dyDescent="0.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3" x14ac:dyDescent="0.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3" x14ac:dyDescent="0.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3" x14ac:dyDescent="0.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3" x14ac:dyDescent="0.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3" x14ac:dyDescent="0.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3" x14ac:dyDescent="0.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3" x14ac:dyDescent="0.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3" x14ac:dyDescent="0.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3" x14ac:dyDescent="0.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3" x14ac:dyDescent="0.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3" x14ac:dyDescent="0.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3" x14ac:dyDescent="0.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3" x14ac:dyDescent="0.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3" x14ac:dyDescent="0.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3" x14ac:dyDescent="0.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3" x14ac:dyDescent="0.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3" x14ac:dyDescent="0.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3" x14ac:dyDescent="0.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3" x14ac:dyDescent="0.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3" x14ac:dyDescent="0.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3" x14ac:dyDescent="0.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3" x14ac:dyDescent="0.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3" x14ac:dyDescent="0.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3" x14ac:dyDescent="0.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3" x14ac:dyDescent="0.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3" x14ac:dyDescent="0.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3" x14ac:dyDescent="0.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3" x14ac:dyDescent="0.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3" x14ac:dyDescent="0.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3" x14ac:dyDescent="0.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3" x14ac:dyDescent="0.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3" x14ac:dyDescent="0.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3" x14ac:dyDescent="0.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3" x14ac:dyDescent="0.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3" x14ac:dyDescent="0.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3" x14ac:dyDescent="0.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3" x14ac:dyDescent="0.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3" x14ac:dyDescent="0.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3" x14ac:dyDescent="0.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3" x14ac:dyDescent="0.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3" x14ac:dyDescent="0.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3" x14ac:dyDescent="0.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3" x14ac:dyDescent="0.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ht="13" x14ac:dyDescent="0.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</sheetData>
  <mergeCells count="1">
    <mergeCell ref="A24:Q24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4.40625" defaultRowHeight="15.75" customHeight="1" x14ac:dyDescent="0.6"/>
  <cols>
    <col min="2" max="2" width="1.1328125" customWidth="1"/>
    <col min="3" max="3" width="12.54296875" customWidth="1"/>
    <col min="4" max="4" width="5.6796875" customWidth="1"/>
    <col min="5" max="5" width="5.86328125" customWidth="1"/>
    <col min="6" max="6" width="8.86328125" customWidth="1"/>
    <col min="7" max="7" width="8.40625" customWidth="1"/>
    <col min="8" max="8" width="8.26953125" customWidth="1"/>
    <col min="9" max="9" width="8.86328125" customWidth="1"/>
    <col min="10" max="10" width="7.54296875" customWidth="1"/>
    <col min="11" max="11" width="6.6796875" customWidth="1"/>
    <col min="12" max="12" width="8" customWidth="1"/>
    <col min="13" max="13" width="8.26953125" customWidth="1"/>
    <col min="14" max="14" width="7.86328125" customWidth="1"/>
    <col min="15" max="15" width="6.6796875" customWidth="1"/>
  </cols>
  <sheetData>
    <row r="1" spans="1:26" ht="15.75" customHeight="1" x14ac:dyDescent="0.6">
      <c r="A1" s="118" t="s">
        <v>224</v>
      </c>
      <c r="B1" s="119"/>
      <c r="C1" s="119"/>
      <c r="D1" s="120">
        <v>1990</v>
      </c>
      <c r="E1" s="120">
        <v>2000</v>
      </c>
      <c r="F1" s="120">
        <v>2010</v>
      </c>
      <c r="G1" s="120">
        <v>2020</v>
      </c>
      <c r="H1" s="120">
        <v>2030</v>
      </c>
      <c r="I1" s="120">
        <v>2040</v>
      </c>
      <c r="J1" s="120">
        <v>2050</v>
      </c>
      <c r="K1" s="120">
        <v>2060</v>
      </c>
      <c r="L1" s="120">
        <v>2070</v>
      </c>
      <c r="M1" s="120">
        <v>2080</v>
      </c>
      <c r="N1" s="120">
        <v>2090</v>
      </c>
      <c r="O1" s="120">
        <v>2100</v>
      </c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</row>
    <row r="2" spans="1:26" ht="15.75" customHeight="1" x14ac:dyDescent="0.6">
      <c r="A2" s="122"/>
      <c r="B2" s="123"/>
      <c r="C2" s="123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</row>
    <row r="3" spans="1:26" ht="15.75" customHeight="1" x14ac:dyDescent="0.6">
      <c r="A3" s="125" t="s">
        <v>225</v>
      </c>
      <c r="B3" s="123"/>
      <c r="C3" s="126" t="s">
        <v>226</v>
      </c>
      <c r="D3" s="127">
        <v>5262</v>
      </c>
      <c r="E3" s="127">
        <v>6117</v>
      </c>
      <c r="F3" s="127">
        <v>6805</v>
      </c>
      <c r="G3" s="127">
        <v>7493</v>
      </c>
      <c r="H3" s="127">
        <v>8182</v>
      </c>
      <c r="I3" s="127">
        <v>8439</v>
      </c>
      <c r="J3" s="127">
        <v>8704</v>
      </c>
      <c r="K3" s="127">
        <v>8538</v>
      </c>
      <c r="L3" s="127">
        <v>8375</v>
      </c>
      <c r="M3" s="127">
        <v>8030</v>
      </c>
      <c r="N3" s="127">
        <v>7528</v>
      </c>
      <c r="O3" s="127">
        <v>7056</v>
      </c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</row>
    <row r="4" spans="1:26" ht="15.75" customHeight="1" x14ac:dyDescent="0.6">
      <c r="A4" s="122"/>
      <c r="B4" s="123"/>
      <c r="C4" s="123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</row>
    <row r="5" spans="1:26" ht="15.75" customHeight="1" x14ac:dyDescent="0.6">
      <c r="A5" s="125" t="s">
        <v>227</v>
      </c>
      <c r="B5" s="123"/>
      <c r="C5" s="126" t="s">
        <v>228</v>
      </c>
      <c r="D5" s="127">
        <v>20.9</v>
      </c>
      <c r="E5" s="127">
        <v>26.7</v>
      </c>
      <c r="F5" s="127">
        <v>37.9</v>
      </c>
      <c r="G5" s="127">
        <v>56.5</v>
      </c>
      <c r="H5" s="127">
        <v>89.1</v>
      </c>
      <c r="I5" s="127">
        <v>127.1</v>
      </c>
      <c r="J5" s="127">
        <v>181.3</v>
      </c>
      <c r="K5" s="127">
        <v>235.1</v>
      </c>
      <c r="L5" s="127">
        <v>304.7</v>
      </c>
      <c r="M5" s="127">
        <v>377.4</v>
      </c>
      <c r="N5" s="127">
        <v>446.6</v>
      </c>
      <c r="O5" s="127">
        <v>528.5</v>
      </c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</row>
    <row r="6" spans="1:26" ht="15.75" customHeight="1" x14ac:dyDescent="0.6">
      <c r="A6" s="128" t="s">
        <v>229</v>
      </c>
      <c r="B6" s="121"/>
      <c r="C6" s="121"/>
      <c r="D6" s="121"/>
      <c r="E6" s="121"/>
      <c r="F6" s="121">
        <f t="shared" ref="F6:O6" si="0">F5/F3</f>
        <v>5.569434239529757E-3</v>
      </c>
      <c r="G6" s="121">
        <f t="shared" si="0"/>
        <v>7.5403710129454161E-3</v>
      </c>
      <c r="H6" s="121">
        <f t="shared" si="0"/>
        <v>1.0889758005377658E-2</v>
      </c>
      <c r="I6" s="121">
        <f t="shared" si="0"/>
        <v>1.5061026187936959E-2</v>
      </c>
      <c r="J6" s="121">
        <f t="shared" si="0"/>
        <v>2.0829503676470591E-2</v>
      </c>
      <c r="K6" s="121">
        <f t="shared" si="0"/>
        <v>2.7535722651674865E-2</v>
      </c>
      <c r="L6" s="121">
        <f t="shared" si="0"/>
        <v>3.6382089552238803E-2</v>
      </c>
      <c r="M6" s="121">
        <f t="shared" si="0"/>
        <v>4.6998754669987541E-2</v>
      </c>
      <c r="N6" s="121">
        <f t="shared" si="0"/>
        <v>5.9325185972369819E-2</v>
      </c>
      <c r="O6" s="121">
        <f t="shared" si="0"/>
        <v>7.4900793650793648E-2</v>
      </c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</row>
    <row r="7" spans="1:26" ht="15.75" customHeight="1" x14ac:dyDescent="0.6">
      <c r="A7" s="128" t="s">
        <v>230</v>
      </c>
      <c r="B7" s="121"/>
      <c r="C7" s="121"/>
      <c r="D7" s="121"/>
      <c r="E7" s="121"/>
      <c r="F7" s="129">
        <f t="shared" ref="F7:N7" si="1">EXP(LN(G6/F6)/(G1-F1))-1</f>
        <v>3.076143981520163E-2</v>
      </c>
      <c r="G7" s="129">
        <f t="shared" si="1"/>
        <v>3.7438954981834138E-2</v>
      </c>
      <c r="H7" s="129">
        <f t="shared" si="1"/>
        <v>3.296030708424591E-2</v>
      </c>
      <c r="I7" s="129">
        <f t="shared" si="1"/>
        <v>3.2957458449904387E-2</v>
      </c>
      <c r="J7" s="129">
        <f t="shared" si="1"/>
        <v>2.8304545819246796E-2</v>
      </c>
      <c r="K7" s="129">
        <f t="shared" si="1"/>
        <v>2.8250941855459288E-2</v>
      </c>
      <c r="L7" s="129">
        <f t="shared" si="1"/>
        <v>2.5935059252192971E-2</v>
      </c>
      <c r="M7" s="129">
        <f t="shared" si="1"/>
        <v>2.3564643328578327E-2</v>
      </c>
      <c r="N7" s="129">
        <f t="shared" si="1"/>
        <v>2.3586928347867575E-2</v>
      </c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</row>
    <row r="8" spans="1:26" ht="15.75" customHeight="1" x14ac:dyDescent="0.6">
      <c r="A8" s="121"/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spans="1:26" ht="15.75" customHeight="1" x14ac:dyDescent="0.6">
      <c r="A9" s="118" t="s">
        <v>231</v>
      </c>
      <c r="B9" s="119"/>
      <c r="C9" s="119"/>
      <c r="D9" s="120">
        <v>1990</v>
      </c>
      <c r="E9" s="120">
        <v>2000</v>
      </c>
      <c r="F9" s="120">
        <v>2010</v>
      </c>
      <c r="G9" s="120">
        <v>2020</v>
      </c>
      <c r="H9" s="120">
        <v>2030</v>
      </c>
      <c r="I9" s="120">
        <v>2040</v>
      </c>
      <c r="J9" s="120">
        <v>2050</v>
      </c>
      <c r="K9" s="120">
        <v>2060</v>
      </c>
      <c r="L9" s="120">
        <v>2070</v>
      </c>
      <c r="M9" s="120">
        <v>2080</v>
      </c>
      <c r="N9" s="120">
        <v>2090</v>
      </c>
      <c r="O9" s="120">
        <v>2100</v>
      </c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spans="1:26" ht="15.75" customHeight="1" x14ac:dyDescent="0.6">
      <c r="A10" s="122"/>
      <c r="B10" s="123"/>
      <c r="C10" s="123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spans="1:26" ht="15.75" customHeight="1" x14ac:dyDescent="0.6">
      <c r="A11" s="125" t="s">
        <v>225</v>
      </c>
      <c r="B11" s="123"/>
      <c r="C11" s="126" t="s">
        <v>226</v>
      </c>
      <c r="D11" s="127">
        <v>5264</v>
      </c>
      <c r="E11" s="127">
        <v>6117</v>
      </c>
      <c r="F11" s="127">
        <v>6827</v>
      </c>
      <c r="G11" s="127">
        <v>7537</v>
      </c>
      <c r="H11" s="127">
        <v>8039</v>
      </c>
      <c r="I11" s="127">
        <v>8526</v>
      </c>
      <c r="J11" s="127">
        <v>8704</v>
      </c>
      <c r="K11" s="127">
        <v>8527</v>
      </c>
      <c r="L11" s="127">
        <v>8444</v>
      </c>
      <c r="M11" s="127">
        <v>8022</v>
      </c>
      <c r="N11" s="127">
        <v>7282</v>
      </c>
      <c r="O11" s="127">
        <v>7056</v>
      </c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:26" ht="15.75" customHeight="1" x14ac:dyDescent="0.6">
      <c r="A12" s="122"/>
      <c r="B12" s="123"/>
      <c r="C12" s="123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spans="1:26" ht="15.75" customHeight="1" x14ac:dyDescent="0.6">
      <c r="A13" s="125" t="s">
        <v>227</v>
      </c>
      <c r="B13" s="123"/>
      <c r="C13" s="126" t="s">
        <v>228</v>
      </c>
      <c r="D13" s="127">
        <v>20.9</v>
      </c>
      <c r="E13" s="127">
        <v>28.9</v>
      </c>
      <c r="F13" s="127">
        <v>41.3</v>
      </c>
      <c r="G13" s="127">
        <v>60.7</v>
      </c>
      <c r="H13" s="127">
        <v>87.9</v>
      </c>
      <c r="I13" s="127">
        <v>146</v>
      </c>
      <c r="J13" s="127">
        <v>174.3</v>
      </c>
      <c r="K13" s="127">
        <v>225.7</v>
      </c>
      <c r="L13" s="127">
        <v>257.3</v>
      </c>
      <c r="M13" s="127">
        <v>367.8</v>
      </c>
      <c r="N13" s="127">
        <v>484.9</v>
      </c>
      <c r="O13" s="127">
        <v>531.9</v>
      </c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:26" ht="15.75" customHeight="1" x14ac:dyDescent="0.6">
      <c r="A14" s="128" t="s">
        <v>229</v>
      </c>
      <c r="B14" s="121"/>
      <c r="C14" s="121"/>
      <c r="D14" s="121"/>
      <c r="E14" s="121"/>
      <c r="F14" s="121">
        <f t="shared" ref="F14:O14" si="2">F13/F11</f>
        <v>6.0495093013036468E-3</v>
      </c>
      <c r="G14" s="121">
        <f t="shared" si="2"/>
        <v>8.0536022290035834E-3</v>
      </c>
      <c r="H14" s="121">
        <f t="shared" si="2"/>
        <v>1.0934195795496954E-2</v>
      </c>
      <c r="I14" s="121">
        <f t="shared" si="2"/>
        <v>1.712409101571663E-2</v>
      </c>
      <c r="J14" s="121">
        <f t="shared" si="2"/>
        <v>2.0025275735294119E-2</v>
      </c>
      <c r="K14" s="121">
        <f t="shared" si="2"/>
        <v>2.646886360971033E-2</v>
      </c>
      <c r="L14" s="121">
        <f t="shared" si="2"/>
        <v>3.0471340596873522E-2</v>
      </c>
      <c r="M14" s="121">
        <f t="shared" si="2"/>
        <v>4.5848915482423334E-2</v>
      </c>
      <c r="N14" s="121">
        <f t="shared" si="2"/>
        <v>6.6588849217248003E-2</v>
      </c>
      <c r="O14" s="121">
        <f t="shared" si="2"/>
        <v>7.5382653061224492E-2</v>
      </c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spans="1:26" ht="15.75" customHeight="1" x14ac:dyDescent="0.6">
      <c r="A15" s="128" t="s">
        <v>230</v>
      </c>
      <c r="B15" s="121"/>
      <c r="C15" s="121"/>
      <c r="D15" s="121"/>
      <c r="E15" s="121"/>
      <c r="F15" s="129">
        <f t="shared" ref="F15:N15" si="3">EXP(LN(G14/F14)/(G9-F9))-1</f>
        <v>2.9027551139391816E-2</v>
      </c>
      <c r="G15" s="129">
        <f t="shared" si="3"/>
        <v>3.1049858694587096E-2</v>
      </c>
      <c r="H15" s="129">
        <f t="shared" si="3"/>
        <v>4.5880505467414956E-2</v>
      </c>
      <c r="I15" s="129">
        <f t="shared" si="3"/>
        <v>1.5774012633135825E-2</v>
      </c>
      <c r="J15" s="129">
        <f t="shared" si="3"/>
        <v>2.8290158097422635E-2</v>
      </c>
      <c r="K15" s="129">
        <f t="shared" si="3"/>
        <v>1.4181365407477609E-2</v>
      </c>
      <c r="L15" s="129">
        <f t="shared" si="3"/>
        <v>4.1702605861443587E-2</v>
      </c>
      <c r="M15" s="129">
        <f t="shared" si="3"/>
        <v>3.8023639899037898E-2</v>
      </c>
      <c r="N15" s="129">
        <f t="shared" si="3"/>
        <v>1.2481253604436304E-2</v>
      </c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:26" ht="15.75" customHeight="1" x14ac:dyDescent="0.6">
      <c r="A16" s="121"/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spans="1:26" ht="15.75" customHeight="1" x14ac:dyDescent="0.6">
      <c r="A17" s="118" t="s">
        <v>232</v>
      </c>
      <c r="B17" s="119"/>
      <c r="C17" s="119"/>
      <c r="D17" s="120">
        <v>1990</v>
      </c>
      <c r="E17" s="120">
        <v>2000</v>
      </c>
      <c r="F17" s="120">
        <v>2010</v>
      </c>
      <c r="G17" s="120">
        <v>2020</v>
      </c>
      <c r="H17" s="120">
        <v>2030</v>
      </c>
      <c r="I17" s="120">
        <v>2040</v>
      </c>
      <c r="J17" s="120">
        <v>2050</v>
      </c>
      <c r="K17" s="120">
        <v>2060</v>
      </c>
      <c r="L17" s="120">
        <v>2070</v>
      </c>
      <c r="M17" s="120">
        <v>2080</v>
      </c>
      <c r="N17" s="120">
        <v>2090</v>
      </c>
      <c r="O17" s="120">
        <v>2100</v>
      </c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spans="1:26" ht="15.75" customHeight="1" x14ac:dyDescent="0.6">
      <c r="A18" s="122"/>
      <c r="B18" s="123"/>
      <c r="C18" s="123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 spans="1:26" ht="13" x14ac:dyDescent="0.6">
      <c r="A19" s="125" t="s">
        <v>225</v>
      </c>
      <c r="B19" s="123"/>
      <c r="C19" s="126" t="s">
        <v>226</v>
      </c>
      <c r="D19" s="127">
        <v>5280</v>
      </c>
      <c r="E19" s="127">
        <v>6122</v>
      </c>
      <c r="F19" s="127">
        <v>6892</v>
      </c>
      <c r="G19" s="127">
        <v>7618</v>
      </c>
      <c r="H19" s="127">
        <v>8196</v>
      </c>
      <c r="I19" s="127">
        <v>8547</v>
      </c>
      <c r="J19" s="127">
        <v>8708</v>
      </c>
      <c r="K19" s="127">
        <v>8671</v>
      </c>
      <c r="L19" s="127">
        <v>8484</v>
      </c>
      <c r="M19" s="127">
        <v>8142</v>
      </c>
      <c r="N19" s="127">
        <v>7663</v>
      </c>
      <c r="O19" s="127">
        <v>7047</v>
      </c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spans="1:26" ht="13" x14ac:dyDescent="0.6">
      <c r="A20" s="122"/>
      <c r="B20" s="123"/>
      <c r="C20" s="123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</row>
    <row r="21" spans="1:26" ht="13" x14ac:dyDescent="0.6">
      <c r="A21" s="125" t="s">
        <v>227</v>
      </c>
      <c r="B21" s="123"/>
      <c r="C21" s="126" t="s">
        <v>228</v>
      </c>
      <c r="D21" s="127">
        <v>21</v>
      </c>
      <c r="E21" s="127">
        <v>26.7</v>
      </c>
      <c r="F21" s="127">
        <v>37.9</v>
      </c>
      <c r="G21" s="127">
        <v>55.9</v>
      </c>
      <c r="H21" s="127">
        <v>81.2</v>
      </c>
      <c r="I21" s="127">
        <v>116.2</v>
      </c>
      <c r="J21" s="127">
        <v>163.5</v>
      </c>
      <c r="K21" s="127">
        <v>219.4</v>
      </c>
      <c r="L21" s="127">
        <v>283.2</v>
      </c>
      <c r="M21" s="127">
        <v>365.2</v>
      </c>
      <c r="N21" s="127">
        <v>446.4</v>
      </c>
      <c r="O21" s="127">
        <v>518.79999999999995</v>
      </c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 spans="1:26" ht="13" x14ac:dyDescent="0.6">
      <c r="A22" s="128" t="s">
        <v>229</v>
      </c>
      <c r="B22" s="121"/>
      <c r="C22" s="121"/>
      <c r="D22" s="121"/>
      <c r="E22" s="121"/>
      <c r="F22" s="121">
        <f t="shared" ref="F22:O22" si="4">F21/F19</f>
        <v>5.4991294254207778E-3</v>
      </c>
      <c r="G22" s="121">
        <f t="shared" si="4"/>
        <v>7.3378839590443681E-3</v>
      </c>
      <c r="H22" s="121">
        <f t="shared" si="4"/>
        <v>9.9072718399219138E-3</v>
      </c>
      <c r="I22" s="121">
        <f t="shared" si="4"/>
        <v>1.3595413595413596E-2</v>
      </c>
      <c r="J22" s="121">
        <f t="shared" si="4"/>
        <v>1.8775838309600369E-2</v>
      </c>
      <c r="K22" s="121">
        <f t="shared" si="4"/>
        <v>2.5302733248760235E-2</v>
      </c>
      <c r="L22" s="121">
        <f t="shared" si="4"/>
        <v>3.3380480905233378E-2</v>
      </c>
      <c r="M22" s="121">
        <f t="shared" si="4"/>
        <v>4.4853844264308523E-2</v>
      </c>
      <c r="N22" s="121">
        <f t="shared" si="4"/>
        <v>5.8253947540127887E-2</v>
      </c>
      <c r="O22" s="121">
        <f t="shared" si="4"/>
        <v>7.3619980133390092E-2</v>
      </c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</row>
    <row r="23" spans="1:26" ht="13" x14ac:dyDescent="0.6">
      <c r="A23" s="128" t="s">
        <v>230</v>
      </c>
      <c r="B23" s="121"/>
      <c r="C23" s="121"/>
      <c r="D23" s="121"/>
      <c r="E23" s="121"/>
      <c r="F23" s="129">
        <f t="shared" ref="F23:N23" si="5">EXP(LN(G22/F22)/(G17-F17))-1</f>
        <v>2.9266149265368968E-2</v>
      </c>
      <c r="G23" s="129">
        <f t="shared" si="5"/>
        <v>3.0477050113983051E-2</v>
      </c>
      <c r="H23" s="129">
        <f t="shared" si="5"/>
        <v>3.215241834043292E-2</v>
      </c>
      <c r="I23" s="129">
        <f t="shared" si="5"/>
        <v>3.2810611168550441E-2</v>
      </c>
      <c r="J23" s="129">
        <f t="shared" si="5"/>
        <v>3.0283655119955677E-2</v>
      </c>
      <c r="K23" s="129">
        <f t="shared" si="5"/>
        <v>2.8093267612585571E-2</v>
      </c>
      <c r="L23" s="129">
        <f t="shared" si="5"/>
        <v>2.9984545080017799E-2</v>
      </c>
      <c r="M23" s="129">
        <f t="shared" si="5"/>
        <v>2.648490908998502E-2</v>
      </c>
      <c r="N23" s="129">
        <f t="shared" si="5"/>
        <v>2.368663564101614E-2</v>
      </c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</row>
    <row r="24" spans="1:26" ht="13" x14ac:dyDescent="0.6">
      <c r="A24" s="121"/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</row>
    <row r="25" spans="1:26" ht="13" x14ac:dyDescent="0.6">
      <c r="A25" s="118" t="s">
        <v>233</v>
      </c>
      <c r="B25" s="119"/>
      <c r="C25" s="119"/>
      <c r="D25" s="120">
        <v>1990</v>
      </c>
      <c r="E25" s="120">
        <v>2000</v>
      </c>
      <c r="F25" s="120">
        <v>2010</v>
      </c>
      <c r="G25" s="120">
        <v>2020</v>
      </c>
      <c r="H25" s="120">
        <v>2030</v>
      </c>
      <c r="I25" s="120">
        <v>2040</v>
      </c>
      <c r="J25" s="120">
        <v>2050</v>
      </c>
      <c r="K25" s="120">
        <v>2060</v>
      </c>
      <c r="L25" s="120">
        <v>2070</v>
      </c>
      <c r="M25" s="120">
        <v>2080</v>
      </c>
      <c r="N25" s="120">
        <v>2090</v>
      </c>
      <c r="O25" s="120">
        <v>2100</v>
      </c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</row>
    <row r="26" spans="1:26" ht="13" x14ac:dyDescent="0.6">
      <c r="A26" s="122"/>
      <c r="B26" s="123"/>
      <c r="C26" s="123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spans="1:26" ht="13" x14ac:dyDescent="0.6">
      <c r="A27" s="125" t="s">
        <v>225</v>
      </c>
      <c r="B27" s="123"/>
      <c r="C27" s="126" t="s">
        <v>226</v>
      </c>
      <c r="D27" s="127">
        <v>5262</v>
      </c>
      <c r="E27" s="127">
        <v>6117</v>
      </c>
      <c r="F27" s="127">
        <v>6888</v>
      </c>
      <c r="G27" s="127">
        <v>7617</v>
      </c>
      <c r="H27" s="127">
        <v>8182</v>
      </c>
      <c r="I27" s="127">
        <v>8531</v>
      </c>
      <c r="J27" s="127">
        <v>8704</v>
      </c>
      <c r="K27" s="127">
        <v>8667</v>
      </c>
      <c r="L27" s="127">
        <v>8463</v>
      </c>
      <c r="M27" s="127">
        <v>8125</v>
      </c>
      <c r="N27" s="127">
        <v>7658</v>
      </c>
      <c r="O27" s="127">
        <v>7056</v>
      </c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 spans="1:26" ht="13" x14ac:dyDescent="0.6">
      <c r="A28" s="122"/>
      <c r="B28" s="123"/>
      <c r="C28" s="123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 spans="1:26" ht="13" x14ac:dyDescent="0.6">
      <c r="A29" s="125" t="s">
        <v>227</v>
      </c>
      <c r="B29" s="123"/>
      <c r="C29" s="126" t="s">
        <v>228</v>
      </c>
      <c r="D29" s="127">
        <v>20.9</v>
      </c>
      <c r="E29" s="127">
        <v>26.7</v>
      </c>
      <c r="F29" s="127">
        <v>37.9</v>
      </c>
      <c r="G29" s="127">
        <v>56.5</v>
      </c>
      <c r="H29" s="127">
        <v>89.1</v>
      </c>
      <c r="I29" s="127">
        <v>135.19999999999999</v>
      </c>
      <c r="J29" s="127">
        <v>181.3</v>
      </c>
      <c r="K29" s="127">
        <v>247.6</v>
      </c>
      <c r="L29" s="127">
        <v>313.8</v>
      </c>
      <c r="M29" s="127">
        <v>383.3</v>
      </c>
      <c r="N29" s="127">
        <v>455.9</v>
      </c>
      <c r="O29" s="127">
        <v>528.5</v>
      </c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</row>
    <row r="30" spans="1:26" ht="13" x14ac:dyDescent="0.6">
      <c r="A30" s="128" t="s">
        <v>229</v>
      </c>
      <c r="B30" s="121"/>
      <c r="C30" s="121"/>
      <c r="D30" s="121"/>
      <c r="E30" s="121"/>
      <c r="F30" s="121">
        <f t="shared" ref="F30:O30" si="6">F29/F27</f>
        <v>5.5023228803716606E-3</v>
      </c>
      <c r="G30" s="121">
        <f t="shared" si="6"/>
        <v>7.4176184849678349E-3</v>
      </c>
      <c r="H30" s="121">
        <f t="shared" si="6"/>
        <v>1.0889758005377658E-2</v>
      </c>
      <c r="I30" s="121">
        <f t="shared" si="6"/>
        <v>1.5848083460321179E-2</v>
      </c>
      <c r="J30" s="121">
        <f t="shared" si="6"/>
        <v>2.0829503676470591E-2</v>
      </c>
      <c r="K30" s="121">
        <f t="shared" si="6"/>
        <v>2.8568131994923272E-2</v>
      </c>
      <c r="L30" s="121">
        <f t="shared" si="6"/>
        <v>3.7079049982275791E-2</v>
      </c>
      <c r="M30" s="121">
        <f t="shared" si="6"/>
        <v>4.7175384615384619E-2</v>
      </c>
      <c r="N30" s="121">
        <f t="shared" si="6"/>
        <v>5.9532515016975707E-2</v>
      </c>
      <c r="O30" s="121">
        <f t="shared" si="6"/>
        <v>7.4900793650793648E-2</v>
      </c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</row>
    <row r="31" spans="1:26" ht="13" x14ac:dyDescent="0.6">
      <c r="A31" s="128" t="s">
        <v>230</v>
      </c>
      <c r="B31" s="121"/>
      <c r="C31" s="121"/>
      <c r="D31" s="121"/>
      <c r="E31" s="121"/>
      <c r="F31" s="129">
        <f t="shared" ref="F31:N31" si="7">EXP(LN(G30/F30)/(G25-F25))-1</f>
        <v>3.0319316462861234E-2</v>
      </c>
      <c r="G31" s="129">
        <f t="shared" si="7"/>
        <v>3.9143136995805738E-2</v>
      </c>
      <c r="H31" s="129">
        <f t="shared" si="7"/>
        <v>3.8235446476803547E-2</v>
      </c>
      <c r="I31" s="129">
        <f t="shared" si="7"/>
        <v>2.7709135828676068E-2</v>
      </c>
      <c r="J31" s="129">
        <f t="shared" si="7"/>
        <v>3.2096468894025731E-2</v>
      </c>
      <c r="K31" s="129">
        <f t="shared" si="7"/>
        <v>2.6418983008330121E-2</v>
      </c>
      <c r="L31" s="129">
        <f t="shared" si="7"/>
        <v>2.4374325900027083E-2</v>
      </c>
      <c r="M31" s="129">
        <f t="shared" si="7"/>
        <v>2.353778103013382E-2</v>
      </c>
      <c r="N31" s="129">
        <f t="shared" si="7"/>
        <v>2.3229892162197618E-2</v>
      </c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</row>
    <row r="32" spans="1:26" ht="13" x14ac:dyDescent="0.6">
      <c r="A32" s="121"/>
      <c r="B32" s="12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 spans="1:26" ht="13" x14ac:dyDescent="0.6">
      <c r="A33" s="118" t="s">
        <v>234</v>
      </c>
      <c r="B33" s="119"/>
      <c r="C33" s="119"/>
      <c r="D33" s="120">
        <v>1990</v>
      </c>
      <c r="E33" s="120">
        <v>2000</v>
      </c>
      <c r="F33" s="120">
        <v>2010</v>
      </c>
      <c r="G33" s="120">
        <v>2020</v>
      </c>
      <c r="H33" s="120">
        <v>2030</v>
      </c>
      <c r="I33" s="120">
        <v>2040</v>
      </c>
      <c r="J33" s="120">
        <v>2050</v>
      </c>
      <c r="K33" s="120">
        <v>2060</v>
      </c>
      <c r="L33" s="120">
        <v>2070</v>
      </c>
      <c r="M33" s="120">
        <v>2080</v>
      </c>
      <c r="N33" s="120">
        <v>2090</v>
      </c>
      <c r="O33" s="120">
        <v>2100</v>
      </c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spans="1:26" ht="13" x14ac:dyDescent="0.6">
      <c r="A34" s="122"/>
      <c r="B34" s="123"/>
      <c r="C34" s="123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</row>
    <row r="35" spans="1:26" ht="13" x14ac:dyDescent="0.6">
      <c r="A35" s="125" t="s">
        <v>225</v>
      </c>
      <c r="B35" s="123"/>
      <c r="C35" s="126" t="s">
        <v>226</v>
      </c>
      <c r="D35" s="127">
        <v>5293</v>
      </c>
      <c r="E35" s="127">
        <v>6100</v>
      </c>
      <c r="F35" s="127">
        <v>6874</v>
      </c>
      <c r="G35" s="127">
        <v>7618</v>
      </c>
      <c r="H35" s="127">
        <v>8122</v>
      </c>
      <c r="I35" s="127">
        <v>8484</v>
      </c>
      <c r="J35" s="127">
        <v>8703</v>
      </c>
      <c r="K35" s="127">
        <v>8623</v>
      </c>
      <c r="L35" s="127">
        <v>8430</v>
      </c>
      <c r="M35" s="127">
        <v>8126</v>
      </c>
      <c r="N35" s="127">
        <v>7621</v>
      </c>
      <c r="O35" s="127">
        <v>7137</v>
      </c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</row>
    <row r="36" spans="1:26" ht="13" x14ac:dyDescent="0.6">
      <c r="A36" s="122"/>
      <c r="B36" s="123"/>
      <c r="C36" s="123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</row>
    <row r="37" spans="1:26" ht="13" x14ac:dyDescent="0.6">
      <c r="A37" s="125" t="s">
        <v>227</v>
      </c>
      <c r="B37" s="123"/>
      <c r="C37" s="126" t="s">
        <v>228</v>
      </c>
      <c r="D37" s="127">
        <v>20.7</v>
      </c>
      <c r="E37" s="127">
        <v>27.4</v>
      </c>
      <c r="F37" s="127">
        <v>38.1</v>
      </c>
      <c r="G37" s="127">
        <v>52.8</v>
      </c>
      <c r="H37" s="127">
        <v>80.2</v>
      </c>
      <c r="I37" s="127">
        <v>117.3</v>
      </c>
      <c r="J37" s="127">
        <v>164.4</v>
      </c>
      <c r="K37" s="127">
        <v>226.8</v>
      </c>
      <c r="L37" s="127">
        <v>294.5</v>
      </c>
      <c r="M37" s="127">
        <v>367.3</v>
      </c>
      <c r="N37" s="127">
        <v>445.1</v>
      </c>
      <c r="O37" s="127">
        <v>530.70000000000005</v>
      </c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</row>
    <row r="38" spans="1:26" ht="13" x14ac:dyDescent="0.6">
      <c r="A38" s="128" t="s">
        <v>229</v>
      </c>
      <c r="B38" s="121"/>
      <c r="C38" s="121"/>
      <c r="D38" s="121"/>
      <c r="E38" s="121"/>
      <c r="F38" s="121">
        <f t="shared" ref="F38:O38" si="8">F37/F35</f>
        <v>5.5426243817282518E-3</v>
      </c>
      <c r="G38" s="121">
        <f t="shared" si="8"/>
        <v>6.9309530060383297E-3</v>
      </c>
      <c r="H38" s="121">
        <f t="shared" si="8"/>
        <v>9.8744151686776666E-3</v>
      </c>
      <c r="I38" s="121">
        <f t="shared" si="8"/>
        <v>1.3826025459688826E-2</v>
      </c>
      <c r="J38" s="121">
        <f t="shared" si="8"/>
        <v>1.8890037917959325E-2</v>
      </c>
      <c r="K38" s="121">
        <f t="shared" si="8"/>
        <v>2.6301751130696976E-2</v>
      </c>
      <c r="L38" s="121">
        <f t="shared" si="8"/>
        <v>3.4934756820877814E-2</v>
      </c>
      <c r="M38" s="121">
        <f t="shared" si="8"/>
        <v>4.5200590696529659E-2</v>
      </c>
      <c r="N38" s="121">
        <f t="shared" si="8"/>
        <v>5.8404408870227006E-2</v>
      </c>
      <c r="O38" s="121">
        <f t="shared" si="8"/>
        <v>7.4358974358974358E-2</v>
      </c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</row>
    <row r="39" spans="1:26" ht="13" x14ac:dyDescent="0.6">
      <c r="A39" s="128" t="s">
        <v>230</v>
      </c>
      <c r="B39" s="121"/>
      <c r="C39" s="121"/>
      <c r="D39" s="121"/>
      <c r="E39" s="121"/>
      <c r="F39" s="129">
        <f t="shared" ref="F39:N39" si="9">EXP(LN(G38/F38)/(G33-F33))-1</f>
        <v>2.2604620353782856E-2</v>
      </c>
      <c r="G39" s="129">
        <f t="shared" si="9"/>
        <v>3.6028834827721568E-2</v>
      </c>
      <c r="H39" s="129">
        <f t="shared" si="9"/>
        <v>3.4233490373661635E-2</v>
      </c>
      <c r="I39" s="129">
        <f t="shared" si="9"/>
        <v>3.1700278416227246E-2</v>
      </c>
      <c r="J39" s="129">
        <f t="shared" si="9"/>
        <v>3.365398536689912E-2</v>
      </c>
      <c r="K39" s="129">
        <f t="shared" si="9"/>
        <v>2.8791354637158983E-2</v>
      </c>
      <c r="L39" s="129">
        <f t="shared" si="9"/>
        <v>2.6097521491478259E-2</v>
      </c>
      <c r="M39" s="129">
        <f t="shared" si="9"/>
        <v>2.5959346436972064E-2</v>
      </c>
      <c r="N39" s="129">
        <f t="shared" si="9"/>
        <v>2.4445303562792287E-2</v>
      </c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</row>
    <row r="40" spans="1:26" ht="13" x14ac:dyDescent="0.6">
      <c r="A40" s="121"/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</row>
    <row r="41" spans="1:26" ht="13" x14ac:dyDescent="0.6">
      <c r="A41" s="118" t="s">
        <v>235</v>
      </c>
      <c r="B41" s="119"/>
      <c r="C41" s="119"/>
      <c r="D41" s="120">
        <v>1990</v>
      </c>
      <c r="E41" s="120">
        <v>2000</v>
      </c>
      <c r="F41" s="120">
        <v>2010</v>
      </c>
      <c r="G41" s="120">
        <v>2020</v>
      </c>
      <c r="H41" s="120">
        <v>2030</v>
      </c>
      <c r="I41" s="120">
        <v>2040</v>
      </c>
      <c r="J41" s="120">
        <v>2050</v>
      </c>
      <c r="K41" s="120">
        <v>2060</v>
      </c>
      <c r="L41" s="120">
        <v>2070</v>
      </c>
      <c r="M41" s="120">
        <v>2080</v>
      </c>
      <c r="N41" s="120">
        <v>2090</v>
      </c>
      <c r="O41" s="120">
        <v>2100</v>
      </c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</row>
    <row r="42" spans="1:26" ht="13" x14ac:dyDescent="0.6">
      <c r="A42" s="122"/>
      <c r="B42" s="123"/>
      <c r="C42" s="123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</row>
    <row r="43" spans="1:26" ht="13" x14ac:dyDescent="0.6">
      <c r="A43" s="125" t="s">
        <v>225</v>
      </c>
      <c r="B43" s="123"/>
      <c r="C43" s="126" t="s">
        <v>226</v>
      </c>
      <c r="D43" s="127">
        <v>5262</v>
      </c>
      <c r="E43" s="127">
        <v>6117</v>
      </c>
      <c r="F43" s="127">
        <v>6888</v>
      </c>
      <c r="G43" s="127">
        <v>7617</v>
      </c>
      <c r="H43" s="127">
        <v>8048</v>
      </c>
      <c r="I43" s="127">
        <v>8207</v>
      </c>
      <c r="J43" s="127">
        <v>8704</v>
      </c>
      <c r="K43" s="127">
        <v>8536</v>
      </c>
      <c r="L43" s="127">
        <v>8372</v>
      </c>
      <c r="M43" s="127">
        <v>8028</v>
      </c>
      <c r="N43" s="127">
        <v>7527</v>
      </c>
      <c r="O43" s="127">
        <v>7056</v>
      </c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</row>
    <row r="44" spans="1:26" ht="13" x14ac:dyDescent="0.6">
      <c r="A44" s="122"/>
      <c r="B44" s="123"/>
      <c r="C44" s="123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</row>
    <row r="45" spans="1:26" ht="13" x14ac:dyDescent="0.6">
      <c r="A45" s="125" t="s">
        <v>227</v>
      </c>
      <c r="B45" s="123"/>
      <c r="C45" s="126" t="s">
        <v>228</v>
      </c>
      <c r="D45" s="127">
        <v>19.399999999999999</v>
      </c>
      <c r="E45" s="127">
        <v>25.8</v>
      </c>
      <c r="F45" s="127">
        <v>35.700000000000003</v>
      </c>
      <c r="G45" s="127">
        <v>51.9</v>
      </c>
      <c r="H45" s="127">
        <v>75.400000000000006</v>
      </c>
      <c r="I45" s="127">
        <v>114.4</v>
      </c>
      <c r="J45" s="127">
        <v>179.7</v>
      </c>
      <c r="K45" s="127">
        <v>230.1</v>
      </c>
      <c r="L45" s="127">
        <v>287.89999999999998</v>
      </c>
      <c r="M45" s="127">
        <v>355.9</v>
      </c>
      <c r="N45" s="127">
        <v>430.8</v>
      </c>
      <c r="O45" s="127">
        <v>535.6</v>
      </c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</row>
    <row r="46" spans="1:26" ht="13" x14ac:dyDescent="0.6">
      <c r="A46" s="128" t="s">
        <v>229</v>
      </c>
      <c r="B46" s="121"/>
      <c r="C46" s="121"/>
      <c r="D46" s="121"/>
      <c r="E46" s="121"/>
      <c r="F46" s="121">
        <f t="shared" ref="F46:O46" si="10">F45/F43</f>
        <v>5.1829268292682929E-3</v>
      </c>
      <c r="G46" s="121">
        <f t="shared" si="10"/>
        <v>6.8137061835368256E-3</v>
      </c>
      <c r="H46" s="121">
        <f t="shared" si="10"/>
        <v>9.3687872763419493E-3</v>
      </c>
      <c r="I46" s="121">
        <f t="shared" si="10"/>
        <v>1.3939320092603876E-2</v>
      </c>
      <c r="J46" s="121">
        <f t="shared" si="10"/>
        <v>2.0645680147058823E-2</v>
      </c>
      <c r="K46" s="121">
        <f t="shared" si="10"/>
        <v>2.6956419868791003E-2</v>
      </c>
      <c r="L46" s="121">
        <f t="shared" si="10"/>
        <v>3.4388437649307213E-2</v>
      </c>
      <c r="M46" s="121">
        <f t="shared" si="10"/>
        <v>4.4332336821126056E-2</v>
      </c>
      <c r="N46" s="121">
        <f t="shared" si="10"/>
        <v>5.7233957752092467E-2</v>
      </c>
      <c r="O46" s="121">
        <f t="shared" si="10"/>
        <v>7.5907029478458052E-2</v>
      </c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</row>
    <row r="47" spans="1:26" ht="13" x14ac:dyDescent="0.6">
      <c r="A47" s="128" t="s">
        <v>230</v>
      </c>
      <c r="B47" s="121"/>
      <c r="C47" s="121"/>
      <c r="D47" s="121"/>
      <c r="E47" s="121"/>
      <c r="F47" s="129">
        <f t="shared" ref="F47:N47" si="11">EXP(LN(G46/F46)/(G41-F41))-1</f>
        <v>2.7734255932270635E-2</v>
      </c>
      <c r="G47" s="129">
        <f t="shared" si="11"/>
        <v>3.2357215572343279E-2</v>
      </c>
      <c r="H47" s="129">
        <f t="shared" si="11"/>
        <v>4.0532911548611716E-2</v>
      </c>
      <c r="I47" s="129">
        <f t="shared" si="11"/>
        <v>4.0060877333564227E-2</v>
      </c>
      <c r="J47" s="129">
        <f t="shared" si="11"/>
        <v>2.7030406829032794E-2</v>
      </c>
      <c r="K47" s="129">
        <f t="shared" si="11"/>
        <v>2.4648770559495548E-2</v>
      </c>
      <c r="L47" s="129">
        <f t="shared" si="11"/>
        <v>2.5724709947631208E-2</v>
      </c>
      <c r="M47" s="129">
        <f t="shared" si="11"/>
        <v>2.5872328416766788E-2</v>
      </c>
      <c r="N47" s="129">
        <f t="shared" si="11"/>
        <v>2.8638610490397953E-2</v>
      </c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</row>
    <row r="48" spans="1:26" ht="13" x14ac:dyDescent="0.6">
      <c r="A48" s="121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</row>
    <row r="49" spans="1:26" ht="13" x14ac:dyDescent="0.6">
      <c r="A49" s="118" t="s">
        <v>236</v>
      </c>
      <c r="B49" s="119"/>
      <c r="C49" s="119"/>
      <c r="D49" s="120">
        <v>1990</v>
      </c>
      <c r="E49" s="120">
        <v>2000</v>
      </c>
      <c r="F49" s="120">
        <v>2010</v>
      </c>
      <c r="G49" s="120">
        <v>2020</v>
      </c>
      <c r="H49" s="120">
        <v>2030</v>
      </c>
      <c r="I49" s="120">
        <v>2040</v>
      </c>
      <c r="J49" s="120">
        <v>2050</v>
      </c>
      <c r="K49" s="120">
        <v>2060</v>
      </c>
      <c r="L49" s="120">
        <v>2070</v>
      </c>
      <c r="M49" s="120">
        <v>2080</v>
      </c>
      <c r="N49" s="120">
        <v>2090</v>
      </c>
      <c r="O49" s="120">
        <v>2100</v>
      </c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</row>
    <row r="50" spans="1:26" ht="13" x14ac:dyDescent="0.6">
      <c r="A50" s="122"/>
      <c r="B50" s="123"/>
      <c r="C50" s="123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</row>
    <row r="51" spans="1:26" ht="13" x14ac:dyDescent="0.6">
      <c r="A51" s="125" t="s">
        <v>225</v>
      </c>
      <c r="B51" s="123"/>
      <c r="C51" s="126" t="s">
        <v>226</v>
      </c>
      <c r="D51" s="127">
        <v>5262</v>
      </c>
      <c r="E51" s="127">
        <v>6117</v>
      </c>
      <c r="F51" s="127">
        <v>6805</v>
      </c>
      <c r="G51" s="127">
        <v>7493</v>
      </c>
      <c r="H51" s="127">
        <v>8182</v>
      </c>
      <c r="I51" s="127">
        <v>8439</v>
      </c>
      <c r="J51" s="127">
        <v>8704</v>
      </c>
      <c r="K51" s="127">
        <v>8538</v>
      </c>
      <c r="L51" s="127">
        <v>8375</v>
      </c>
      <c r="M51" s="127">
        <v>8030</v>
      </c>
      <c r="N51" s="127">
        <v>7528</v>
      </c>
      <c r="O51" s="127">
        <v>7056</v>
      </c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</row>
    <row r="52" spans="1:26" ht="13" x14ac:dyDescent="0.6">
      <c r="A52" s="122"/>
      <c r="B52" s="123"/>
      <c r="C52" s="123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</row>
    <row r="53" spans="1:26" ht="13" x14ac:dyDescent="0.6">
      <c r="A53" s="125" t="s">
        <v>227</v>
      </c>
      <c r="B53" s="123"/>
      <c r="C53" s="126" t="s">
        <v>228</v>
      </c>
      <c r="D53" s="127">
        <v>20.9</v>
      </c>
      <c r="E53" s="127">
        <v>26.7</v>
      </c>
      <c r="F53" s="127">
        <v>37.9</v>
      </c>
      <c r="G53" s="127">
        <v>56.4</v>
      </c>
      <c r="H53" s="127">
        <v>89.1</v>
      </c>
      <c r="I53" s="127">
        <v>127.2</v>
      </c>
      <c r="J53" s="127">
        <v>181.5</v>
      </c>
      <c r="K53" s="127">
        <v>235.2</v>
      </c>
      <c r="L53" s="127">
        <v>304.7</v>
      </c>
      <c r="M53" s="127">
        <v>377.7</v>
      </c>
      <c r="N53" s="127">
        <v>447.8</v>
      </c>
      <c r="O53" s="127">
        <v>531</v>
      </c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</row>
    <row r="54" spans="1:26" ht="13" x14ac:dyDescent="0.6">
      <c r="A54" s="128" t="s">
        <v>229</v>
      </c>
      <c r="B54" s="121"/>
      <c r="C54" s="121"/>
      <c r="D54" s="121"/>
      <c r="E54" s="121"/>
      <c r="F54" s="121">
        <f t="shared" ref="F54:O54" si="12">F53/F51</f>
        <v>5.569434239529757E-3</v>
      </c>
      <c r="G54" s="121">
        <f t="shared" si="12"/>
        <v>7.5270252235419719E-3</v>
      </c>
      <c r="H54" s="121">
        <f t="shared" si="12"/>
        <v>1.0889758005377658E-2</v>
      </c>
      <c r="I54" s="121">
        <f t="shared" si="12"/>
        <v>1.5072875933167437E-2</v>
      </c>
      <c r="J54" s="121">
        <f t="shared" si="12"/>
        <v>2.0852481617647058E-2</v>
      </c>
      <c r="K54" s="121">
        <f t="shared" si="12"/>
        <v>2.7547434996486295E-2</v>
      </c>
      <c r="L54" s="121">
        <f t="shared" si="12"/>
        <v>3.6382089552238803E-2</v>
      </c>
      <c r="M54" s="121">
        <f t="shared" si="12"/>
        <v>4.7036114570361144E-2</v>
      </c>
      <c r="N54" s="121">
        <f t="shared" si="12"/>
        <v>5.9484590860786397E-2</v>
      </c>
      <c r="O54" s="121">
        <f t="shared" si="12"/>
        <v>7.5255102040816327E-2</v>
      </c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</row>
    <row r="55" spans="1:26" ht="13" x14ac:dyDescent="0.6">
      <c r="A55" s="128" t="s">
        <v>230</v>
      </c>
      <c r="B55" s="121"/>
      <c r="C55" s="121"/>
      <c r="D55" s="121"/>
      <c r="E55" s="121"/>
      <c r="F55" s="129">
        <f t="shared" ref="F55:N55" si="13">EXP(LN(G54/F54)/(G49-F49))-1</f>
        <v>3.0578858696318933E-2</v>
      </c>
      <c r="G55" s="129">
        <f t="shared" si="13"/>
        <v>3.762275146045857E-2</v>
      </c>
      <c r="H55" s="129">
        <f t="shared" si="13"/>
        <v>3.3041549788229263E-2</v>
      </c>
      <c r="I55" s="129">
        <f t="shared" si="13"/>
        <v>3.2990106953288523E-2</v>
      </c>
      <c r="J55" s="129">
        <f t="shared" si="13"/>
        <v>2.8234903633610253E-2</v>
      </c>
      <c r="K55" s="129">
        <f t="shared" si="13"/>
        <v>2.8207215336474079E-2</v>
      </c>
      <c r="L55" s="129">
        <f t="shared" si="13"/>
        <v>2.601658296093734E-2</v>
      </c>
      <c r="M55" s="129">
        <f t="shared" si="13"/>
        <v>2.3757989199106655E-2</v>
      </c>
      <c r="N55" s="129">
        <f t="shared" si="13"/>
        <v>2.3795336626439179E-2</v>
      </c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</row>
    <row r="56" spans="1:26" ht="13" x14ac:dyDescent="0.6">
      <c r="A56" s="121"/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</row>
    <row r="57" spans="1:26" ht="13" x14ac:dyDescent="0.6">
      <c r="A57" s="118" t="s">
        <v>237</v>
      </c>
      <c r="B57" s="119"/>
      <c r="C57" s="119"/>
      <c r="D57" s="120">
        <v>1990</v>
      </c>
      <c r="E57" s="120">
        <v>2000</v>
      </c>
      <c r="F57" s="120">
        <v>2010</v>
      </c>
      <c r="G57" s="120">
        <v>2020</v>
      </c>
      <c r="H57" s="120">
        <v>2030</v>
      </c>
      <c r="I57" s="120">
        <v>2040</v>
      </c>
      <c r="J57" s="120">
        <v>2050</v>
      </c>
      <c r="K57" s="120">
        <v>2060</v>
      </c>
      <c r="L57" s="120">
        <v>2070</v>
      </c>
      <c r="M57" s="120">
        <v>2080</v>
      </c>
      <c r="N57" s="120">
        <v>2090</v>
      </c>
      <c r="O57" s="120">
        <v>2100</v>
      </c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</row>
    <row r="58" spans="1:26" ht="13" x14ac:dyDescent="0.6">
      <c r="A58" s="122"/>
      <c r="B58" s="123"/>
      <c r="C58" s="123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</row>
    <row r="59" spans="1:26" ht="13" x14ac:dyDescent="0.6">
      <c r="A59" s="125" t="s">
        <v>225</v>
      </c>
      <c r="B59" s="123"/>
      <c r="C59" s="126" t="s">
        <v>226</v>
      </c>
      <c r="D59" s="127">
        <v>5262</v>
      </c>
      <c r="E59" s="127">
        <v>6117</v>
      </c>
      <c r="F59" s="127">
        <v>6888</v>
      </c>
      <c r="G59" s="127">
        <v>7617</v>
      </c>
      <c r="H59" s="127">
        <v>8182</v>
      </c>
      <c r="I59" s="127">
        <v>8531</v>
      </c>
      <c r="J59" s="127">
        <v>8704</v>
      </c>
      <c r="K59" s="127">
        <v>8667</v>
      </c>
      <c r="L59" s="127">
        <v>8463</v>
      </c>
      <c r="M59" s="127">
        <v>8125</v>
      </c>
      <c r="N59" s="127">
        <v>7658</v>
      </c>
      <c r="O59" s="127">
        <v>7056</v>
      </c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</row>
    <row r="60" spans="1:26" ht="13" x14ac:dyDescent="0.6">
      <c r="A60" s="122"/>
      <c r="B60" s="123"/>
      <c r="C60" s="123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121"/>
    </row>
    <row r="61" spans="1:26" ht="13" x14ac:dyDescent="0.6">
      <c r="A61" s="125" t="s">
        <v>227</v>
      </c>
      <c r="B61" s="123"/>
      <c r="C61" s="126" t="s">
        <v>228</v>
      </c>
      <c r="D61" s="127">
        <v>20.9</v>
      </c>
      <c r="E61" s="127">
        <v>26.8</v>
      </c>
      <c r="F61" s="127">
        <v>36.799999999999997</v>
      </c>
      <c r="G61" s="127">
        <v>57</v>
      </c>
      <c r="H61" s="127">
        <v>91.3</v>
      </c>
      <c r="I61" s="127">
        <v>135.4</v>
      </c>
      <c r="J61" s="127">
        <v>187.1</v>
      </c>
      <c r="K61" s="127">
        <v>254.1</v>
      </c>
      <c r="L61" s="127">
        <v>322.89999999999998</v>
      </c>
      <c r="M61" s="127">
        <v>393.2</v>
      </c>
      <c r="N61" s="127">
        <v>469.6</v>
      </c>
      <c r="O61" s="127">
        <v>550</v>
      </c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121"/>
    </row>
    <row r="62" spans="1:26" ht="13" x14ac:dyDescent="0.6">
      <c r="A62" s="128" t="s">
        <v>229</v>
      </c>
      <c r="B62" s="121"/>
      <c r="C62" s="121"/>
      <c r="D62" s="121"/>
      <c r="E62" s="121"/>
      <c r="F62" s="121">
        <f t="shared" ref="F62:O62" si="14">F61/F59</f>
        <v>5.3426248548199768E-3</v>
      </c>
      <c r="G62" s="121">
        <f t="shared" si="14"/>
        <v>7.4832611264277274E-3</v>
      </c>
      <c r="H62" s="121">
        <f t="shared" si="14"/>
        <v>1.1158640919090686E-2</v>
      </c>
      <c r="I62" s="121">
        <f t="shared" si="14"/>
        <v>1.5871527370765446E-2</v>
      </c>
      <c r="J62" s="121">
        <f t="shared" si="14"/>
        <v>2.1495863970588235E-2</v>
      </c>
      <c r="K62" s="121">
        <f t="shared" si="14"/>
        <v>2.9318103149878851E-2</v>
      </c>
      <c r="L62" s="121">
        <f t="shared" si="14"/>
        <v>3.8154318799480086E-2</v>
      </c>
      <c r="M62" s="121">
        <f t="shared" si="14"/>
        <v>4.8393846153846155E-2</v>
      </c>
      <c r="N62" s="121">
        <f t="shared" si="14"/>
        <v>6.1321493862627321E-2</v>
      </c>
      <c r="O62" s="121">
        <f t="shared" si="14"/>
        <v>7.7947845804988661E-2</v>
      </c>
      <c r="P62" s="121"/>
      <c r="Q62" s="121"/>
      <c r="R62" s="121"/>
      <c r="S62" s="121"/>
      <c r="T62" s="121"/>
      <c r="U62" s="121"/>
      <c r="V62" s="121"/>
      <c r="W62" s="121"/>
      <c r="X62" s="121"/>
      <c r="Y62" s="121"/>
      <c r="Z62" s="121"/>
    </row>
    <row r="63" spans="1:26" ht="13" x14ac:dyDescent="0.6">
      <c r="A63" s="128" t="s">
        <v>230</v>
      </c>
      <c r="B63" s="121"/>
      <c r="C63" s="121"/>
      <c r="D63" s="121"/>
      <c r="E63" s="121"/>
      <c r="F63" s="129">
        <f t="shared" ref="F63:N63" si="15">EXP(LN(G62/F62)/(G57-F57))-1</f>
        <v>3.4269271856302908E-2</v>
      </c>
      <c r="G63" s="129">
        <f t="shared" si="15"/>
        <v>4.0763469548630971E-2</v>
      </c>
      <c r="H63" s="129">
        <f t="shared" si="15"/>
        <v>3.5859234370476889E-2</v>
      </c>
      <c r="I63" s="129">
        <f t="shared" si="15"/>
        <v>3.0798121126897948E-2</v>
      </c>
      <c r="J63" s="129">
        <f t="shared" si="15"/>
        <v>3.1521053306830638E-2</v>
      </c>
      <c r="K63" s="129">
        <f t="shared" si="15"/>
        <v>2.6693431571675141E-2</v>
      </c>
      <c r="L63" s="129">
        <f t="shared" si="15"/>
        <v>2.4058209583525558E-2</v>
      </c>
      <c r="M63" s="129">
        <f t="shared" si="15"/>
        <v>2.3958271747230864E-2</v>
      </c>
      <c r="N63" s="129">
        <f t="shared" si="15"/>
        <v>2.4281052618504884E-2</v>
      </c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121"/>
    </row>
    <row r="64" spans="1:26" ht="13" x14ac:dyDescent="0.6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/>
    </row>
    <row r="65" spans="1:26" ht="13" x14ac:dyDescent="0.6">
      <c r="A65" s="118" t="s">
        <v>238</v>
      </c>
      <c r="B65" s="119"/>
      <c r="C65" s="119"/>
      <c r="D65" s="120">
        <v>1990</v>
      </c>
      <c r="E65" s="120">
        <v>2000</v>
      </c>
      <c r="F65" s="120">
        <v>2010</v>
      </c>
      <c r="G65" s="120">
        <v>2020</v>
      </c>
      <c r="H65" s="120">
        <v>2030</v>
      </c>
      <c r="I65" s="120">
        <v>2040</v>
      </c>
      <c r="J65" s="120">
        <v>2050</v>
      </c>
      <c r="K65" s="120">
        <v>2060</v>
      </c>
      <c r="L65" s="120">
        <v>2070</v>
      </c>
      <c r="M65" s="120">
        <v>2080</v>
      </c>
      <c r="N65" s="120">
        <v>2090</v>
      </c>
      <c r="O65" s="120">
        <v>2100</v>
      </c>
      <c r="P65" s="121"/>
      <c r="Q65" s="121"/>
      <c r="R65" s="121"/>
      <c r="S65" s="121"/>
      <c r="T65" s="121"/>
      <c r="U65" s="121"/>
      <c r="V65" s="121"/>
      <c r="W65" s="121"/>
      <c r="X65" s="121"/>
      <c r="Y65" s="121"/>
      <c r="Z65" s="121"/>
    </row>
    <row r="66" spans="1:26" ht="13" x14ac:dyDescent="0.6">
      <c r="A66" s="122"/>
      <c r="B66" s="123"/>
      <c r="C66" s="123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</row>
    <row r="67" spans="1:26" ht="13" x14ac:dyDescent="0.6">
      <c r="A67" s="125" t="s">
        <v>225</v>
      </c>
      <c r="B67" s="123"/>
      <c r="C67" s="126" t="s">
        <v>226</v>
      </c>
      <c r="D67" s="127">
        <v>5293</v>
      </c>
      <c r="E67" s="127">
        <v>6100</v>
      </c>
      <c r="F67" s="127">
        <v>6874</v>
      </c>
      <c r="G67" s="127">
        <v>7618</v>
      </c>
      <c r="H67" s="127">
        <v>8122</v>
      </c>
      <c r="I67" s="127">
        <v>8484</v>
      </c>
      <c r="J67" s="127">
        <v>8703</v>
      </c>
      <c r="K67" s="127">
        <v>8623</v>
      </c>
      <c r="L67" s="127">
        <v>8430</v>
      </c>
      <c r="M67" s="127">
        <v>8126</v>
      </c>
      <c r="N67" s="127">
        <v>7621</v>
      </c>
      <c r="O67" s="127">
        <v>7137</v>
      </c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</row>
    <row r="68" spans="1:26" ht="13" x14ac:dyDescent="0.6">
      <c r="A68" s="122"/>
      <c r="B68" s="123"/>
      <c r="C68" s="123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</row>
    <row r="69" spans="1:26" ht="13" x14ac:dyDescent="0.6">
      <c r="A69" s="125" t="s">
        <v>227</v>
      </c>
      <c r="B69" s="123"/>
      <c r="C69" s="126" t="s">
        <v>228</v>
      </c>
      <c r="D69" s="127">
        <v>20.7</v>
      </c>
      <c r="E69" s="127">
        <v>27.4</v>
      </c>
      <c r="F69" s="127">
        <v>38.1</v>
      </c>
      <c r="G69" s="127">
        <v>52.7</v>
      </c>
      <c r="H69" s="127">
        <v>79.7</v>
      </c>
      <c r="I69" s="127">
        <v>116.4</v>
      </c>
      <c r="J69" s="127">
        <v>162.80000000000001</v>
      </c>
      <c r="K69" s="127">
        <v>224</v>
      </c>
      <c r="L69" s="127">
        <v>290.2</v>
      </c>
      <c r="M69" s="127">
        <v>361.5</v>
      </c>
      <c r="N69" s="127">
        <v>437.8</v>
      </c>
      <c r="O69" s="127">
        <v>521.79999999999995</v>
      </c>
      <c r="P69" s="121"/>
      <c r="Q69" s="121"/>
      <c r="R69" s="121"/>
      <c r="S69" s="121"/>
      <c r="T69" s="121"/>
      <c r="U69" s="121"/>
      <c r="V69" s="121"/>
      <c r="W69" s="121"/>
      <c r="X69" s="121"/>
      <c r="Y69" s="121"/>
      <c r="Z69" s="121"/>
    </row>
    <row r="70" spans="1:26" ht="13" x14ac:dyDescent="0.6">
      <c r="A70" s="128" t="s">
        <v>229</v>
      </c>
      <c r="B70" s="121"/>
      <c r="C70" s="121"/>
      <c r="D70" s="121"/>
      <c r="E70" s="121"/>
      <c r="F70" s="121">
        <f t="shared" ref="F70:O70" si="16">F69/F67</f>
        <v>5.5426243817282518E-3</v>
      </c>
      <c r="G70" s="121">
        <f t="shared" si="16"/>
        <v>6.9178262011026521E-3</v>
      </c>
      <c r="H70" s="121">
        <f t="shared" si="16"/>
        <v>9.8128539768529924E-3</v>
      </c>
      <c r="I70" s="121">
        <f t="shared" si="16"/>
        <v>1.3719943422913721E-2</v>
      </c>
      <c r="J70" s="121">
        <f t="shared" si="16"/>
        <v>1.8706193266689649E-2</v>
      </c>
      <c r="K70" s="121">
        <f t="shared" si="16"/>
        <v>2.5977038153774789E-2</v>
      </c>
      <c r="L70" s="121">
        <f t="shared" si="16"/>
        <v>3.4424673784104388E-2</v>
      </c>
      <c r="M70" s="121">
        <f t="shared" si="16"/>
        <v>4.4486832389859711E-2</v>
      </c>
      <c r="N70" s="121">
        <f t="shared" si="16"/>
        <v>5.7446529326859994E-2</v>
      </c>
      <c r="O70" s="121">
        <f t="shared" si="16"/>
        <v>7.3111951800476388E-2</v>
      </c>
      <c r="P70" s="121"/>
      <c r="Q70" s="121"/>
      <c r="R70" s="121"/>
      <c r="S70" s="121"/>
      <c r="T70" s="121"/>
      <c r="U70" s="121"/>
      <c r="V70" s="121"/>
      <c r="W70" s="121"/>
      <c r="X70" s="121"/>
      <c r="Y70" s="121"/>
      <c r="Z70" s="121"/>
    </row>
    <row r="71" spans="1:26" ht="13" x14ac:dyDescent="0.6">
      <c r="A71" s="128" t="s">
        <v>230</v>
      </c>
      <c r="B71" s="121"/>
      <c r="C71" s="121"/>
      <c r="D71" s="121"/>
      <c r="E71" s="121"/>
      <c r="F71" s="129">
        <f t="shared" ref="F71:N71" si="17">EXP(LN(G70/F70)/(G65-F65))-1</f>
        <v>2.2410779974005424E-2</v>
      </c>
      <c r="G71" s="129">
        <f t="shared" si="17"/>
        <v>3.5577411748334509E-2</v>
      </c>
      <c r="H71" s="129">
        <f t="shared" si="17"/>
        <v>3.4083714084749861E-2</v>
      </c>
      <c r="I71" s="129">
        <f t="shared" si="17"/>
        <v>3.1485933104869579E-2</v>
      </c>
      <c r="J71" s="129">
        <f t="shared" si="17"/>
        <v>3.338087932284961E-2</v>
      </c>
      <c r="K71" s="129">
        <f t="shared" si="17"/>
        <v>2.8556185141075829E-2</v>
      </c>
      <c r="L71" s="129">
        <f t="shared" si="17"/>
        <v>2.597355089312714E-2</v>
      </c>
      <c r="M71" s="129">
        <f t="shared" si="17"/>
        <v>2.589575127023136E-2</v>
      </c>
      <c r="N71" s="129">
        <f t="shared" si="17"/>
        <v>2.440681319197413E-2</v>
      </c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</row>
    <row r="72" spans="1:26" ht="13" x14ac:dyDescent="0.6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1"/>
      <c r="Z72" s="121"/>
    </row>
    <row r="73" spans="1:26" ht="13" x14ac:dyDescent="0.6">
      <c r="A73" s="118" t="s">
        <v>239</v>
      </c>
      <c r="B73" s="119"/>
      <c r="C73" s="119"/>
      <c r="D73" s="120">
        <v>1990</v>
      </c>
      <c r="E73" s="120">
        <v>2000</v>
      </c>
      <c r="F73" s="120">
        <v>2010</v>
      </c>
      <c r="G73" s="120">
        <v>2020</v>
      </c>
      <c r="H73" s="120">
        <v>2030</v>
      </c>
      <c r="I73" s="120">
        <v>2040</v>
      </c>
      <c r="J73" s="120">
        <v>2050</v>
      </c>
      <c r="K73" s="120">
        <v>2060</v>
      </c>
      <c r="L73" s="120">
        <v>2070</v>
      </c>
      <c r="M73" s="120">
        <v>2080</v>
      </c>
      <c r="N73" s="120">
        <v>2090</v>
      </c>
      <c r="O73" s="120">
        <v>2100</v>
      </c>
      <c r="P73" s="121"/>
      <c r="Q73" s="121"/>
      <c r="R73" s="121"/>
      <c r="S73" s="121"/>
      <c r="T73" s="121"/>
      <c r="U73" s="121"/>
      <c r="V73" s="121"/>
      <c r="W73" s="121"/>
      <c r="X73" s="121"/>
      <c r="Y73" s="121"/>
      <c r="Z73" s="121"/>
    </row>
    <row r="74" spans="1:26" ht="13" x14ac:dyDescent="0.6">
      <c r="A74" s="122"/>
      <c r="B74" s="123"/>
      <c r="C74" s="123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</row>
    <row r="75" spans="1:26" ht="13" x14ac:dyDescent="0.6">
      <c r="A75" s="125" t="s">
        <v>225</v>
      </c>
      <c r="B75" s="123"/>
      <c r="C75" s="126" t="s">
        <v>226</v>
      </c>
      <c r="D75" s="127">
        <v>5262</v>
      </c>
      <c r="E75" s="127">
        <v>6117</v>
      </c>
      <c r="F75" s="127">
        <v>6805</v>
      </c>
      <c r="G75" s="127">
        <v>7493</v>
      </c>
      <c r="H75" s="127">
        <v>8182</v>
      </c>
      <c r="I75" s="127">
        <v>8439</v>
      </c>
      <c r="J75" s="127">
        <v>8704</v>
      </c>
      <c r="K75" s="127">
        <v>8538</v>
      </c>
      <c r="L75" s="127">
        <v>8375</v>
      </c>
      <c r="M75" s="127">
        <v>8030</v>
      </c>
      <c r="N75" s="127">
        <v>7528</v>
      </c>
      <c r="O75" s="127">
        <v>7056</v>
      </c>
      <c r="P75" s="121"/>
      <c r="Q75" s="121"/>
      <c r="R75" s="121"/>
      <c r="S75" s="121"/>
      <c r="T75" s="121"/>
      <c r="U75" s="121"/>
      <c r="V75" s="121"/>
      <c r="W75" s="121"/>
      <c r="X75" s="121"/>
      <c r="Y75" s="121"/>
      <c r="Z75" s="121"/>
    </row>
    <row r="76" spans="1:26" ht="13" x14ac:dyDescent="0.6">
      <c r="A76" s="122"/>
      <c r="B76" s="123"/>
      <c r="C76" s="123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</row>
    <row r="77" spans="1:26" ht="13" x14ac:dyDescent="0.6">
      <c r="A77" s="125" t="s">
        <v>227</v>
      </c>
      <c r="B77" s="123"/>
      <c r="C77" s="126" t="s">
        <v>228</v>
      </c>
      <c r="D77" s="127">
        <v>20.9</v>
      </c>
      <c r="E77" s="127">
        <v>26.6</v>
      </c>
      <c r="F77" s="127">
        <v>37.9</v>
      </c>
      <c r="G77" s="127">
        <v>56.6</v>
      </c>
      <c r="H77" s="127">
        <v>89.7</v>
      </c>
      <c r="I77" s="127">
        <v>128.19999999999999</v>
      </c>
      <c r="J77" s="127">
        <v>183.4</v>
      </c>
      <c r="K77" s="127">
        <v>237.8</v>
      </c>
      <c r="L77" s="127">
        <v>308.39999999999998</v>
      </c>
      <c r="M77" s="127">
        <v>382.3</v>
      </c>
      <c r="N77" s="127">
        <v>453.3</v>
      </c>
      <c r="O77" s="127">
        <v>537.29999999999995</v>
      </c>
      <c r="P77" s="121"/>
      <c r="Q77" s="121"/>
      <c r="R77" s="121"/>
      <c r="S77" s="121"/>
      <c r="T77" s="121"/>
      <c r="U77" s="121"/>
      <c r="V77" s="121"/>
      <c r="W77" s="121"/>
      <c r="X77" s="121"/>
      <c r="Y77" s="121"/>
      <c r="Z77" s="121"/>
    </row>
    <row r="78" spans="1:26" ht="13" x14ac:dyDescent="0.6">
      <c r="A78" s="128" t="s">
        <v>229</v>
      </c>
      <c r="B78" s="121"/>
      <c r="C78" s="121"/>
      <c r="D78" s="121"/>
      <c r="E78" s="121"/>
      <c r="F78" s="121">
        <f t="shared" ref="F78:O78" si="18">F77/F75</f>
        <v>5.569434239529757E-3</v>
      </c>
      <c r="G78" s="121">
        <f t="shared" si="18"/>
        <v>7.5537168023488595E-3</v>
      </c>
      <c r="H78" s="121">
        <f t="shared" si="18"/>
        <v>1.0963089709117576E-2</v>
      </c>
      <c r="I78" s="121">
        <f t="shared" si="18"/>
        <v>1.5191373385472211E-2</v>
      </c>
      <c r="J78" s="121">
        <f t="shared" si="18"/>
        <v>2.1070772058823531E-2</v>
      </c>
      <c r="K78" s="121">
        <f t="shared" si="18"/>
        <v>2.7851955961583512E-2</v>
      </c>
      <c r="L78" s="121">
        <f t="shared" si="18"/>
        <v>3.682388059701492E-2</v>
      </c>
      <c r="M78" s="121">
        <f t="shared" si="18"/>
        <v>4.7608966376089662E-2</v>
      </c>
      <c r="N78" s="121">
        <f t="shared" si="18"/>
        <v>6.0215196599362385E-2</v>
      </c>
      <c r="O78" s="121">
        <f t="shared" si="18"/>
        <v>7.6147959183673466E-2</v>
      </c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</row>
    <row r="79" spans="1:26" ht="13" x14ac:dyDescent="0.6">
      <c r="A79" s="128" t="s">
        <v>230</v>
      </c>
      <c r="B79" s="121"/>
      <c r="C79" s="121"/>
      <c r="D79" s="121"/>
      <c r="E79" s="121"/>
      <c r="F79" s="129">
        <f t="shared" ref="F79:N79" si="19">EXP(LN(G78/F78)/(G73-F73))-1</f>
        <v>3.0943730328201413E-2</v>
      </c>
      <c r="G79" s="129">
        <f t="shared" si="19"/>
        <v>3.7951896903510418E-2</v>
      </c>
      <c r="H79" s="129">
        <f t="shared" si="19"/>
        <v>3.3157201026709382E-2</v>
      </c>
      <c r="I79" s="129">
        <f t="shared" si="19"/>
        <v>3.3256964056243454E-2</v>
      </c>
      <c r="J79" s="129">
        <f t="shared" si="19"/>
        <v>2.8294528808880726E-2</v>
      </c>
      <c r="K79" s="129">
        <f t="shared" si="19"/>
        <v>2.8317875662617897E-2</v>
      </c>
      <c r="L79" s="129">
        <f t="shared" si="19"/>
        <v>2.6020220738570909E-2</v>
      </c>
      <c r="M79" s="129">
        <f t="shared" si="19"/>
        <v>2.3768435965396462E-2</v>
      </c>
      <c r="N79" s="129">
        <f t="shared" si="19"/>
        <v>2.3753067314707499E-2</v>
      </c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</row>
    <row r="80" spans="1:26" ht="13" x14ac:dyDescent="0.6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</row>
    <row r="81" spans="1:26" ht="13" x14ac:dyDescent="0.6">
      <c r="A81" s="118" t="s">
        <v>240</v>
      </c>
      <c r="B81" s="119"/>
      <c r="C81" s="119"/>
      <c r="D81" s="120">
        <v>1990</v>
      </c>
      <c r="E81" s="120">
        <v>2000</v>
      </c>
      <c r="F81" s="120">
        <v>2010</v>
      </c>
      <c r="G81" s="120">
        <v>2020</v>
      </c>
      <c r="H81" s="120">
        <v>2030</v>
      </c>
      <c r="I81" s="120">
        <v>2040</v>
      </c>
      <c r="J81" s="120">
        <v>2050</v>
      </c>
      <c r="K81" s="120">
        <v>2060</v>
      </c>
      <c r="L81" s="120">
        <v>2070</v>
      </c>
      <c r="M81" s="120">
        <v>2080</v>
      </c>
      <c r="N81" s="120">
        <v>2090</v>
      </c>
      <c r="O81" s="120">
        <v>2100</v>
      </c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</row>
    <row r="82" spans="1:26" ht="13" x14ac:dyDescent="0.6">
      <c r="A82" s="122"/>
      <c r="B82" s="123"/>
      <c r="C82" s="123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</row>
    <row r="83" spans="1:26" ht="13" x14ac:dyDescent="0.6">
      <c r="A83" s="125" t="s">
        <v>225</v>
      </c>
      <c r="B83" s="123"/>
      <c r="C83" s="126" t="s">
        <v>226</v>
      </c>
      <c r="D83" s="127">
        <v>5262</v>
      </c>
      <c r="E83" s="127">
        <v>6117</v>
      </c>
      <c r="F83" s="127">
        <v>6888</v>
      </c>
      <c r="G83" s="127">
        <v>7617</v>
      </c>
      <c r="H83" s="127">
        <v>8182</v>
      </c>
      <c r="I83" s="127">
        <v>8531</v>
      </c>
      <c r="J83" s="127">
        <v>8704</v>
      </c>
      <c r="K83" s="127">
        <v>8667</v>
      </c>
      <c r="L83" s="127">
        <v>8463</v>
      </c>
      <c r="M83" s="127">
        <v>8125</v>
      </c>
      <c r="N83" s="127">
        <v>7658</v>
      </c>
      <c r="O83" s="127">
        <v>7056</v>
      </c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</row>
    <row r="84" spans="1:26" ht="13" x14ac:dyDescent="0.6">
      <c r="A84" s="122"/>
      <c r="B84" s="123"/>
      <c r="C84" s="123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</row>
    <row r="85" spans="1:26" ht="13" x14ac:dyDescent="0.6">
      <c r="A85" s="125" t="s">
        <v>227</v>
      </c>
      <c r="B85" s="123"/>
      <c r="C85" s="126" t="s">
        <v>228</v>
      </c>
      <c r="D85" s="127">
        <v>20.9</v>
      </c>
      <c r="E85" s="127">
        <v>26.8</v>
      </c>
      <c r="F85" s="127">
        <v>36.799999999999997</v>
      </c>
      <c r="G85" s="127">
        <v>57</v>
      </c>
      <c r="H85" s="127">
        <v>91.3</v>
      </c>
      <c r="I85" s="127">
        <v>135.4</v>
      </c>
      <c r="J85" s="127">
        <v>187.1</v>
      </c>
      <c r="K85" s="127">
        <v>254.1</v>
      </c>
      <c r="L85" s="127">
        <v>322.89999999999998</v>
      </c>
      <c r="M85" s="127">
        <v>393.2</v>
      </c>
      <c r="N85" s="127">
        <v>469.6</v>
      </c>
      <c r="O85" s="127">
        <v>550</v>
      </c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</row>
    <row r="86" spans="1:26" ht="13" x14ac:dyDescent="0.6">
      <c r="A86" s="128" t="s">
        <v>229</v>
      </c>
      <c r="B86" s="121"/>
      <c r="C86" s="121"/>
      <c r="D86" s="121"/>
      <c r="E86" s="121"/>
      <c r="F86" s="121">
        <f t="shared" ref="F86:O86" si="20">F85/F83</f>
        <v>5.3426248548199768E-3</v>
      </c>
      <c r="G86" s="121">
        <f t="shared" si="20"/>
        <v>7.4832611264277274E-3</v>
      </c>
      <c r="H86" s="121">
        <f t="shared" si="20"/>
        <v>1.1158640919090686E-2</v>
      </c>
      <c r="I86" s="121">
        <f t="shared" si="20"/>
        <v>1.5871527370765446E-2</v>
      </c>
      <c r="J86" s="121">
        <f t="shared" si="20"/>
        <v>2.1495863970588235E-2</v>
      </c>
      <c r="K86" s="121">
        <f t="shared" si="20"/>
        <v>2.9318103149878851E-2</v>
      </c>
      <c r="L86" s="121">
        <f t="shared" si="20"/>
        <v>3.8154318799480086E-2</v>
      </c>
      <c r="M86" s="121">
        <f t="shared" si="20"/>
        <v>4.8393846153846155E-2</v>
      </c>
      <c r="N86" s="121">
        <f t="shared" si="20"/>
        <v>6.1321493862627321E-2</v>
      </c>
      <c r="O86" s="121">
        <f t="shared" si="20"/>
        <v>7.7947845804988661E-2</v>
      </c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</row>
    <row r="87" spans="1:26" ht="13" x14ac:dyDescent="0.6">
      <c r="A87" s="128" t="s">
        <v>230</v>
      </c>
      <c r="B87" s="121"/>
      <c r="C87" s="121"/>
      <c r="D87" s="121"/>
      <c r="E87" s="121"/>
      <c r="F87" s="129">
        <f t="shared" ref="F87:N87" si="21">EXP(LN(G86/F86)/(G81-F81))-1</f>
        <v>3.4269271856302908E-2</v>
      </c>
      <c r="G87" s="129">
        <f t="shared" si="21"/>
        <v>4.0763469548630971E-2</v>
      </c>
      <c r="H87" s="129">
        <f t="shared" si="21"/>
        <v>3.5859234370476889E-2</v>
      </c>
      <c r="I87" s="129">
        <f t="shared" si="21"/>
        <v>3.0798121126897948E-2</v>
      </c>
      <c r="J87" s="129">
        <f t="shared" si="21"/>
        <v>3.1521053306830638E-2</v>
      </c>
      <c r="K87" s="129">
        <f t="shared" si="21"/>
        <v>2.6693431571675141E-2</v>
      </c>
      <c r="L87" s="129">
        <f t="shared" si="21"/>
        <v>2.4058209583525558E-2</v>
      </c>
      <c r="M87" s="129">
        <f t="shared" si="21"/>
        <v>2.3958271747230864E-2</v>
      </c>
      <c r="N87" s="129">
        <f t="shared" si="21"/>
        <v>2.4281052618504884E-2</v>
      </c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  <c r="Z87" s="121"/>
    </row>
    <row r="88" spans="1:26" ht="13" x14ac:dyDescent="0.6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</row>
    <row r="89" spans="1:26" ht="13" x14ac:dyDescent="0.6">
      <c r="A89" s="118" t="s">
        <v>241</v>
      </c>
      <c r="B89" s="119"/>
      <c r="C89" s="119"/>
      <c r="D89" s="120">
        <v>1990</v>
      </c>
      <c r="E89" s="120">
        <v>2000</v>
      </c>
      <c r="F89" s="120">
        <v>2010</v>
      </c>
      <c r="G89" s="120">
        <v>2020</v>
      </c>
      <c r="H89" s="120">
        <v>2030</v>
      </c>
      <c r="I89" s="120">
        <v>2040</v>
      </c>
      <c r="J89" s="120">
        <v>2050</v>
      </c>
      <c r="K89" s="120">
        <v>2060</v>
      </c>
      <c r="L89" s="120">
        <v>2070</v>
      </c>
      <c r="M89" s="120">
        <v>2080</v>
      </c>
      <c r="N89" s="120">
        <v>2090</v>
      </c>
      <c r="O89" s="120">
        <v>2100</v>
      </c>
      <c r="P89" s="121"/>
      <c r="Q89" s="121"/>
      <c r="R89" s="121"/>
      <c r="S89" s="121"/>
      <c r="T89" s="121"/>
      <c r="U89" s="121"/>
      <c r="V89" s="121"/>
      <c r="W89" s="121"/>
      <c r="X89" s="121"/>
      <c r="Y89" s="121"/>
      <c r="Z89" s="121"/>
    </row>
    <row r="90" spans="1:26" ht="13" x14ac:dyDescent="0.6">
      <c r="A90" s="122"/>
      <c r="B90" s="123"/>
      <c r="C90" s="123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</row>
    <row r="91" spans="1:26" ht="13" x14ac:dyDescent="0.6">
      <c r="A91" s="125" t="s">
        <v>225</v>
      </c>
      <c r="B91" s="123"/>
      <c r="C91" s="126" t="s">
        <v>226</v>
      </c>
      <c r="D91" s="127">
        <v>5293</v>
      </c>
      <c r="E91" s="127">
        <v>6100</v>
      </c>
      <c r="F91" s="127">
        <v>6874</v>
      </c>
      <c r="G91" s="127">
        <v>7618</v>
      </c>
      <c r="H91" s="127">
        <v>8122</v>
      </c>
      <c r="I91" s="127">
        <v>8484</v>
      </c>
      <c r="J91" s="127">
        <v>8703</v>
      </c>
      <c r="K91" s="127">
        <v>8623</v>
      </c>
      <c r="L91" s="127">
        <v>8430</v>
      </c>
      <c r="M91" s="127">
        <v>8126</v>
      </c>
      <c r="N91" s="127">
        <v>7621</v>
      </c>
      <c r="O91" s="127">
        <v>7137</v>
      </c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</row>
    <row r="92" spans="1:26" ht="13" x14ac:dyDescent="0.6">
      <c r="A92" s="122"/>
      <c r="B92" s="123"/>
      <c r="C92" s="123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1"/>
      <c r="Q92" s="121"/>
      <c r="R92" s="121"/>
      <c r="S92" s="121"/>
      <c r="T92" s="121"/>
      <c r="U92" s="121"/>
      <c r="V92" s="121"/>
      <c r="W92" s="121"/>
      <c r="X92" s="121"/>
      <c r="Y92" s="121"/>
      <c r="Z92" s="121"/>
    </row>
    <row r="93" spans="1:26" ht="13" x14ac:dyDescent="0.6">
      <c r="A93" s="125" t="s">
        <v>227</v>
      </c>
      <c r="B93" s="123"/>
      <c r="C93" s="126" t="s">
        <v>228</v>
      </c>
      <c r="D93" s="127">
        <v>20.7</v>
      </c>
      <c r="E93" s="127">
        <v>27.4</v>
      </c>
      <c r="F93" s="127">
        <v>38.1</v>
      </c>
      <c r="G93" s="127">
        <v>52.8</v>
      </c>
      <c r="H93" s="127">
        <v>80</v>
      </c>
      <c r="I93" s="127">
        <v>117.1</v>
      </c>
      <c r="J93" s="127">
        <v>164</v>
      </c>
      <c r="K93" s="127">
        <v>226.1</v>
      </c>
      <c r="L93" s="127">
        <v>293.3</v>
      </c>
      <c r="M93" s="127">
        <v>365.7</v>
      </c>
      <c r="N93" s="127">
        <v>441.6</v>
      </c>
      <c r="O93" s="127">
        <v>525</v>
      </c>
      <c r="P93" s="121"/>
      <c r="Q93" s="121"/>
      <c r="R93" s="121"/>
      <c r="S93" s="121"/>
      <c r="T93" s="121"/>
      <c r="U93" s="121"/>
      <c r="V93" s="121"/>
      <c r="W93" s="121"/>
      <c r="X93" s="121"/>
      <c r="Y93" s="121"/>
      <c r="Z93" s="121"/>
    </row>
    <row r="94" spans="1:26" ht="13" x14ac:dyDescent="0.6">
      <c r="A94" s="128" t="s">
        <v>229</v>
      </c>
      <c r="B94" s="121"/>
      <c r="C94" s="121"/>
      <c r="D94" s="121"/>
      <c r="E94" s="121"/>
      <c r="F94" s="121">
        <f t="shared" ref="F94:O94" si="22">F93/F91</f>
        <v>5.5426243817282518E-3</v>
      </c>
      <c r="G94" s="121">
        <f t="shared" si="22"/>
        <v>6.9309530060383297E-3</v>
      </c>
      <c r="H94" s="121">
        <f t="shared" si="22"/>
        <v>9.8497906919477966E-3</v>
      </c>
      <c r="I94" s="121">
        <f t="shared" si="22"/>
        <v>1.3802451673738801E-2</v>
      </c>
      <c r="J94" s="121">
        <f t="shared" si="22"/>
        <v>1.8844076755141905E-2</v>
      </c>
      <c r="K94" s="121">
        <f t="shared" si="22"/>
        <v>2.6220572886466426E-2</v>
      </c>
      <c r="L94" s="121">
        <f t="shared" si="22"/>
        <v>3.4792408066429421E-2</v>
      </c>
      <c r="M94" s="121">
        <f t="shared" si="22"/>
        <v>4.5003691853310358E-2</v>
      </c>
      <c r="N94" s="121">
        <f t="shared" si="22"/>
        <v>5.7945151554914059E-2</v>
      </c>
      <c r="O94" s="121">
        <f t="shared" si="22"/>
        <v>7.3560319461958804E-2</v>
      </c>
      <c r="P94" s="121"/>
      <c r="Q94" s="121"/>
      <c r="R94" s="121"/>
      <c r="S94" s="121"/>
      <c r="T94" s="121"/>
      <c r="U94" s="121"/>
      <c r="V94" s="121"/>
      <c r="W94" s="121"/>
      <c r="X94" s="121"/>
      <c r="Y94" s="121"/>
      <c r="Z94" s="121"/>
    </row>
    <row r="95" spans="1:26" ht="13" x14ac:dyDescent="0.6">
      <c r="A95" s="128" t="s">
        <v>230</v>
      </c>
      <c r="B95" s="121"/>
      <c r="C95" s="121"/>
      <c r="D95" s="121"/>
      <c r="E95" s="121"/>
      <c r="F95" s="129">
        <f t="shared" ref="F95:N95" si="23">EXP(LN(G94/F94)/(G89-F89))-1</f>
        <v>2.2604620353782856E-2</v>
      </c>
      <c r="G95" s="129">
        <f t="shared" si="23"/>
        <v>3.5770183131895505E-2</v>
      </c>
      <c r="H95" s="129">
        <f t="shared" si="23"/>
        <v>3.4315238917035806E-2</v>
      </c>
      <c r="I95" s="129">
        <f t="shared" si="23"/>
        <v>3.1625011431279271E-2</v>
      </c>
      <c r="J95" s="129">
        <f t="shared" si="23"/>
        <v>3.3586269008222924E-2</v>
      </c>
      <c r="K95" s="129">
        <f t="shared" si="23"/>
        <v>2.8689320617435454E-2</v>
      </c>
      <c r="L95" s="129">
        <f t="shared" si="23"/>
        <v>2.6068524327581555E-2</v>
      </c>
      <c r="M95" s="129">
        <f t="shared" si="23"/>
        <v>2.559736429819548E-2</v>
      </c>
      <c r="N95" s="129">
        <f t="shared" si="23"/>
        <v>2.4147832867967622E-2</v>
      </c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1"/>
      <c r="Z95" s="121"/>
    </row>
    <row r="96" spans="1:26" ht="13" x14ac:dyDescent="0.6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1"/>
      <c r="Z96" s="121"/>
    </row>
    <row r="97" spans="1:26" ht="13" x14ac:dyDescent="0.6">
      <c r="A97" s="118" t="s">
        <v>242</v>
      </c>
      <c r="B97" s="119"/>
      <c r="C97" s="119"/>
      <c r="D97" s="120">
        <v>1990</v>
      </c>
      <c r="E97" s="120">
        <v>2000</v>
      </c>
      <c r="F97" s="120">
        <v>2010</v>
      </c>
      <c r="G97" s="120">
        <v>2020</v>
      </c>
      <c r="H97" s="120">
        <v>2030</v>
      </c>
      <c r="I97" s="120">
        <v>2040</v>
      </c>
      <c r="J97" s="120">
        <v>2050</v>
      </c>
      <c r="K97" s="120">
        <v>2060</v>
      </c>
      <c r="L97" s="120">
        <v>2070</v>
      </c>
      <c r="M97" s="120">
        <v>2080</v>
      </c>
      <c r="N97" s="120">
        <v>2090</v>
      </c>
      <c r="O97" s="120">
        <v>2100</v>
      </c>
      <c r="P97" s="121"/>
      <c r="Q97" s="121"/>
      <c r="R97" s="121"/>
      <c r="S97" s="121"/>
      <c r="T97" s="121"/>
      <c r="U97" s="121"/>
      <c r="V97" s="121"/>
      <c r="W97" s="121"/>
      <c r="X97" s="121"/>
      <c r="Y97" s="121"/>
      <c r="Z97" s="121"/>
    </row>
    <row r="98" spans="1:26" ht="13" x14ac:dyDescent="0.6">
      <c r="A98" s="122"/>
      <c r="B98" s="123"/>
      <c r="C98" s="123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</row>
    <row r="99" spans="1:26" ht="13" x14ac:dyDescent="0.6">
      <c r="A99" s="125" t="s">
        <v>225</v>
      </c>
      <c r="B99" s="123"/>
      <c r="C99" s="126" t="s">
        <v>226</v>
      </c>
      <c r="D99" s="127">
        <v>5293</v>
      </c>
      <c r="E99" s="127">
        <v>6100</v>
      </c>
      <c r="F99" s="127">
        <v>6874</v>
      </c>
      <c r="G99" s="127">
        <v>7618</v>
      </c>
      <c r="H99" s="127">
        <v>8122</v>
      </c>
      <c r="I99" s="127">
        <v>8484</v>
      </c>
      <c r="J99" s="127">
        <v>8703</v>
      </c>
      <c r="K99" s="127">
        <v>8623</v>
      </c>
      <c r="L99" s="127">
        <v>8430</v>
      </c>
      <c r="M99" s="127">
        <v>8126</v>
      </c>
      <c r="N99" s="127">
        <v>7621</v>
      </c>
      <c r="O99" s="127">
        <v>7137</v>
      </c>
      <c r="P99" s="121"/>
      <c r="Q99" s="121"/>
      <c r="R99" s="121"/>
      <c r="S99" s="121"/>
      <c r="T99" s="121"/>
      <c r="U99" s="121"/>
      <c r="V99" s="121"/>
      <c r="W99" s="121"/>
      <c r="X99" s="121"/>
      <c r="Y99" s="121"/>
      <c r="Z99" s="121"/>
    </row>
    <row r="100" spans="1:26" ht="13" x14ac:dyDescent="0.6">
      <c r="A100" s="122"/>
      <c r="B100" s="123"/>
      <c r="C100" s="123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  <c r="Z100" s="121"/>
    </row>
    <row r="101" spans="1:26" ht="13" x14ac:dyDescent="0.6">
      <c r="A101" s="125" t="s">
        <v>227</v>
      </c>
      <c r="B101" s="123"/>
      <c r="C101" s="126" t="s">
        <v>228</v>
      </c>
      <c r="D101" s="127">
        <v>20.7</v>
      </c>
      <c r="E101" s="127">
        <v>27.4</v>
      </c>
      <c r="F101" s="127">
        <v>38.1</v>
      </c>
      <c r="G101" s="127">
        <v>52.8</v>
      </c>
      <c r="H101" s="127">
        <v>80.2</v>
      </c>
      <c r="I101" s="127">
        <v>117.3</v>
      </c>
      <c r="J101" s="127">
        <v>164.2</v>
      </c>
      <c r="K101" s="127">
        <v>226.6</v>
      </c>
      <c r="L101" s="127">
        <v>294.10000000000002</v>
      </c>
      <c r="M101" s="127">
        <v>366.9</v>
      </c>
      <c r="N101" s="127">
        <v>445.1</v>
      </c>
      <c r="O101" s="127">
        <v>531.20000000000005</v>
      </c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  <c r="Z101" s="121"/>
    </row>
    <row r="102" spans="1:26" ht="13" x14ac:dyDescent="0.6">
      <c r="A102" s="128" t="s">
        <v>229</v>
      </c>
      <c r="B102" s="121"/>
      <c r="C102" s="121"/>
      <c r="D102" s="121"/>
      <c r="E102" s="121"/>
      <c r="F102" s="121">
        <f t="shared" ref="F102:O102" si="24">F101/F99</f>
        <v>5.5426243817282518E-3</v>
      </c>
      <c r="G102" s="121">
        <f t="shared" si="24"/>
        <v>6.9309530060383297E-3</v>
      </c>
      <c r="H102" s="121">
        <f t="shared" si="24"/>
        <v>9.8744151686776666E-3</v>
      </c>
      <c r="I102" s="121">
        <f t="shared" si="24"/>
        <v>1.3826025459688826E-2</v>
      </c>
      <c r="J102" s="121">
        <f t="shared" si="24"/>
        <v>1.8867057336550613E-2</v>
      </c>
      <c r="K102" s="121">
        <f t="shared" si="24"/>
        <v>2.6278557346631103E-2</v>
      </c>
      <c r="L102" s="121">
        <f t="shared" si="24"/>
        <v>3.488730723606169E-2</v>
      </c>
      <c r="M102" s="121">
        <f t="shared" si="24"/>
        <v>4.5151365985724834E-2</v>
      </c>
      <c r="N102" s="121">
        <f t="shared" si="24"/>
        <v>5.8404408870227006E-2</v>
      </c>
      <c r="O102" s="121">
        <f t="shared" si="24"/>
        <v>7.4429031806080986E-2</v>
      </c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</row>
    <row r="103" spans="1:26" ht="13" x14ac:dyDescent="0.6">
      <c r="A103" s="128" t="s">
        <v>230</v>
      </c>
      <c r="B103" s="121"/>
      <c r="C103" s="121"/>
      <c r="D103" s="121"/>
      <c r="E103" s="121"/>
      <c r="F103" s="129">
        <f t="shared" ref="F103:N103" si="25">EXP(LN(G102/F102)/(G97-F97))-1</f>
        <v>2.2604620353782856E-2</v>
      </c>
      <c r="G103" s="129">
        <f t="shared" si="25"/>
        <v>3.6028834827721568E-2</v>
      </c>
      <c r="H103" s="129">
        <f t="shared" si="25"/>
        <v>3.4233490373661635E-2</v>
      </c>
      <c r="I103" s="129">
        <f t="shared" si="25"/>
        <v>3.1574698670072898E-2</v>
      </c>
      <c r="J103" s="129">
        <f t="shared" si="25"/>
        <v>3.3688619799858932E-2</v>
      </c>
      <c r="K103" s="129">
        <f t="shared" si="25"/>
        <v>2.8742289221640904E-2</v>
      </c>
      <c r="L103" s="129">
        <f t="shared" si="25"/>
        <v>2.6125178893271483E-2</v>
      </c>
      <c r="M103" s="129">
        <f t="shared" si="25"/>
        <v>2.6071143260218754E-2</v>
      </c>
      <c r="N103" s="129">
        <f t="shared" si="25"/>
        <v>2.4541780972832994E-2</v>
      </c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</row>
    <row r="104" spans="1:26" ht="13" x14ac:dyDescent="0.6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</row>
    <row r="105" spans="1:26" ht="13" x14ac:dyDescent="0.6">
      <c r="A105" s="118" t="s">
        <v>243</v>
      </c>
      <c r="B105" s="119"/>
      <c r="C105" s="119"/>
      <c r="D105" s="120">
        <v>1990</v>
      </c>
      <c r="E105" s="120">
        <v>2000</v>
      </c>
      <c r="F105" s="120">
        <v>2010</v>
      </c>
      <c r="G105" s="120">
        <v>2020</v>
      </c>
      <c r="H105" s="120">
        <v>2030</v>
      </c>
      <c r="I105" s="120">
        <v>2040</v>
      </c>
      <c r="J105" s="120">
        <v>2050</v>
      </c>
      <c r="K105" s="120">
        <v>2060</v>
      </c>
      <c r="L105" s="120">
        <v>2070</v>
      </c>
      <c r="M105" s="120">
        <v>2080</v>
      </c>
      <c r="N105" s="120">
        <v>2090</v>
      </c>
      <c r="O105" s="120">
        <v>2100</v>
      </c>
      <c r="P105" s="121"/>
      <c r="Q105" s="121"/>
      <c r="R105" s="121"/>
      <c r="S105" s="121"/>
      <c r="T105" s="121"/>
      <c r="U105" s="121"/>
      <c r="V105" s="121"/>
      <c r="W105" s="121"/>
      <c r="X105" s="121"/>
      <c r="Y105" s="121"/>
      <c r="Z105" s="121"/>
    </row>
    <row r="106" spans="1:26" ht="13" x14ac:dyDescent="0.6">
      <c r="A106" s="122"/>
      <c r="B106" s="123"/>
      <c r="C106" s="123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</row>
    <row r="107" spans="1:26" ht="13" x14ac:dyDescent="0.6">
      <c r="A107" s="125" t="s">
        <v>225</v>
      </c>
      <c r="B107" s="123"/>
      <c r="C107" s="126" t="s">
        <v>226</v>
      </c>
      <c r="D107" s="127">
        <v>5293</v>
      </c>
      <c r="E107" s="127">
        <v>5953</v>
      </c>
      <c r="F107" s="127">
        <v>6597</v>
      </c>
      <c r="G107" s="127">
        <v>7228</v>
      </c>
      <c r="H107" s="127">
        <v>7725</v>
      </c>
      <c r="I107" s="127">
        <v>8113</v>
      </c>
      <c r="J107" s="127">
        <v>8393</v>
      </c>
      <c r="K107" s="127">
        <v>8413</v>
      </c>
      <c r="L107" s="127">
        <v>8359</v>
      </c>
      <c r="M107" s="127">
        <v>8229</v>
      </c>
      <c r="N107" s="127">
        <v>8001</v>
      </c>
      <c r="O107" s="127">
        <v>7780</v>
      </c>
      <c r="P107" s="121"/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</row>
    <row r="108" spans="1:26" ht="13" x14ac:dyDescent="0.6">
      <c r="A108" s="122"/>
      <c r="B108" s="123"/>
      <c r="C108" s="123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</row>
    <row r="109" spans="1:26" ht="13" x14ac:dyDescent="0.6">
      <c r="A109" s="125" t="s">
        <v>227</v>
      </c>
      <c r="B109" s="123"/>
      <c r="C109" s="126" t="s">
        <v>228</v>
      </c>
      <c r="D109" s="127">
        <v>20.7</v>
      </c>
      <c r="E109" s="127">
        <v>27.4</v>
      </c>
      <c r="F109" s="127">
        <v>36.700000000000003</v>
      </c>
      <c r="G109" s="127">
        <v>48.4</v>
      </c>
      <c r="H109" s="127">
        <v>67.599999999999994</v>
      </c>
      <c r="I109" s="127">
        <v>91.5</v>
      </c>
      <c r="J109" s="127">
        <v>120.2</v>
      </c>
      <c r="K109" s="127">
        <v>157.1</v>
      </c>
      <c r="L109" s="127">
        <v>197.2</v>
      </c>
      <c r="M109" s="127">
        <v>240.8</v>
      </c>
      <c r="N109" s="127">
        <v>287.8</v>
      </c>
      <c r="O109" s="127">
        <v>339.7</v>
      </c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</row>
    <row r="110" spans="1:26" ht="13" x14ac:dyDescent="0.6">
      <c r="A110" s="128" t="s">
        <v>229</v>
      </c>
      <c r="B110" s="121"/>
      <c r="C110" s="121"/>
      <c r="D110" s="121"/>
      <c r="E110" s="121"/>
      <c r="F110" s="121">
        <f t="shared" ref="F110:O110" si="26">F109/F107</f>
        <v>5.5631347582234354E-3</v>
      </c>
      <c r="G110" s="121">
        <f t="shared" si="26"/>
        <v>6.6961815163254007E-3</v>
      </c>
      <c r="H110" s="121">
        <f t="shared" si="26"/>
        <v>8.7508090614886718E-3</v>
      </c>
      <c r="I110" s="121">
        <f t="shared" si="26"/>
        <v>1.1278195488721804E-2</v>
      </c>
      <c r="J110" s="121">
        <f t="shared" si="26"/>
        <v>1.4321458358155606E-2</v>
      </c>
      <c r="K110" s="121">
        <f t="shared" si="26"/>
        <v>1.8673481516700344E-2</v>
      </c>
      <c r="L110" s="121">
        <f t="shared" si="26"/>
        <v>2.3591338676875222E-2</v>
      </c>
      <c r="M110" s="121">
        <f t="shared" si="26"/>
        <v>2.9262364807388506E-2</v>
      </c>
      <c r="N110" s="121">
        <f t="shared" si="26"/>
        <v>3.5970503687039121E-2</v>
      </c>
      <c r="O110" s="121">
        <f t="shared" si="26"/>
        <v>4.3663239074550129E-2</v>
      </c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</row>
    <row r="111" spans="1:26" ht="13" x14ac:dyDescent="0.6">
      <c r="A111" s="128" t="s">
        <v>230</v>
      </c>
      <c r="B111" s="121"/>
      <c r="C111" s="121"/>
      <c r="D111" s="121"/>
      <c r="E111" s="121"/>
      <c r="F111" s="129">
        <f t="shared" ref="F111:N111" si="27">EXP(LN(G110/F110)/(G105-F105))-1</f>
        <v>1.8710455993921293E-2</v>
      </c>
      <c r="G111" s="129">
        <f t="shared" si="27"/>
        <v>2.7122159652062106E-2</v>
      </c>
      <c r="H111" s="129">
        <f t="shared" si="27"/>
        <v>2.5697131663824591E-2</v>
      </c>
      <c r="I111" s="129">
        <f t="shared" si="27"/>
        <v>2.4176396320021443E-2</v>
      </c>
      <c r="J111" s="129">
        <f t="shared" si="27"/>
        <v>2.6889717442114991E-2</v>
      </c>
      <c r="K111" s="129">
        <f t="shared" si="27"/>
        <v>2.3652918388761268E-2</v>
      </c>
      <c r="L111" s="129">
        <f t="shared" si="27"/>
        <v>2.1775966955420056E-2</v>
      </c>
      <c r="M111" s="129">
        <f t="shared" si="27"/>
        <v>2.0854176486938547E-2</v>
      </c>
      <c r="N111" s="129">
        <f t="shared" si="27"/>
        <v>1.9569753116662536E-2</v>
      </c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</row>
    <row r="112" spans="1:26" ht="13" x14ac:dyDescent="0.6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</row>
    <row r="113" spans="1:26" ht="13" x14ac:dyDescent="0.6">
      <c r="A113" s="118" t="s">
        <v>244</v>
      </c>
      <c r="B113" s="119"/>
      <c r="C113" s="119"/>
      <c r="D113" s="120">
        <v>1990</v>
      </c>
      <c r="E113" s="120">
        <v>2000</v>
      </c>
      <c r="F113" s="120">
        <v>2010</v>
      </c>
      <c r="G113" s="120">
        <v>2020</v>
      </c>
      <c r="H113" s="120">
        <v>2030</v>
      </c>
      <c r="I113" s="120">
        <v>2040</v>
      </c>
      <c r="J113" s="120">
        <v>2050</v>
      </c>
      <c r="K113" s="120">
        <v>2060</v>
      </c>
      <c r="L113" s="120">
        <v>2070</v>
      </c>
      <c r="M113" s="120">
        <v>2080</v>
      </c>
      <c r="N113" s="120">
        <v>2090</v>
      </c>
      <c r="O113" s="120">
        <v>2100</v>
      </c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</row>
    <row r="114" spans="1:26" ht="13" x14ac:dyDescent="0.6">
      <c r="A114" s="122"/>
      <c r="B114" s="123"/>
      <c r="C114" s="123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</row>
    <row r="115" spans="1:26" ht="13" x14ac:dyDescent="0.6">
      <c r="A115" s="125" t="s">
        <v>225</v>
      </c>
      <c r="B115" s="123"/>
      <c r="C115" s="126" t="s">
        <v>226</v>
      </c>
      <c r="D115" s="127">
        <v>5262</v>
      </c>
      <c r="E115" s="127">
        <v>6117</v>
      </c>
      <c r="F115" s="127">
        <v>6805</v>
      </c>
      <c r="G115" s="127">
        <v>7493</v>
      </c>
      <c r="H115" s="127">
        <v>8182</v>
      </c>
      <c r="I115" s="127">
        <v>8439</v>
      </c>
      <c r="J115" s="127">
        <v>8704</v>
      </c>
      <c r="K115" s="127">
        <v>8538</v>
      </c>
      <c r="L115" s="127">
        <v>8375</v>
      </c>
      <c r="M115" s="127">
        <v>8030</v>
      </c>
      <c r="N115" s="127">
        <v>7528</v>
      </c>
      <c r="O115" s="127">
        <v>7056</v>
      </c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</row>
    <row r="116" spans="1:26" ht="13" x14ac:dyDescent="0.6">
      <c r="A116" s="122"/>
      <c r="B116" s="123"/>
      <c r="C116" s="123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</row>
    <row r="117" spans="1:26" ht="13" x14ac:dyDescent="0.6">
      <c r="A117" s="125" t="s">
        <v>227</v>
      </c>
      <c r="B117" s="123"/>
      <c r="C117" s="126" t="s">
        <v>228</v>
      </c>
      <c r="D117" s="127">
        <v>20.9</v>
      </c>
      <c r="E117" s="127">
        <v>26.6</v>
      </c>
      <c r="F117" s="127">
        <v>37.700000000000003</v>
      </c>
      <c r="G117" s="127">
        <v>56.3</v>
      </c>
      <c r="H117" s="127">
        <v>89.2</v>
      </c>
      <c r="I117" s="127">
        <v>127.4</v>
      </c>
      <c r="J117" s="127">
        <v>182</v>
      </c>
      <c r="K117" s="127">
        <v>235.8</v>
      </c>
      <c r="L117" s="127">
        <v>305.5</v>
      </c>
      <c r="M117" s="127">
        <v>378.2</v>
      </c>
      <c r="N117" s="127">
        <v>447.3</v>
      </c>
      <c r="O117" s="127">
        <v>529</v>
      </c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</row>
    <row r="118" spans="1:26" ht="13" x14ac:dyDescent="0.6">
      <c r="A118" s="128" t="s">
        <v>229</v>
      </c>
      <c r="B118" s="121"/>
      <c r="C118" s="121"/>
      <c r="D118" s="121"/>
      <c r="E118" s="121"/>
      <c r="F118" s="121">
        <f t="shared" ref="F118:O118" si="28">F117/F115</f>
        <v>5.5400440852314478E-3</v>
      </c>
      <c r="G118" s="121">
        <f t="shared" si="28"/>
        <v>7.5136794341385286E-3</v>
      </c>
      <c r="H118" s="121">
        <f t="shared" si="28"/>
        <v>1.0901979956000979E-2</v>
      </c>
      <c r="I118" s="121">
        <f t="shared" si="28"/>
        <v>1.5096575423628392E-2</v>
      </c>
      <c r="J118" s="121">
        <f t="shared" si="28"/>
        <v>2.0909926470588234E-2</v>
      </c>
      <c r="K118" s="121">
        <f t="shared" si="28"/>
        <v>2.7617709065354885E-2</v>
      </c>
      <c r="L118" s="121">
        <f t="shared" si="28"/>
        <v>3.6477611940298506E-2</v>
      </c>
      <c r="M118" s="121">
        <f t="shared" si="28"/>
        <v>4.7098381070983811E-2</v>
      </c>
      <c r="N118" s="121">
        <f t="shared" si="28"/>
        <v>5.9418172157279493E-2</v>
      </c>
      <c r="O118" s="121">
        <f t="shared" si="28"/>
        <v>7.4971655328798181E-2</v>
      </c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</row>
    <row r="119" spans="1:26" ht="13" x14ac:dyDescent="0.6">
      <c r="A119" s="128" t="s">
        <v>230</v>
      </c>
      <c r="B119" s="121"/>
      <c r="C119" s="121"/>
      <c r="D119" s="121"/>
      <c r="E119" s="121"/>
      <c r="F119" s="129">
        <f t="shared" ref="F119:N119" si="29">EXP(LN(G118/F118)/(G113-F113))-1</f>
        <v>3.0941314579447265E-2</v>
      </c>
      <c r="G119" s="129">
        <f t="shared" si="29"/>
        <v>3.7923324617652021E-2</v>
      </c>
      <c r="H119" s="129">
        <f t="shared" si="29"/>
        <v>3.3087974388335883E-2</v>
      </c>
      <c r="I119" s="129">
        <f t="shared" si="29"/>
        <v>3.3112000896956095E-2</v>
      </c>
      <c r="J119" s="129">
        <f t="shared" si="29"/>
        <v>2.8214003810405952E-2</v>
      </c>
      <c r="K119" s="129">
        <f t="shared" si="29"/>
        <v>2.8214857056540588E-2</v>
      </c>
      <c r="L119" s="129">
        <f t="shared" si="29"/>
        <v>2.5883295021580821E-2</v>
      </c>
      <c r="M119" s="129">
        <f t="shared" si="29"/>
        <v>2.3508210416668174E-2</v>
      </c>
      <c r="N119" s="129">
        <f t="shared" si="29"/>
        <v>2.3523412196314153E-2</v>
      </c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</row>
    <row r="120" spans="1:26" ht="13" x14ac:dyDescent="0.6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</row>
    <row r="121" spans="1:26" ht="13" x14ac:dyDescent="0.6">
      <c r="A121" s="118" t="s">
        <v>245</v>
      </c>
      <c r="B121" s="119"/>
      <c r="C121" s="119"/>
      <c r="D121" s="120">
        <v>1990</v>
      </c>
      <c r="E121" s="120">
        <v>2000</v>
      </c>
      <c r="F121" s="120">
        <v>2010</v>
      </c>
      <c r="G121" s="120">
        <v>2020</v>
      </c>
      <c r="H121" s="120">
        <v>2030</v>
      </c>
      <c r="I121" s="120">
        <v>2040</v>
      </c>
      <c r="J121" s="120">
        <v>2050</v>
      </c>
      <c r="K121" s="120">
        <v>2060</v>
      </c>
      <c r="L121" s="120">
        <v>2070</v>
      </c>
      <c r="M121" s="120">
        <v>2080</v>
      </c>
      <c r="N121" s="120">
        <v>2090</v>
      </c>
      <c r="O121" s="120">
        <v>2100</v>
      </c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</row>
    <row r="122" spans="1:26" ht="13" x14ac:dyDescent="0.6">
      <c r="A122" s="122"/>
      <c r="B122" s="123"/>
      <c r="C122" s="123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</row>
    <row r="123" spans="1:26" ht="13" x14ac:dyDescent="0.6">
      <c r="A123" s="125" t="s">
        <v>225</v>
      </c>
      <c r="B123" s="123"/>
      <c r="C123" s="126" t="s">
        <v>226</v>
      </c>
      <c r="D123" s="127">
        <v>5262</v>
      </c>
      <c r="E123" s="127">
        <v>6117</v>
      </c>
      <c r="F123" s="127">
        <v>6888</v>
      </c>
      <c r="G123" s="127">
        <v>7617</v>
      </c>
      <c r="H123" s="127">
        <v>8182</v>
      </c>
      <c r="I123" s="127">
        <v>8531</v>
      </c>
      <c r="J123" s="127">
        <v>8704</v>
      </c>
      <c r="K123" s="127">
        <v>8667</v>
      </c>
      <c r="L123" s="127">
        <v>8463</v>
      </c>
      <c r="M123" s="127">
        <v>8125</v>
      </c>
      <c r="N123" s="127">
        <v>7658</v>
      </c>
      <c r="O123" s="127">
        <v>7056</v>
      </c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</row>
    <row r="124" spans="1:26" ht="13" x14ac:dyDescent="0.6">
      <c r="A124" s="122"/>
      <c r="B124" s="123"/>
      <c r="C124" s="123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</row>
    <row r="125" spans="1:26" ht="13" x14ac:dyDescent="0.6">
      <c r="A125" s="125" t="s">
        <v>227</v>
      </c>
      <c r="B125" s="123"/>
      <c r="C125" s="126" t="s">
        <v>228</v>
      </c>
      <c r="D125" s="127">
        <v>20.9</v>
      </c>
      <c r="E125" s="127">
        <v>26.8</v>
      </c>
      <c r="F125" s="127">
        <v>36.799999999999997</v>
      </c>
      <c r="G125" s="127">
        <v>57</v>
      </c>
      <c r="H125" s="127">
        <v>91.3</v>
      </c>
      <c r="I125" s="127">
        <v>135.4</v>
      </c>
      <c r="J125" s="127">
        <v>187.1</v>
      </c>
      <c r="K125" s="127">
        <v>254.1</v>
      </c>
      <c r="L125" s="127">
        <v>322.89999999999998</v>
      </c>
      <c r="M125" s="127">
        <v>393.2</v>
      </c>
      <c r="N125" s="127">
        <v>469.6</v>
      </c>
      <c r="O125" s="127">
        <v>550</v>
      </c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</row>
    <row r="126" spans="1:26" ht="13" x14ac:dyDescent="0.6">
      <c r="A126" s="128" t="s">
        <v>229</v>
      </c>
      <c r="B126" s="121"/>
      <c r="C126" s="121"/>
      <c r="D126" s="121"/>
      <c r="E126" s="121"/>
      <c r="F126" s="121">
        <f t="shared" ref="F126:O126" si="30">F125/F123</f>
        <v>5.3426248548199768E-3</v>
      </c>
      <c r="G126" s="121">
        <f t="shared" si="30"/>
        <v>7.4832611264277274E-3</v>
      </c>
      <c r="H126" s="121">
        <f t="shared" si="30"/>
        <v>1.1158640919090686E-2</v>
      </c>
      <c r="I126" s="121">
        <f t="shared" si="30"/>
        <v>1.5871527370765446E-2</v>
      </c>
      <c r="J126" s="121">
        <f t="shared" si="30"/>
        <v>2.1495863970588235E-2</v>
      </c>
      <c r="K126" s="121">
        <f t="shared" si="30"/>
        <v>2.9318103149878851E-2</v>
      </c>
      <c r="L126" s="121">
        <f t="shared" si="30"/>
        <v>3.8154318799480086E-2</v>
      </c>
      <c r="M126" s="121">
        <f t="shared" si="30"/>
        <v>4.8393846153846155E-2</v>
      </c>
      <c r="N126" s="121">
        <f t="shared" si="30"/>
        <v>6.1321493862627321E-2</v>
      </c>
      <c r="O126" s="121">
        <f t="shared" si="30"/>
        <v>7.7947845804988661E-2</v>
      </c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</row>
    <row r="127" spans="1:26" ht="13" x14ac:dyDescent="0.6">
      <c r="A127" s="128" t="s">
        <v>230</v>
      </c>
      <c r="B127" s="121"/>
      <c r="C127" s="121"/>
      <c r="D127" s="121"/>
      <c r="E127" s="121"/>
      <c r="F127" s="129">
        <f t="shared" ref="F127:N127" si="31">EXP(LN(G126/F126)/(G121-F121))-1</f>
        <v>3.4269271856302908E-2</v>
      </c>
      <c r="G127" s="129">
        <f t="shared" si="31"/>
        <v>4.0763469548630971E-2</v>
      </c>
      <c r="H127" s="129">
        <f t="shared" si="31"/>
        <v>3.5859234370476889E-2</v>
      </c>
      <c r="I127" s="129">
        <f t="shared" si="31"/>
        <v>3.0798121126897948E-2</v>
      </c>
      <c r="J127" s="129">
        <f t="shared" si="31"/>
        <v>3.1521053306830638E-2</v>
      </c>
      <c r="K127" s="129">
        <f t="shared" si="31"/>
        <v>2.6693431571675141E-2</v>
      </c>
      <c r="L127" s="129">
        <f t="shared" si="31"/>
        <v>2.4058209583525558E-2</v>
      </c>
      <c r="M127" s="129">
        <f t="shared" si="31"/>
        <v>2.3958271747230864E-2</v>
      </c>
      <c r="N127" s="129">
        <f t="shared" si="31"/>
        <v>2.4281052618504884E-2</v>
      </c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</row>
    <row r="128" spans="1:26" ht="13" x14ac:dyDescent="0.6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</row>
    <row r="129" spans="1:26" ht="13" x14ac:dyDescent="0.6">
      <c r="A129" s="118" t="s">
        <v>246</v>
      </c>
      <c r="B129" s="119"/>
      <c r="C129" s="119"/>
      <c r="D129" s="120">
        <v>1990</v>
      </c>
      <c r="E129" s="120">
        <v>2000</v>
      </c>
      <c r="F129" s="120">
        <v>2010</v>
      </c>
      <c r="G129" s="120">
        <v>2020</v>
      </c>
      <c r="H129" s="120">
        <v>2030</v>
      </c>
      <c r="I129" s="120">
        <v>2040</v>
      </c>
      <c r="J129" s="120">
        <v>2050</v>
      </c>
      <c r="K129" s="120">
        <v>2060</v>
      </c>
      <c r="L129" s="120">
        <v>2070</v>
      </c>
      <c r="M129" s="120">
        <v>2080</v>
      </c>
      <c r="N129" s="120">
        <v>2090</v>
      </c>
      <c r="O129" s="120">
        <v>2100</v>
      </c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</row>
    <row r="130" spans="1:26" ht="13" x14ac:dyDescent="0.6">
      <c r="A130" s="122"/>
      <c r="B130" s="123"/>
      <c r="C130" s="123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</row>
    <row r="131" spans="1:26" ht="13" x14ac:dyDescent="0.6">
      <c r="A131" s="125" t="s">
        <v>225</v>
      </c>
      <c r="B131" s="123"/>
      <c r="C131" s="126" t="s">
        <v>226</v>
      </c>
      <c r="D131" s="127">
        <v>5262</v>
      </c>
      <c r="E131" s="127">
        <v>6117</v>
      </c>
      <c r="F131" s="127">
        <v>6888</v>
      </c>
      <c r="G131" s="127">
        <v>7617</v>
      </c>
      <c r="H131" s="127">
        <v>8048</v>
      </c>
      <c r="I131" s="127">
        <v>8207</v>
      </c>
      <c r="J131" s="127">
        <v>8704</v>
      </c>
      <c r="K131" s="127">
        <v>8536</v>
      </c>
      <c r="L131" s="127">
        <v>8372</v>
      </c>
      <c r="M131" s="127">
        <v>8028</v>
      </c>
      <c r="N131" s="127">
        <v>7527</v>
      </c>
      <c r="O131" s="127">
        <v>7056</v>
      </c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</row>
    <row r="132" spans="1:26" ht="13" x14ac:dyDescent="0.6">
      <c r="A132" s="122"/>
      <c r="B132" s="123"/>
      <c r="C132" s="123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</row>
    <row r="133" spans="1:26" ht="13" x14ac:dyDescent="0.6">
      <c r="A133" s="125" t="s">
        <v>227</v>
      </c>
      <c r="B133" s="123"/>
      <c r="C133" s="126" t="s">
        <v>228</v>
      </c>
      <c r="D133" s="127">
        <v>19.399999999999999</v>
      </c>
      <c r="E133" s="127">
        <v>25.9</v>
      </c>
      <c r="F133" s="127">
        <v>35.9</v>
      </c>
      <c r="G133" s="127">
        <v>52</v>
      </c>
      <c r="H133" s="127">
        <v>75.099999999999994</v>
      </c>
      <c r="I133" s="127">
        <v>113.5</v>
      </c>
      <c r="J133" s="127">
        <v>177.4</v>
      </c>
      <c r="K133" s="127">
        <v>226.2</v>
      </c>
      <c r="L133" s="127">
        <v>282.10000000000002</v>
      </c>
      <c r="M133" s="127">
        <v>347.5</v>
      </c>
      <c r="N133" s="127">
        <v>418</v>
      </c>
      <c r="O133" s="127">
        <v>518.5</v>
      </c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</row>
    <row r="134" spans="1:26" ht="13" x14ac:dyDescent="0.6">
      <c r="A134" s="128" t="s">
        <v>229</v>
      </c>
      <c r="B134" s="121"/>
      <c r="C134" s="121"/>
      <c r="D134" s="121"/>
      <c r="E134" s="121"/>
      <c r="F134" s="121">
        <f t="shared" ref="F134:O134" si="32">F133/F131</f>
        <v>5.2119628339140529E-3</v>
      </c>
      <c r="G134" s="121">
        <f t="shared" si="32"/>
        <v>6.8268347118288037E-3</v>
      </c>
      <c r="H134" s="121">
        <f t="shared" si="32"/>
        <v>9.3315109343936383E-3</v>
      </c>
      <c r="I134" s="121">
        <f t="shared" si="32"/>
        <v>1.3829657609357865E-2</v>
      </c>
      <c r="J134" s="121">
        <f t="shared" si="32"/>
        <v>2.0381433823529412E-2</v>
      </c>
      <c r="K134" s="121">
        <f t="shared" si="32"/>
        <v>2.6499531396438611E-2</v>
      </c>
      <c r="L134" s="121">
        <f t="shared" si="32"/>
        <v>3.3695652173913043E-2</v>
      </c>
      <c r="M134" s="121">
        <f t="shared" si="32"/>
        <v>4.3285999003487792E-2</v>
      </c>
      <c r="N134" s="121">
        <f t="shared" si="32"/>
        <v>5.5533413046366414E-2</v>
      </c>
      <c r="O134" s="121">
        <f t="shared" si="32"/>
        <v>7.3483560090702948E-2</v>
      </c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</row>
    <row r="135" spans="1:26" ht="13" x14ac:dyDescent="0.6">
      <c r="A135" s="128" t="s">
        <v>230</v>
      </c>
      <c r="B135" s="121"/>
      <c r="C135" s="121"/>
      <c r="D135" s="121"/>
      <c r="E135" s="121"/>
      <c r="F135" s="129">
        <f t="shared" ref="F135:N135" si="33">EXP(LN(G134/F134)/(G129-F129))-1</f>
        <v>2.7358001600376491E-2</v>
      </c>
      <c r="G135" s="129">
        <f t="shared" si="33"/>
        <v>3.1747103027155443E-2</v>
      </c>
      <c r="H135" s="129">
        <f t="shared" si="33"/>
        <v>4.0125984008288595E-2</v>
      </c>
      <c r="I135" s="129">
        <f t="shared" si="33"/>
        <v>3.9542694007502099E-2</v>
      </c>
      <c r="J135" s="129">
        <f t="shared" si="33"/>
        <v>2.659783987983122E-2</v>
      </c>
      <c r="K135" s="129">
        <f t="shared" si="33"/>
        <v>2.4315081815948103E-2</v>
      </c>
      <c r="L135" s="129">
        <f t="shared" si="33"/>
        <v>2.5362329236285452E-2</v>
      </c>
      <c r="M135" s="129">
        <f t="shared" si="33"/>
        <v>2.5228550917989256E-2</v>
      </c>
      <c r="N135" s="129">
        <f t="shared" si="33"/>
        <v>2.8403585872174064E-2</v>
      </c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</row>
    <row r="136" spans="1:26" ht="13" x14ac:dyDescent="0.6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</row>
    <row r="137" spans="1:26" ht="13" x14ac:dyDescent="0.6">
      <c r="A137" s="118" t="s">
        <v>247</v>
      </c>
      <c r="B137" s="119"/>
      <c r="C137" s="119"/>
      <c r="D137" s="120">
        <v>1990</v>
      </c>
      <c r="E137" s="120">
        <v>2000</v>
      </c>
      <c r="F137" s="120">
        <v>2010</v>
      </c>
      <c r="G137" s="120">
        <v>2020</v>
      </c>
      <c r="H137" s="120">
        <v>2030</v>
      </c>
      <c r="I137" s="120">
        <v>2040</v>
      </c>
      <c r="J137" s="120">
        <v>2050</v>
      </c>
      <c r="K137" s="120">
        <v>2060</v>
      </c>
      <c r="L137" s="120">
        <v>2070</v>
      </c>
      <c r="M137" s="120">
        <v>2080</v>
      </c>
      <c r="N137" s="120">
        <v>2090</v>
      </c>
      <c r="O137" s="120">
        <v>2100</v>
      </c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</row>
    <row r="138" spans="1:26" ht="13" x14ac:dyDescent="0.6">
      <c r="A138" s="122"/>
      <c r="B138" s="123"/>
      <c r="C138" s="123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</row>
    <row r="139" spans="1:26" ht="13" x14ac:dyDescent="0.6">
      <c r="A139" s="125" t="s">
        <v>225</v>
      </c>
      <c r="B139" s="123"/>
      <c r="C139" s="126" t="s">
        <v>226</v>
      </c>
      <c r="D139" s="127">
        <v>5282</v>
      </c>
      <c r="E139" s="127">
        <v>6170</v>
      </c>
      <c r="F139" s="127">
        <v>7188</v>
      </c>
      <c r="G139" s="127">
        <v>8206</v>
      </c>
      <c r="H139" s="127">
        <v>9170</v>
      </c>
      <c r="I139" s="127">
        <v>10715</v>
      </c>
      <c r="J139" s="127">
        <v>11296</v>
      </c>
      <c r="K139" s="127">
        <v>12139</v>
      </c>
      <c r="L139" s="127">
        <v>12587</v>
      </c>
      <c r="M139" s="127">
        <v>13828</v>
      </c>
      <c r="N139" s="127">
        <v>14743</v>
      </c>
      <c r="O139" s="127">
        <v>15068</v>
      </c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</row>
    <row r="140" spans="1:26" ht="13" x14ac:dyDescent="0.6">
      <c r="A140" s="122"/>
      <c r="B140" s="123"/>
      <c r="C140" s="123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</row>
    <row r="141" spans="1:26" ht="13" x14ac:dyDescent="0.6">
      <c r="A141" s="125" t="s">
        <v>227</v>
      </c>
      <c r="B141" s="123"/>
      <c r="C141" s="126" t="s">
        <v>228</v>
      </c>
      <c r="D141" s="127">
        <v>20.100000000000001</v>
      </c>
      <c r="E141" s="127">
        <v>25.2</v>
      </c>
      <c r="F141" s="127">
        <v>31.9</v>
      </c>
      <c r="G141" s="127">
        <v>40.5</v>
      </c>
      <c r="H141" s="127">
        <v>51.2</v>
      </c>
      <c r="I141" s="127">
        <v>72.3</v>
      </c>
      <c r="J141" s="127">
        <v>81.599999999999994</v>
      </c>
      <c r="K141" s="127">
        <v>101.9</v>
      </c>
      <c r="L141" s="127">
        <v>114.1</v>
      </c>
      <c r="M141" s="127">
        <v>159.30000000000001</v>
      </c>
      <c r="N141" s="127">
        <v>218.4</v>
      </c>
      <c r="O141" s="127">
        <v>242.8</v>
      </c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</row>
    <row r="142" spans="1:26" ht="13" x14ac:dyDescent="0.6">
      <c r="A142" s="128" t="s">
        <v>229</v>
      </c>
      <c r="B142" s="121"/>
      <c r="C142" s="121"/>
      <c r="D142" s="121"/>
      <c r="E142" s="121"/>
      <c r="F142" s="121">
        <f t="shared" ref="F142:O142" si="34">F141/F139</f>
        <v>4.4379521424596545E-3</v>
      </c>
      <c r="G142" s="121">
        <f t="shared" si="34"/>
        <v>4.9354131123568118E-3</v>
      </c>
      <c r="H142" s="121">
        <f t="shared" si="34"/>
        <v>5.5834242093784079E-3</v>
      </c>
      <c r="I142" s="121">
        <f t="shared" si="34"/>
        <v>6.7475501633224447E-3</v>
      </c>
      <c r="J142" s="121">
        <f t="shared" si="34"/>
        <v>7.2237960339943336E-3</v>
      </c>
      <c r="K142" s="121">
        <f t="shared" si="34"/>
        <v>8.3944311722547165E-3</v>
      </c>
      <c r="L142" s="121">
        <f t="shared" si="34"/>
        <v>9.0649082386589329E-3</v>
      </c>
      <c r="M142" s="121">
        <f t="shared" si="34"/>
        <v>1.1520104136534568E-2</v>
      </c>
      <c r="N142" s="121">
        <f t="shared" si="34"/>
        <v>1.4813809943702096E-2</v>
      </c>
      <c r="O142" s="121">
        <f t="shared" si="34"/>
        <v>1.6113618263870456E-2</v>
      </c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</row>
    <row r="143" spans="1:26" ht="13" x14ac:dyDescent="0.6">
      <c r="A143" s="128" t="s">
        <v>230</v>
      </c>
      <c r="B143" s="121"/>
      <c r="C143" s="121"/>
      <c r="D143" s="121"/>
      <c r="E143" s="121"/>
      <c r="F143" s="129">
        <f t="shared" ref="F143:N143" si="35">EXP(LN(G142/F142)/(G137-F137))-1</f>
        <v>1.0680972562843838E-2</v>
      </c>
      <c r="G143" s="129">
        <f t="shared" si="35"/>
        <v>1.2412996140349186E-2</v>
      </c>
      <c r="H143" s="129">
        <f t="shared" si="35"/>
        <v>1.9118181511221799E-2</v>
      </c>
      <c r="I143" s="129">
        <f t="shared" si="35"/>
        <v>6.8434179971130771E-3</v>
      </c>
      <c r="J143" s="129">
        <f t="shared" si="35"/>
        <v>1.5132143753077587E-2</v>
      </c>
      <c r="K143" s="129">
        <f t="shared" si="35"/>
        <v>7.713818503807035E-3</v>
      </c>
      <c r="L143" s="129">
        <f t="shared" si="35"/>
        <v>2.4257845667211342E-2</v>
      </c>
      <c r="M143" s="129">
        <f t="shared" si="35"/>
        <v>2.5465458649178485E-2</v>
      </c>
      <c r="N143" s="129">
        <f t="shared" si="35"/>
        <v>8.4459594859984666E-3</v>
      </c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</row>
    <row r="144" spans="1:26" ht="13" x14ac:dyDescent="0.6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</row>
    <row r="145" spans="1:26" ht="13" x14ac:dyDescent="0.6">
      <c r="A145" s="118" t="s">
        <v>248</v>
      </c>
      <c r="B145" s="119"/>
      <c r="C145" s="119"/>
      <c r="D145" s="120">
        <v>1990</v>
      </c>
      <c r="E145" s="120">
        <v>2000</v>
      </c>
      <c r="F145" s="120">
        <v>2010</v>
      </c>
      <c r="G145" s="120">
        <v>2020</v>
      </c>
      <c r="H145" s="120">
        <v>2030</v>
      </c>
      <c r="I145" s="120">
        <v>2040</v>
      </c>
      <c r="J145" s="120">
        <v>2050</v>
      </c>
      <c r="K145" s="120">
        <v>2060</v>
      </c>
      <c r="L145" s="120">
        <v>2070</v>
      </c>
      <c r="M145" s="120">
        <v>2080</v>
      </c>
      <c r="N145" s="120">
        <v>2090</v>
      </c>
      <c r="O145" s="120">
        <v>2100</v>
      </c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</row>
    <row r="146" spans="1:26" ht="13" x14ac:dyDescent="0.6">
      <c r="A146" s="122"/>
      <c r="B146" s="123"/>
      <c r="C146" s="123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</row>
    <row r="147" spans="1:26" ht="13" x14ac:dyDescent="0.6">
      <c r="A147" s="125" t="s">
        <v>225</v>
      </c>
      <c r="B147" s="123"/>
      <c r="C147" s="126" t="s">
        <v>226</v>
      </c>
      <c r="D147" s="127">
        <v>5262</v>
      </c>
      <c r="E147" s="127">
        <v>6132</v>
      </c>
      <c r="F147" s="127">
        <v>7165</v>
      </c>
      <c r="G147" s="127">
        <v>8198</v>
      </c>
      <c r="H147" s="127">
        <v>9231</v>
      </c>
      <c r="I147" s="127">
        <v>10208</v>
      </c>
      <c r="J147" s="127">
        <v>11287</v>
      </c>
      <c r="K147" s="127">
        <v>12008</v>
      </c>
      <c r="L147" s="127">
        <v>12776</v>
      </c>
      <c r="M147" s="127">
        <v>13536</v>
      </c>
      <c r="N147" s="127">
        <v>14281</v>
      </c>
      <c r="O147" s="127">
        <v>15068</v>
      </c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</row>
    <row r="148" spans="1:26" ht="13" x14ac:dyDescent="0.6">
      <c r="A148" s="122"/>
      <c r="B148" s="123"/>
      <c r="C148" s="123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</row>
    <row r="149" spans="1:26" ht="13" x14ac:dyDescent="0.6">
      <c r="A149" s="125" t="s">
        <v>227</v>
      </c>
      <c r="B149" s="123"/>
      <c r="C149" s="126" t="s">
        <v>228</v>
      </c>
      <c r="D149" s="127">
        <v>20.100000000000001</v>
      </c>
      <c r="E149" s="127">
        <v>25.1</v>
      </c>
      <c r="F149" s="127">
        <v>31.8</v>
      </c>
      <c r="G149" s="127">
        <v>40.200000000000003</v>
      </c>
      <c r="H149" s="127">
        <v>50.7</v>
      </c>
      <c r="I149" s="127">
        <v>63.9</v>
      </c>
      <c r="J149" s="127">
        <v>80.7</v>
      </c>
      <c r="K149" s="127">
        <v>101.2</v>
      </c>
      <c r="L149" s="127">
        <v>126.9</v>
      </c>
      <c r="M149" s="127">
        <v>157.69999999999999</v>
      </c>
      <c r="N149" s="127">
        <v>194.3</v>
      </c>
      <c r="O149" s="127">
        <v>239.4</v>
      </c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</row>
    <row r="150" spans="1:26" ht="13" x14ac:dyDescent="0.6">
      <c r="A150" s="128" t="s">
        <v>229</v>
      </c>
      <c r="B150" s="121"/>
      <c r="C150" s="121"/>
      <c r="D150" s="121"/>
      <c r="E150" s="121"/>
      <c r="F150" s="121">
        <f t="shared" ref="F150:O150" si="36">F149/F147</f>
        <v>4.4382414515003491E-3</v>
      </c>
      <c r="G150" s="121">
        <f t="shared" si="36"/>
        <v>4.9036350329348622E-3</v>
      </c>
      <c r="H150" s="121">
        <f t="shared" si="36"/>
        <v>5.4923626909327266E-3</v>
      </c>
      <c r="I150" s="121">
        <f t="shared" si="36"/>
        <v>6.2597962382445142E-3</v>
      </c>
      <c r="J150" s="121">
        <f t="shared" si="36"/>
        <v>7.1498183751218221E-3</v>
      </c>
      <c r="K150" s="121">
        <f t="shared" si="36"/>
        <v>8.4277148567621588E-3</v>
      </c>
      <c r="L150" s="121">
        <f t="shared" si="36"/>
        <v>9.9326862867877268E-3</v>
      </c>
      <c r="M150" s="121">
        <f t="shared" si="36"/>
        <v>1.1650413711583924E-2</v>
      </c>
      <c r="N150" s="121">
        <f t="shared" si="36"/>
        <v>1.3605489811637842E-2</v>
      </c>
      <c r="O150" s="121">
        <f t="shared" si="36"/>
        <v>1.5887974515529601E-2</v>
      </c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</row>
    <row r="151" spans="1:26" ht="13" x14ac:dyDescent="0.6">
      <c r="A151" s="128" t="s">
        <v>230</v>
      </c>
      <c r="B151" s="121"/>
      <c r="C151" s="121"/>
      <c r="D151" s="121"/>
      <c r="E151" s="121"/>
      <c r="F151" s="129">
        <f t="shared" ref="F151:N151" si="37">EXP(LN(G150/F150)/(G145-F145))-1</f>
        <v>1.0021739120972262E-2</v>
      </c>
      <c r="G151" s="129">
        <f t="shared" si="37"/>
        <v>1.1402695931642892E-2</v>
      </c>
      <c r="H151" s="129">
        <f t="shared" si="37"/>
        <v>1.3164813972202039E-2</v>
      </c>
      <c r="I151" s="129">
        <f t="shared" si="37"/>
        <v>1.3382689140075898E-2</v>
      </c>
      <c r="J151" s="129">
        <f t="shared" si="37"/>
        <v>1.6579815395235231E-2</v>
      </c>
      <c r="K151" s="129">
        <f t="shared" si="37"/>
        <v>1.6566253606026482E-2</v>
      </c>
      <c r="L151" s="129">
        <f t="shared" si="37"/>
        <v>1.6078970219518762E-2</v>
      </c>
      <c r="M151" s="129">
        <f t="shared" si="37"/>
        <v>1.5634122125510519E-2</v>
      </c>
      <c r="N151" s="129">
        <f t="shared" si="37"/>
        <v>1.5629800263560867E-2</v>
      </c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</row>
    <row r="152" spans="1:26" ht="13" x14ac:dyDescent="0.6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</row>
    <row r="153" spans="1:26" ht="13" x14ac:dyDescent="0.6">
      <c r="A153" s="118" t="s">
        <v>249</v>
      </c>
      <c r="B153" s="119"/>
      <c r="C153" s="119"/>
      <c r="D153" s="120">
        <v>1990</v>
      </c>
      <c r="E153" s="120">
        <v>2000</v>
      </c>
      <c r="F153" s="120">
        <v>2010</v>
      </c>
      <c r="G153" s="120">
        <v>2020</v>
      </c>
      <c r="H153" s="120">
        <v>2030</v>
      </c>
      <c r="I153" s="120">
        <v>2040</v>
      </c>
      <c r="J153" s="120">
        <v>2050</v>
      </c>
      <c r="K153" s="120">
        <v>2060</v>
      </c>
      <c r="L153" s="120">
        <v>2070</v>
      </c>
      <c r="M153" s="120">
        <v>2080</v>
      </c>
      <c r="N153" s="120">
        <v>2090</v>
      </c>
      <c r="O153" s="120">
        <v>2100</v>
      </c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</row>
    <row r="154" spans="1:26" ht="13" x14ac:dyDescent="0.6">
      <c r="A154" s="122"/>
      <c r="B154" s="123"/>
      <c r="C154" s="123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</row>
    <row r="155" spans="1:26" ht="13" x14ac:dyDescent="0.6">
      <c r="A155" s="125" t="s">
        <v>225</v>
      </c>
      <c r="B155" s="123"/>
      <c r="C155" s="126" t="s">
        <v>226</v>
      </c>
      <c r="D155" s="127">
        <v>5297</v>
      </c>
      <c r="E155" s="124"/>
      <c r="F155" s="124"/>
      <c r="G155" s="127">
        <v>8225</v>
      </c>
      <c r="H155" s="124"/>
      <c r="I155" s="124"/>
      <c r="J155" s="127">
        <v>11298</v>
      </c>
      <c r="K155" s="124"/>
      <c r="L155" s="124"/>
      <c r="M155" s="124"/>
      <c r="N155" s="124"/>
      <c r="O155" s="127">
        <v>14719</v>
      </c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</row>
    <row r="156" spans="1:26" ht="13" x14ac:dyDescent="0.6">
      <c r="A156" s="122"/>
      <c r="B156" s="123"/>
      <c r="C156" s="123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</row>
    <row r="157" spans="1:26" ht="13" x14ac:dyDescent="0.6">
      <c r="A157" s="125" t="s">
        <v>227</v>
      </c>
      <c r="B157" s="123"/>
      <c r="C157" s="126" t="s">
        <v>228</v>
      </c>
      <c r="D157" s="127">
        <v>21</v>
      </c>
      <c r="E157" s="124"/>
      <c r="F157" s="124"/>
      <c r="G157" s="127">
        <v>45.3</v>
      </c>
      <c r="H157" s="124"/>
      <c r="I157" s="124"/>
      <c r="J157" s="127">
        <v>111.3</v>
      </c>
      <c r="K157" s="124"/>
      <c r="L157" s="124"/>
      <c r="M157" s="124"/>
      <c r="N157" s="124"/>
      <c r="O157" s="127">
        <v>248.5</v>
      </c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</row>
    <row r="158" spans="1:26" ht="13" x14ac:dyDescent="0.6">
      <c r="A158" s="128" t="s">
        <v>229</v>
      </c>
      <c r="B158" s="121"/>
      <c r="C158" s="121"/>
      <c r="D158" s="121"/>
      <c r="E158" s="121"/>
      <c r="F158" s="121"/>
      <c r="G158" s="121">
        <f>G157/G155</f>
        <v>5.5075987841945286E-3</v>
      </c>
      <c r="H158" s="121"/>
      <c r="I158" s="121"/>
      <c r="J158" s="121">
        <f>J157/J155</f>
        <v>9.8513011152416355E-3</v>
      </c>
      <c r="K158" s="121"/>
      <c r="L158" s="121"/>
      <c r="M158" s="121"/>
      <c r="N158" s="121"/>
      <c r="O158" s="121">
        <f>O157/O155</f>
        <v>1.6882940417147906E-2</v>
      </c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</row>
    <row r="159" spans="1:26" ht="13" x14ac:dyDescent="0.6">
      <c r="A159" s="128" t="s">
        <v>230</v>
      </c>
      <c r="B159" s="121"/>
      <c r="C159" s="121"/>
      <c r="D159" s="121"/>
      <c r="E159" s="121"/>
      <c r="F159" s="129"/>
      <c r="G159" s="129">
        <f>EXP(LN(J158/G158)/(J153-G153))-1</f>
        <v>1.9571553487029103E-2</v>
      </c>
      <c r="H159" s="129"/>
      <c r="I159" s="129"/>
      <c r="J159" s="129">
        <f>EXP(LN(O158/J158)/(O153-J153))-1</f>
        <v>1.083225116707931E-2</v>
      </c>
      <c r="K159" s="129"/>
      <c r="L159" s="129"/>
      <c r="M159" s="129"/>
      <c r="N159" s="129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</row>
    <row r="160" spans="1:26" ht="13" x14ac:dyDescent="0.6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</row>
    <row r="161" spans="1:26" ht="13" x14ac:dyDescent="0.6">
      <c r="A161" s="118" t="s">
        <v>250</v>
      </c>
      <c r="B161" s="119"/>
      <c r="C161" s="119"/>
      <c r="D161" s="120">
        <v>1990</v>
      </c>
      <c r="E161" s="120">
        <v>2000</v>
      </c>
      <c r="F161" s="120">
        <v>2010</v>
      </c>
      <c r="G161" s="120">
        <v>2020</v>
      </c>
      <c r="H161" s="120">
        <v>2030</v>
      </c>
      <c r="I161" s="120">
        <v>2040</v>
      </c>
      <c r="J161" s="120">
        <v>2050</v>
      </c>
      <c r="K161" s="120">
        <v>2060</v>
      </c>
      <c r="L161" s="120">
        <v>2070</v>
      </c>
      <c r="M161" s="120">
        <v>2080</v>
      </c>
      <c r="N161" s="120">
        <v>2090</v>
      </c>
      <c r="O161" s="120">
        <v>2100</v>
      </c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</row>
    <row r="162" spans="1:26" ht="13" x14ac:dyDescent="0.6">
      <c r="A162" s="122"/>
      <c r="B162" s="123"/>
      <c r="C162" s="123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</row>
    <row r="163" spans="1:26" ht="13" x14ac:dyDescent="0.6">
      <c r="A163" s="125" t="s">
        <v>225</v>
      </c>
      <c r="B163" s="123"/>
      <c r="C163" s="126" t="s">
        <v>226</v>
      </c>
      <c r="D163" s="127">
        <v>5262</v>
      </c>
      <c r="E163" s="127">
        <v>6170</v>
      </c>
      <c r="F163" s="127">
        <v>7188</v>
      </c>
      <c r="G163" s="127">
        <v>8206</v>
      </c>
      <c r="H163" s="127">
        <v>9170</v>
      </c>
      <c r="I163" s="127">
        <v>10715</v>
      </c>
      <c r="J163" s="127">
        <v>11296</v>
      </c>
      <c r="K163" s="127">
        <v>12139</v>
      </c>
      <c r="L163" s="127">
        <v>12587</v>
      </c>
      <c r="M163" s="127">
        <v>13828</v>
      </c>
      <c r="N163" s="127">
        <v>14743</v>
      </c>
      <c r="O163" s="127">
        <v>15068</v>
      </c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</row>
    <row r="164" spans="1:26" ht="13" x14ac:dyDescent="0.6">
      <c r="A164" s="122"/>
      <c r="B164" s="123"/>
      <c r="C164" s="123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</row>
    <row r="165" spans="1:26" ht="13" x14ac:dyDescent="0.6">
      <c r="A165" s="125" t="s">
        <v>227</v>
      </c>
      <c r="B165" s="123"/>
      <c r="C165" s="126" t="s">
        <v>228</v>
      </c>
      <c r="D165" s="127">
        <v>20.9</v>
      </c>
      <c r="E165" s="127">
        <v>25.2</v>
      </c>
      <c r="F165" s="127">
        <v>31.9</v>
      </c>
      <c r="G165" s="127">
        <v>40.5</v>
      </c>
      <c r="H165" s="127">
        <v>51.2</v>
      </c>
      <c r="I165" s="127">
        <v>72.3</v>
      </c>
      <c r="J165" s="127">
        <v>81.599999999999994</v>
      </c>
      <c r="K165" s="127">
        <v>101.9</v>
      </c>
      <c r="L165" s="127">
        <v>114.1</v>
      </c>
      <c r="M165" s="127">
        <v>159.30000000000001</v>
      </c>
      <c r="N165" s="127">
        <v>218.4</v>
      </c>
      <c r="O165" s="127">
        <v>242.8</v>
      </c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</row>
    <row r="166" spans="1:26" ht="13" x14ac:dyDescent="0.6">
      <c r="A166" s="128" t="s">
        <v>229</v>
      </c>
      <c r="B166" s="121"/>
      <c r="C166" s="121"/>
      <c r="D166" s="121"/>
      <c r="E166" s="121"/>
      <c r="F166" s="121">
        <f t="shared" ref="F166:O166" si="38">F165/F163</f>
        <v>4.4379521424596545E-3</v>
      </c>
      <c r="G166" s="121">
        <f t="shared" si="38"/>
        <v>4.9354131123568118E-3</v>
      </c>
      <c r="H166" s="121">
        <f t="shared" si="38"/>
        <v>5.5834242093784079E-3</v>
      </c>
      <c r="I166" s="121">
        <f t="shared" si="38"/>
        <v>6.7475501633224447E-3</v>
      </c>
      <c r="J166" s="121">
        <f t="shared" si="38"/>
        <v>7.2237960339943336E-3</v>
      </c>
      <c r="K166" s="121">
        <f t="shared" si="38"/>
        <v>8.3944311722547165E-3</v>
      </c>
      <c r="L166" s="121">
        <f t="shared" si="38"/>
        <v>9.0649082386589329E-3</v>
      </c>
      <c r="M166" s="121">
        <f t="shared" si="38"/>
        <v>1.1520104136534568E-2</v>
      </c>
      <c r="N166" s="121">
        <f t="shared" si="38"/>
        <v>1.4813809943702096E-2</v>
      </c>
      <c r="O166" s="121">
        <f t="shared" si="38"/>
        <v>1.6113618263870456E-2</v>
      </c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</row>
    <row r="167" spans="1:26" ht="13" x14ac:dyDescent="0.6">
      <c r="A167" s="128" t="s">
        <v>230</v>
      </c>
      <c r="B167" s="121"/>
      <c r="C167" s="121"/>
      <c r="D167" s="121"/>
      <c r="E167" s="121"/>
      <c r="F167" s="129">
        <f t="shared" ref="F167:N167" si="39">EXP(LN(G166/F166)/(G161-F161))-1</f>
        <v>1.0680972562843838E-2</v>
      </c>
      <c r="G167" s="129">
        <f t="shared" si="39"/>
        <v>1.2412996140349186E-2</v>
      </c>
      <c r="H167" s="129">
        <f t="shared" si="39"/>
        <v>1.9118181511221799E-2</v>
      </c>
      <c r="I167" s="129">
        <f t="shared" si="39"/>
        <v>6.8434179971130771E-3</v>
      </c>
      <c r="J167" s="129">
        <f t="shared" si="39"/>
        <v>1.5132143753077587E-2</v>
      </c>
      <c r="K167" s="129">
        <f t="shared" si="39"/>
        <v>7.713818503807035E-3</v>
      </c>
      <c r="L167" s="129">
        <f t="shared" si="39"/>
        <v>2.4257845667211342E-2</v>
      </c>
      <c r="M167" s="129">
        <f t="shared" si="39"/>
        <v>2.5465458649178485E-2</v>
      </c>
      <c r="N167" s="129">
        <f t="shared" si="39"/>
        <v>8.4459594859984666E-3</v>
      </c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</row>
    <row r="168" spans="1:26" ht="13" x14ac:dyDescent="0.6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</row>
    <row r="169" spans="1:26" ht="13" x14ac:dyDescent="0.6">
      <c r="A169" s="118" t="s">
        <v>251</v>
      </c>
      <c r="B169" s="119"/>
      <c r="C169" s="119"/>
      <c r="D169" s="120">
        <v>1990</v>
      </c>
      <c r="E169" s="120">
        <v>2000</v>
      </c>
      <c r="F169" s="120">
        <v>2010</v>
      </c>
      <c r="G169" s="120">
        <v>2020</v>
      </c>
      <c r="H169" s="120">
        <v>2030</v>
      </c>
      <c r="I169" s="120">
        <v>2040</v>
      </c>
      <c r="J169" s="120">
        <v>2050</v>
      </c>
      <c r="K169" s="120">
        <v>2060</v>
      </c>
      <c r="L169" s="120">
        <v>2070</v>
      </c>
      <c r="M169" s="120">
        <v>2080</v>
      </c>
      <c r="N169" s="120">
        <v>2090</v>
      </c>
      <c r="O169" s="120">
        <v>2100</v>
      </c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</row>
    <row r="170" spans="1:26" ht="13" x14ac:dyDescent="0.6">
      <c r="A170" s="122"/>
      <c r="B170" s="123"/>
      <c r="C170" s="123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</row>
    <row r="171" spans="1:26" ht="13" x14ac:dyDescent="0.6">
      <c r="A171" s="125" t="s">
        <v>225</v>
      </c>
      <c r="B171" s="123"/>
      <c r="C171" s="126" t="s">
        <v>226</v>
      </c>
      <c r="D171" s="127">
        <v>5293</v>
      </c>
      <c r="E171" s="127">
        <v>6208</v>
      </c>
      <c r="F171" s="127">
        <v>7174</v>
      </c>
      <c r="G171" s="127">
        <v>8192</v>
      </c>
      <c r="H171" s="127">
        <v>9250</v>
      </c>
      <c r="I171" s="127">
        <v>10284</v>
      </c>
      <c r="J171" s="127">
        <v>11296</v>
      </c>
      <c r="K171" s="127">
        <v>12238</v>
      </c>
      <c r="L171" s="127">
        <v>13108</v>
      </c>
      <c r="M171" s="127">
        <v>13905</v>
      </c>
      <c r="N171" s="127">
        <v>14508</v>
      </c>
      <c r="O171" s="127">
        <v>15124</v>
      </c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</row>
    <row r="172" spans="1:26" ht="13" x14ac:dyDescent="0.6">
      <c r="A172" s="122"/>
      <c r="B172" s="123"/>
      <c r="C172" s="123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</row>
    <row r="173" spans="1:26" ht="13" x14ac:dyDescent="0.6">
      <c r="A173" s="125" t="s">
        <v>227</v>
      </c>
      <c r="B173" s="123"/>
      <c r="C173" s="126" t="s">
        <v>228</v>
      </c>
      <c r="D173" s="127">
        <v>20.7</v>
      </c>
      <c r="E173" s="127">
        <v>27.4</v>
      </c>
      <c r="F173" s="127">
        <v>35.4</v>
      </c>
      <c r="G173" s="127">
        <v>44.7</v>
      </c>
      <c r="H173" s="127">
        <v>55.6</v>
      </c>
      <c r="I173" s="127">
        <v>69.5</v>
      </c>
      <c r="J173" s="127">
        <v>86.4</v>
      </c>
      <c r="K173" s="127">
        <v>108.7</v>
      </c>
      <c r="L173" s="127">
        <v>135.19999999999999</v>
      </c>
      <c r="M173" s="127">
        <v>165.9</v>
      </c>
      <c r="N173" s="127">
        <v>204.1</v>
      </c>
      <c r="O173" s="127">
        <v>246.6</v>
      </c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</row>
    <row r="174" spans="1:26" ht="13" x14ac:dyDescent="0.6">
      <c r="A174" s="128" t="s">
        <v>229</v>
      </c>
      <c r="B174" s="121"/>
      <c r="C174" s="121"/>
      <c r="D174" s="121"/>
      <c r="E174" s="121"/>
      <c r="F174" s="121">
        <f t="shared" ref="F174:O174" si="40">F173/F171</f>
        <v>4.9344856425982712E-3</v>
      </c>
      <c r="G174" s="121">
        <f t="shared" si="40"/>
        <v>5.4565429687500003E-3</v>
      </c>
      <c r="H174" s="121">
        <f t="shared" si="40"/>
        <v>6.010810810810811E-3</v>
      </c>
      <c r="I174" s="121">
        <f t="shared" si="40"/>
        <v>6.7580707895760405E-3</v>
      </c>
      <c r="J174" s="121">
        <f t="shared" si="40"/>
        <v>7.6487252124645896E-3</v>
      </c>
      <c r="K174" s="121">
        <f t="shared" si="40"/>
        <v>8.8821702892629521E-3</v>
      </c>
      <c r="L174" s="121">
        <f t="shared" si="40"/>
        <v>1.0314311870613366E-2</v>
      </c>
      <c r="M174" s="121">
        <f t="shared" si="40"/>
        <v>1.1930960086299892E-2</v>
      </c>
      <c r="N174" s="121">
        <f t="shared" si="40"/>
        <v>1.4068100358422939E-2</v>
      </c>
      <c r="O174" s="121">
        <f t="shared" si="40"/>
        <v>1.6305210261835491E-2</v>
      </c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</row>
    <row r="175" spans="1:26" ht="13" x14ac:dyDescent="0.6">
      <c r="A175" s="128" t="s">
        <v>230</v>
      </c>
      <c r="B175" s="121"/>
      <c r="C175" s="121"/>
      <c r="D175" s="121"/>
      <c r="E175" s="121"/>
      <c r="F175" s="129">
        <f t="shared" ref="F175:N175" si="41">EXP(LN(G174/F174)/(G169-F169))-1</f>
        <v>1.0107437773755779E-2</v>
      </c>
      <c r="G175" s="129">
        <f t="shared" si="41"/>
        <v>9.7213701357339311E-3</v>
      </c>
      <c r="H175" s="129">
        <f t="shared" si="41"/>
        <v>1.1786703485079819E-2</v>
      </c>
      <c r="I175" s="129">
        <f t="shared" si="41"/>
        <v>1.2457104514206785E-2</v>
      </c>
      <c r="J175" s="129">
        <f t="shared" si="41"/>
        <v>1.5063014078619208E-2</v>
      </c>
      <c r="K175" s="129">
        <f t="shared" si="41"/>
        <v>1.5060940272263235E-2</v>
      </c>
      <c r="L175" s="129">
        <f t="shared" si="41"/>
        <v>1.4666947062216273E-2</v>
      </c>
      <c r="M175" s="129">
        <f t="shared" si="41"/>
        <v>1.6613813510089503E-2</v>
      </c>
      <c r="N175" s="129">
        <f t="shared" si="41"/>
        <v>1.486691495964676E-2</v>
      </c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</row>
    <row r="176" spans="1:26" ht="13" x14ac:dyDescent="0.6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1"/>
      <c r="X176" s="121"/>
      <c r="Y176" s="121"/>
      <c r="Z176" s="121"/>
    </row>
    <row r="177" spans="1:26" ht="13" x14ac:dyDescent="0.6">
      <c r="A177" s="118" t="s">
        <v>252</v>
      </c>
      <c r="B177" s="119"/>
      <c r="C177" s="119"/>
      <c r="D177" s="120">
        <v>1990</v>
      </c>
      <c r="E177" s="120">
        <v>2000</v>
      </c>
      <c r="F177" s="120">
        <v>2010</v>
      </c>
      <c r="G177" s="120">
        <v>2020</v>
      </c>
      <c r="H177" s="120">
        <v>2030</v>
      </c>
      <c r="I177" s="120">
        <v>2040</v>
      </c>
      <c r="J177" s="120">
        <v>2050</v>
      </c>
      <c r="K177" s="120">
        <v>2060</v>
      </c>
      <c r="L177" s="120">
        <v>2070</v>
      </c>
      <c r="M177" s="120">
        <v>2080</v>
      </c>
      <c r="N177" s="120">
        <v>2090</v>
      </c>
      <c r="O177" s="120">
        <v>2100</v>
      </c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</row>
    <row r="178" spans="1:26" ht="13" x14ac:dyDescent="0.6">
      <c r="A178" s="122"/>
      <c r="B178" s="123"/>
      <c r="C178" s="123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1"/>
      <c r="Q178" s="121"/>
      <c r="R178" s="121"/>
      <c r="S178" s="121"/>
      <c r="T178" s="121"/>
      <c r="U178" s="121"/>
      <c r="V178" s="121"/>
      <c r="W178" s="121"/>
      <c r="X178" s="121"/>
      <c r="Y178" s="121"/>
      <c r="Z178" s="121"/>
    </row>
    <row r="179" spans="1:26" ht="13" x14ac:dyDescent="0.6">
      <c r="A179" s="125" t="s">
        <v>225</v>
      </c>
      <c r="B179" s="123"/>
      <c r="C179" s="126" t="s">
        <v>226</v>
      </c>
      <c r="D179" s="127">
        <v>5293</v>
      </c>
      <c r="E179" s="127">
        <v>6007</v>
      </c>
      <c r="F179" s="127">
        <v>6762</v>
      </c>
      <c r="G179" s="127">
        <v>7558</v>
      </c>
      <c r="H179" s="127">
        <v>8332</v>
      </c>
      <c r="I179" s="127">
        <v>9054</v>
      </c>
      <c r="J179" s="127">
        <v>9723</v>
      </c>
      <c r="K179" s="127">
        <v>10217</v>
      </c>
      <c r="L179" s="127">
        <v>10696</v>
      </c>
      <c r="M179" s="127">
        <v>11161</v>
      </c>
      <c r="N179" s="127">
        <v>11620</v>
      </c>
      <c r="O179" s="127">
        <v>12090</v>
      </c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</row>
    <row r="180" spans="1:26" ht="13" x14ac:dyDescent="0.6">
      <c r="A180" s="122"/>
      <c r="B180" s="123"/>
      <c r="C180" s="123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1"/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</row>
    <row r="181" spans="1:26" ht="13" x14ac:dyDescent="0.6">
      <c r="A181" s="125" t="s">
        <v>227</v>
      </c>
      <c r="B181" s="123"/>
      <c r="C181" s="126" t="s">
        <v>228</v>
      </c>
      <c r="D181" s="127">
        <v>20.7</v>
      </c>
      <c r="E181" s="127">
        <v>27.4</v>
      </c>
      <c r="F181" s="127">
        <v>33</v>
      </c>
      <c r="G181" s="127">
        <v>37.6</v>
      </c>
      <c r="H181" s="127">
        <v>41.8</v>
      </c>
      <c r="I181" s="127">
        <v>48.8</v>
      </c>
      <c r="J181" s="127">
        <v>58.6</v>
      </c>
      <c r="K181" s="127">
        <v>76.400000000000006</v>
      </c>
      <c r="L181" s="127">
        <v>98.2</v>
      </c>
      <c r="M181" s="127">
        <v>123.8</v>
      </c>
      <c r="N181" s="127">
        <v>158.1</v>
      </c>
      <c r="O181" s="127">
        <v>197.3</v>
      </c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</row>
    <row r="182" spans="1:26" ht="13" x14ac:dyDescent="0.6">
      <c r="A182" s="128" t="s">
        <v>229</v>
      </c>
      <c r="B182" s="121"/>
      <c r="C182" s="121"/>
      <c r="D182" s="121"/>
      <c r="E182" s="121"/>
      <c r="F182" s="121">
        <f t="shared" ref="F182:O182" si="42">F181/F179</f>
        <v>4.8802129547471165E-3</v>
      </c>
      <c r="G182" s="121">
        <f t="shared" si="42"/>
        <v>4.9748610743582961E-3</v>
      </c>
      <c r="H182" s="121">
        <f t="shared" si="42"/>
        <v>5.0168026884301487E-3</v>
      </c>
      <c r="I182" s="121">
        <f t="shared" si="42"/>
        <v>5.389882924674177E-3</v>
      </c>
      <c r="J182" s="121">
        <f t="shared" si="42"/>
        <v>6.0269464157153146E-3</v>
      </c>
      <c r="K182" s="121">
        <f t="shared" si="42"/>
        <v>7.4777331897817366E-3</v>
      </c>
      <c r="L182" s="121">
        <f t="shared" si="42"/>
        <v>9.1810022438294694E-3</v>
      </c>
      <c r="M182" s="121">
        <f t="shared" si="42"/>
        <v>1.1092196039781382E-2</v>
      </c>
      <c r="N182" s="121">
        <f t="shared" si="42"/>
        <v>1.3605851979345955E-2</v>
      </c>
      <c r="O182" s="121">
        <f t="shared" si="42"/>
        <v>1.631927212572374E-2</v>
      </c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</row>
    <row r="183" spans="1:26" ht="13" x14ac:dyDescent="0.6">
      <c r="A183" s="128" t="s">
        <v>230</v>
      </c>
      <c r="B183" s="121"/>
      <c r="C183" s="121"/>
      <c r="D183" s="121"/>
      <c r="E183" s="121"/>
      <c r="F183" s="129">
        <f t="shared" ref="F183:N183" si="43">EXP(LN(G182/F182)/(G177-F177))-1</f>
        <v>1.922704859895763E-3</v>
      </c>
      <c r="G183" s="129">
        <f t="shared" si="43"/>
        <v>8.3988957622760374E-4</v>
      </c>
      <c r="H183" s="129">
        <f t="shared" si="43"/>
        <v>7.1988729673331253E-3</v>
      </c>
      <c r="I183" s="129">
        <f t="shared" si="43"/>
        <v>1.123431826379373E-2</v>
      </c>
      <c r="J183" s="129">
        <f t="shared" si="43"/>
        <v>2.1803211896645136E-2</v>
      </c>
      <c r="K183" s="129">
        <f t="shared" si="43"/>
        <v>2.0732664425574976E-2</v>
      </c>
      <c r="L183" s="129">
        <f t="shared" si="43"/>
        <v>1.9090479356583145E-2</v>
      </c>
      <c r="M183" s="129">
        <f t="shared" si="43"/>
        <v>2.0635853770657686E-2</v>
      </c>
      <c r="N183" s="129">
        <f t="shared" si="43"/>
        <v>1.8351023571994141E-2</v>
      </c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</row>
    <row r="184" spans="1:26" ht="13" x14ac:dyDescent="0.6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</row>
    <row r="185" spans="1:26" ht="13" x14ac:dyDescent="0.6">
      <c r="A185" s="118" t="s">
        <v>253</v>
      </c>
      <c r="B185" s="119"/>
      <c r="C185" s="119"/>
      <c r="D185" s="120">
        <v>1990</v>
      </c>
      <c r="E185" s="120">
        <v>2000</v>
      </c>
      <c r="F185" s="120">
        <v>2010</v>
      </c>
      <c r="G185" s="120">
        <v>2020</v>
      </c>
      <c r="H185" s="120">
        <v>2030</v>
      </c>
      <c r="I185" s="120">
        <v>2040</v>
      </c>
      <c r="J185" s="120">
        <v>2050</v>
      </c>
      <c r="K185" s="120">
        <v>2060</v>
      </c>
      <c r="L185" s="120">
        <v>2070</v>
      </c>
      <c r="M185" s="120">
        <v>2080</v>
      </c>
      <c r="N185" s="120">
        <v>2090</v>
      </c>
      <c r="O185" s="120">
        <v>2100</v>
      </c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</row>
    <row r="186" spans="1:26" ht="13" x14ac:dyDescent="0.6">
      <c r="A186" s="122"/>
      <c r="B186" s="123"/>
      <c r="C186" s="123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</row>
    <row r="187" spans="1:26" ht="13" x14ac:dyDescent="0.6">
      <c r="A187" s="125" t="s">
        <v>225</v>
      </c>
      <c r="B187" s="123"/>
      <c r="C187" s="126" t="s">
        <v>226</v>
      </c>
      <c r="D187" s="127">
        <v>5280</v>
      </c>
      <c r="E187" s="127">
        <v>6122</v>
      </c>
      <c r="F187" s="127">
        <v>6892</v>
      </c>
      <c r="G187" s="127">
        <v>7618</v>
      </c>
      <c r="H187" s="127">
        <v>8196</v>
      </c>
      <c r="I187" s="127">
        <v>8547</v>
      </c>
      <c r="J187" s="127">
        <v>8708</v>
      </c>
      <c r="K187" s="127">
        <v>8671</v>
      </c>
      <c r="L187" s="127">
        <v>8484</v>
      </c>
      <c r="M187" s="127">
        <v>8142</v>
      </c>
      <c r="N187" s="127">
        <v>7663</v>
      </c>
      <c r="O187" s="127">
        <v>7047</v>
      </c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</row>
    <row r="188" spans="1:26" ht="13" x14ac:dyDescent="0.6">
      <c r="A188" s="122"/>
      <c r="B188" s="123"/>
      <c r="C188" s="123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</row>
    <row r="189" spans="1:26" ht="13" x14ac:dyDescent="0.6">
      <c r="A189" s="125" t="s">
        <v>227</v>
      </c>
      <c r="B189" s="123"/>
      <c r="C189" s="126" t="s">
        <v>228</v>
      </c>
      <c r="D189" s="127">
        <v>21</v>
      </c>
      <c r="E189" s="127">
        <v>26.8</v>
      </c>
      <c r="F189" s="127">
        <v>37.299999999999997</v>
      </c>
      <c r="G189" s="127">
        <v>52.6</v>
      </c>
      <c r="H189" s="127">
        <v>73.099999999999994</v>
      </c>
      <c r="I189" s="127">
        <v>100.7</v>
      </c>
      <c r="J189" s="127">
        <v>135.6</v>
      </c>
      <c r="K189" s="127">
        <v>171.7</v>
      </c>
      <c r="L189" s="127">
        <v>208.5</v>
      </c>
      <c r="M189" s="127">
        <v>249.7</v>
      </c>
      <c r="N189" s="127">
        <v>290.10000000000002</v>
      </c>
      <c r="O189" s="127">
        <v>328.4</v>
      </c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</row>
    <row r="190" spans="1:26" ht="13" x14ac:dyDescent="0.6">
      <c r="A190" s="128" t="s">
        <v>229</v>
      </c>
      <c r="B190" s="121"/>
      <c r="C190" s="121"/>
      <c r="D190" s="121"/>
      <c r="E190" s="121"/>
      <c r="F190" s="121">
        <f t="shared" ref="F190:O190" si="44">F189/F187</f>
        <v>5.4120719674985484E-3</v>
      </c>
      <c r="G190" s="121">
        <f t="shared" si="44"/>
        <v>6.9046993961669727E-3</v>
      </c>
      <c r="H190" s="121">
        <f t="shared" si="44"/>
        <v>8.9189848706686184E-3</v>
      </c>
      <c r="I190" s="121">
        <f t="shared" si="44"/>
        <v>1.1781911781911783E-2</v>
      </c>
      <c r="J190" s="121">
        <f t="shared" si="44"/>
        <v>1.5571887919154799E-2</v>
      </c>
      <c r="K190" s="121">
        <f t="shared" si="44"/>
        <v>1.9801637642717102E-2</v>
      </c>
      <c r="L190" s="121">
        <f t="shared" si="44"/>
        <v>2.4575671852899574E-2</v>
      </c>
      <c r="M190" s="121">
        <f t="shared" si="44"/>
        <v>3.0668140506018175E-2</v>
      </c>
      <c r="N190" s="121">
        <f t="shared" si="44"/>
        <v>3.785723606942451E-2</v>
      </c>
      <c r="O190" s="121">
        <f t="shared" si="44"/>
        <v>4.6601390662693344E-2</v>
      </c>
      <c r="P190" s="121"/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</row>
    <row r="191" spans="1:26" ht="13" x14ac:dyDescent="0.6">
      <c r="A191" s="128" t="s">
        <v>230</v>
      </c>
      <c r="B191" s="121"/>
      <c r="C191" s="121"/>
      <c r="D191" s="121"/>
      <c r="E191" s="121"/>
      <c r="F191" s="129">
        <f t="shared" ref="F191:N191" si="45">EXP(LN(G190/F190)/(G185-F185))-1</f>
        <v>2.4656079785457585E-2</v>
      </c>
      <c r="G191" s="129">
        <f t="shared" si="45"/>
        <v>2.5928430501652278E-2</v>
      </c>
      <c r="H191" s="129">
        <f t="shared" si="45"/>
        <v>2.8229439100334153E-2</v>
      </c>
      <c r="I191" s="129">
        <f t="shared" si="45"/>
        <v>2.8282749801718632E-2</v>
      </c>
      <c r="J191" s="129">
        <f t="shared" si="45"/>
        <v>2.4320781902760658E-2</v>
      </c>
      <c r="K191" s="129">
        <f t="shared" si="45"/>
        <v>2.1834188148678102E-2</v>
      </c>
      <c r="L191" s="129">
        <f t="shared" si="45"/>
        <v>2.2393793668172179E-2</v>
      </c>
      <c r="M191" s="129">
        <f t="shared" si="45"/>
        <v>2.1283101292804529E-2</v>
      </c>
      <c r="N191" s="129">
        <f t="shared" si="45"/>
        <v>2.0998249218167064E-2</v>
      </c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</row>
    <row r="192" spans="1:26" ht="13" x14ac:dyDescent="0.6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</row>
    <row r="193" spans="1:26" ht="13" x14ac:dyDescent="0.6">
      <c r="A193" s="118" t="s">
        <v>254</v>
      </c>
      <c r="B193" s="119"/>
      <c r="C193" s="119"/>
      <c r="D193" s="120">
        <v>1990</v>
      </c>
      <c r="E193" s="120">
        <v>2000</v>
      </c>
      <c r="F193" s="120">
        <v>2010</v>
      </c>
      <c r="G193" s="120">
        <v>2020</v>
      </c>
      <c r="H193" s="120">
        <v>2030</v>
      </c>
      <c r="I193" s="120">
        <v>2040</v>
      </c>
      <c r="J193" s="120">
        <v>2050</v>
      </c>
      <c r="K193" s="120">
        <v>2060</v>
      </c>
      <c r="L193" s="120">
        <v>2070</v>
      </c>
      <c r="M193" s="120">
        <v>2080</v>
      </c>
      <c r="N193" s="120">
        <v>2090</v>
      </c>
      <c r="O193" s="120">
        <v>2100</v>
      </c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</row>
    <row r="194" spans="1:26" ht="13" x14ac:dyDescent="0.6">
      <c r="A194" s="122"/>
      <c r="B194" s="123"/>
      <c r="C194" s="123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1"/>
      <c r="Q194" s="121"/>
      <c r="R194" s="121"/>
      <c r="S194" s="121"/>
      <c r="T194" s="121"/>
      <c r="U194" s="121"/>
      <c r="V194" s="121"/>
      <c r="W194" s="121"/>
      <c r="X194" s="121"/>
      <c r="Y194" s="121"/>
      <c r="Z194" s="121"/>
    </row>
    <row r="195" spans="1:26" ht="13" x14ac:dyDescent="0.6">
      <c r="A195" s="125" t="s">
        <v>225</v>
      </c>
      <c r="B195" s="123"/>
      <c r="C195" s="126" t="s">
        <v>226</v>
      </c>
      <c r="D195" s="127">
        <v>5204</v>
      </c>
      <c r="E195" s="127">
        <v>6056</v>
      </c>
      <c r="F195" s="127">
        <v>6741</v>
      </c>
      <c r="G195" s="127">
        <v>7426</v>
      </c>
      <c r="H195" s="127">
        <v>8112</v>
      </c>
      <c r="I195" s="127">
        <v>8368</v>
      </c>
      <c r="J195" s="127">
        <v>8631</v>
      </c>
      <c r="K195" s="127">
        <v>8465</v>
      </c>
      <c r="L195" s="127">
        <v>8301</v>
      </c>
      <c r="M195" s="127">
        <v>7957</v>
      </c>
      <c r="N195" s="127">
        <v>7453</v>
      </c>
      <c r="O195" s="127">
        <v>6982</v>
      </c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</row>
    <row r="196" spans="1:26" ht="13" x14ac:dyDescent="0.6">
      <c r="A196" s="122"/>
      <c r="B196" s="123"/>
      <c r="C196" s="123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</row>
    <row r="197" spans="1:26" ht="13" x14ac:dyDescent="0.6">
      <c r="A197" s="125" t="s">
        <v>227</v>
      </c>
      <c r="B197" s="123"/>
      <c r="C197" s="126" t="s">
        <v>228</v>
      </c>
      <c r="D197" s="127">
        <v>20.9</v>
      </c>
      <c r="E197" s="127">
        <v>27.4</v>
      </c>
      <c r="F197" s="127">
        <v>37.299999999999997</v>
      </c>
      <c r="G197" s="127">
        <v>51.9</v>
      </c>
      <c r="H197" s="127">
        <v>73.900000000000006</v>
      </c>
      <c r="I197" s="127">
        <v>99.7</v>
      </c>
      <c r="J197" s="127">
        <v>134.5</v>
      </c>
      <c r="K197" s="127">
        <v>165.9</v>
      </c>
      <c r="L197" s="127">
        <v>204.8</v>
      </c>
      <c r="M197" s="127">
        <v>245.7</v>
      </c>
      <c r="N197" s="127">
        <v>286.60000000000002</v>
      </c>
      <c r="O197" s="127">
        <v>334.3</v>
      </c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</row>
    <row r="198" spans="1:26" ht="13" x14ac:dyDescent="0.6">
      <c r="A198" s="128" t="s">
        <v>229</v>
      </c>
      <c r="B198" s="121"/>
      <c r="C198" s="121"/>
      <c r="D198" s="121"/>
      <c r="E198" s="121"/>
      <c r="F198" s="121">
        <f t="shared" ref="F198:O198" si="46">F197/F195</f>
        <v>5.533303664144785E-3</v>
      </c>
      <c r="G198" s="121">
        <f t="shared" si="46"/>
        <v>6.9889577161325071E-3</v>
      </c>
      <c r="H198" s="121">
        <f t="shared" si="46"/>
        <v>9.1099605522682453E-3</v>
      </c>
      <c r="I198" s="121">
        <f t="shared" si="46"/>
        <v>1.1914435946462715E-2</v>
      </c>
      <c r="J198" s="121">
        <f t="shared" si="46"/>
        <v>1.5583362298690766E-2</v>
      </c>
      <c r="K198" s="121">
        <f t="shared" si="46"/>
        <v>1.9598346131128177E-2</v>
      </c>
      <c r="L198" s="121">
        <f t="shared" si="46"/>
        <v>2.4671726298036382E-2</v>
      </c>
      <c r="M198" s="121">
        <f t="shared" si="46"/>
        <v>3.0878471785848936E-2</v>
      </c>
      <c r="N198" s="121">
        <f t="shared" si="46"/>
        <v>3.8454313699181543E-2</v>
      </c>
      <c r="O198" s="121">
        <f t="shared" si="46"/>
        <v>4.7880263534803784E-2</v>
      </c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</row>
    <row r="199" spans="1:26" ht="13" x14ac:dyDescent="0.6">
      <c r="A199" s="128" t="s">
        <v>230</v>
      </c>
      <c r="B199" s="121"/>
      <c r="C199" s="121"/>
      <c r="D199" s="121"/>
      <c r="E199" s="121"/>
      <c r="F199" s="129">
        <f t="shared" ref="F199:N199" si="47">EXP(LN(G198/F198)/(G193-F193))-1</f>
        <v>2.3629494087650471E-2</v>
      </c>
      <c r="G199" s="129">
        <f t="shared" si="47"/>
        <v>2.6858041155078727E-2</v>
      </c>
      <c r="H199" s="129">
        <f t="shared" si="47"/>
        <v>2.7201628011011891E-2</v>
      </c>
      <c r="I199" s="129">
        <f t="shared" si="47"/>
        <v>2.7208887026014983E-2</v>
      </c>
      <c r="J199" s="129">
        <f t="shared" si="47"/>
        <v>2.3188912969982933E-2</v>
      </c>
      <c r="K199" s="129">
        <f t="shared" si="47"/>
        <v>2.3288306917523371E-2</v>
      </c>
      <c r="L199" s="129">
        <f t="shared" si="47"/>
        <v>2.2693806868779864E-2</v>
      </c>
      <c r="M199" s="129">
        <f t="shared" si="47"/>
        <v>2.2183641950394462E-2</v>
      </c>
      <c r="N199" s="129">
        <f t="shared" si="47"/>
        <v>2.2165330807201844E-2</v>
      </c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</row>
    <row r="200" spans="1:26" ht="13" x14ac:dyDescent="0.6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</row>
    <row r="201" spans="1:26" ht="13" x14ac:dyDescent="0.6">
      <c r="A201" s="118" t="s">
        <v>255</v>
      </c>
      <c r="B201" s="119"/>
      <c r="C201" s="119"/>
      <c r="D201" s="120">
        <v>1990</v>
      </c>
      <c r="E201" s="120">
        <v>2000</v>
      </c>
      <c r="F201" s="120">
        <v>2010</v>
      </c>
      <c r="G201" s="120">
        <v>2020</v>
      </c>
      <c r="H201" s="120">
        <v>2030</v>
      </c>
      <c r="I201" s="120">
        <v>2040</v>
      </c>
      <c r="J201" s="120">
        <v>2050</v>
      </c>
      <c r="K201" s="120">
        <v>2060</v>
      </c>
      <c r="L201" s="120">
        <v>2070</v>
      </c>
      <c r="M201" s="120">
        <v>2080</v>
      </c>
      <c r="N201" s="120">
        <v>2090</v>
      </c>
      <c r="O201" s="120">
        <v>2100</v>
      </c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</row>
    <row r="202" spans="1:26" ht="13" x14ac:dyDescent="0.6">
      <c r="A202" s="122"/>
      <c r="B202" s="123"/>
      <c r="C202" s="123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</row>
    <row r="203" spans="1:26" ht="13" x14ac:dyDescent="0.6">
      <c r="A203" s="125" t="s">
        <v>225</v>
      </c>
      <c r="B203" s="123"/>
      <c r="C203" s="126" t="s">
        <v>226</v>
      </c>
      <c r="D203" s="127">
        <v>5264</v>
      </c>
      <c r="E203" s="127">
        <v>6117</v>
      </c>
      <c r="F203" s="127">
        <v>6827</v>
      </c>
      <c r="G203" s="127">
        <v>7537</v>
      </c>
      <c r="H203" s="127">
        <v>8039</v>
      </c>
      <c r="I203" s="127">
        <v>8526</v>
      </c>
      <c r="J203" s="127">
        <v>8704</v>
      </c>
      <c r="K203" s="127">
        <v>8527</v>
      </c>
      <c r="L203" s="127">
        <v>8444</v>
      </c>
      <c r="M203" s="127">
        <v>8022</v>
      </c>
      <c r="N203" s="127">
        <v>7282</v>
      </c>
      <c r="O203" s="127">
        <v>7056</v>
      </c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</row>
    <row r="204" spans="1:26" ht="13" x14ac:dyDescent="0.6">
      <c r="A204" s="122"/>
      <c r="B204" s="123"/>
      <c r="C204" s="123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</row>
    <row r="205" spans="1:26" ht="13" x14ac:dyDescent="0.6">
      <c r="A205" s="125" t="s">
        <v>227</v>
      </c>
      <c r="B205" s="123"/>
      <c r="C205" s="126" t="s">
        <v>228</v>
      </c>
      <c r="D205" s="127">
        <v>20.6</v>
      </c>
      <c r="E205" s="127">
        <v>27.6</v>
      </c>
      <c r="F205" s="127">
        <v>38</v>
      </c>
      <c r="G205" s="127">
        <v>53.5</v>
      </c>
      <c r="H205" s="127">
        <v>73.8</v>
      </c>
      <c r="I205" s="127">
        <v>114.9</v>
      </c>
      <c r="J205" s="127">
        <v>134.30000000000001</v>
      </c>
      <c r="K205" s="127">
        <v>167.2</v>
      </c>
      <c r="L205" s="127">
        <v>186.9</v>
      </c>
      <c r="M205" s="127">
        <v>252.2</v>
      </c>
      <c r="N205" s="127">
        <v>314.89999999999998</v>
      </c>
      <c r="O205" s="127">
        <v>339.3</v>
      </c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</row>
    <row r="206" spans="1:26" ht="13" x14ac:dyDescent="0.6">
      <c r="A206" s="128" t="s">
        <v>229</v>
      </c>
      <c r="B206" s="121"/>
      <c r="C206" s="121"/>
      <c r="D206" s="121"/>
      <c r="E206" s="121"/>
      <c r="F206" s="121">
        <f t="shared" ref="F206:O206" si="48">F205/F203</f>
        <v>5.5661344660905233E-3</v>
      </c>
      <c r="G206" s="121">
        <f t="shared" si="48"/>
        <v>7.0983149794347881E-3</v>
      </c>
      <c r="H206" s="121">
        <f t="shared" si="48"/>
        <v>9.1802462992909561E-3</v>
      </c>
      <c r="I206" s="121">
        <f t="shared" si="48"/>
        <v>1.3476425052779734E-2</v>
      </c>
      <c r="J206" s="121">
        <f t="shared" si="48"/>
        <v>1.5429687500000001E-2</v>
      </c>
      <c r="K206" s="121">
        <f t="shared" si="48"/>
        <v>1.9608303037410575E-2</v>
      </c>
      <c r="L206" s="121">
        <f t="shared" si="48"/>
        <v>2.2134059687351968E-2</v>
      </c>
      <c r="M206" s="121">
        <f t="shared" si="48"/>
        <v>3.143854400398903E-2</v>
      </c>
      <c r="N206" s="121">
        <f t="shared" si="48"/>
        <v>4.3243614391650642E-2</v>
      </c>
      <c r="O206" s="121">
        <f t="shared" si="48"/>
        <v>4.8086734693877552E-2</v>
      </c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</row>
    <row r="207" spans="1:26" ht="13" x14ac:dyDescent="0.6">
      <c r="A207" s="128" t="s">
        <v>230</v>
      </c>
      <c r="B207" s="121"/>
      <c r="C207" s="121"/>
      <c r="D207" s="121"/>
      <c r="E207" s="121"/>
      <c r="F207" s="129">
        <f t="shared" ref="F207:N207" si="49">EXP(LN(G206/F206)/(G201-F201))-1</f>
        <v>2.4613697202628293E-2</v>
      </c>
      <c r="G207" s="129">
        <f t="shared" si="49"/>
        <v>2.6053264914108087E-2</v>
      </c>
      <c r="H207" s="129">
        <f t="shared" si="49"/>
        <v>3.9135152670769502E-2</v>
      </c>
      <c r="I207" s="129">
        <f t="shared" si="49"/>
        <v>1.3627169573185327E-2</v>
      </c>
      <c r="J207" s="129">
        <f t="shared" si="49"/>
        <v>2.4255460601310563E-2</v>
      </c>
      <c r="K207" s="129">
        <f t="shared" si="49"/>
        <v>1.2190149885002555E-2</v>
      </c>
      <c r="L207" s="129">
        <f t="shared" si="49"/>
        <v>3.571468690811197E-2</v>
      </c>
      <c r="M207" s="129">
        <f t="shared" si="49"/>
        <v>3.2395151194836824E-2</v>
      </c>
      <c r="N207" s="129">
        <f t="shared" si="49"/>
        <v>1.0672223692310023E-2</v>
      </c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</row>
    <row r="208" spans="1:26" ht="13" x14ac:dyDescent="0.6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</row>
    <row r="209" spans="1:26" ht="13" x14ac:dyDescent="0.6">
      <c r="A209" s="118" t="s">
        <v>256</v>
      </c>
      <c r="B209" s="119"/>
      <c r="C209" s="119"/>
      <c r="D209" s="120">
        <v>1990</v>
      </c>
      <c r="E209" s="120">
        <v>2000</v>
      </c>
      <c r="F209" s="120">
        <v>2010</v>
      </c>
      <c r="G209" s="120">
        <v>2020</v>
      </c>
      <c r="H209" s="120">
        <v>2030</v>
      </c>
      <c r="I209" s="120">
        <v>2040</v>
      </c>
      <c r="J209" s="120">
        <v>2050</v>
      </c>
      <c r="K209" s="120">
        <v>2060</v>
      </c>
      <c r="L209" s="120">
        <v>2070</v>
      </c>
      <c r="M209" s="120">
        <v>2080</v>
      </c>
      <c r="N209" s="120">
        <v>2090</v>
      </c>
      <c r="O209" s="120">
        <v>2100</v>
      </c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</row>
    <row r="210" spans="1:26" ht="13" x14ac:dyDescent="0.6">
      <c r="A210" s="122"/>
      <c r="B210" s="123"/>
      <c r="C210" s="123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</row>
    <row r="211" spans="1:26" ht="13" x14ac:dyDescent="0.6">
      <c r="A211" s="125" t="s">
        <v>225</v>
      </c>
      <c r="B211" s="123"/>
      <c r="C211" s="126" t="s">
        <v>226</v>
      </c>
      <c r="D211" s="127">
        <v>5262</v>
      </c>
      <c r="E211" s="127">
        <v>6117</v>
      </c>
      <c r="F211" s="127">
        <v>6888</v>
      </c>
      <c r="G211" s="127">
        <v>7617</v>
      </c>
      <c r="H211" s="127">
        <v>8182</v>
      </c>
      <c r="I211" s="127">
        <v>8531</v>
      </c>
      <c r="J211" s="127">
        <v>8704</v>
      </c>
      <c r="K211" s="127">
        <v>8667</v>
      </c>
      <c r="L211" s="127">
        <v>8463</v>
      </c>
      <c r="M211" s="127">
        <v>8125</v>
      </c>
      <c r="N211" s="127">
        <v>7658</v>
      </c>
      <c r="O211" s="127">
        <v>7056</v>
      </c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</row>
    <row r="212" spans="1:26" ht="13" x14ac:dyDescent="0.6">
      <c r="A212" s="122"/>
      <c r="B212" s="123"/>
      <c r="C212" s="123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</row>
    <row r="213" spans="1:26" ht="13" x14ac:dyDescent="0.6">
      <c r="A213" s="125" t="s">
        <v>227</v>
      </c>
      <c r="B213" s="123"/>
      <c r="C213" s="126" t="s">
        <v>228</v>
      </c>
      <c r="D213" s="127">
        <v>20.9</v>
      </c>
      <c r="E213" s="127">
        <v>26.8</v>
      </c>
      <c r="F213" s="127">
        <v>36.200000000000003</v>
      </c>
      <c r="G213" s="127">
        <v>52.1</v>
      </c>
      <c r="H213" s="127">
        <v>73.099999999999994</v>
      </c>
      <c r="I213" s="127">
        <v>100.7</v>
      </c>
      <c r="J213" s="127">
        <v>135.6</v>
      </c>
      <c r="K213" s="127">
        <v>171.6</v>
      </c>
      <c r="L213" s="127">
        <v>208.5</v>
      </c>
      <c r="M213" s="127">
        <v>249.8</v>
      </c>
      <c r="N213" s="127">
        <v>290</v>
      </c>
      <c r="O213" s="127">
        <v>328.4</v>
      </c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</row>
    <row r="214" spans="1:26" ht="13" x14ac:dyDescent="0.6">
      <c r="A214" s="128" t="s">
        <v>229</v>
      </c>
      <c r="B214" s="121"/>
      <c r="C214" s="121"/>
      <c r="D214" s="121"/>
      <c r="E214" s="121"/>
      <c r="F214" s="121">
        <f t="shared" ref="F214:O214" si="50">F213/F211</f>
        <v>5.2555168408826951E-3</v>
      </c>
      <c r="G214" s="121">
        <f t="shared" si="50"/>
        <v>6.8399632401207828E-3</v>
      </c>
      <c r="H214" s="121">
        <f t="shared" si="50"/>
        <v>8.9342459056465408E-3</v>
      </c>
      <c r="I214" s="121">
        <f t="shared" si="50"/>
        <v>1.180400890868597E-2</v>
      </c>
      <c r="J214" s="121">
        <f t="shared" si="50"/>
        <v>1.5579044117647059E-2</v>
      </c>
      <c r="K214" s="121">
        <f t="shared" si="50"/>
        <v>1.9799238490827275E-2</v>
      </c>
      <c r="L214" s="121">
        <f t="shared" si="50"/>
        <v>2.4636653668911733E-2</v>
      </c>
      <c r="M214" s="121">
        <f t="shared" si="50"/>
        <v>3.0744615384615388E-2</v>
      </c>
      <c r="N214" s="121">
        <f t="shared" si="50"/>
        <v>3.7868895272917209E-2</v>
      </c>
      <c r="O214" s="121">
        <f t="shared" si="50"/>
        <v>4.654195011337868E-2</v>
      </c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</row>
    <row r="215" spans="1:26" ht="13" x14ac:dyDescent="0.6">
      <c r="A215" s="128" t="s">
        <v>230</v>
      </c>
      <c r="B215" s="121"/>
      <c r="C215" s="121"/>
      <c r="D215" s="121"/>
      <c r="E215" s="121"/>
      <c r="F215" s="129">
        <f t="shared" ref="F215:N215" si="51">EXP(LN(G214/F214)/(G209-F209))-1</f>
        <v>2.6700641937656311E-2</v>
      </c>
      <c r="G215" s="129">
        <f t="shared" si="51"/>
        <v>2.707087370408634E-2</v>
      </c>
      <c r="H215" s="129">
        <f t="shared" si="51"/>
        <v>2.8246317150867339E-2</v>
      </c>
      <c r="I215" s="129">
        <f t="shared" si="51"/>
        <v>2.8137329747715656E-2</v>
      </c>
      <c r="J215" s="129">
        <f t="shared" si="51"/>
        <v>2.4261309529860942E-2</v>
      </c>
      <c r="K215" s="129">
        <f t="shared" si="51"/>
        <v>2.2099846697307246E-2</v>
      </c>
      <c r="L215" s="129">
        <f t="shared" si="51"/>
        <v>2.2395041628999079E-2</v>
      </c>
      <c r="M215" s="129">
        <f t="shared" si="51"/>
        <v>2.1060221236489651E-2</v>
      </c>
      <c r="N215" s="129">
        <f t="shared" si="51"/>
        <v>2.0836509857295127E-2</v>
      </c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</row>
    <row r="216" spans="1:26" ht="13" x14ac:dyDescent="0.6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</row>
    <row r="217" spans="1:26" ht="13" x14ac:dyDescent="0.6">
      <c r="A217" s="118" t="s">
        <v>257</v>
      </c>
      <c r="B217" s="119"/>
      <c r="C217" s="119"/>
      <c r="D217" s="120">
        <v>1990</v>
      </c>
      <c r="E217" s="120">
        <v>2000</v>
      </c>
      <c r="F217" s="120">
        <v>2010</v>
      </c>
      <c r="G217" s="120">
        <v>2020</v>
      </c>
      <c r="H217" s="120">
        <v>2030</v>
      </c>
      <c r="I217" s="120">
        <v>2040</v>
      </c>
      <c r="J217" s="120">
        <v>2050</v>
      </c>
      <c r="K217" s="120">
        <v>2060</v>
      </c>
      <c r="L217" s="120">
        <v>2070</v>
      </c>
      <c r="M217" s="120">
        <v>2080</v>
      </c>
      <c r="N217" s="120">
        <v>2090</v>
      </c>
      <c r="O217" s="120">
        <v>2100</v>
      </c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</row>
    <row r="218" spans="1:26" ht="13" x14ac:dyDescent="0.6">
      <c r="A218" s="122"/>
      <c r="B218" s="123"/>
      <c r="C218" s="123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</row>
    <row r="219" spans="1:26" ht="13" x14ac:dyDescent="0.6">
      <c r="A219" s="125" t="s">
        <v>225</v>
      </c>
      <c r="B219" s="123"/>
      <c r="C219" s="126" t="s">
        <v>226</v>
      </c>
      <c r="D219" s="127">
        <v>5262</v>
      </c>
      <c r="E219" s="127">
        <v>6117</v>
      </c>
      <c r="F219" s="127">
        <v>6888</v>
      </c>
      <c r="G219" s="127">
        <v>7617</v>
      </c>
      <c r="H219" s="127">
        <v>8048</v>
      </c>
      <c r="I219" s="127">
        <v>8207</v>
      </c>
      <c r="J219" s="127">
        <v>8704</v>
      </c>
      <c r="K219" s="127">
        <v>8536</v>
      </c>
      <c r="L219" s="127">
        <v>8372</v>
      </c>
      <c r="M219" s="127">
        <v>8028</v>
      </c>
      <c r="N219" s="127">
        <v>7527</v>
      </c>
      <c r="O219" s="127">
        <v>7056</v>
      </c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</row>
    <row r="220" spans="1:26" ht="13" x14ac:dyDescent="0.6">
      <c r="A220" s="122"/>
      <c r="B220" s="123"/>
      <c r="C220" s="123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</row>
    <row r="221" spans="1:26" ht="13" x14ac:dyDescent="0.6">
      <c r="A221" s="125" t="s">
        <v>227</v>
      </c>
      <c r="B221" s="123"/>
      <c r="C221" s="126" t="s">
        <v>228</v>
      </c>
      <c r="D221" s="127">
        <v>19.399999999999999</v>
      </c>
      <c r="E221" s="127">
        <v>25.5</v>
      </c>
      <c r="F221" s="127">
        <v>34.200000000000003</v>
      </c>
      <c r="G221" s="127">
        <v>46</v>
      </c>
      <c r="H221" s="127">
        <v>60</v>
      </c>
      <c r="I221" s="127">
        <v>80.7</v>
      </c>
      <c r="J221" s="127">
        <v>110.2</v>
      </c>
      <c r="K221" s="127">
        <v>135.80000000000001</v>
      </c>
      <c r="L221" s="127">
        <v>169.8</v>
      </c>
      <c r="M221" s="127">
        <v>214.5</v>
      </c>
      <c r="N221" s="127">
        <v>275.5</v>
      </c>
      <c r="O221" s="127">
        <v>348.5</v>
      </c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</row>
    <row r="222" spans="1:26" ht="13" x14ac:dyDescent="0.6">
      <c r="A222" s="128" t="s">
        <v>229</v>
      </c>
      <c r="B222" s="121"/>
      <c r="C222" s="121"/>
      <c r="D222" s="121"/>
      <c r="E222" s="121"/>
      <c r="F222" s="121">
        <f t="shared" ref="F222:O222" si="52">F221/F219</f>
        <v>4.9651567944250874E-3</v>
      </c>
      <c r="G222" s="121">
        <f t="shared" si="52"/>
        <v>6.0391230143100961E-3</v>
      </c>
      <c r="H222" s="121">
        <f t="shared" si="52"/>
        <v>7.4552683896620276E-3</v>
      </c>
      <c r="I222" s="121">
        <f t="shared" si="52"/>
        <v>9.833069331058852E-3</v>
      </c>
      <c r="J222" s="121">
        <f t="shared" si="52"/>
        <v>1.2660845588235294E-2</v>
      </c>
      <c r="K222" s="121">
        <f t="shared" si="52"/>
        <v>1.5909090909090911E-2</v>
      </c>
      <c r="L222" s="121">
        <f t="shared" si="52"/>
        <v>2.0281892021022457E-2</v>
      </c>
      <c r="M222" s="121">
        <f t="shared" si="52"/>
        <v>2.6718983557548578E-2</v>
      </c>
      <c r="N222" s="121">
        <f t="shared" si="52"/>
        <v>3.6601567689650588E-2</v>
      </c>
      <c r="O222" s="121">
        <f t="shared" si="52"/>
        <v>4.9390589569160995E-2</v>
      </c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</row>
    <row r="223" spans="1:26" ht="13" x14ac:dyDescent="0.6">
      <c r="A223" s="128" t="s">
        <v>230</v>
      </c>
      <c r="B223" s="121"/>
      <c r="C223" s="121"/>
      <c r="D223" s="121"/>
      <c r="E223" s="121"/>
      <c r="F223" s="129">
        <f t="shared" ref="F223:N223" si="53">EXP(LN(G222/F222)/(G217-F217))-1</f>
        <v>1.9774365789692716E-2</v>
      </c>
      <c r="G223" s="129">
        <f t="shared" si="53"/>
        <v>2.1289673457819625E-2</v>
      </c>
      <c r="H223" s="129">
        <f t="shared" si="53"/>
        <v>2.8069752930570013E-2</v>
      </c>
      <c r="I223" s="129">
        <f t="shared" si="53"/>
        <v>2.559846243539754E-2</v>
      </c>
      <c r="J223" s="129">
        <f t="shared" si="53"/>
        <v>2.3100425148510073E-2</v>
      </c>
      <c r="K223" s="129">
        <f t="shared" si="53"/>
        <v>2.4581028983130748E-2</v>
      </c>
      <c r="L223" s="129">
        <f t="shared" si="53"/>
        <v>2.794800176607537E-2</v>
      </c>
      <c r="M223" s="129">
        <f t="shared" si="53"/>
        <v>3.1972146129626955E-2</v>
      </c>
      <c r="N223" s="129">
        <f t="shared" si="53"/>
        <v>3.0420409878572308E-2</v>
      </c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</row>
    <row r="224" spans="1:26" ht="13" x14ac:dyDescent="0.6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</row>
    <row r="225" spans="1:26" ht="13" x14ac:dyDescent="0.6">
      <c r="A225" s="118" t="s">
        <v>258</v>
      </c>
      <c r="B225" s="119"/>
      <c r="C225" s="119"/>
      <c r="D225" s="120">
        <v>1990</v>
      </c>
      <c r="E225" s="120">
        <v>2000</v>
      </c>
      <c r="F225" s="120">
        <v>2010</v>
      </c>
      <c r="G225" s="120">
        <v>2020</v>
      </c>
      <c r="H225" s="120">
        <v>2030</v>
      </c>
      <c r="I225" s="120">
        <v>2040</v>
      </c>
      <c r="J225" s="120">
        <v>2050</v>
      </c>
      <c r="K225" s="120">
        <v>2060</v>
      </c>
      <c r="L225" s="120">
        <v>2070</v>
      </c>
      <c r="M225" s="120">
        <v>2080</v>
      </c>
      <c r="N225" s="120">
        <v>2090</v>
      </c>
      <c r="O225" s="120">
        <v>2100</v>
      </c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</row>
    <row r="226" spans="1:26" ht="13" x14ac:dyDescent="0.6">
      <c r="A226" s="122"/>
      <c r="B226" s="123"/>
      <c r="C226" s="123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</row>
    <row r="227" spans="1:26" ht="13" x14ac:dyDescent="0.6">
      <c r="A227" s="125" t="s">
        <v>225</v>
      </c>
      <c r="B227" s="123"/>
      <c r="C227" s="126" t="s">
        <v>226</v>
      </c>
      <c r="D227" s="127">
        <v>5293</v>
      </c>
      <c r="E227" s="127">
        <v>6100</v>
      </c>
      <c r="F227" s="127">
        <v>6874</v>
      </c>
      <c r="G227" s="127">
        <v>7618</v>
      </c>
      <c r="H227" s="127">
        <v>8122</v>
      </c>
      <c r="I227" s="127">
        <v>8484</v>
      </c>
      <c r="J227" s="127">
        <v>8703</v>
      </c>
      <c r="K227" s="127">
        <v>8623</v>
      </c>
      <c r="L227" s="127">
        <v>8430</v>
      </c>
      <c r="M227" s="127">
        <v>8126</v>
      </c>
      <c r="N227" s="127">
        <v>7621</v>
      </c>
      <c r="O227" s="127">
        <v>7137</v>
      </c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</row>
    <row r="228" spans="1:26" ht="13" x14ac:dyDescent="0.6">
      <c r="A228" s="122"/>
      <c r="B228" s="123"/>
      <c r="C228" s="123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</row>
    <row r="229" spans="1:26" ht="13" x14ac:dyDescent="0.6">
      <c r="A229" s="125" t="s">
        <v>227</v>
      </c>
      <c r="B229" s="123"/>
      <c r="C229" s="126" t="s">
        <v>228</v>
      </c>
      <c r="D229" s="127">
        <v>20.7</v>
      </c>
      <c r="E229" s="127">
        <v>27.4</v>
      </c>
      <c r="F229" s="127">
        <v>37.5</v>
      </c>
      <c r="G229" s="127">
        <v>51</v>
      </c>
      <c r="H229" s="127">
        <v>73</v>
      </c>
      <c r="I229" s="127">
        <v>100.7</v>
      </c>
      <c r="J229" s="127">
        <v>134.1</v>
      </c>
      <c r="K229" s="127">
        <v>172.7</v>
      </c>
      <c r="L229" s="127">
        <v>211.9</v>
      </c>
      <c r="M229" s="127">
        <v>251.8</v>
      </c>
      <c r="N229" s="127">
        <v>289.89999999999998</v>
      </c>
      <c r="O229" s="127">
        <v>330.8</v>
      </c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</row>
    <row r="230" spans="1:26" ht="13" x14ac:dyDescent="0.6">
      <c r="A230" s="128" t="s">
        <v>229</v>
      </c>
      <c r="B230" s="121"/>
      <c r="C230" s="121"/>
      <c r="D230" s="121"/>
      <c r="E230" s="121"/>
      <c r="F230" s="121">
        <f t="shared" ref="F230:O230" si="54">F229/F227</f>
        <v>5.4553389583939481E-3</v>
      </c>
      <c r="G230" s="121">
        <f t="shared" si="54"/>
        <v>6.6946705171961147E-3</v>
      </c>
      <c r="H230" s="121">
        <f t="shared" si="54"/>
        <v>8.9879340064023643E-3</v>
      </c>
      <c r="I230" s="121">
        <f t="shared" si="54"/>
        <v>1.186940122583687E-2</v>
      </c>
      <c r="J230" s="121">
        <f t="shared" si="54"/>
        <v>1.5408479834539813E-2</v>
      </c>
      <c r="K230" s="121">
        <f t="shared" si="54"/>
        <v>2.0027832540879042E-2</v>
      </c>
      <c r="L230" s="121">
        <f t="shared" si="54"/>
        <v>2.5136417556346383E-2</v>
      </c>
      <c r="M230" s="121">
        <f t="shared" si="54"/>
        <v>3.0986955451636725E-2</v>
      </c>
      <c r="N230" s="121">
        <f t="shared" si="54"/>
        <v>3.8039627345492717E-2</v>
      </c>
      <c r="O230" s="121">
        <f t="shared" si="54"/>
        <v>4.6350007005744709E-2</v>
      </c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</row>
    <row r="231" spans="1:26" ht="13" x14ac:dyDescent="0.6">
      <c r="A231" s="128" t="s">
        <v>230</v>
      </c>
      <c r="B231" s="121"/>
      <c r="C231" s="121"/>
      <c r="D231" s="121"/>
      <c r="E231" s="121"/>
      <c r="F231" s="129">
        <f t="shared" ref="F231:N231" si="55">EXP(LN(G230/F230)/(G225-F225))-1</f>
        <v>2.0682683547395442E-2</v>
      </c>
      <c r="G231" s="129">
        <f t="shared" si="55"/>
        <v>2.989527747854881E-2</v>
      </c>
      <c r="H231" s="129">
        <f t="shared" si="55"/>
        <v>2.8198328636052095E-2</v>
      </c>
      <c r="I231" s="129">
        <f t="shared" si="55"/>
        <v>2.6438890033576357E-2</v>
      </c>
      <c r="J231" s="129">
        <f t="shared" si="55"/>
        <v>2.656727510694501E-2</v>
      </c>
      <c r="K231" s="129">
        <f t="shared" si="55"/>
        <v>2.2979528991019071E-2</v>
      </c>
      <c r="L231" s="129">
        <f t="shared" si="55"/>
        <v>2.1145323038932684E-2</v>
      </c>
      <c r="M231" s="129">
        <f t="shared" si="55"/>
        <v>2.0717908637237992E-2</v>
      </c>
      <c r="N231" s="129">
        <f t="shared" si="55"/>
        <v>1.9955807310805929E-2</v>
      </c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</row>
    <row r="232" spans="1:26" ht="13" x14ac:dyDescent="0.6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</row>
    <row r="233" spans="1:26" ht="13" x14ac:dyDescent="0.6">
      <c r="A233" s="118" t="s">
        <v>259</v>
      </c>
      <c r="B233" s="119"/>
      <c r="C233" s="119"/>
      <c r="D233" s="120">
        <v>1990</v>
      </c>
      <c r="E233" s="120">
        <v>2000</v>
      </c>
      <c r="F233" s="120">
        <v>2010</v>
      </c>
      <c r="G233" s="120">
        <v>2020</v>
      </c>
      <c r="H233" s="120">
        <v>2030</v>
      </c>
      <c r="I233" s="120">
        <v>2040</v>
      </c>
      <c r="J233" s="120">
        <v>2050</v>
      </c>
      <c r="K233" s="120">
        <v>2060</v>
      </c>
      <c r="L233" s="120">
        <v>2070</v>
      </c>
      <c r="M233" s="120">
        <v>2080</v>
      </c>
      <c r="N233" s="120">
        <v>2090</v>
      </c>
      <c r="O233" s="120">
        <v>2100</v>
      </c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</row>
    <row r="234" spans="1:26" ht="13" x14ac:dyDescent="0.6">
      <c r="A234" s="122"/>
      <c r="B234" s="123"/>
      <c r="C234" s="123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</row>
    <row r="235" spans="1:26" ht="13" x14ac:dyDescent="0.6">
      <c r="A235" s="125" t="s">
        <v>225</v>
      </c>
      <c r="B235" s="123"/>
      <c r="C235" s="126" t="s">
        <v>226</v>
      </c>
      <c r="D235" s="127">
        <v>5262</v>
      </c>
      <c r="E235" s="127">
        <v>6117</v>
      </c>
      <c r="F235" s="127">
        <v>6888</v>
      </c>
      <c r="G235" s="127">
        <v>7617</v>
      </c>
      <c r="H235" s="127">
        <v>8182</v>
      </c>
      <c r="I235" s="127">
        <v>8531</v>
      </c>
      <c r="J235" s="127">
        <v>8704</v>
      </c>
      <c r="K235" s="127">
        <v>8667</v>
      </c>
      <c r="L235" s="127">
        <v>8463</v>
      </c>
      <c r="M235" s="127">
        <v>8125</v>
      </c>
      <c r="N235" s="127">
        <v>7658</v>
      </c>
      <c r="O235" s="127">
        <v>7056</v>
      </c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</row>
    <row r="236" spans="1:26" ht="13" x14ac:dyDescent="0.6">
      <c r="A236" s="122"/>
      <c r="B236" s="123"/>
      <c r="C236" s="123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</row>
    <row r="237" spans="1:26" ht="13" x14ac:dyDescent="0.6">
      <c r="A237" s="125" t="s">
        <v>227</v>
      </c>
      <c r="B237" s="123"/>
      <c r="C237" s="126" t="s">
        <v>228</v>
      </c>
      <c r="D237" s="127">
        <v>20.9</v>
      </c>
      <c r="E237" s="127">
        <v>26.8</v>
      </c>
      <c r="F237" s="127">
        <v>36.200000000000003</v>
      </c>
      <c r="G237" s="127">
        <v>52.1</v>
      </c>
      <c r="H237" s="127">
        <v>73.099999999999994</v>
      </c>
      <c r="I237" s="127">
        <v>100.7</v>
      </c>
      <c r="J237" s="127">
        <v>135.6</v>
      </c>
      <c r="K237" s="127">
        <v>171.6</v>
      </c>
      <c r="L237" s="127">
        <v>208.5</v>
      </c>
      <c r="M237" s="127">
        <v>249.8</v>
      </c>
      <c r="N237" s="127">
        <v>290</v>
      </c>
      <c r="O237" s="127">
        <v>328.4</v>
      </c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</row>
    <row r="238" spans="1:26" ht="13" x14ac:dyDescent="0.6">
      <c r="A238" s="128" t="s">
        <v>229</v>
      </c>
      <c r="B238" s="121"/>
      <c r="C238" s="121"/>
      <c r="D238" s="121"/>
      <c r="E238" s="121"/>
      <c r="F238" s="121">
        <f t="shared" ref="F238:O238" si="56">F237/F235</f>
        <v>5.2555168408826951E-3</v>
      </c>
      <c r="G238" s="121">
        <f t="shared" si="56"/>
        <v>6.8399632401207828E-3</v>
      </c>
      <c r="H238" s="121">
        <f t="shared" si="56"/>
        <v>8.9342459056465408E-3</v>
      </c>
      <c r="I238" s="121">
        <f t="shared" si="56"/>
        <v>1.180400890868597E-2</v>
      </c>
      <c r="J238" s="121">
        <f t="shared" si="56"/>
        <v>1.5579044117647059E-2</v>
      </c>
      <c r="K238" s="121">
        <f t="shared" si="56"/>
        <v>1.9799238490827275E-2</v>
      </c>
      <c r="L238" s="121">
        <f t="shared" si="56"/>
        <v>2.4636653668911733E-2</v>
      </c>
      <c r="M238" s="121">
        <f t="shared" si="56"/>
        <v>3.0744615384615388E-2</v>
      </c>
      <c r="N238" s="121">
        <f t="shared" si="56"/>
        <v>3.7868895272917209E-2</v>
      </c>
      <c r="O238" s="121">
        <f t="shared" si="56"/>
        <v>4.654195011337868E-2</v>
      </c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</row>
    <row r="239" spans="1:26" ht="13" x14ac:dyDescent="0.6">
      <c r="A239" s="128" t="s">
        <v>230</v>
      </c>
      <c r="B239" s="121"/>
      <c r="C239" s="121"/>
      <c r="D239" s="121"/>
      <c r="E239" s="121"/>
      <c r="F239" s="129">
        <f t="shared" ref="F239:N239" si="57">EXP(LN(G238/F238)/(G233-F233))-1</f>
        <v>2.6700641937656311E-2</v>
      </c>
      <c r="G239" s="129">
        <f t="shared" si="57"/>
        <v>2.707087370408634E-2</v>
      </c>
      <c r="H239" s="129">
        <f t="shared" si="57"/>
        <v>2.8246317150867339E-2</v>
      </c>
      <c r="I239" s="129">
        <f t="shared" si="57"/>
        <v>2.8137329747715656E-2</v>
      </c>
      <c r="J239" s="129">
        <f t="shared" si="57"/>
        <v>2.4261309529860942E-2</v>
      </c>
      <c r="K239" s="129">
        <f t="shared" si="57"/>
        <v>2.2099846697307246E-2</v>
      </c>
      <c r="L239" s="129">
        <f t="shared" si="57"/>
        <v>2.2395041628999079E-2</v>
      </c>
      <c r="M239" s="129">
        <f t="shared" si="57"/>
        <v>2.1060221236489651E-2</v>
      </c>
      <c r="N239" s="129">
        <f t="shared" si="57"/>
        <v>2.0836509857295127E-2</v>
      </c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</row>
    <row r="240" spans="1:26" ht="13" x14ac:dyDescent="0.6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</row>
    <row r="241" spans="1:26" ht="13" x14ac:dyDescent="0.6">
      <c r="A241" s="118" t="s">
        <v>260</v>
      </c>
      <c r="B241" s="119"/>
      <c r="C241" s="119"/>
      <c r="D241" s="120">
        <v>1990</v>
      </c>
      <c r="E241" s="120">
        <v>2000</v>
      </c>
      <c r="F241" s="120">
        <v>2010</v>
      </c>
      <c r="G241" s="120">
        <v>2020</v>
      </c>
      <c r="H241" s="120">
        <v>2030</v>
      </c>
      <c r="I241" s="120">
        <v>2040</v>
      </c>
      <c r="J241" s="120">
        <v>2050</v>
      </c>
      <c r="K241" s="120">
        <v>2060</v>
      </c>
      <c r="L241" s="120">
        <v>2070</v>
      </c>
      <c r="M241" s="120">
        <v>2080</v>
      </c>
      <c r="N241" s="120">
        <v>2090</v>
      </c>
      <c r="O241" s="120">
        <v>2100</v>
      </c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</row>
    <row r="242" spans="1:26" ht="13" x14ac:dyDescent="0.6">
      <c r="A242" s="122"/>
      <c r="B242" s="123"/>
      <c r="C242" s="123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</row>
    <row r="243" spans="1:26" ht="13" x14ac:dyDescent="0.6">
      <c r="A243" s="125" t="s">
        <v>225</v>
      </c>
      <c r="B243" s="123"/>
      <c r="C243" s="126" t="s">
        <v>226</v>
      </c>
      <c r="D243" s="127">
        <v>5262</v>
      </c>
      <c r="E243" s="127">
        <v>6117</v>
      </c>
      <c r="F243" s="127">
        <v>6888</v>
      </c>
      <c r="G243" s="127">
        <v>7617</v>
      </c>
      <c r="H243" s="127">
        <v>8182</v>
      </c>
      <c r="I243" s="127">
        <v>8531</v>
      </c>
      <c r="J243" s="127">
        <v>8704</v>
      </c>
      <c r="K243" s="127">
        <v>8667</v>
      </c>
      <c r="L243" s="127">
        <v>8463</v>
      </c>
      <c r="M243" s="127">
        <v>8125</v>
      </c>
      <c r="N243" s="127">
        <v>7658</v>
      </c>
      <c r="O243" s="127">
        <v>7056</v>
      </c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</row>
    <row r="244" spans="1:26" ht="13" x14ac:dyDescent="0.6">
      <c r="A244" s="122"/>
      <c r="B244" s="123"/>
      <c r="C244" s="123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</row>
    <row r="245" spans="1:26" ht="13" x14ac:dyDescent="0.6">
      <c r="A245" s="125" t="s">
        <v>227</v>
      </c>
      <c r="B245" s="123"/>
      <c r="C245" s="126" t="s">
        <v>228</v>
      </c>
      <c r="D245" s="127">
        <v>20.9</v>
      </c>
      <c r="E245" s="127">
        <v>26.8</v>
      </c>
      <c r="F245" s="127">
        <v>36.700000000000003</v>
      </c>
      <c r="G245" s="127">
        <v>56.5</v>
      </c>
      <c r="H245" s="127">
        <v>88.5</v>
      </c>
      <c r="I245" s="127">
        <v>126</v>
      </c>
      <c r="J245" s="127">
        <v>166</v>
      </c>
      <c r="K245" s="127">
        <v>212.3</v>
      </c>
      <c r="L245" s="127">
        <v>253.8</v>
      </c>
      <c r="M245" s="127">
        <v>290.10000000000002</v>
      </c>
      <c r="N245" s="127">
        <v>322.7</v>
      </c>
      <c r="O245" s="127">
        <v>350.3</v>
      </c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</row>
    <row r="246" spans="1:26" ht="13" x14ac:dyDescent="0.6">
      <c r="A246" s="128" t="s">
        <v>229</v>
      </c>
      <c r="B246" s="121"/>
      <c r="C246" s="121"/>
      <c r="D246" s="121"/>
      <c r="E246" s="121"/>
      <c r="F246" s="121">
        <f t="shared" ref="F246:O246" si="58">F245/F243</f>
        <v>5.3281068524970972E-3</v>
      </c>
      <c r="G246" s="121">
        <f t="shared" si="58"/>
        <v>7.4176184849678349E-3</v>
      </c>
      <c r="H246" s="121">
        <f t="shared" si="58"/>
        <v>1.0816426301637741E-2</v>
      </c>
      <c r="I246" s="121">
        <f t="shared" si="58"/>
        <v>1.4769663579885125E-2</v>
      </c>
      <c r="J246" s="121">
        <f t="shared" si="58"/>
        <v>1.907169117647059E-2</v>
      </c>
      <c r="K246" s="121">
        <f t="shared" si="58"/>
        <v>2.4495211722626056E-2</v>
      </c>
      <c r="L246" s="121">
        <f t="shared" si="58"/>
        <v>2.9989365473236444E-2</v>
      </c>
      <c r="M246" s="121">
        <f t="shared" si="58"/>
        <v>3.570461538461539E-2</v>
      </c>
      <c r="N246" s="121">
        <f t="shared" si="58"/>
        <v>4.2138939670932359E-2</v>
      </c>
      <c r="O246" s="121">
        <f t="shared" si="58"/>
        <v>4.9645691609977324E-2</v>
      </c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</row>
    <row r="247" spans="1:26" ht="13" x14ac:dyDescent="0.6">
      <c r="A247" s="128" t="s">
        <v>230</v>
      </c>
      <c r="B247" s="121"/>
      <c r="C247" s="121"/>
      <c r="D247" s="121"/>
      <c r="E247" s="121"/>
      <c r="F247" s="129">
        <f t="shared" ref="F247:N247" si="59">EXP(LN(G246/F246)/(G241-F241))-1</f>
        <v>3.3639641218321747E-2</v>
      </c>
      <c r="G247" s="129">
        <f t="shared" si="59"/>
        <v>3.844124773571389E-2</v>
      </c>
      <c r="H247" s="129">
        <f t="shared" si="59"/>
        <v>3.1641206668344024E-2</v>
      </c>
      <c r="I247" s="129">
        <f t="shared" si="59"/>
        <v>2.5892512814481128E-2</v>
      </c>
      <c r="J247" s="129">
        <f t="shared" si="59"/>
        <v>2.5343066926405866E-2</v>
      </c>
      <c r="K247" s="129">
        <f t="shared" si="59"/>
        <v>2.0442664140394085E-2</v>
      </c>
      <c r="L247" s="129">
        <f t="shared" si="59"/>
        <v>1.7596742899832263E-2</v>
      </c>
      <c r="M247" s="129">
        <f t="shared" si="59"/>
        <v>1.6707259274232333E-2</v>
      </c>
      <c r="N247" s="129">
        <f t="shared" si="59"/>
        <v>1.6529054489217154E-2</v>
      </c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</row>
    <row r="248" spans="1:26" ht="13" x14ac:dyDescent="0.6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</row>
    <row r="249" spans="1:26" ht="13" x14ac:dyDescent="0.6">
      <c r="A249" s="118" t="s">
        <v>261</v>
      </c>
      <c r="B249" s="119"/>
      <c r="C249" s="119"/>
      <c r="D249" s="120">
        <v>1990</v>
      </c>
      <c r="E249" s="120">
        <v>2000</v>
      </c>
      <c r="F249" s="120">
        <v>2010</v>
      </c>
      <c r="G249" s="120">
        <v>2020</v>
      </c>
      <c r="H249" s="120">
        <v>2030</v>
      </c>
      <c r="I249" s="120">
        <v>2040</v>
      </c>
      <c r="J249" s="120">
        <v>2050</v>
      </c>
      <c r="K249" s="120">
        <v>2060</v>
      </c>
      <c r="L249" s="120">
        <v>2070</v>
      </c>
      <c r="M249" s="120">
        <v>2080</v>
      </c>
      <c r="N249" s="120">
        <v>2090</v>
      </c>
      <c r="O249" s="120">
        <v>2100</v>
      </c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</row>
    <row r="250" spans="1:26" ht="13" x14ac:dyDescent="0.6">
      <c r="A250" s="122"/>
      <c r="B250" s="123"/>
      <c r="C250" s="123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</row>
    <row r="251" spans="1:26" ht="13" x14ac:dyDescent="0.6">
      <c r="A251" s="125" t="s">
        <v>225</v>
      </c>
      <c r="B251" s="123"/>
      <c r="C251" s="126" t="s">
        <v>226</v>
      </c>
      <c r="D251" s="127">
        <v>5293</v>
      </c>
      <c r="E251" s="127">
        <v>6100</v>
      </c>
      <c r="F251" s="127">
        <v>6874</v>
      </c>
      <c r="G251" s="127">
        <v>7618</v>
      </c>
      <c r="H251" s="127">
        <v>8122</v>
      </c>
      <c r="I251" s="127">
        <v>8484</v>
      </c>
      <c r="J251" s="127">
        <v>8703</v>
      </c>
      <c r="K251" s="127">
        <v>8623</v>
      </c>
      <c r="L251" s="127">
        <v>8430</v>
      </c>
      <c r="M251" s="127">
        <v>8126</v>
      </c>
      <c r="N251" s="127">
        <v>7621</v>
      </c>
      <c r="O251" s="127">
        <v>7137</v>
      </c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</row>
    <row r="252" spans="1:26" ht="13" x14ac:dyDescent="0.6">
      <c r="A252" s="122"/>
      <c r="B252" s="123"/>
      <c r="C252" s="123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</row>
    <row r="253" spans="1:26" ht="13" x14ac:dyDescent="0.6">
      <c r="A253" s="125" t="s">
        <v>227</v>
      </c>
      <c r="B253" s="123"/>
      <c r="C253" s="126" t="s">
        <v>228</v>
      </c>
      <c r="D253" s="127">
        <v>20.7</v>
      </c>
      <c r="E253" s="127">
        <v>27.4</v>
      </c>
      <c r="F253" s="127">
        <v>37.5</v>
      </c>
      <c r="G253" s="127">
        <v>51</v>
      </c>
      <c r="H253" s="127">
        <v>73</v>
      </c>
      <c r="I253" s="127">
        <v>100.7</v>
      </c>
      <c r="J253" s="127">
        <v>134</v>
      </c>
      <c r="K253" s="127">
        <v>172.6</v>
      </c>
      <c r="L253" s="127">
        <v>211.9</v>
      </c>
      <c r="M253" s="127">
        <v>251.7</v>
      </c>
      <c r="N253" s="127">
        <v>289.7</v>
      </c>
      <c r="O253" s="127">
        <v>330.6</v>
      </c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</row>
    <row r="254" spans="1:26" ht="13" x14ac:dyDescent="0.6">
      <c r="A254" s="128" t="s">
        <v>229</v>
      </c>
      <c r="B254" s="121"/>
      <c r="C254" s="121"/>
      <c r="D254" s="121"/>
      <c r="E254" s="121"/>
      <c r="F254" s="121">
        <f t="shared" ref="F254:O254" si="60">F253/F251</f>
        <v>5.4553389583939481E-3</v>
      </c>
      <c r="G254" s="121">
        <f t="shared" si="60"/>
        <v>6.6946705171961147E-3</v>
      </c>
      <c r="H254" s="121">
        <f t="shared" si="60"/>
        <v>8.9879340064023643E-3</v>
      </c>
      <c r="I254" s="121">
        <f t="shared" si="60"/>
        <v>1.186940122583687E-2</v>
      </c>
      <c r="J254" s="121">
        <f t="shared" si="60"/>
        <v>1.5396989543835459E-2</v>
      </c>
      <c r="K254" s="121">
        <f t="shared" si="60"/>
        <v>2.0016235648846109E-2</v>
      </c>
      <c r="L254" s="121">
        <f t="shared" si="60"/>
        <v>2.5136417556346383E-2</v>
      </c>
      <c r="M254" s="121">
        <f t="shared" si="60"/>
        <v>3.0974649273935513E-2</v>
      </c>
      <c r="N254" s="121">
        <f t="shared" si="60"/>
        <v>3.8013384070331974E-2</v>
      </c>
      <c r="O254" s="121">
        <f t="shared" si="60"/>
        <v>4.6321984026902061E-2</v>
      </c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</row>
    <row r="255" spans="1:26" ht="13" x14ac:dyDescent="0.6">
      <c r="A255" s="128" t="s">
        <v>230</v>
      </c>
      <c r="B255" s="121"/>
      <c r="C255" s="121"/>
      <c r="D255" s="121"/>
      <c r="E255" s="121"/>
      <c r="F255" s="129">
        <f t="shared" ref="F255:N255" si="61">EXP(LN(G254/F254)/(G249-F249))-1</f>
        <v>2.0682683547395442E-2</v>
      </c>
      <c r="G255" s="129">
        <f t="shared" si="61"/>
        <v>2.989527747854881E-2</v>
      </c>
      <c r="H255" s="129">
        <f t="shared" si="61"/>
        <v>2.8198328636052095E-2</v>
      </c>
      <c r="I255" s="129">
        <f t="shared" si="61"/>
        <v>2.6362321540259748E-2</v>
      </c>
      <c r="J255" s="129">
        <f t="shared" si="61"/>
        <v>2.6584396732265425E-2</v>
      </c>
      <c r="K255" s="129">
        <f t="shared" si="61"/>
        <v>2.3038782346592956E-2</v>
      </c>
      <c r="L255" s="129">
        <f t="shared" si="61"/>
        <v>2.110476196422395E-2</v>
      </c>
      <c r="M255" s="129">
        <f t="shared" si="61"/>
        <v>2.0688011055025601E-2</v>
      </c>
      <c r="N255" s="129">
        <f t="shared" si="61"/>
        <v>1.9964513016508034E-2</v>
      </c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</row>
    <row r="256" spans="1:26" ht="13" x14ac:dyDescent="0.6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</row>
    <row r="257" spans="1:26" ht="13" x14ac:dyDescent="0.6">
      <c r="A257" s="118" t="s">
        <v>262</v>
      </c>
      <c r="B257" s="119"/>
      <c r="C257" s="119"/>
      <c r="D257" s="120">
        <v>1990</v>
      </c>
      <c r="E257" s="120">
        <v>2000</v>
      </c>
      <c r="F257" s="120">
        <v>2010</v>
      </c>
      <c r="G257" s="120">
        <v>2020</v>
      </c>
      <c r="H257" s="120">
        <v>2030</v>
      </c>
      <c r="I257" s="120">
        <v>2040</v>
      </c>
      <c r="J257" s="120">
        <v>2050</v>
      </c>
      <c r="K257" s="120">
        <v>2060</v>
      </c>
      <c r="L257" s="120">
        <v>2070</v>
      </c>
      <c r="M257" s="120">
        <v>2080</v>
      </c>
      <c r="N257" s="120">
        <v>2090</v>
      </c>
      <c r="O257" s="120">
        <v>2100</v>
      </c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</row>
    <row r="258" spans="1:26" ht="13" x14ac:dyDescent="0.6">
      <c r="A258" s="122"/>
      <c r="B258" s="123"/>
      <c r="C258" s="123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</row>
    <row r="259" spans="1:26" ht="13" x14ac:dyDescent="0.6">
      <c r="A259" s="125" t="s">
        <v>225</v>
      </c>
      <c r="B259" s="123"/>
      <c r="C259" s="126" t="s">
        <v>226</v>
      </c>
      <c r="D259" s="127">
        <v>5262</v>
      </c>
      <c r="E259" s="127">
        <v>6091</v>
      </c>
      <c r="F259" s="127">
        <v>6891</v>
      </c>
      <c r="G259" s="127">
        <v>7672</v>
      </c>
      <c r="H259" s="127">
        <v>8372</v>
      </c>
      <c r="I259" s="127">
        <v>8930</v>
      </c>
      <c r="J259" s="127">
        <v>9367</v>
      </c>
      <c r="K259" s="127">
        <v>9704</v>
      </c>
      <c r="L259" s="127">
        <v>9960</v>
      </c>
      <c r="M259" s="127">
        <v>10158</v>
      </c>
      <c r="N259" s="127">
        <v>10306</v>
      </c>
      <c r="O259" s="127">
        <v>10414</v>
      </c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</row>
    <row r="260" spans="1:26" ht="13" x14ac:dyDescent="0.6">
      <c r="A260" s="122"/>
      <c r="B260" s="123"/>
      <c r="C260" s="123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</row>
    <row r="261" spans="1:26" ht="13" x14ac:dyDescent="0.6">
      <c r="A261" s="125" t="s">
        <v>227</v>
      </c>
      <c r="B261" s="123"/>
      <c r="C261" s="126" t="s">
        <v>228</v>
      </c>
      <c r="D261" s="127">
        <v>20.9</v>
      </c>
      <c r="E261" s="127">
        <v>28.3</v>
      </c>
      <c r="F261" s="127">
        <v>38.6</v>
      </c>
      <c r="G261" s="127">
        <v>50.7</v>
      </c>
      <c r="H261" s="127">
        <v>66</v>
      </c>
      <c r="I261" s="127">
        <v>85.5</v>
      </c>
      <c r="J261" s="127">
        <v>109.5</v>
      </c>
      <c r="K261" s="127">
        <v>134.80000000000001</v>
      </c>
      <c r="L261" s="127">
        <v>161.5</v>
      </c>
      <c r="M261" s="127">
        <v>186.3</v>
      </c>
      <c r="N261" s="127">
        <v>210.3</v>
      </c>
      <c r="O261" s="127">
        <v>234.9</v>
      </c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</row>
    <row r="262" spans="1:26" ht="13" x14ac:dyDescent="0.6">
      <c r="A262" s="128" t="s">
        <v>229</v>
      </c>
      <c r="B262" s="121"/>
      <c r="C262" s="121"/>
      <c r="D262" s="121"/>
      <c r="E262" s="121"/>
      <c r="F262" s="121">
        <f t="shared" ref="F262:O262" si="62">F261/F259</f>
        <v>5.6015092149180089E-3</v>
      </c>
      <c r="G262" s="121">
        <f t="shared" si="62"/>
        <v>6.6084462982273209E-3</v>
      </c>
      <c r="H262" s="121">
        <f t="shared" si="62"/>
        <v>7.883420926899188E-3</v>
      </c>
      <c r="I262" s="121">
        <f t="shared" si="62"/>
        <v>9.5744680851063829E-3</v>
      </c>
      <c r="J262" s="121">
        <f t="shared" si="62"/>
        <v>1.1689975445713676E-2</v>
      </c>
      <c r="K262" s="121">
        <f t="shared" si="62"/>
        <v>1.3891178895300909E-2</v>
      </c>
      <c r="L262" s="121">
        <f t="shared" si="62"/>
        <v>1.6214859437751004E-2</v>
      </c>
      <c r="M262" s="121">
        <f t="shared" si="62"/>
        <v>1.8340224453632606E-2</v>
      </c>
      <c r="N262" s="121">
        <f t="shared" si="62"/>
        <v>2.0405588977294782E-2</v>
      </c>
      <c r="O262" s="121">
        <f t="shared" si="62"/>
        <v>2.2556174380641444E-2</v>
      </c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</row>
    <row r="263" spans="1:26" ht="13" x14ac:dyDescent="0.6">
      <c r="A263" s="128" t="s">
        <v>230</v>
      </c>
      <c r="B263" s="121"/>
      <c r="C263" s="121"/>
      <c r="D263" s="121"/>
      <c r="E263" s="121"/>
      <c r="F263" s="129">
        <f t="shared" ref="F263:N263" si="63">EXP(LN(G262/F262)/(G257-F257))-1</f>
        <v>1.6668648091762606E-2</v>
      </c>
      <c r="G263" s="129">
        <f t="shared" si="63"/>
        <v>1.7797863914920775E-2</v>
      </c>
      <c r="H263" s="129">
        <f t="shared" si="63"/>
        <v>1.9623869973237396E-2</v>
      </c>
      <c r="I263" s="129">
        <f t="shared" si="63"/>
        <v>2.0163766088697077E-2</v>
      </c>
      <c r="J263" s="129">
        <f t="shared" si="63"/>
        <v>1.7401914518833772E-2</v>
      </c>
      <c r="K263" s="129">
        <f t="shared" si="63"/>
        <v>1.5587643853517186E-2</v>
      </c>
      <c r="L263" s="129">
        <f t="shared" si="63"/>
        <v>1.2393028361620706E-2</v>
      </c>
      <c r="M263" s="129">
        <f t="shared" si="63"/>
        <v>1.0728353220073705E-2</v>
      </c>
      <c r="N263" s="129">
        <f t="shared" si="63"/>
        <v>1.007036870582545E-2</v>
      </c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</row>
    <row r="264" spans="1:26" ht="13" x14ac:dyDescent="0.6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</row>
    <row r="265" spans="1:26" ht="13" x14ac:dyDescent="0.6">
      <c r="A265" s="118" t="s">
        <v>263</v>
      </c>
      <c r="B265" s="119"/>
      <c r="C265" s="119"/>
      <c r="D265" s="120">
        <v>1990</v>
      </c>
      <c r="E265" s="120">
        <v>2000</v>
      </c>
      <c r="F265" s="120">
        <v>2010</v>
      </c>
      <c r="G265" s="120">
        <v>2020</v>
      </c>
      <c r="H265" s="120">
        <v>2030</v>
      </c>
      <c r="I265" s="120">
        <v>2040</v>
      </c>
      <c r="J265" s="120">
        <v>2050</v>
      </c>
      <c r="K265" s="120">
        <v>2060</v>
      </c>
      <c r="L265" s="120">
        <v>2070</v>
      </c>
      <c r="M265" s="120">
        <v>2080</v>
      </c>
      <c r="N265" s="120">
        <v>2090</v>
      </c>
      <c r="O265" s="120">
        <v>2100</v>
      </c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</row>
    <row r="266" spans="1:26" ht="13" x14ac:dyDescent="0.6">
      <c r="A266" s="122"/>
      <c r="B266" s="123"/>
      <c r="C266" s="123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</row>
    <row r="267" spans="1:26" ht="13" x14ac:dyDescent="0.6">
      <c r="A267" s="125" t="s">
        <v>225</v>
      </c>
      <c r="B267" s="123"/>
      <c r="C267" s="126" t="s">
        <v>226</v>
      </c>
      <c r="D267" s="127">
        <v>5262</v>
      </c>
      <c r="E267" s="127">
        <v>6091</v>
      </c>
      <c r="F267" s="127">
        <v>6851</v>
      </c>
      <c r="G267" s="127">
        <v>7612</v>
      </c>
      <c r="H267" s="127">
        <v>8372</v>
      </c>
      <c r="I267" s="127">
        <v>8855</v>
      </c>
      <c r="J267" s="127">
        <v>9367</v>
      </c>
      <c r="K267" s="127">
        <v>9638</v>
      </c>
      <c r="L267" s="127">
        <v>9917</v>
      </c>
      <c r="M267" s="127">
        <v>10129</v>
      </c>
      <c r="N267" s="127">
        <v>10271</v>
      </c>
      <c r="O267" s="127">
        <v>10414</v>
      </c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</row>
    <row r="268" spans="1:26" ht="13" x14ac:dyDescent="0.6">
      <c r="A268" s="122"/>
      <c r="B268" s="123"/>
      <c r="C268" s="123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</row>
    <row r="269" spans="1:26" ht="13" x14ac:dyDescent="0.6">
      <c r="A269" s="125" t="s">
        <v>227</v>
      </c>
      <c r="B269" s="123"/>
      <c r="C269" s="126" t="s">
        <v>228</v>
      </c>
      <c r="D269" s="127">
        <v>20.9</v>
      </c>
      <c r="E269" s="127">
        <v>28.2</v>
      </c>
      <c r="F269" s="127">
        <v>36.4</v>
      </c>
      <c r="G269" s="127">
        <v>48.4</v>
      </c>
      <c r="H269" s="127">
        <v>66.900000000000006</v>
      </c>
      <c r="I269" s="127">
        <v>86.3</v>
      </c>
      <c r="J269" s="127">
        <v>111.2</v>
      </c>
      <c r="K269" s="127">
        <v>133.69999999999999</v>
      </c>
      <c r="L269" s="127">
        <v>160.69999999999999</v>
      </c>
      <c r="M269" s="127">
        <v>186.9</v>
      </c>
      <c r="N269" s="127">
        <v>210.5</v>
      </c>
      <c r="O269" s="127">
        <v>237.1</v>
      </c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</row>
    <row r="270" spans="1:26" ht="13" x14ac:dyDescent="0.6">
      <c r="A270" s="128" t="s">
        <v>229</v>
      </c>
      <c r="B270" s="121"/>
      <c r="C270" s="121"/>
      <c r="D270" s="121"/>
      <c r="E270" s="121"/>
      <c r="F270" s="121">
        <f t="shared" ref="F270:O270" si="64">F269/F267</f>
        <v>5.3130929791271346E-3</v>
      </c>
      <c r="G270" s="121">
        <f t="shared" si="64"/>
        <v>6.3583815028901728E-3</v>
      </c>
      <c r="H270" s="121">
        <f t="shared" si="64"/>
        <v>7.9909221213569047E-3</v>
      </c>
      <c r="I270" s="121">
        <f t="shared" si="64"/>
        <v>9.7459062676453975E-3</v>
      </c>
      <c r="J270" s="121">
        <f t="shared" si="64"/>
        <v>1.1871463648980464E-2</v>
      </c>
      <c r="K270" s="121">
        <f t="shared" si="64"/>
        <v>1.3872172649927369E-2</v>
      </c>
      <c r="L270" s="121">
        <f t="shared" si="64"/>
        <v>1.6204497327820911E-2</v>
      </c>
      <c r="M270" s="121">
        <f t="shared" si="64"/>
        <v>1.8451969592259847E-2</v>
      </c>
      <c r="N270" s="121">
        <f t="shared" si="64"/>
        <v>2.0494596436568979E-2</v>
      </c>
      <c r="O270" s="121">
        <f t="shared" si="64"/>
        <v>2.2767428461686192E-2</v>
      </c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</row>
    <row r="271" spans="1:26" ht="13" x14ac:dyDescent="0.6">
      <c r="A271" s="128" t="s">
        <v>230</v>
      </c>
      <c r="B271" s="121"/>
      <c r="C271" s="121"/>
      <c r="D271" s="121"/>
      <c r="E271" s="121"/>
      <c r="F271" s="129">
        <f t="shared" ref="F271:N271" si="65">EXP(LN(G270/F270)/(G265-F265))-1</f>
        <v>1.8122221838469565E-2</v>
      </c>
      <c r="G271" s="129">
        <f t="shared" si="65"/>
        <v>2.3116365560139185E-2</v>
      </c>
      <c r="H271" s="129">
        <f t="shared" si="65"/>
        <v>2.0052520269020491E-2</v>
      </c>
      <c r="I271" s="129">
        <f t="shared" si="65"/>
        <v>1.9924921356130998E-2</v>
      </c>
      <c r="J271" s="129">
        <f t="shared" si="65"/>
        <v>1.5696654154326639E-2</v>
      </c>
      <c r="K271" s="129">
        <f t="shared" si="65"/>
        <v>1.5661774953052099E-2</v>
      </c>
      <c r="L271" s="129">
        <f t="shared" si="65"/>
        <v>1.3072943544422122E-2</v>
      </c>
      <c r="M271" s="129">
        <f t="shared" si="65"/>
        <v>1.0554322561634022E-2</v>
      </c>
      <c r="N271" s="129">
        <f t="shared" si="65"/>
        <v>1.0572465227463024E-2</v>
      </c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</row>
    <row r="272" spans="1:26" ht="13" x14ac:dyDescent="0.6">
      <c r="A272" s="121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</row>
    <row r="273" spans="1:26" ht="13" x14ac:dyDescent="0.6">
      <c r="A273" s="118" t="s">
        <v>264</v>
      </c>
      <c r="B273" s="119"/>
      <c r="C273" s="119"/>
      <c r="D273" s="120">
        <v>1990</v>
      </c>
      <c r="E273" s="120">
        <v>2000</v>
      </c>
      <c r="F273" s="120">
        <v>2010</v>
      </c>
      <c r="G273" s="120">
        <v>2020</v>
      </c>
      <c r="H273" s="120">
        <v>2030</v>
      </c>
      <c r="I273" s="120">
        <v>2040</v>
      </c>
      <c r="J273" s="120">
        <v>2050</v>
      </c>
      <c r="K273" s="120">
        <v>2060</v>
      </c>
      <c r="L273" s="120">
        <v>2070</v>
      </c>
      <c r="M273" s="120">
        <v>2080</v>
      </c>
      <c r="N273" s="120">
        <v>2090</v>
      </c>
      <c r="O273" s="120">
        <v>2100</v>
      </c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</row>
    <row r="274" spans="1:26" ht="13" x14ac:dyDescent="0.6">
      <c r="A274" s="122"/>
      <c r="B274" s="123"/>
      <c r="C274" s="123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</row>
    <row r="275" spans="1:26" ht="13" x14ac:dyDescent="0.6">
      <c r="A275" s="125" t="s">
        <v>225</v>
      </c>
      <c r="B275" s="123"/>
      <c r="C275" s="126" t="s">
        <v>226</v>
      </c>
      <c r="D275" s="127">
        <v>5256</v>
      </c>
      <c r="E275" s="127">
        <v>6091</v>
      </c>
      <c r="F275" s="127">
        <v>6870</v>
      </c>
      <c r="G275" s="127">
        <v>7650</v>
      </c>
      <c r="H275" s="127">
        <v>8277</v>
      </c>
      <c r="I275" s="127">
        <v>9072</v>
      </c>
      <c r="J275" s="127">
        <v>9367</v>
      </c>
      <c r="K275" s="127">
        <v>9632</v>
      </c>
      <c r="L275" s="127">
        <v>9771</v>
      </c>
      <c r="M275" s="127">
        <v>10132</v>
      </c>
      <c r="N275" s="127">
        <v>10341</v>
      </c>
      <c r="O275" s="127">
        <v>10414</v>
      </c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</row>
    <row r="276" spans="1:26" ht="13" x14ac:dyDescent="0.6">
      <c r="A276" s="122"/>
      <c r="B276" s="123"/>
      <c r="C276" s="123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</row>
    <row r="277" spans="1:26" ht="13" x14ac:dyDescent="0.6">
      <c r="A277" s="125" t="s">
        <v>227</v>
      </c>
      <c r="B277" s="123"/>
      <c r="C277" s="126" t="s">
        <v>228</v>
      </c>
      <c r="D277" s="127">
        <v>20.3</v>
      </c>
      <c r="E277" s="127">
        <v>26.1</v>
      </c>
      <c r="F277" s="127">
        <v>33.799999999999997</v>
      </c>
      <c r="G277" s="127">
        <v>43.3</v>
      </c>
      <c r="H277" s="127">
        <v>54.8</v>
      </c>
      <c r="I277" s="127">
        <v>76.3</v>
      </c>
      <c r="J277" s="127">
        <v>85.7</v>
      </c>
      <c r="K277" s="127">
        <v>104.8</v>
      </c>
      <c r="L277" s="127">
        <v>116.3</v>
      </c>
      <c r="M277" s="127">
        <v>158.9</v>
      </c>
      <c r="N277" s="127">
        <v>214.6</v>
      </c>
      <c r="O277" s="127">
        <v>237.9</v>
      </c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</row>
    <row r="278" spans="1:26" ht="13" x14ac:dyDescent="0.6">
      <c r="A278" s="128" t="s">
        <v>229</v>
      </c>
      <c r="B278" s="121"/>
      <c r="C278" s="121"/>
      <c r="D278" s="121"/>
      <c r="E278" s="121"/>
      <c r="F278" s="121">
        <f t="shared" ref="F278:O278" si="66">F277/F275</f>
        <v>4.9199417758369716E-3</v>
      </c>
      <c r="G278" s="121">
        <f t="shared" si="66"/>
        <v>5.6601307189542479E-3</v>
      </c>
      <c r="H278" s="121">
        <f t="shared" si="66"/>
        <v>6.6207563126736736E-3</v>
      </c>
      <c r="I278" s="121">
        <f t="shared" si="66"/>
        <v>8.4104938271604927E-3</v>
      </c>
      <c r="J278" s="121">
        <f t="shared" si="66"/>
        <v>9.1491405999786484E-3</v>
      </c>
      <c r="K278" s="121">
        <f t="shared" si="66"/>
        <v>1.0880398671096345E-2</v>
      </c>
      <c r="L278" s="121">
        <f t="shared" si="66"/>
        <v>1.1902568826118105E-2</v>
      </c>
      <c r="M278" s="121">
        <f t="shared" si="66"/>
        <v>1.568298460323727E-2</v>
      </c>
      <c r="N278" s="121">
        <f t="shared" si="66"/>
        <v>2.0752345034329368E-2</v>
      </c>
      <c r="O278" s="121">
        <f t="shared" si="66"/>
        <v>2.2844248127520644E-2</v>
      </c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</row>
    <row r="279" spans="1:26" ht="13" x14ac:dyDescent="0.6">
      <c r="A279" s="128" t="s">
        <v>230</v>
      </c>
      <c r="B279" s="121"/>
      <c r="C279" s="121"/>
      <c r="D279" s="121"/>
      <c r="E279" s="121"/>
      <c r="F279" s="129">
        <f t="shared" ref="F279:N279" si="67">EXP(LN(G278/F278)/(G273-F273))-1</f>
        <v>1.4113700031580301E-2</v>
      </c>
      <c r="G279" s="129">
        <f t="shared" si="67"/>
        <v>1.5799779472955855E-2</v>
      </c>
      <c r="H279" s="129">
        <f t="shared" si="67"/>
        <v>2.4215606959541836E-2</v>
      </c>
      <c r="I279" s="129">
        <f t="shared" si="67"/>
        <v>8.4535067963336097E-3</v>
      </c>
      <c r="J279" s="129">
        <f t="shared" si="67"/>
        <v>1.7481333991022252E-2</v>
      </c>
      <c r="K279" s="129">
        <f t="shared" si="67"/>
        <v>9.0195694952683869E-3</v>
      </c>
      <c r="L279" s="129">
        <f t="shared" si="67"/>
        <v>2.7966120403634553E-2</v>
      </c>
      <c r="M279" s="129">
        <f t="shared" si="67"/>
        <v>2.8404211151801029E-2</v>
      </c>
      <c r="N279" s="129">
        <f t="shared" si="67"/>
        <v>9.6502773657851648E-3</v>
      </c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</row>
    <row r="280" spans="1:26" ht="13" x14ac:dyDescent="0.6">
      <c r="A280" s="121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</row>
    <row r="281" spans="1:26" ht="13" x14ac:dyDescent="0.6">
      <c r="A281" s="118" t="s">
        <v>265</v>
      </c>
      <c r="B281" s="119"/>
      <c r="C281" s="119"/>
      <c r="D281" s="120">
        <v>1990</v>
      </c>
      <c r="E281" s="120">
        <v>2000</v>
      </c>
      <c r="F281" s="120">
        <v>2010</v>
      </c>
      <c r="G281" s="120">
        <v>2020</v>
      </c>
      <c r="H281" s="120">
        <v>2030</v>
      </c>
      <c r="I281" s="120">
        <v>2040</v>
      </c>
      <c r="J281" s="120">
        <v>2050</v>
      </c>
      <c r="K281" s="120">
        <v>2060</v>
      </c>
      <c r="L281" s="120">
        <v>2070</v>
      </c>
      <c r="M281" s="120">
        <v>2080</v>
      </c>
      <c r="N281" s="120">
        <v>2090</v>
      </c>
      <c r="O281" s="120">
        <v>2100</v>
      </c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</row>
    <row r="282" spans="1:26" ht="13" x14ac:dyDescent="0.6">
      <c r="A282" s="122"/>
      <c r="B282" s="123"/>
      <c r="C282" s="123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</row>
    <row r="283" spans="1:26" ht="13" x14ac:dyDescent="0.6">
      <c r="A283" s="125" t="s">
        <v>225</v>
      </c>
      <c r="B283" s="123"/>
      <c r="C283" s="126" t="s">
        <v>226</v>
      </c>
      <c r="D283" s="127">
        <v>5297</v>
      </c>
      <c r="E283" s="124"/>
      <c r="F283" s="124"/>
      <c r="G283" s="127">
        <v>7869</v>
      </c>
      <c r="H283" s="124"/>
      <c r="I283" s="124"/>
      <c r="J283" s="127">
        <v>9875</v>
      </c>
      <c r="K283" s="124"/>
      <c r="L283" s="124"/>
      <c r="M283" s="124"/>
      <c r="N283" s="124"/>
      <c r="O283" s="127">
        <v>10360</v>
      </c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</row>
    <row r="284" spans="1:26" ht="13" x14ac:dyDescent="0.6">
      <c r="A284" s="122"/>
      <c r="B284" s="123"/>
      <c r="C284" s="123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</row>
    <row r="285" spans="1:26" ht="13" x14ac:dyDescent="0.6">
      <c r="A285" s="125" t="s">
        <v>227</v>
      </c>
      <c r="B285" s="123"/>
      <c r="C285" s="126" t="s">
        <v>228</v>
      </c>
      <c r="D285" s="127">
        <v>21</v>
      </c>
      <c r="E285" s="124"/>
      <c r="F285" s="124"/>
      <c r="G285" s="127">
        <v>41.2</v>
      </c>
      <c r="H285" s="124"/>
      <c r="I285" s="124"/>
      <c r="J285" s="127">
        <v>75.7</v>
      </c>
      <c r="K285" s="124"/>
      <c r="L285" s="124"/>
      <c r="M285" s="124"/>
      <c r="N285" s="124"/>
      <c r="O285" s="127">
        <v>198.7</v>
      </c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</row>
    <row r="286" spans="1:26" ht="13" x14ac:dyDescent="0.6">
      <c r="A286" s="128" t="s">
        <v>229</v>
      </c>
      <c r="B286" s="121"/>
      <c r="C286" s="121"/>
      <c r="D286" s="121"/>
      <c r="E286" s="121"/>
      <c r="F286" s="121"/>
      <c r="G286" s="121">
        <f>G285/G283</f>
        <v>5.2357351632990219E-3</v>
      </c>
      <c r="H286" s="121"/>
      <c r="I286" s="121"/>
      <c r="J286" s="121">
        <f>J285/J283</f>
        <v>7.6658227848101267E-3</v>
      </c>
      <c r="K286" s="121"/>
      <c r="L286" s="121"/>
      <c r="M286" s="121"/>
      <c r="N286" s="121"/>
      <c r="O286" s="121">
        <f>O285/O283</f>
        <v>1.9179536679536677E-2</v>
      </c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</row>
    <row r="287" spans="1:26" ht="13" x14ac:dyDescent="0.6">
      <c r="A287" s="128" t="s">
        <v>230</v>
      </c>
      <c r="B287" s="121"/>
      <c r="C287" s="121"/>
      <c r="D287" s="121"/>
      <c r="E287" s="121"/>
      <c r="F287" s="129"/>
      <c r="G287" s="129">
        <f>EXP(LN(J286/G286)/(J281-G281))-1</f>
        <v>1.2789919672707484E-2</v>
      </c>
      <c r="H287" s="129"/>
      <c r="I287" s="129"/>
      <c r="J287" s="129">
        <f>EXP(LN(O286/J286)/(O281-J281))-1</f>
        <v>1.8510678597329688E-2</v>
      </c>
      <c r="K287" s="129"/>
      <c r="L287" s="129"/>
      <c r="M287" s="129"/>
      <c r="N287" s="129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</row>
    <row r="288" spans="1:26" ht="13" x14ac:dyDescent="0.6">
      <c r="A288" s="121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</row>
    <row r="289" spans="1:26" ht="13" x14ac:dyDescent="0.6">
      <c r="A289" s="118" t="s">
        <v>266</v>
      </c>
      <c r="B289" s="119"/>
      <c r="C289" s="119"/>
      <c r="D289" s="120">
        <v>1990</v>
      </c>
      <c r="E289" s="120">
        <v>2000</v>
      </c>
      <c r="F289" s="120">
        <v>2010</v>
      </c>
      <c r="G289" s="120">
        <v>2020</v>
      </c>
      <c r="H289" s="120">
        <v>2030</v>
      </c>
      <c r="I289" s="120">
        <v>2040</v>
      </c>
      <c r="J289" s="120">
        <v>2050</v>
      </c>
      <c r="K289" s="120">
        <v>2060</v>
      </c>
      <c r="L289" s="120">
        <v>2070</v>
      </c>
      <c r="M289" s="120">
        <v>2080</v>
      </c>
      <c r="N289" s="120">
        <v>2090</v>
      </c>
      <c r="O289" s="120">
        <v>2100</v>
      </c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</row>
    <row r="290" spans="1:26" ht="13" x14ac:dyDescent="0.6">
      <c r="A290" s="122"/>
      <c r="B290" s="123"/>
      <c r="C290" s="123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</row>
    <row r="291" spans="1:26" ht="13" x14ac:dyDescent="0.6">
      <c r="A291" s="125" t="s">
        <v>225</v>
      </c>
      <c r="B291" s="123"/>
      <c r="C291" s="126" t="s">
        <v>226</v>
      </c>
      <c r="D291" s="127">
        <v>5262</v>
      </c>
      <c r="E291" s="127">
        <v>6091</v>
      </c>
      <c r="F291" s="127">
        <v>6891</v>
      </c>
      <c r="G291" s="127">
        <v>7672</v>
      </c>
      <c r="H291" s="127">
        <v>8372</v>
      </c>
      <c r="I291" s="127">
        <v>8930</v>
      </c>
      <c r="J291" s="127">
        <v>9367</v>
      </c>
      <c r="K291" s="127">
        <v>9704</v>
      </c>
      <c r="L291" s="127">
        <v>9960</v>
      </c>
      <c r="M291" s="127">
        <v>10159</v>
      </c>
      <c r="N291" s="127">
        <v>10306</v>
      </c>
      <c r="O291" s="127">
        <v>10414</v>
      </c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</row>
    <row r="292" spans="1:26" ht="13" x14ac:dyDescent="0.6">
      <c r="A292" s="122"/>
      <c r="B292" s="123"/>
      <c r="C292" s="123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</row>
    <row r="293" spans="1:26" ht="13" x14ac:dyDescent="0.6">
      <c r="A293" s="125" t="s">
        <v>227</v>
      </c>
      <c r="B293" s="123"/>
      <c r="C293" s="126" t="s">
        <v>228</v>
      </c>
      <c r="D293" s="127">
        <v>19.5</v>
      </c>
      <c r="E293" s="127">
        <v>27.2</v>
      </c>
      <c r="F293" s="127">
        <v>37</v>
      </c>
      <c r="G293" s="127">
        <v>49.7</v>
      </c>
      <c r="H293" s="127">
        <v>64</v>
      </c>
      <c r="I293" s="127">
        <v>83.1</v>
      </c>
      <c r="J293" s="127">
        <v>108</v>
      </c>
      <c r="K293" s="127">
        <v>130.5</v>
      </c>
      <c r="L293" s="127">
        <v>156.30000000000001</v>
      </c>
      <c r="M293" s="127">
        <v>182</v>
      </c>
      <c r="N293" s="127">
        <v>206.2</v>
      </c>
      <c r="O293" s="127">
        <v>232.9</v>
      </c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</row>
    <row r="294" spans="1:26" ht="13" x14ac:dyDescent="0.6">
      <c r="A294" s="128" t="s">
        <v>229</v>
      </c>
      <c r="B294" s="121"/>
      <c r="C294" s="121"/>
      <c r="D294" s="121"/>
      <c r="E294" s="121"/>
      <c r="F294" s="121">
        <f t="shared" ref="F294:O294" si="68">F293/F291</f>
        <v>5.3693223044550863E-3</v>
      </c>
      <c r="G294" s="121">
        <f t="shared" si="68"/>
        <v>6.478102189781022E-3</v>
      </c>
      <c r="H294" s="121">
        <f t="shared" si="68"/>
        <v>7.6445293836598181E-3</v>
      </c>
      <c r="I294" s="121">
        <f t="shared" si="68"/>
        <v>9.3057110862262028E-3</v>
      </c>
      <c r="J294" s="121">
        <f t="shared" si="68"/>
        <v>1.1529838795772393E-2</v>
      </c>
      <c r="K294" s="121">
        <f t="shared" si="68"/>
        <v>1.3448062654575432E-2</v>
      </c>
      <c r="L294" s="121">
        <f t="shared" si="68"/>
        <v>1.5692771084337351E-2</v>
      </c>
      <c r="M294" s="121">
        <f t="shared" si="68"/>
        <v>1.7915149128851265E-2</v>
      </c>
      <c r="N294" s="121">
        <f t="shared" si="68"/>
        <v>2.000776246846497E-2</v>
      </c>
      <c r="O294" s="121">
        <f t="shared" si="68"/>
        <v>2.2364125216055311E-2</v>
      </c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</row>
    <row r="295" spans="1:26" ht="13" x14ac:dyDescent="0.6">
      <c r="A295" s="128" t="s">
        <v>230</v>
      </c>
      <c r="B295" s="121"/>
      <c r="C295" s="121"/>
      <c r="D295" s="121"/>
      <c r="E295" s="121"/>
      <c r="F295" s="129">
        <f t="shared" ref="F295:N295" si="69">EXP(LN(G294/F294)/(G289-F289))-1</f>
        <v>1.8949902386577122E-2</v>
      </c>
      <c r="G295" s="129">
        <f t="shared" si="69"/>
        <v>1.6694082850129854E-2</v>
      </c>
      <c r="H295" s="129">
        <f t="shared" si="69"/>
        <v>1.9858408862383659E-2</v>
      </c>
      <c r="I295" s="129">
        <f t="shared" si="69"/>
        <v>2.1662297898933369E-2</v>
      </c>
      <c r="J295" s="129">
        <f t="shared" si="69"/>
        <v>1.5508701028204008E-2</v>
      </c>
      <c r="K295" s="129">
        <f t="shared" si="69"/>
        <v>1.5556269431599823E-2</v>
      </c>
      <c r="L295" s="129">
        <f t="shared" si="69"/>
        <v>1.3332749819308765E-2</v>
      </c>
      <c r="M295" s="129">
        <f t="shared" si="69"/>
        <v>1.1108612137273211E-2</v>
      </c>
      <c r="N295" s="129">
        <f t="shared" si="69"/>
        <v>1.1195991243898584E-2</v>
      </c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</row>
    <row r="296" spans="1:26" ht="13" x14ac:dyDescent="0.6">
      <c r="A296" s="121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</row>
    <row r="297" spans="1:26" ht="13" x14ac:dyDescent="0.6">
      <c r="A297" s="118" t="s">
        <v>267</v>
      </c>
      <c r="B297" s="119"/>
      <c r="C297" s="119"/>
      <c r="D297" s="120">
        <v>1990</v>
      </c>
      <c r="E297" s="120">
        <v>2000</v>
      </c>
      <c r="F297" s="120">
        <v>2010</v>
      </c>
      <c r="G297" s="120">
        <v>2020</v>
      </c>
      <c r="H297" s="120">
        <v>2030</v>
      </c>
      <c r="I297" s="120">
        <v>2040</v>
      </c>
      <c r="J297" s="120">
        <v>2050</v>
      </c>
      <c r="K297" s="120">
        <v>2060</v>
      </c>
      <c r="L297" s="120">
        <v>2070</v>
      </c>
      <c r="M297" s="120">
        <v>2080</v>
      </c>
      <c r="N297" s="120">
        <v>2090</v>
      </c>
      <c r="O297" s="120">
        <v>2100</v>
      </c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</row>
    <row r="298" spans="1:26" ht="13" x14ac:dyDescent="0.6">
      <c r="A298" s="122"/>
      <c r="B298" s="123"/>
      <c r="C298" s="123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  <c r="Z298" s="121"/>
    </row>
    <row r="299" spans="1:26" ht="13" x14ac:dyDescent="0.6">
      <c r="A299" s="125" t="s">
        <v>225</v>
      </c>
      <c r="B299" s="123"/>
      <c r="C299" s="126" t="s">
        <v>226</v>
      </c>
      <c r="D299" s="127">
        <v>5293</v>
      </c>
      <c r="E299" s="127">
        <v>6147</v>
      </c>
      <c r="F299" s="127">
        <v>7009</v>
      </c>
      <c r="G299" s="127">
        <v>7880</v>
      </c>
      <c r="H299" s="127">
        <v>8640</v>
      </c>
      <c r="I299" s="127">
        <v>9304</v>
      </c>
      <c r="J299" s="127">
        <v>9874</v>
      </c>
      <c r="K299" s="127">
        <v>10216</v>
      </c>
      <c r="L299" s="127">
        <v>10453</v>
      </c>
      <c r="M299" s="127">
        <v>10585</v>
      </c>
      <c r="N299" s="127">
        <v>10501</v>
      </c>
      <c r="O299" s="127">
        <v>10418</v>
      </c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</row>
    <row r="300" spans="1:26" ht="13" x14ac:dyDescent="0.6">
      <c r="A300" s="122"/>
      <c r="B300" s="123"/>
      <c r="C300" s="123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  <c r="Z300" s="121"/>
    </row>
    <row r="301" spans="1:26" ht="13" x14ac:dyDescent="0.6">
      <c r="A301" s="125" t="s">
        <v>227</v>
      </c>
      <c r="B301" s="123"/>
      <c r="C301" s="126" t="s">
        <v>228</v>
      </c>
      <c r="D301" s="127">
        <v>20.7</v>
      </c>
      <c r="E301" s="127">
        <v>27.4</v>
      </c>
      <c r="F301" s="127">
        <v>36.299999999999997</v>
      </c>
      <c r="G301" s="127">
        <v>47.4</v>
      </c>
      <c r="H301" s="127">
        <v>62.1</v>
      </c>
      <c r="I301" s="127">
        <v>80.3</v>
      </c>
      <c r="J301" s="127">
        <v>102</v>
      </c>
      <c r="K301" s="127">
        <v>127.9</v>
      </c>
      <c r="L301" s="127">
        <v>156</v>
      </c>
      <c r="M301" s="127">
        <v>186.3</v>
      </c>
      <c r="N301" s="127">
        <v>219.2</v>
      </c>
      <c r="O301" s="127">
        <v>255.1</v>
      </c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</row>
    <row r="302" spans="1:26" ht="13" x14ac:dyDescent="0.6">
      <c r="A302" s="128" t="s">
        <v>229</v>
      </c>
      <c r="B302" s="121"/>
      <c r="C302" s="121"/>
      <c r="D302" s="121"/>
      <c r="E302" s="121"/>
      <c r="F302" s="121">
        <f t="shared" ref="F302:O302" si="70">F301/F299</f>
        <v>5.179055500071336E-3</v>
      </c>
      <c r="G302" s="121">
        <f t="shared" si="70"/>
        <v>6.0152284263959386E-3</v>
      </c>
      <c r="H302" s="121">
        <f t="shared" si="70"/>
        <v>7.1875000000000003E-3</v>
      </c>
      <c r="I302" s="121">
        <f t="shared" si="70"/>
        <v>8.6306964746345662E-3</v>
      </c>
      <c r="J302" s="121">
        <f t="shared" si="70"/>
        <v>1.0330160016204173E-2</v>
      </c>
      <c r="K302" s="121">
        <f t="shared" si="70"/>
        <v>1.2519577133907597E-2</v>
      </c>
      <c r="L302" s="121">
        <f t="shared" si="70"/>
        <v>1.492394527886731E-2</v>
      </c>
      <c r="M302" s="121">
        <f t="shared" si="70"/>
        <v>1.7600377893245159E-2</v>
      </c>
      <c r="N302" s="121">
        <f t="shared" si="70"/>
        <v>2.0874202456908866E-2</v>
      </c>
      <c r="O302" s="121">
        <f t="shared" si="70"/>
        <v>2.4486465732386255E-2</v>
      </c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  <c r="Z302" s="121"/>
    </row>
    <row r="303" spans="1:26" ht="13" x14ac:dyDescent="0.6">
      <c r="A303" s="128" t="s">
        <v>230</v>
      </c>
      <c r="B303" s="121"/>
      <c r="C303" s="121"/>
      <c r="D303" s="121"/>
      <c r="E303" s="121"/>
      <c r="F303" s="129">
        <f t="shared" ref="F303:N303" si="71">EXP(LN(G302/F302)/(G297-F297))-1</f>
        <v>1.5079730989701945E-2</v>
      </c>
      <c r="G303" s="129">
        <f t="shared" si="71"/>
        <v>1.7964360444781668E-2</v>
      </c>
      <c r="H303" s="129">
        <f t="shared" si="71"/>
        <v>1.8466617454269585E-2</v>
      </c>
      <c r="I303" s="129">
        <f t="shared" si="71"/>
        <v>1.8136765924632758E-2</v>
      </c>
      <c r="J303" s="129">
        <f t="shared" si="71"/>
        <v>1.9408524989245279E-2</v>
      </c>
      <c r="K303" s="129">
        <f t="shared" si="71"/>
        <v>1.7722553162423438E-2</v>
      </c>
      <c r="L303" s="129">
        <f t="shared" si="71"/>
        <v>1.6632137675346659E-2</v>
      </c>
      <c r="M303" s="129">
        <f t="shared" si="71"/>
        <v>1.7205711153688519E-2</v>
      </c>
      <c r="N303" s="129">
        <f t="shared" si="71"/>
        <v>1.608869964668358E-2</v>
      </c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</row>
    <row r="304" spans="1:26" ht="13" x14ac:dyDescent="0.6">
      <c r="A304" s="121"/>
      <c r="B304" s="121"/>
      <c r="C304" s="121"/>
      <c r="D304" s="121"/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1"/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  <c r="Z304" s="121"/>
    </row>
    <row r="305" spans="1:26" ht="13" x14ac:dyDescent="0.6">
      <c r="A305" s="118" t="s">
        <v>268</v>
      </c>
      <c r="B305" s="119"/>
      <c r="C305" s="119"/>
      <c r="D305" s="120">
        <v>1990</v>
      </c>
      <c r="E305" s="120">
        <v>2000</v>
      </c>
      <c r="F305" s="120">
        <v>2010</v>
      </c>
      <c r="G305" s="120">
        <v>2020</v>
      </c>
      <c r="H305" s="120">
        <v>2030</v>
      </c>
      <c r="I305" s="120">
        <v>2040</v>
      </c>
      <c r="J305" s="120">
        <v>2050</v>
      </c>
      <c r="K305" s="120">
        <v>2060</v>
      </c>
      <c r="L305" s="120">
        <v>2070</v>
      </c>
      <c r="M305" s="120">
        <v>2080</v>
      </c>
      <c r="N305" s="120">
        <v>2090</v>
      </c>
      <c r="O305" s="120">
        <v>2100</v>
      </c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  <c r="Z305" s="121"/>
    </row>
    <row r="306" spans="1:26" ht="13" x14ac:dyDescent="0.6">
      <c r="A306" s="122"/>
      <c r="B306" s="123"/>
      <c r="C306" s="123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  <c r="Z306" s="121"/>
    </row>
    <row r="307" spans="1:26" ht="13" x14ac:dyDescent="0.6">
      <c r="A307" s="125" t="s">
        <v>225</v>
      </c>
      <c r="B307" s="123"/>
      <c r="C307" s="126" t="s">
        <v>226</v>
      </c>
      <c r="D307" s="127">
        <v>5293</v>
      </c>
      <c r="E307" s="127">
        <v>6147</v>
      </c>
      <c r="F307" s="127">
        <v>7009</v>
      </c>
      <c r="G307" s="127">
        <v>7880</v>
      </c>
      <c r="H307" s="127">
        <v>8640</v>
      </c>
      <c r="I307" s="127">
        <v>9304</v>
      </c>
      <c r="J307" s="127">
        <v>9874</v>
      </c>
      <c r="K307" s="127">
        <v>10216</v>
      </c>
      <c r="L307" s="127">
        <v>10453</v>
      </c>
      <c r="M307" s="127">
        <v>10585</v>
      </c>
      <c r="N307" s="127">
        <v>10501</v>
      </c>
      <c r="O307" s="127">
        <v>10418</v>
      </c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</row>
    <row r="308" spans="1:26" ht="13" x14ac:dyDescent="0.6">
      <c r="A308" s="122"/>
      <c r="B308" s="123"/>
      <c r="C308" s="123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  <c r="Z308" s="121"/>
    </row>
    <row r="309" spans="1:26" ht="13" x14ac:dyDescent="0.6">
      <c r="A309" s="125" t="s">
        <v>227</v>
      </c>
      <c r="B309" s="123"/>
      <c r="C309" s="126" t="s">
        <v>228</v>
      </c>
      <c r="D309" s="127">
        <v>20.7</v>
      </c>
      <c r="E309" s="127">
        <v>27.4</v>
      </c>
      <c r="F309" s="127">
        <v>36.299999999999997</v>
      </c>
      <c r="G309" s="127">
        <v>47.3</v>
      </c>
      <c r="H309" s="127">
        <v>61.8</v>
      </c>
      <c r="I309" s="127">
        <v>79.8</v>
      </c>
      <c r="J309" s="127">
        <v>101.1</v>
      </c>
      <c r="K309" s="127">
        <v>126.5</v>
      </c>
      <c r="L309" s="127">
        <v>154</v>
      </c>
      <c r="M309" s="127">
        <v>183.6</v>
      </c>
      <c r="N309" s="127">
        <v>215.7</v>
      </c>
      <c r="O309" s="127">
        <v>250.7</v>
      </c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  <c r="Z309" s="121"/>
    </row>
    <row r="310" spans="1:26" ht="13" x14ac:dyDescent="0.6">
      <c r="A310" s="128" t="s">
        <v>229</v>
      </c>
      <c r="B310" s="121"/>
      <c r="C310" s="121"/>
      <c r="D310" s="121"/>
      <c r="E310" s="121"/>
      <c r="F310" s="121">
        <f t="shared" ref="F310:O310" si="72">F309/F307</f>
        <v>5.179055500071336E-3</v>
      </c>
      <c r="G310" s="121">
        <f t="shared" si="72"/>
        <v>6.0025380710659899E-3</v>
      </c>
      <c r="H310" s="121">
        <f t="shared" si="72"/>
        <v>7.1527777777777779E-3</v>
      </c>
      <c r="I310" s="121">
        <f t="shared" si="72"/>
        <v>8.5769561478933783E-3</v>
      </c>
      <c r="J310" s="121">
        <f t="shared" si="72"/>
        <v>1.0239011545472959E-2</v>
      </c>
      <c r="K310" s="121">
        <f t="shared" si="72"/>
        <v>1.2382537196554425E-2</v>
      </c>
      <c r="L310" s="121">
        <f t="shared" si="72"/>
        <v>1.4732612647086961E-2</v>
      </c>
      <c r="M310" s="121">
        <f t="shared" si="72"/>
        <v>1.7345299952763345E-2</v>
      </c>
      <c r="N310" s="121">
        <f t="shared" si="72"/>
        <v>2.0540900866584135E-2</v>
      </c>
      <c r="O310" s="121">
        <f t="shared" si="72"/>
        <v>2.4064119792666538E-2</v>
      </c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  <c r="Z310" s="121"/>
    </row>
    <row r="311" spans="1:26" ht="13" x14ac:dyDescent="0.6">
      <c r="A311" s="128" t="s">
        <v>230</v>
      </c>
      <c r="B311" s="121"/>
      <c r="C311" s="121"/>
      <c r="D311" s="121"/>
      <c r="E311" s="121"/>
      <c r="F311" s="129">
        <f t="shared" ref="F311:N311" si="73">EXP(LN(G310/F310)/(G305-F305))-1</f>
        <v>1.4865375566943895E-2</v>
      </c>
      <c r="G311" s="129">
        <f t="shared" si="73"/>
        <v>1.7686423754980529E-2</v>
      </c>
      <c r="H311" s="129">
        <f t="shared" si="73"/>
        <v>1.8323686507484505E-2</v>
      </c>
      <c r="I311" s="129">
        <f t="shared" si="73"/>
        <v>1.7870398085436667E-2</v>
      </c>
      <c r="J311" s="129">
        <f t="shared" si="73"/>
        <v>1.9190016464082138E-2</v>
      </c>
      <c r="K311" s="129">
        <f t="shared" si="73"/>
        <v>1.7529509055244086E-2</v>
      </c>
      <c r="L311" s="129">
        <f t="shared" si="73"/>
        <v>1.6459793023228864E-2</v>
      </c>
      <c r="M311" s="129">
        <f t="shared" si="73"/>
        <v>1.7053426285317252E-2</v>
      </c>
      <c r="N311" s="129">
        <f t="shared" si="73"/>
        <v>1.5956350692936327E-2</v>
      </c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  <c r="Z311" s="121"/>
    </row>
    <row r="312" spans="1:26" ht="13" x14ac:dyDescent="0.6">
      <c r="A312" s="121"/>
      <c r="B312" s="121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  <c r="Z312" s="121"/>
    </row>
    <row r="313" spans="1:26" ht="13" x14ac:dyDescent="0.6">
      <c r="A313" s="118" t="s">
        <v>269</v>
      </c>
      <c r="B313" s="119"/>
      <c r="C313" s="119"/>
      <c r="D313" s="120">
        <v>1990</v>
      </c>
      <c r="E313" s="120">
        <v>2000</v>
      </c>
      <c r="F313" s="120">
        <v>2010</v>
      </c>
      <c r="G313" s="120">
        <v>2020</v>
      </c>
      <c r="H313" s="120">
        <v>2030</v>
      </c>
      <c r="I313" s="120">
        <v>2040</v>
      </c>
      <c r="J313" s="120">
        <v>2050</v>
      </c>
      <c r="K313" s="120">
        <v>2060</v>
      </c>
      <c r="L313" s="120">
        <v>2070</v>
      </c>
      <c r="M313" s="120">
        <v>2080</v>
      </c>
      <c r="N313" s="120">
        <v>2090</v>
      </c>
      <c r="O313" s="120">
        <v>2100</v>
      </c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  <c r="Z313" s="121"/>
    </row>
    <row r="314" spans="1:26" ht="13" x14ac:dyDescent="0.6">
      <c r="A314" s="122"/>
      <c r="B314" s="123"/>
      <c r="C314" s="123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  <c r="Z314" s="121"/>
    </row>
    <row r="315" spans="1:26" ht="13" x14ac:dyDescent="0.6">
      <c r="A315" s="125" t="s">
        <v>225</v>
      </c>
      <c r="B315" s="123"/>
      <c r="C315" s="126" t="s">
        <v>226</v>
      </c>
      <c r="D315" s="127">
        <v>5262</v>
      </c>
      <c r="E315" s="127">
        <v>6091</v>
      </c>
      <c r="F315" s="127">
        <v>6891</v>
      </c>
      <c r="G315" s="127">
        <v>7672</v>
      </c>
      <c r="H315" s="127">
        <v>8372</v>
      </c>
      <c r="I315" s="127">
        <v>8930</v>
      </c>
      <c r="J315" s="127">
        <v>9367</v>
      </c>
      <c r="K315" s="127">
        <v>9704</v>
      </c>
      <c r="L315" s="127">
        <v>9960</v>
      </c>
      <c r="M315" s="127">
        <v>10159</v>
      </c>
      <c r="N315" s="127">
        <v>10306</v>
      </c>
      <c r="O315" s="127">
        <v>10414</v>
      </c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  <c r="Z315" s="121"/>
    </row>
    <row r="316" spans="1:26" ht="13" x14ac:dyDescent="0.6">
      <c r="A316" s="122"/>
      <c r="B316" s="123"/>
      <c r="C316" s="123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</row>
    <row r="317" spans="1:26" ht="13" x14ac:dyDescent="0.6">
      <c r="A317" s="125" t="s">
        <v>227</v>
      </c>
      <c r="B317" s="123"/>
      <c r="C317" s="126" t="s">
        <v>228</v>
      </c>
      <c r="D317" s="127">
        <v>19.5</v>
      </c>
      <c r="E317" s="127">
        <v>27.2</v>
      </c>
      <c r="F317" s="127">
        <v>37</v>
      </c>
      <c r="G317" s="127">
        <v>49.8</v>
      </c>
      <c r="H317" s="127">
        <v>64.099999999999994</v>
      </c>
      <c r="I317" s="127">
        <v>83.2</v>
      </c>
      <c r="J317" s="127">
        <v>108.1</v>
      </c>
      <c r="K317" s="127">
        <v>130.5</v>
      </c>
      <c r="L317" s="127">
        <v>156.19999999999999</v>
      </c>
      <c r="M317" s="127">
        <v>181.5</v>
      </c>
      <c r="N317" s="127">
        <v>205.4</v>
      </c>
      <c r="O317" s="127">
        <v>231.7</v>
      </c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  <c r="Z317" s="121"/>
    </row>
    <row r="318" spans="1:26" ht="13" x14ac:dyDescent="0.6">
      <c r="A318" s="128" t="s">
        <v>229</v>
      </c>
      <c r="B318" s="121"/>
      <c r="C318" s="121"/>
      <c r="D318" s="121"/>
      <c r="E318" s="121"/>
      <c r="F318" s="121">
        <f t="shared" ref="F318:O318" si="74">F317/F315</f>
        <v>5.3693223044550863E-3</v>
      </c>
      <c r="G318" s="121">
        <f t="shared" si="74"/>
        <v>6.4911366006256514E-3</v>
      </c>
      <c r="H318" s="121">
        <f t="shared" si="74"/>
        <v>7.6564739608217863E-3</v>
      </c>
      <c r="I318" s="121">
        <f t="shared" si="74"/>
        <v>9.3169092945128776E-3</v>
      </c>
      <c r="J318" s="121">
        <f t="shared" si="74"/>
        <v>1.1540514572435144E-2</v>
      </c>
      <c r="K318" s="121">
        <f t="shared" si="74"/>
        <v>1.3448062654575432E-2</v>
      </c>
      <c r="L318" s="121">
        <f t="shared" si="74"/>
        <v>1.5682730923694779E-2</v>
      </c>
      <c r="M318" s="121">
        <f t="shared" si="74"/>
        <v>1.7865931686189586E-2</v>
      </c>
      <c r="N318" s="121">
        <f t="shared" si="74"/>
        <v>1.9930137783815253E-2</v>
      </c>
      <c r="O318" s="121">
        <f t="shared" si="74"/>
        <v>2.2248895717303627E-2</v>
      </c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  <c r="Z318" s="121"/>
    </row>
    <row r="319" spans="1:26" ht="13" x14ac:dyDescent="0.6">
      <c r="A319" s="128" t="s">
        <v>230</v>
      </c>
      <c r="B319" s="121"/>
      <c r="C319" s="121"/>
      <c r="D319" s="121"/>
      <c r="E319" s="121"/>
      <c r="F319" s="129">
        <f t="shared" ref="F319:N319" si="75">EXP(LN(G318/F318)/(G313-F313))-1</f>
        <v>1.9154737091987339E-2</v>
      </c>
      <c r="G319" s="129">
        <f t="shared" si="75"/>
        <v>1.6648457656833315E-2</v>
      </c>
      <c r="H319" s="129">
        <f t="shared" si="75"/>
        <v>1.9821833866866978E-2</v>
      </c>
      <c r="I319" s="129">
        <f t="shared" si="75"/>
        <v>2.16339830796064E-2</v>
      </c>
      <c r="J319" s="129">
        <f t="shared" si="75"/>
        <v>1.5414720298688067E-2</v>
      </c>
      <c r="K319" s="129">
        <f t="shared" si="75"/>
        <v>1.5491275907952851E-2</v>
      </c>
      <c r="L319" s="129">
        <f t="shared" si="75"/>
        <v>1.3118854474157393E-2</v>
      </c>
      <c r="M319" s="129">
        <f t="shared" si="75"/>
        <v>1.0993732386556765E-2</v>
      </c>
      <c r="N319" s="129">
        <f t="shared" si="75"/>
        <v>1.1066720995714707E-2</v>
      </c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  <c r="Z319" s="121"/>
    </row>
    <row r="320" spans="1:26" ht="13" x14ac:dyDescent="0.6">
      <c r="A320" s="121"/>
      <c r="B320" s="121"/>
      <c r="C320" s="121"/>
      <c r="D320" s="121"/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1"/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  <c r="Z320" s="121"/>
    </row>
    <row r="321" spans="1:26" ht="13" x14ac:dyDescent="0.6">
      <c r="A321" s="121"/>
      <c r="B321" s="121"/>
      <c r="C321" s="121"/>
      <c r="D321" s="121"/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</row>
    <row r="322" spans="1:26" ht="13" x14ac:dyDescent="0.6">
      <c r="A322" s="121"/>
      <c r="B322" s="121"/>
      <c r="C322" s="121"/>
      <c r="D322" s="121"/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1"/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  <c r="Z322" s="121"/>
    </row>
    <row r="323" spans="1:26" ht="13" x14ac:dyDescent="0.6">
      <c r="A323" s="121"/>
      <c r="B323" s="121"/>
      <c r="C323" s="121"/>
      <c r="D323" s="121"/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  <c r="Z323" s="121"/>
    </row>
    <row r="324" spans="1:26" ht="13" x14ac:dyDescent="0.6">
      <c r="A324" s="121"/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</row>
    <row r="325" spans="1:26" ht="13" x14ac:dyDescent="0.6">
      <c r="A325" s="121"/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</row>
    <row r="326" spans="1:26" ht="13" x14ac:dyDescent="0.6">
      <c r="A326" s="121"/>
      <c r="B326" s="121"/>
      <c r="C326" s="121"/>
      <c r="D326" s="121"/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  <c r="Z326" s="121"/>
    </row>
    <row r="327" spans="1:26" ht="13" x14ac:dyDescent="0.6">
      <c r="A327" s="121"/>
      <c r="B327" s="121"/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</row>
    <row r="328" spans="1:26" ht="13" x14ac:dyDescent="0.6">
      <c r="A328" s="121"/>
      <c r="B328" s="121"/>
      <c r="C328" s="121"/>
      <c r="D328" s="121"/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1"/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  <c r="Z328" s="121"/>
    </row>
    <row r="329" spans="1:26" ht="13" x14ac:dyDescent="0.6">
      <c r="A329" s="121"/>
      <c r="B329" s="121"/>
      <c r="C329" s="121"/>
      <c r="D329" s="121"/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1"/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  <c r="Z329" s="121"/>
    </row>
    <row r="330" spans="1:26" ht="13" x14ac:dyDescent="0.6">
      <c r="A330" s="121"/>
      <c r="B330" s="121"/>
      <c r="C330" s="121"/>
      <c r="D330" s="121"/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  <c r="Z330" s="121"/>
    </row>
    <row r="331" spans="1:26" ht="13" x14ac:dyDescent="0.6">
      <c r="A331" s="121"/>
      <c r="B331" s="121"/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  <c r="Z331" s="121"/>
    </row>
    <row r="332" spans="1:26" ht="13" x14ac:dyDescent="0.6">
      <c r="A332" s="121"/>
      <c r="B332" s="121"/>
      <c r="C332" s="121"/>
      <c r="D332" s="121"/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  <c r="Z332" s="121"/>
    </row>
    <row r="333" spans="1:26" ht="13" x14ac:dyDescent="0.6">
      <c r="A333" s="121"/>
      <c r="B333" s="121"/>
      <c r="C333" s="121"/>
      <c r="D333" s="121"/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</row>
    <row r="334" spans="1:26" ht="13" x14ac:dyDescent="0.6">
      <c r="A334" s="121"/>
      <c r="B334" s="121"/>
      <c r="C334" s="121"/>
      <c r="D334" s="121"/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  <c r="Z334" s="121"/>
    </row>
    <row r="335" spans="1:26" ht="13" x14ac:dyDescent="0.6">
      <c r="A335" s="121"/>
      <c r="B335" s="121"/>
      <c r="C335" s="121"/>
      <c r="D335" s="121"/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1"/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  <c r="Z335" s="121"/>
    </row>
    <row r="336" spans="1:26" ht="13" x14ac:dyDescent="0.6">
      <c r="A336" s="121"/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</row>
    <row r="337" spans="1:26" ht="13" x14ac:dyDescent="0.6">
      <c r="A337" s="121"/>
      <c r="B337" s="121"/>
      <c r="C337" s="121"/>
      <c r="D337" s="121"/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</row>
    <row r="338" spans="1:26" ht="13" x14ac:dyDescent="0.6">
      <c r="A338" s="121"/>
      <c r="B338" s="121"/>
      <c r="C338" s="121"/>
      <c r="D338" s="121"/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1"/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  <c r="Z338" s="121"/>
    </row>
    <row r="339" spans="1:26" ht="13" x14ac:dyDescent="0.6">
      <c r="A339" s="121"/>
      <c r="B339" s="121"/>
      <c r="C339" s="121"/>
      <c r="D339" s="121"/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1"/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  <c r="Z339" s="121"/>
    </row>
    <row r="340" spans="1:26" ht="13" x14ac:dyDescent="0.6">
      <c r="A340" s="121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</row>
    <row r="341" spans="1:26" ht="13" x14ac:dyDescent="0.6">
      <c r="A341" s="121"/>
      <c r="B341" s="121"/>
      <c r="C341" s="121"/>
      <c r="D341" s="121"/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</row>
    <row r="342" spans="1:26" ht="13" x14ac:dyDescent="0.6">
      <c r="A342" s="121"/>
      <c r="B342" s="121"/>
      <c r="C342" s="121"/>
      <c r="D342" s="121"/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  <c r="Z342" s="121"/>
    </row>
    <row r="343" spans="1:26" ht="13" x14ac:dyDescent="0.6">
      <c r="A343" s="121"/>
      <c r="B343" s="121"/>
      <c r="C343" s="121"/>
      <c r="D343" s="121"/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  <c r="Z343" s="121"/>
    </row>
    <row r="344" spans="1:26" ht="13" x14ac:dyDescent="0.6">
      <c r="A344" s="121"/>
      <c r="B344" s="121"/>
      <c r="C344" s="121"/>
      <c r="D344" s="121"/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1"/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</row>
    <row r="345" spans="1:26" ht="13" x14ac:dyDescent="0.6">
      <c r="A345" s="121"/>
      <c r="B345" s="121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</row>
    <row r="346" spans="1:26" ht="13" x14ac:dyDescent="0.6">
      <c r="A346" s="121"/>
      <c r="B346" s="121"/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</row>
    <row r="347" spans="1:26" ht="13" x14ac:dyDescent="0.6">
      <c r="A347" s="121"/>
      <c r="B347" s="121"/>
      <c r="C347" s="121"/>
      <c r="D347" s="121"/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  <c r="Z347" s="121"/>
    </row>
    <row r="348" spans="1:26" ht="13" x14ac:dyDescent="0.6">
      <c r="A348" s="121"/>
      <c r="B348" s="121"/>
      <c r="C348" s="121"/>
      <c r="D348" s="121"/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  <c r="Z348" s="121"/>
    </row>
    <row r="349" spans="1:26" ht="13" x14ac:dyDescent="0.6">
      <c r="A349" s="121"/>
      <c r="B349" s="121"/>
      <c r="C349" s="121"/>
      <c r="D349" s="121"/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</row>
    <row r="350" spans="1:26" ht="13" x14ac:dyDescent="0.6">
      <c r="A350" s="121"/>
      <c r="B350" s="121"/>
      <c r="C350" s="121"/>
      <c r="D350" s="121"/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  <c r="Z350" s="121"/>
    </row>
    <row r="351" spans="1:26" ht="13" x14ac:dyDescent="0.6">
      <c r="A351" s="121"/>
      <c r="B351" s="121"/>
      <c r="C351" s="121"/>
      <c r="D351" s="121"/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  <c r="Z351" s="121"/>
    </row>
    <row r="352" spans="1:26" ht="13" x14ac:dyDescent="0.6">
      <c r="A352" s="121"/>
      <c r="B352" s="121"/>
      <c r="C352" s="121"/>
      <c r="D352" s="121"/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  <c r="Z352" s="121"/>
    </row>
    <row r="353" spans="1:26" ht="13" x14ac:dyDescent="0.6">
      <c r="A353" s="121"/>
      <c r="B353" s="121"/>
      <c r="C353" s="121"/>
      <c r="D353" s="121"/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  <c r="Z353" s="121"/>
    </row>
    <row r="354" spans="1:26" ht="13" x14ac:dyDescent="0.6">
      <c r="A354" s="121"/>
      <c r="B354" s="121"/>
      <c r="C354" s="121"/>
      <c r="D354" s="121"/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  <c r="Z354" s="121"/>
    </row>
    <row r="355" spans="1:26" ht="13" x14ac:dyDescent="0.6">
      <c r="A355" s="121"/>
      <c r="B355" s="121"/>
      <c r="C355" s="121"/>
      <c r="D355" s="121"/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  <c r="Z355" s="121"/>
    </row>
    <row r="356" spans="1:26" ht="13" x14ac:dyDescent="0.6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</row>
    <row r="357" spans="1:26" ht="13" x14ac:dyDescent="0.6">
      <c r="A357" s="121"/>
      <c r="B357" s="121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  <c r="Z357" s="121"/>
    </row>
    <row r="358" spans="1:26" ht="13" x14ac:dyDescent="0.6">
      <c r="A358" s="121"/>
      <c r="B358" s="121"/>
      <c r="C358" s="121"/>
      <c r="D358" s="121"/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  <c r="Z358" s="121"/>
    </row>
    <row r="359" spans="1:26" ht="13" x14ac:dyDescent="0.6">
      <c r="A359" s="121"/>
      <c r="B359" s="121"/>
      <c r="C359" s="121"/>
      <c r="D359" s="121"/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  <c r="Z359" s="121"/>
    </row>
    <row r="360" spans="1:26" ht="13" x14ac:dyDescent="0.6">
      <c r="A360" s="121"/>
      <c r="B360" s="121"/>
      <c r="C360" s="121"/>
      <c r="D360" s="121"/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  <c r="Z360" s="121"/>
    </row>
    <row r="361" spans="1:26" ht="13" x14ac:dyDescent="0.6">
      <c r="A361" s="121"/>
      <c r="B361" s="121"/>
      <c r="C361" s="121"/>
      <c r="D361" s="121"/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</row>
    <row r="362" spans="1:26" ht="13" x14ac:dyDescent="0.6">
      <c r="A362" s="121"/>
      <c r="B362" s="121"/>
      <c r="C362" s="121"/>
      <c r="D362" s="121"/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1"/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  <c r="Z362" s="121"/>
    </row>
    <row r="363" spans="1:26" ht="13" x14ac:dyDescent="0.6">
      <c r="A363" s="121"/>
      <c r="B363" s="121"/>
      <c r="C363" s="121"/>
      <c r="D363" s="121"/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</row>
    <row r="364" spans="1:26" ht="13" x14ac:dyDescent="0.6">
      <c r="A364" s="121"/>
      <c r="B364" s="121"/>
      <c r="C364" s="121"/>
      <c r="D364" s="121"/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  <c r="Z364" s="121"/>
    </row>
    <row r="365" spans="1:26" ht="13" x14ac:dyDescent="0.6">
      <c r="A365" s="121"/>
      <c r="B365" s="121"/>
      <c r="C365" s="121"/>
      <c r="D365" s="121"/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1"/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  <c r="Z365" s="121"/>
    </row>
    <row r="366" spans="1:26" ht="13" x14ac:dyDescent="0.6">
      <c r="A366" s="121"/>
      <c r="B366" s="121"/>
      <c r="C366" s="121"/>
      <c r="D366" s="121"/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1"/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  <c r="Z366" s="121"/>
    </row>
    <row r="367" spans="1:26" ht="13" x14ac:dyDescent="0.6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</row>
    <row r="368" spans="1:26" ht="13" x14ac:dyDescent="0.6">
      <c r="A368" s="121"/>
      <c r="B368" s="121"/>
      <c r="C368" s="121"/>
      <c r="D368" s="121"/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1"/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  <c r="Z368" s="121"/>
    </row>
    <row r="369" spans="1:26" ht="13" x14ac:dyDescent="0.6">
      <c r="A369" s="121"/>
      <c r="B369" s="121"/>
      <c r="C369" s="121"/>
      <c r="D369" s="121"/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1"/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  <c r="Z369" s="121"/>
    </row>
    <row r="370" spans="1:26" ht="13" x14ac:dyDescent="0.6">
      <c r="A370" s="121"/>
      <c r="B370" s="121"/>
      <c r="C370" s="121"/>
      <c r="D370" s="121"/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1"/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  <c r="Z370" s="121"/>
    </row>
    <row r="371" spans="1:26" ht="13" x14ac:dyDescent="0.6">
      <c r="A371" s="121"/>
      <c r="B371" s="121"/>
      <c r="C371" s="121"/>
      <c r="D371" s="121"/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1"/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  <c r="Z371" s="121"/>
    </row>
    <row r="372" spans="1:26" ht="13" x14ac:dyDescent="0.6">
      <c r="A372" s="121"/>
      <c r="B372" s="121"/>
      <c r="C372" s="121"/>
      <c r="D372" s="121"/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1"/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  <c r="Z372" s="121"/>
    </row>
    <row r="373" spans="1:26" ht="13" x14ac:dyDescent="0.6">
      <c r="A373" s="121"/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</row>
    <row r="374" spans="1:26" ht="13" x14ac:dyDescent="0.6">
      <c r="A374" s="121"/>
      <c r="B374" s="121"/>
      <c r="C374" s="121"/>
      <c r="D374" s="121"/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1"/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  <c r="Z374" s="121"/>
    </row>
    <row r="375" spans="1:26" ht="13" x14ac:dyDescent="0.6">
      <c r="A375" s="121"/>
      <c r="B375" s="121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</row>
    <row r="376" spans="1:26" ht="13" x14ac:dyDescent="0.6">
      <c r="A376" s="121"/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1"/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  <c r="Z376" s="121"/>
    </row>
    <row r="377" spans="1:26" ht="13" x14ac:dyDescent="0.6">
      <c r="A377" s="121"/>
      <c r="B377" s="121"/>
      <c r="C377" s="121"/>
      <c r="D377" s="121"/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1"/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  <c r="Z377" s="121"/>
    </row>
    <row r="378" spans="1:26" ht="13" x14ac:dyDescent="0.6">
      <c r="A378" s="121"/>
      <c r="B378" s="121"/>
      <c r="C378" s="121"/>
      <c r="D378" s="121"/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1"/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  <c r="Z378" s="121"/>
    </row>
    <row r="379" spans="1:26" ht="13" x14ac:dyDescent="0.6">
      <c r="A379" s="121"/>
      <c r="B379" s="121"/>
      <c r="C379" s="121"/>
      <c r="D379" s="121"/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</row>
    <row r="380" spans="1:26" ht="13" x14ac:dyDescent="0.6">
      <c r="A380" s="121"/>
      <c r="B380" s="121"/>
      <c r="C380" s="121"/>
      <c r="D380" s="121"/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1"/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  <c r="Z380" s="121"/>
    </row>
    <row r="381" spans="1:26" ht="13" x14ac:dyDescent="0.6">
      <c r="A381" s="121"/>
      <c r="B381" s="121"/>
      <c r="C381" s="121"/>
      <c r="D381" s="121"/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1"/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  <c r="Z381" s="121"/>
    </row>
    <row r="382" spans="1:26" ht="13" x14ac:dyDescent="0.6">
      <c r="A382" s="121"/>
      <c r="B382" s="121"/>
      <c r="C382" s="121"/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  <c r="Z382" s="121"/>
    </row>
    <row r="383" spans="1:26" ht="13" x14ac:dyDescent="0.6">
      <c r="A383" s="121"/>
      <c r="B383" s="121"/>
      <c r="C383" s="121"/>
      <c r="D383" s="121"/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  <c r="Z383" s="121"/>
    </row>
    <row r="384" spans="1:26" ht="13" x14ac:dyDescent="0.6">
      <c r="A384" s="121"/>
      <c r="B384" s="121"/>
      <c r="C384" s="121"/>
      <c r="D384" s="121"/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  <c r="Z384" s="121"/>
    </row>
    <row r="385" spans="1:26" ht="13" x14ac:dyDescent="0.6">
      <c r="A385" s="121"/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</row>
    <row r="386" spans="1:26" ht="13" x14ac:dyDescent="0.6">
      <c r="A386" s="121"/>
      <c r="B386" s="121"/>
      <c r="C386" s="121"/>
      <c r="D386" s="121"/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  <c r="Z386" s="121"/>
    </row>
    <row r="387" spans="1:26" ht="13" x14ac:dyDescent="0.6">
      <c r="A387" s="121"/>
      <c r="B387" s="121"/>
      <c r="C387" s="121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  <c r="Z387" s="121"/>
    </row>
    <row r="388" spans="1:26" ht="13" x14ac:dyDescent="0.6">
      <c r="A388" s="121"/>
      <c r="B388" s="121"/>
      <c r="C388" s="121"/>
      <c r="D388" s="121"/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  <c r="Z388" s="121"/>
    </row>
    <row r="389" spans="1:26" ht="13" x14ac:dyDescent="0.6">
      <c r="A389" s="121"/>
      <c r="B389" s="121"/>
      <c r="C389" s="121"/>
      <c r="D389" s="121"/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</row>
    <row r="390" spans="1:26" ht="13" x14ac:dyDescent="0.6">
      <c r="A390" s="121"/>
      <c r="B390" s="121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</row>
    <row r="391" spans="1:26" ht="13" x14ac:dyDescent="0.6">
      <c r="A391" s="121"/>
      <c r="B391" s="121"/>
      <c r="C391" s="121"/>
      <c r="D391" s="121"/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1"/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  <c r="Z391" s="121"/>
    </row>
    <row r="392" spans="1:26" ht="13" x14ac:dyDescent="0.6">
      <c r="A392" s="121"/>
      <c r="B392" s="121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</row>
    <row r="393" spans="1:26" ht="13" x14ac:dyDescent="0.6">
      <c r="A393" s="121"/>
      <c r="B393" s="121"/>
      <c r="C393" s="121"/>
      <c r="D393" s="121"/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  <c r="Z393" s="121"/>
    </row>
    <row r="394" spans="1:26" ht="13" x14ac:dyDescent="0.6">
      <c r="A394" s="121"/>
      <c r="B394" s="121"/>
      <c r="C394" s="121"/>
      <c r="D394" s="121"/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1"/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  <c r="Z394" s="121"/>
    </row>
    <row r="395" spans="1:26" ht="13" x14ac:dyDescent="0.6">
      <c r="A395" s="121"/>
      <c r="B395" s="121"/>
      <c r="C395" s="121"/>
      <c r="D395" s="121"/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  <c r="Z395" s="121"/>
    </row>
    <row r="396" spans="1:26" ht="13" x14ac:dyDescent="0.6">
      <c r="A396" s="121"/>
      <c r="B396" s="121"/>
      <c r="C396" s="121"/>
      <c r="D396" s="121"/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1"/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  <c r="Z396" s="121"/>
    </row>
    <row r="397" spans="1:26" ht="13" x14ac:dyDescent="0.6">
      <c r="A397" s="121"/>
      <c r="B397" s="121"/>
      <c r="C397" s="121"/>
      <c r="D397" s="121"/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</row>
    <row r="398" spans="1:26" ht="13" x14ac:dyDescent="0.6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</row>
    <row r="399" spans="1:26" ht="13" x14ac:dyDescent="0.6">
      <c r="A399" s="121"/>
      <c r="B399" s="121"/>
      <c r="C399" s="121"/>
      <c r="D399" s="121"/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  <c r="Z399" s="121"/>
    </row>
    <row r="400" spans="1:26" ht="13" x14ac:dyDescent="0.6">
      <c r="A400" s="121"/>
      <c r="B400" s="121"/>
      <c r="C400" s="121"/>
      <c r="D400" s="121"/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  <c r="Z400" s="121"/>
    </row>
    <row r="401" spans="1:26" ht="13" x14ac:dyDescent="0.6">
      <c r="A401" s="121"/>
      <c r="B401" s="121"/>
      <c r="C401" s="121"/>
      <c r="D401" s="121"/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  <c r="Z401" s="121"/>
    </row>
    <row r="402" spans="1:26" ht="13" x14ac:dyDescent="0.6">
      <c r="A402" s="121"/>
      <c r="B402" s="121"/>
      <c r="C402" s="121"/>
      <c r="D402" s="121"/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  <c r="Z402" s="121"/>
    </row>
    <row r="403" spans="1:26" ht="13" x14ac:dyDescent="0.6">
      <c r="A403" s="121"/>
      <c r="B403" s="121"/>
      <c r="C403" s="121"/>
      <c r="D403" s="121"/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  <c r="Z403" s="121"/>
    </row>
    <row r="404" spans="1:26" ht="13" x14ac:dyDescent="0.6">
      <c r="A404" s="121"/>
      <c r="B404" s="121"/>
      <c r="C404" s="121"/>
      <c r="D404" s="121"/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  <c r="Z404" s="121"/>
    </row>
    <row r="405" spans="1:26" ht="13" x14ac:dyDescent="0.6">
      <c r="A405" s="121"/>
      <c r="B405" s="121"/>
      <c r="C405" s="121"/>
      <c r="D405" s="121"/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  <c r="Z405" s="121"/>
    </row>
    <row r="406" spans="1:26" ht="13" x14ac:dyDescent="0.6">
      <c r="A406" s="121"/>
      <c r="B406" s="121"/>
      <c r="C406" s="121"/>
      <c r="D406" s="121"/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  <c r="Z406" s="121"/>
    </row>
    <row r="407" spans="1:26" ht="13" x14ac:dyDescent="0.6">
      <c r="A407" s="121"/>
      <c r="B407" s="121"/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</row>
    <row r="408" spans="1:26" ht="13" x14ac:dyDescent="0.6">
      <c r="A408" s="121"/>
      <c r="B408" s="121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</row>
    <row r="409" spans="1:26" ht="13" x14ac:dyDescent="0.6">
      <c r="A409" s="121"/>
      <c r="B409" s="121"/>
      <c r="C409" s="121"/>
      <c r="D409" s="121"/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</row>
    <row r="410" spans="1:26" ht="13" x14ac:dyDescent="0.6">
      <c r="A410" s="121"/>
      <c r="B410" s="121"/>
      <c r="C410" s="121"/>
      <c r="D410" s="121"/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  <c r="Z410" s="121"/>
    </row>
    <row r="411" spans="1:26" ht="13" x14ac:dyDescent="0.6">
      <c r="A411" s="121"/>
      <c r="B411" s="121"/>
      <c r="C411" s="121"/>
      <c r="D411" s="121"/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</row>
    <row r="412" spans="1:26" ht="13" x14ac:dyDescent="0.6">
      <c r="A412" s="121"/>
      <c r="B412" s="121"/>
      <c r="C412" s="121"/>
      <c r="D412" s="121"/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  <c r="Z412" s="121"/>
    </row>
    <row r="413" spans="1:26" ht="13" x14ac:dyDescent="0.6">
      <c r="A413" s="121"/>
      <c r="B413" s="121"/>
      <c r="C413" s="121"/>
      <c r="D413" s="121"/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  <c r="Z413" s="121"/>
    </row>
    <row r="414" spans="1:26" ht="13" x14ac:dyDescent="0.6">
      <c r="A414" s="121"/>
      <c r="B414" s="121"/>
      <c r="C414" s="121"/>
      <c r="D414" s="121"/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  <c r="Z414" s="121"/>
    </row>
    <row r="415" spans="1:26" ht="13" x14ac:dyDescent="0.6">
      <c r="A415" s="121"/>
      <c r="B415" s="121"/>
      <c r="C415" s="121"/>
      <c r="D415" s="121"/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  <c r="Z415" s="121"/>
    </row>
    <row r="416" spans="1:26" ht="13" x14ac:dyDescent="0.6">
      <c r="A416" s="121"/>
      <c r="B416" s="121"/>
      <c r="C416" s="121"/>
      <c r="D416" s="121"/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  <c r="Z416" s="121"/>
    </row>
    <row r="417" spans="1:26" ht="13" x14ac:dyDescent="0.6">
      <c r="A417" s="121"/>
      <c r="B417" s="121"/>
      <c r="C417" s="121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  <c r="Z417" s="121"/>
    </row>
    <row r="418" spans="1:26" ht="13" x14ac:dyDescent="0.6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</row>
    <row r="419" spans="1:26" ht="13" x14ac:dyDescent="0.6">
      <c r="A419" s="121"/>
      <c r="B419" s="121"/>
      <c r="C419" s="121"/>
      <c r="D419" s="121"/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1"/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  <c r="Z419" s="121"/>
    </row>
    <row r="420" spans="1:26" ht="13" x14ac:dyDescent="0.6">
      <c r="A420" s="121"/>
      <c r="B420" s="121"/>
      <c r="C420" s="121"/>
      <c r="D420" s="121"/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1"/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  <c r="Z420" s="121"/>
    </row>
    <row r="421" spans="1:26" ht="13" x14ac:dyDescent="0.6">
      <c r="A421" s="121"/>
      <c r="B421" s="121"/>
      <c r="C421" s="121"/>
      <c r="D421" s="121"/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1"/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  <c r="Z421" s="121"/>
    </row>
    <row r="422" spans="1:26" ht="13" x14ac:dyDescent="0.6">
      <c r="A422" s="121"/>
      <c r="B422" s="121"/>
      <c r="C422" s="121"/>
      <c r="D422" s="121"/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  <c r="Z422" s="121"/>
    </row>
    <row r="423" spans="1:26" ht="13" x14ac:dyDescent="0.6">
      <c r="A423" s="121"/>
      <c r="B423" s="121"/>
      <c r="C423" s="121"/>
      <c r="D423" s="121"/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1"/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  <c r="Z423" s="121"/>
    </row>
    <row r="424" spans="1:26" ht="13" x14ac:dyDescent="0.6">
      <c r="A424" s="121"/>
      <c r="B424" s="121"/>
      <c r="C424" s="121"/>
      <c r="D424" s="121"/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1"/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  <c r="Z424" s="121"/>
    </row>
    <row r="425" spans="1:26" ht="13" x14ac:dyDescent="0.6">
      <c r="A425" s="121"/>
      <c r="B425" s="121"/>
      <c r="C425" s="121"/>
      <c r="D425" s="121"/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1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</row>
    <row r="426" spans="1:26" ht="13" x14ac:dyDescent="0.6">
      <c r="A426" s="121"/>
      <c r="B426" s="121"/>
      <c r="C426" s="121"/>
      <c r="D426" s="121"/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1"/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  <c r="Z426" s="121"/>
    </row>
    <row r="427" spans="1:26" ht="13" x14ac:dyDescent="0.6">
      <c r="A427" s="121"/>
      <c r="B427" s="121"/>
      <c r="C427" s="121"/>
      <c r="D427" s="121"/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1"/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  <c r="Z427" s="121"/>
    </row>
    <row r="428" spans="1:26" ht="13" x14ac:dyDescent="0.6">
      <c r="A428" s="121"/>
      <c r="B428" s="121"/>
      <c r="C428" s="121"/>
      <c r="D428" s="121"/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  <c r="Z428" s="121"/>
    </row>
    <row r="429" spans="1:26" ht="13" x14ac:dyDescent="0.6">
      <c r="A429" s="121"/>
      <c r="B429" s="121"/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</row>
    <row r="430" spans="1:26" ht="13" x14ac:dyDescent="0.6">
      <c r="A430" s="121"/>
      <c r="B430" s="121"/>
      <c r="C430" s="121"/>
      <c r="D430" s="121"/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</row>
    <row r="431" spans="1:26" ht="13" x14ac:dyDescent="0.6">
      <c r="A431" s="121"/>
      <c r="B431" s="121"/>
      <c r="C431" s="121"/>
      <c r="D431" s="121"/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</row>
    <row r="432" spans="1:26" ht="13" x14ac:dyDescent="0.6">
      <c r="A432" s="121"/>
      <c r="B432" s="121"/>
      <c r="C432" s="121"/>
      <c r="D432" s="121"/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  <c r="Z432" s="121"/>
    </row>
    <row r="433" spans="1:26" ht="13" x14ac:dyDescent="0.6">
      <c r="A433" s="121"/>
      <c r="B433" s="121"/>
      <c r="C433" s="121"/>
      <c r="D433" s="121"/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  <c r="Z433" s="121"/>
    </row>
    <row r="434" spans="1:26" ht="13" x14ac:dyDescent="0.6">
      <c r="A434" s="121"/>
      <c r="B434" s="121"/>
      <c r="C434" s="121"/>
      <c r="D434" s="121"/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  <c r="Z434" s="121"/>
    </row>
    <row r="435" spans="1:26" ht="13" x14ac:dyDescent="0.6">
      <c r="A435" s="121"/>
      <c r="B435" s="121"/>
      <c r="C435" s="121"/>
      <c r="D435" s="121"/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1"/>
      <c r="V435" s="121"/>
      <c r="W435" s="121"/>
      <c r="X435" s="121"/>
      <c r="Y435" s="121"/>
      <c r="Z435" s="121"/>
    </row>
    <row r="436" spans="1:26" ht="13" x14ac:dyDescent="0.6">
      <c r="A436" s="121"/>
      <c r="B436" s="121"/>
      <c r="C436" s="121"/>
      <c r="D436" s="121"/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</row>
    <row r="437" spans="1:26" ht="13" x14ac:dyDescent="0.6">
      <c r="A437" s="121"/>
      <c r="B437" s="121"/>
      <c r="C437" s="121"/>
      <c r="D437" s="121"/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</row>
    <row r="438" spans="1:26" ht="13" x14ac:dyDescent="0.6">
      <c r="A438" s="121"/>
      <c r="B438" s="121"/>
      <c r="C438" s="121"/>
      <c r="D438" s="121"/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1"/>
      <c r="V438" s="121"/>
      <c r="W438" s="121"/>
      <c r="X438" s="121"/>
      <c r="Y438" s="121"/>
      <c r="Z438" s="121"/>
    </row>
    <row r="439" spans="1:26" ht="13" x14ac:dyDescent="0.6">
      <c r="A439" s="121"/>
      <c r="B439" s="121"/>
      <c r="C439" s="121"/>
      <c r="D439" s="121"/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1"/>
      <c r="P439" s="121"/>
      <c r="Q439" s="121"/>
      <c r="R439" s="121"/>
      <c r="S439" s="121"/>
      <c r="T439" s="121"/>
      <c r="U439" s="121"/>
      <c r="V439" s="121"/>
      <c r="W439" s="121"/>
      <c r="X439" s="121"/>
      <c r="Y439" s="121"/>
      <c r="Z439" s="121"/>
    </row>
    <row r="440" spans="1:26" ht="13" x14ac:dyDescent="0.6">
      <c r="A440" s="121"/>
      <c r="B440" s="121"/>
      <c r="C440" s="121"/>
      <c r="D440" s="121"/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1"/>
      <c r="P440" s="121"/>
      <c r="Q440" s="121"/>
      <c r="R440" s="121"/>
      <c r="S440" s="121"/>
      <c r="T440" s="121"/>
      <c r="U440" s="121"/>
      <c r="V440" s="121"/>
      <c r="W440" s="121"/>
      <c r="X440" s="121"/>
      <c r="Y440" s="121"/>
      <c r="Z440" s="121"/>
    </row>
    <row r="441" spans="1:26" ht="13" x14ac:dyDescent="0.6">
      <c r="A441" s="121"/>
      <c r="B441" s="121"/>
      <c r="C441" s="121"/>
      <c r="D441" s="121"/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1"/>
      <c r="P441" s="121"/>
      <c r="Q441" s="121"/>
      <c r="R441" s="121"/>
      <c r="S441" s="121"/>
      <c r="T441" s="121"/>
      <c r="U441" s="121"/>
      <c r="V441" s="121"/>
      <c r="W441" s="121"/>
      <c r="X441" s="121"/>
      <c r="Y441" s="121"/>
      <c r="Z441" s="121"/>
    </row>
    <row r="442" spans="1:26" ht="13" x14ac:dyDescent="0.6">
      <c r="A442" s="121"/>
      <c r="B442" s="121"/>
      <c r="C442" s="121"/>
      <c r="D442" s="121"/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1"/>
      <c r="P442" s="121"/>
      <c r="Q442" s="121"/>
      <c r="R442" s="121"/>
      <c r="S442" s="121"/>
      <c r="T442" s="121"/>
      <c r="U442" s="121"/>
      <c r="V442" s="121"/>
      <c r="W442" s="121"/>
      <c r="X442" s="121"/>
      <c r="Y442" s="121"/>
      <c r="Z442" s="121"/>
    </row>
    <row r="443" spans="1:26" ht="13" x14ac:dyDescent="0.6">
      <c r="A443" s="121"/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</row>
    <row r="444" spans="1:26" ht="13" x14ac:dyDescent="0.6">
      <c r="A444" s="121"/>
      <c r="B444" s="121"/>
      <c r="C444" s="121"/>
      <c r="D444" s="121"/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1"/>
      <c r="Z444" s="121"/>
    </row>
    <row r="445" spans="1:26" ht="13" x14ac:dyDescent="0.6">
      <c r="A445" s="121"/>
      <c r="B445" s="121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  <c r="Z445" s="121"/>
    </row>
    <row r="446" spans="1:26" ht="13" x14ac:dyDescent="0.6">
      <c r="A446" s="121"/>
      <c r="B446" s="121"/>
      <c r="C446" s="121"/>
      <c r="D446" s="121"/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1"/>
      <c r="Z446" s="121"/>
    </row>
    <row r="447" spans="1:26" ht="13" x14ac:dyDescent="0.6">
      <c r="A447" s="121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  <c r="Z447" s="121"/>
    </row>
    <row r="448" spans="1:26" ht="13" x14ac:dyDescent="0.6">
      <c r="A448" s="121"/>
      <c r="B448" s="121"/>
      <c r="C448" s="121"/>
      <c r="D448" s="121"/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1"/>
      <c r="Z448" s="121"/>
    </row>
    <row r="449" spans="1:26" ht="13" x14ac:dyDescent="0.6">
      <c r="A449" s="121"/>
      <c r="B449" s="121"/>
      <c r="C449" s="121"/>
      <c r="D449" s="121"/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1"/>
      <c r="Z449" s="121"/>
    </row>
    <row r="450" spans="1:26" ht="13" x14ac:dyDescent="0.6">
      <c r="A450" s="121"/>
      <c r="B450" s="121"/>
      <c r="C450" s="121"/>
      <c r="D450" s="121"/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</row>
    <row r="451" spans="1:26" ht="13" x14ac:dyDescent="0.6">
      <c r="A451" s="121"/>
      <c r="B451" s="121"/>
      <c r="C451" s="121"/>
      <c r="D451" s="121"/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</row>
    <row r="452" spans="1:26" ht="13" x14ac:dyDescent="0.6">
      <c r="A452" s="121"/>
      <c r="B452" s="121"/>
      <c r="C452" s="121"/>
      <c r="D452" s="121"/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1"/>
      <c r="Z452" s="121"/>
    </row>
    <row r="453" spans="1:26" ht="13" x14ac:dyDescent="0.6">
      <c r="A453" s="121"/>
      <c r="B453" s="121"/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1"/>
      <c r="Z453" s="121"/>
    </row>
    <row r="454" spans="1:26" ht="13" x14ac:dyDescent="0.6">
      <c r="A454" s="121"/>
      <c r="B454" s="121"/>
      <c r="C454" s="121"/>
      <c r="D454" s="121"/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</row>
    <row r="455" spans="1:26" ht="13" x14ac:dyDescent="0.6">
      <c r="A455" s="121"/>
      <c r="B455" s="121"/>
      <c r="C455" s="121"/>
      <c r="D455" s="121"/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  <c r="Z455" s="121"/>
    </row>
    <row r="456" spans="1:26" ht="13" x14ac:dyDescent="0.6">
      <c r="A456" s="121"/>
      <c r="B456" s="121"/>
      <c r="C456" s="121"/>
      <c r="D456" s="121"/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1"/>
      <c r="Z456" s="121"/>
    </row>
    <row r="457" spans="1:26" ht="13" x14ac:dyDescent="0.6">
      <c r="A457" s="121"/>
      <c r="B457" s="121"/>
      <c r="C457" s="121"/>
      <c r="D457" s="121"/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1"/>
      <c r="Z457" s="121"/>
    </row>
    <row r="458" spans="1:26" ht="13" x14ac:dyDescent="0.6">
      <c r="A458" s="121"/>
      <c r="B458" s="121"/>
      <c r="C458" s="121"/>
      <c r="D458" s="121"/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1"/>
      <c r="Z458" s="121"/>
    </row>
    <row r="459" spans="1:26" ht="13" x14ac:dyDescent="0.6">
      <c r="A459" s="121"/>
      <c r="B459" s="121"/>
      <c r="C459" s="121"/>
      <c r="D459" s="121"/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</row>
    <row r="460" spans="1:26" ht="13" x14ac:dyDescent="0.6">
      <c r="A460" s="121"/>
      <c r="B460" s="121"/>
      <c r="C460" s="121"/>
      <c r="D460" s="121"/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  <c r="Z460" s="121"/>
    </row>
    <row r="461" spans="1:26" ht="13" x14ac:dyDescent="0.6">
      <c r="A461" s="121"/>
      <c r="B461" s="121"/>
      <c r="C461" s="121"/>
      <c r="D461" s="121"/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1"/>
      <c r="P461" s="121"/>
      <c r="Q461" s="121"/>
      <c r="R461" s="121"/>
      <c r="S461" s="121"/>
      <c r="T461" s="121"/>
      <c r="U461" s="121"/>
      <c r="V461" s="121"/>
      <c r="W461" s="121"/>
      <c r="X461" s="121"/>
      <c r="Y461" s="121"/>
      <c r="Z461" s="121"/>
    </row>
    <row r="462" spans="1:26" ht="13" x14ac:dyDescent="0.6">
      <c r="A462" s="121"/>
      <c r="B462" s="121"/>
      <c r="C462" s="121"/>
      <c r="D462" s="121"/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1"/>
      <c r="W462" s="121"/>
      <c r="X462" s="121"/>
      <c r="Y462" s="121"/>
      <c r="Z462" s="121"/>
    </row>
    <row r="463" spans="1:26" ht="13" x14ac:dyDescent="0.6">
      <c r="A463" s="121"/>
      <c r="B463" s="121"/>
      <c r="C463" s="121"/>
      <c r="D463" s="121"/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</row>
    <row r="464" spans="1:26" ht="13" x14ac:dyDescent="0.6">
      <c r="A464" s="121"/>
      <c r="B464" s="121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</row>
    <row r="465" spans="1:26" ht="13" x14ac:dyDescent="0.6">
      <c r="A465" s="121"/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</row>
    <row r="466" spans="1:26" ht="13" x14ac:dyDescent="0.6">
      <c r="A466" s="121"/>
      <c r="B466" s="121"/>
      <c r="C466" s="121"/>
      <c r="D466" s="121"/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1"/>
      <c r="P466" s="121"/>
      <c r="Q466" s="121"/>
      <c r="R466" s="121"/>
      <c r="S466" s="121"/>
      <c r="T466" s="121"/>
      <c r="U466" s="121"/>
      <c r="V466" s="121"/>
      <c r="W466" s="121"/>
      <c r="X466" s="121"/>
      <c r="Y466" s="121"/>
      <c r="Z466" s="121"/>
    </row>
    <row r="467" spans="1:26" ht="13" x14ac:dyDescent="0.6">
      <c r="A467" s="121"/>
      <c r="B467" s="121"/>
      <c r="C467" s="121"/>
      <c r="D467" s="121"/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1"/>
      <c r="P467" s="121"/>
      <c r="Q467" s="121"/>
      <c r="R467" s="121"/>
      <c r="S467" s="121"/>
      <c r="T467" s="121"/>
      <c r="U467" s="121"/>
      <c r="V467" s="121"/>
      <c r="W467" s="121"/>
      <c r="X467" s="121"/>
      <c r="Y467" s="121"/>
      <c r="Z467" s="121"/>
    </row>
    <row r="468" spans="1:26" ht="13" x14ac:dyDescent="0.6">
      <c r="A468" s="121"/>
      <c r="B468" s="121"/>
      <c r="C468" s="121"/>
      <c r="D468" s="121"/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1"/>
      <c r="P468" s="121"/>
      <c r="Q468" s="121"/>
      <c r="R468" s="121"/>
      <c r="S468" s="121"/>
      <c r="T468" s="121"/>
      <c r="U468" s="121"/>
      <c r="V468" s="121"/>
      <c r="W468" s="121"/>
      <c r="X468" s="121"/>
      <c r="Y468" s="121"/>
      <c r="Z468" s="121"/>
    </row>
    <row r="469" spans="1:26" ht="13" x14ac:dyDescent="0.6">
      <c r="A469" s="121"/>
      <c r="B469" s="121"/>
      <c r="C469" s="121"/>
      <c r="D469" s="121"/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1"/>
      <c r="P469" s="121"/>
      <c r="Q469" s="121"/>
      <c r="R469" s="121"/>
      <c r="S469" s="121"/>
      <c r="T469" s="121"/>
      <c r="U469" s="121"/>
      <c r="V469" s="121"/>
      <c r="W469" s="121"/>
      <c r="X469" s="121"/>
      <c r="Y469" s="121"/>
      <c r="Z469" s="121"/>
    </row>
    <row r="470" spans="1:26" ht="13" x14ac:dyDescent="0.6">
      <c r="A470" s="121"/>
      <c r="B470" s="121"/>
      <c r="C470" s="121"/>
      <c r="D470" s="121"/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1"/>
      <c r="P470" s="121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</row>
    <row r="471" spans="1:26" ht="13" x14ac:dyDescent="0.6">
      <c r="A471" s="121"/>
      <c r="B471" s="121"/>
      <c r="C471" s="121"/>
      <c r="D471" s="121"/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1"/>
      <c r="P471" s="121"/>
      <c r="Q471" s="121"/>
      <c r="R471" s="121"/>
      <c r="S471" s="121"/>
      <c r="T471" s="121"/>
      <c r="U471" s="121"/>
      <c r="V471" s="121"/>
      <c r="W471" s="121"/>
      <c r="X471" s="121"/>
      <c r="Y471" s="121"/>
      <c r="Z471" s="121"/>
    </row>
    <row r="472" spans="1:26" ht="13" x14ac:dyDescent="0.6">
      <c r="A472" s="121"/>
      <c r="B472" s="121"/>
      <c r="C472" s="121"/>
      <c r="D472" s="121"/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1"/>
      <c r="P472" s="121"/>
      <c r="Q472" s="121"/>
      <c r="R472" s="121"/>
      <c r="S472" s="121"/>
      <c r="T472" s="121"/>
      <c r="U472" s="121"/>
      <c r="V472" s="121"/>
      <c r="W472" s="121"/>
      <c r="X472" s="121"/>
      <c r="Y472" s="121"/>
      <c r="Z472" s="121"/>
    </row>
    <row r="473" spans="1:26" ht="13" x14ac:dyDescent="0.6">
      <c r="A473" s="121"/>
      <c r="B473" s="121"/>
      <c r="C473" s="121"/>
      <c r="D473" s="121"/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</row>
    <row r="474" spans="1:26" ht="13" x14ac:dyDescent="0.6">
      <c r="A474" s="121"/>
      <c r="B474" s="121"/>
      <c r="C474" s="121"/>
      <c r="D474" s="121"/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1"/>
      <c r="P474" s="121"/>
      <c r="Q474" s="121"/>
      <c r="R474" s="121"/>
      <c r="S474" s="121"/>
      <c r="T474" s="121"/>
      <c r="U474" s="121"/>
      <c r="V474" s="121"/>
      <c r="W474" s="121"/>
      <c r="X474" s="121"/>
      <c r="Y474" s="121"/>
      <c r="Z474" s="121"/>
    </row>
    <row r="475" spans="1:26" ht="13" x14ac:dyDescent="0.6">
      <c r="A475" s="121"/>
      <c r="B475" s="121"/>
      <c r="C475" s="121"/>
      <c r="D475" s="121"/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</row>
    <row r="476" spans="1:26" ht="13" x14ac:dyDescent="0.6">
      <c r="A476" s="121"/>
      <c r="B476" s="121"/>
      <c r="C476" s="121"/>
      <c r="D476" s="121"/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</row>
    <row r="477" spans="1:26" ht="13" x14ac:dyDescent="0.6">
      <c r="A477" s="121"/>
      <c r="B477" s="121"/>
      <c r="C477" s="121"/>
      <c r="D477" s="121"/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1"/>
      <c r="X477" s="121"/>
      <c r="Y477" s="121"/>
      <c r="Z477" s="121"/>
    </row>
    <row r="478" spans="1:26" ht="13" x14ac:dyDescent="0.6">
      <c r="A478" s="121"/>
      <c r="B478" s="121"/>
      <c r="C478" s="121"/>
      <c r="D478" s="121"/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</row>
    <row r="479" spans="1:26" ht="13" x14ac:dyDescent="0.6">
      <c r="A479" s="121"/>
      <c r="B479" s="121"/>
      <c r="C479" s="121"/>
      <c r="D479" s="121"/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</row>
    <row r="480" spans="1:26" ht="13" x14ac:dyDescent="0.6">
      <c r="A480" s="121"/>
      <c r="B480" s="121"/>
      <c r="C480" s="121"/>
      <c r="D480" s="121"/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1"/>
      <c r="P480" s="121"/>
      <c r="Q480" s="121"/>
      <c r="R480" s="121"/>
      <c r="S480" s="121"/>
      <c r="T480" s="121"/>
      <c r="U480" s="121"/>
      <c r="V480" s="121"/>
      <c r="W480" s="121"/>
      <c r="X480" s="121"/>
      <c r="Y480" s="121"/>
      <c r="Z480" s="121"/>
    </row>
    <row r="481" spans="1:26" ht="13" x14ac:dyDescent="0.6">
      <c r="A481" s="121"/>
      <c r="B481" s="121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  <c r="W481" s="121"/>
      <c r="X481" s="121"/>
      <c r="Y481" s="121"/>
      <c r="Z481" s="121"/>
    </row>
    <row r="482" spans="1:26" ht="13" x14ac:dyDescent="0.6">
      <c r="A482" s="121"/>
      <c r="B482" s="121"/>
      <c r="C482" s="121"/>
      <c r="D482" s="121"/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1"/>
      <c r="P482" s="121"/>
      <c r="Q482" s="121"/>
      <c r="R482" s="121"/>
      <c r="S482" s="121"/>
      <c r="T482" s="121"/>
      <c r="U482" s="121"/>
      <c r="V482" s="121"/>
      <c r="W482" s="121"/>
      <c r="X482" s="121"/>
      <c r="Y482" s="121"/>
      <c r="Z482" s="121"/>
    </row>
    <row r="483" spans="1:26" ht="13" x14ac:dyDescent="0.6">
      <c r="A483" s="121"/>
      <c r="B483" s="121"/>
      <c r="C483" s="121"/>
      <c r="D483" s="121"/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1"/>
      <c r="X483" s="121"/>
      <c r="Y483" s="121"/>
      <c r="Z483" s="121"/>
    </row>
    <row r="484" spans="1:26" ht="13" x14ac:dyDescent="0.6">
      <c r="A484" s="121"/>
      <c r="B484" s="121"/>
      <c r="C484" s="121"/>
      <c r="D484" s="121"/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1"/>
      <c r="X484" s="121"/>
      <c r="Y484" s="121"/>
      <c r="Z484" s="121"/>
    </row>
    <row r="485" spans="1:26" ht="13" x14ac:dyDescent="0.6">
      <c r="A485" s="121"/>
      <c r="B485" s="121"/>
      <c r="C485" s="121"/>
      <c r="D485" s="121"/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1"/>
      <c r="X485" s="121"/>
      <c r="Y485" s="121"/>
      <c r="Z485" s="121"/>
    </row>
    <row r="486" spans="1:26" ht="13" x14ac:dyDescent="0.6">
      <c r="A486" s="121"/>
      <c r="B486" s="121"/>
      <c r="C486" s="121"/>
      <c r="D486" s="121"/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1"/>
      <c r="X486" s="121"/>
      <c r="Y486" s="121"/>
      <c r="Z486" s="121"/>
    </row>
    <row r="487" spans="1:26" ht="13" x14ac:dyDescent="0.6">
      <c r="A487" s="121"/>
      <c r="B487" s="121"/>
      <c r="C487" s="121"/>
      <c r="D487" s="121"/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1"/>
      <c r="X487" s="121"/>
      <c r="Y487" s="121"/>
      <c r="Z487" s="121"/>
    </row>
    <row r="488" spans="1:26" ht="13" x14ac:dyDescent="0.6">
      <c r="A488" s="121"/>
      <c r="B488" s="121"/>
      <c r="C488" s="121"/>
      <c r="D488" s="121"/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</row>
    <row r="489" spans="1:26" ht="13" x14ac:dyDescent="0.6">
      <c r="A489" s="121"/>
      <c r="B489" s="121"/>
      <c r="C489" s="121"/>
      <c r="D489" s="121"/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1"/>
      <c r="X489" s="121"/>
      <c r="Y489" s="121"/>
      <c r="Z489" s="121"/>
    </row>
    <row r="490" spans="1:26" ht="13" x14ac:dyDescent="0.6">
      <c r="A490" s="121"/>
      <c r="B490" s="121"/>
      <c r="C490" s="121"/>
      <c r="D490" s="121"/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</row>
    <row r="491" spans="1:26" ht="13" x14ac:dyDescent="0.6">
      <c r="A491" s="121"/>
      <c r="B491" s="121"/>
      <c r="C491" s="121"/>
      <c r="D491" s="121"/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1"/>
      <c r="X491" s="121"/>
      <c r="Y491" s="121"/>
      <c r="Z491" s="121"/>
    </row>
    <row r="492" spans="1:26" ht="13" x14ac:dyDescent="0.6">
      <c r="A492" s="121"/>
      <c r="B492" s="121"/>
      <c r="C492" s="121"/>
      <c r="D492" s="121"/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1"/>
      <c r="X492" s="121"/>
      <c r="Y492" s="121"/>
      <c r="Z492" s="121"/>
    </row>
    <row r="493" spans="1:26" ht="13" x14ac:dyDescent="0.6">
      <c r="A493" s="121"/>
      <c r="B493" s="121"/>
      <c r="C493" s="121"/>
      <c r="D493" s="121"/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</row>
    <row r="494" spans="1:26" ht="13" x14ac:dyDescent="0.6">
      <c r="A494" s="121"/>
      <c r="B494" s="121"/>
      <c r="C494" s="121"/>
      <c r="D494" s="121"/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1"/>
      <c r="X494" s="121"/>
      <c r="Y494" s="121"/>
      <c r="Z494" s="121"/>
    </row>
    <row r="495" spans="1:26" ht="13" x14ac:dyDescent="0.6">
      <c r="A495" s="121"/>
      <c r="B495" s="121"/>
      <c r="C495" s="121"/>
      <c r="D495" s="121"/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1"/>
      <c r="X495" s="121"/>
      <c r="Y495" s="121"/>
      <c r="Z495" s="121"/>
    </row>
    <row r="496" spans="1:26" ht="13" x14ac:dyDescent="0.6">
      <c r="A496" s="121"/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  <c r="Z496" s="121"/>
    </row>
    <row r="497" spans="1:26" ht="13" x14ac:dyDescent="0.6">
      <c r="A497" s="121"/>
      <c r="B497" s="121"/>
      <c r="C497" s="121"/>
      <c r="D497" s="121"/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1"/>
      <c r="P497" s="121"/>
      <c r="Q497" s="121"/>
      <c r="R497" s="121"/>
      <c r="S497" s="121"/>
      <c r="T497" s="121"/>
      <c r="U497" s="121"/>
      <c r="V497" s="121"/>
      <c r="W497" s="121"/>
      <c r="X497" s="121"/>
      <c r="Y497" s="121"/>
      <c r="Z497" s="121"/>
    </row>
    <row r="498" spans="1:26" ht="13" x14ac:dyDescent="0.6">
      <c r="A498" s="121"/>
      <c r="B498" s="121"/>
      <c r="C498" s="121"/>
      <c r="D498" s="121"/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1"/>
      <c r="P498" s="121"/>
      <c r="Q498" s="121"/>
      <c r="R498" s="121"/>
      <c r="S498" s="121"/>
      <c r="T498" s="121"/>
      <c r="U498" s="121"/>
      <c r="V498" s="121"/>
      <c r="W498" s="121"/>
      <c r="X498" s="121"/>
      <c r="Y498" s="121"/>
      <c r="Z498" s="121"/>
    </row>
    <row r="499" spans="1:26" ht="13" x14ac:dyDescent="0.6">
      <c r="A499" s="121"/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</row>
    <row r="500" spans="1:26" ht="13" x14ac:dyDescent="0.6">
      <c r="A500" s="121"/>
      <c r="B500" s="121"/>
      <c r="C500" s="121"/>
      <c r="D500" s="121"/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</row>
    <row r="501" spans="1:26" ht="13" x14ac:dyDescent="0.6">
      <c r="A501" s="121"/>
      <c r="B501" s="121"/>
      <c r="C501" s="121"/>
      <c r="D501" s="121"/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1"/>
      <c r="X501" s="121"/>
      <c r="Y501" s="121"/>
      <c r="Z501" s="121"/>
    </row>
    <row r="502" spans="1:26" ht="13" x14ac:dyDescent="0.6">
      <c r="A502" s="121"/>
      <c r="B502" s="121"/>
      <c r="C502" s="121"/>
      <c r="D502" s="121"/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</row>
    <row r="503" spans="1:26" ht="13" x14ac:dyDescent="0.6">
      <c r="A503" s="121"/>
      <c r="B503" s="121"/>
      <c r="C503" s="121"/>
      <c r="D503" s="121"/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21"/>
      <c r="Z503" s="121"/>
    </row>
    <row r="504" spans="1:26" ht="13" x14ac:dyDescent="0.6">
      <c r="A504" s="121"/>
      <c r="B504" s="121"/>
      <c r="C504" s="121"/>
      <c r="D504" s="121"/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1"/>
      <c r="X504" s="121"/>
      <c r="Y504" s="121"/>
      <c r="Z504" s="121"/>
    </row>
    <row r="505" spans="1:26" ht="13" x14ac:dyDescent="0.6">
      <c r="A505" s="121"/>
      <c r="B505" s="121"/>
      <c r="C505" s="121"/>
      <c r="D505" s="121"/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1"/>
      <c r="X505" s="121"/>
      <c r="Y505" s="121"/>
      <c r="Z505" s="121"/>
    </row>
    <row r="506" spans="1:26" ht="13" x14ac:dyDescent="0.6">
      <c r="A506" s="121"/>
      <c r="B506" s="121"/>
      <c r="C506" s="121"/>
      <c r="D506" s="121"/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1"/>
      <c r="X506" s="121"/>
      <c r="Y506" s="121"/>
      <c r="Z506" s="121"/>
    </row>
    <row r="507" spans="1:26" ht="13" x14ac:dyDescent="0.6">
      <c r="A507" s="121"/>
      <c r="B507" s="121"/>
      <c r="C507" s="121"/>
      <c r="D507" s="121"/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1"/>
      <c r="X507" s="121"/>
      <c r="Y507" s="121"/>
      <c r="Z507" s="121"/>
    </row>
    <row r="508" spans="1:26" ht="13" x14ac:dyDescent="0.6">
      <c r="A508" s="121"/>
      <c r="B508" s="121"/>
      <c r="C508" s="121"/>
      <c r="D508" s="121"/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</row>
    <row r="509" spans="1:26" ht="13" x14ac:dyDescent="0.6">
      <c r="A509" s="121"/>
      <c r="B509" s="121"/>
      <c r="C509" s="121"/>
      <c r="D509" s="121"/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</row>
    <row r="510" spans="1:26" ht="13" x14ac:dyDescent="0.6">
      <c r="A510" s="121"/>
      <c r="B510" s="121"/>
      <c r="C510" s="121"/>
      <c r="D510" s="121"/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</row>
    <row r="511" spans="1:26" ht="13" x14ac:dyDescent="0.6">
      <c r="A511" s="121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21"/>
      <c r="Z511" s="121"/>
    </row>
    <row r="512" spans="1:26" ht="13" x14ac:dyDescent="0.6">
      <c r="A512" s="121"/>
      <c r="B512" s="121"/>
      <c r="C512" s="121"/>
      <c r="D512" s="121"/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21"/>
      <c r="Z512" s="121"/>
    </row>
    <row r="513" spans="1:26" ht="13" x14ac:dyDescent="0.6">
      <c r="A513" s="121"/>
      <c r="B513" s="121"/>
      <c r="C513" s="121"/>
      <c r="D513" s="121"/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21"/>
      <c r="Z513" s="121"/>
    </row>
    <row r="514" spans="1:26" ht="13" x14ac:dyDescent="0.6">
      <c r="A514" s="121"/>
      <c r="B514" s="121"/>
      <c r="C514" s="121"/>
      <c r="D514" s="121"/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21"/>
      <c r="Z514" s="121"/>
    </row>
    <row r="515" spans="1:26" ht="13" x14ac:dyDescent="0.6">
      <c r="A515" s="121"/>
      <c r="B515" s="121"/>
      <c r="C515" s="121"/>
      <c r="D515" s="121"/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21"/>
      <c r="Z515" s="121"/>
    </row>
    <row r="516" spans="1:26" ht="13" x14ac:dyDescent="0.6">
      <c r="A516" s="121"/>
      <c r="B516" s="121"/>
      <c r="C516" s="121"/>
      <c r="D516" s="121"/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21"/>
      <c r="Z516" s="121"/>
    </row>
    <row r="517" spans="1:26" ht="13" x14ac:dyDescent="0.6">
      <c r="A517" s="121"/>
      <c r="B517" s="121"/>
      <c r="C517" s="121"/>
      <c r="D517" s="121"/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21"/>
      <c r="Z517" s="121"/>
    </row>
    <row r="518" spans="1:26" ht="13" x14ac:dyDescent="0.6">
      <c r="A518" s="121"/>
      <c r="B518" s="121"/>
      <c r="C518" s="121"/>
      <c r="D518" s="121"/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21"/>
      <c r="Z518" s="121"/>
    </row>
    <row r="519" spans="1:26" ht="13" x14ac:dyDescent="0.6">
      <c r="A519" s="121"/>
      <c r="B519" s="121"/>
      <c r="C519" s="121"/>
      <c r="D519" s="121"/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21"/>
      <c r="Z519" s="121"/>
    </row>
    <row r="520" spans="1:26" ht="13" x14ac:dyDescent="0.6">
      <c r="A520" s="121"/>
      <c r="B520" s="121"/>
      <c r="C520" s="121"/>
      <c r="D520" s="121"/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21"/>
      <c r="Z520" s="121"/>
    </row>
    <row r="521" spans="1:26" ht="13" x14ac:dyDescent="0.6">
      <c r="A521" s="121"/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</row>
    <row r="522" spans="1:26" ht="13" x14ac:dyDescent="0.6">
      <c r="A522" s="121"/>
      <c r="B522" s="121"/>
      <c r="C522" s="121"/>
      <c r="D522" s="121"/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21"/>
      <c r="Z522" s="121"/>
    </row>
    <row r="523" spans="1:26" ht="13" x14ac:dyDescent="0.6">
      <c r="A523" s="121"/>
      <c r="B523" s="121"/>
      <c r="C523" s="121"/>
      <c r="D523" s="121"/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21"/>
      <c r="Z523" s="121"/>
    </row>
    <row r="524" spans="1:26" ht="13" x14ac:dyDescent="0.6">
      <c r="A524" s="121"/>
      <c r="B524" s="121"/>
      <c r="C524" s="121"/>
      <c r="D524" s="121"/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</row>
    <row r="525" spans="1:26" ht="13" x14ac:dyDescent="0.6">
      <c r="A525" s="121"/>
      <c r="B525" s="121"/>
      <c r="C525" s="121"/>
      <c r="D525" s="121"/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  <c r="Z525" s="121"/>
    </row>
    <row r="526" spans="1:26" ht="13" x14ac:dyDescent="0.6">
      <c r="A526" s="121"/>
      <c r="B526" s="121"/>
      <c r="C526" s="121"/>
      <c r="D526" s="121"/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21"/>
      <c r="Z526" s="121"/>
    </row>
    <row r="527" spans="1:26" ht="13" x14ac:dyDescent="0.6">
      <c r="A527" s="121"/>
      <c r="B527" s="121"/>
      <c r="C527" s="121"/>
      <c r="D527" s="121"/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21"/>
      <c r="Z527" s="121"/>
    </row>
    <row r="528" spans="1:26" ht="13" x14ac:dyDescent="0.6">
      <c r="A528" s="121"/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</row>
    <row r="529" spans="1:26" ht="13" x14ac:dyDescent="0.6">
      <c r="A529" s="121"/>
      <c r="B529" s="121"/>
      <c r="C529" s="121"/>
      <c r="D529" s="121"/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21"/>
      <c r="Z529" s="121"/>
    </row>
    <row r="530" spans="1:26" ht="13" x14ac:dyDescent="0.6">
      <c r="A530" s="121"/>
      <c r="B530" s="121"/>
      <c r="C530" s="121"/>
      <c r="D530" s="121"/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21"/>
      <c r="Z530" s="121"/>
    </row>
    <row r="531" spans="1:26" ht="13" x14ac:dyDescent="0.6">
      <c r="A531" s="121"/>
      <c r="B531" s="121"/>
      <c r="C531" s="121"/>
      <c r="D531" s="121"/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</row>
    <row r="532" spans="1:26" ht="13" x14ac:dyDescent="0.6">
      <c r="A532" s="121"/>
      <c r="B532" s="121"/>
      <c r="C532" s="121"/>
      <c r="D532" s="121"/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21"/>
      <c r="Z532" s="121"/>
    </row>
    <row r="533" spans="1:26" ht="13" x14ac:dyDescent="0.6">
      <c r="A533" s="121"/>
      <c r="B533" s="121"/>
      <c r="C533" s="121"/>
      <c r="D533" s="121"/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</row>
    <row r="534" spans="1:26" ht="13" x14ac:dyDescent="0.6">
      <c r="A534" s="121"/>
      <c r="B534" s="121"/>
      <c r="C534" s="121"/>
      <c r="D534" s="121"/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1"/>
      <c r="X534" s="121"/>
      <c r="Y534" s="121"/>
      <c r="Z534" s="121"/>
    </row>
    <row r="535" spans="1:26" ht="13" x14ac:dyDescent="0.6">
      <c r="A535" s="121"/>
      <c r="B535" s="121"/>
      <c r="C535" s="121"/>
      <c r="D535" s="121"/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1"/>
      <c r="X535" s="121"/>
      <c r="Y535" s="121"/>
      <c r="Z535" s="121"/>
    </row>
    <row r="536" spans="1:26" ht="13" x14ac:dyDescent="0.6">
      <c r="A536" s="121"/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</row>
    <row r="537" spans="1:26" ht="13" x14ac:dyDescent="0.6">
      <c r="A537" s="121"/>
      <c r="B537" s="121"/>
      <c r="C537" s="121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</row>
    <row r="538" spans="1:26" ht="13" x14ac:dyDescent="0.6">
      <c r="A538" s="121"/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</row>
    <row r="539" spans="1:26" ht="13" x14ac:dyDescent="0.6">
      <c r="A539" s="121"/>
      <c r="B539" s="121"/>
      <c r="C539" s="121"/>
      <c r="D539" s="121"/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1"/>
      <c r="X539" s="121"/>
      <c r="Y539" s="121"/>
      <c r="Z539" s="121"/>
    </row>
    <row r="540" spans="1:26" ht="13" x14ac:dyDescent="0.6">
      <c r="A540" s="121"/>
      <c r="B540" s="121"/>
      <c r="C540" s="121"/>
      <c r="D540" s="121"/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1"/>
      <c r="X540" s="121"/>
      <c r="Y540" s="121"/>
      <c r="Z540" s="121"/>
    </row>
    <row r="541" spans="1:26" ht="13" x14ac:dyDescent="0.6">
      <c r="A541" s="121"/>
      <c r="B541" s="121"/>
      <c r="C541" s="121"/>
      <c r="D541" s="121"/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1"/>
      <c r="X541" s="121"/>
      <c r="Y541" s="121"/>
      <c r="Z541" s="121"/>
    </row>
    <row r="542" spans="1:26" ht="13" x14ac:dyDescent="0.6">
      <c r="A542" s="121"/>
      <c r="B542" s="121"/>
      <c r="C542" s="121"/>
      <c r="D542" s="121"/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</row>
    <row r="543" spans="1:26" ht="13" x14ac:dyDescent="0.6">
      <c r="A543" s="121"/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</row>
    <row r="544" spans="1:26" ht="13" x14ac:dyDescent="0.6">
      <c r="A544" s="121"/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</row>
    <row r="545" spans="1:26" ht="13" x14ac:dyDescent="0.6">
      <c r="A545" s="121"/>
      <c r="B545" s="121"/>
      <c r="C545" s="121"/>
      <c r="D545" s="121"/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1"/>
      <c r="P545" s="121"/>
      <c r="Q545" s="121"/>
      <c r="R545" s="121"/>
      <c r="S545" s="121"/>
      <c r="T545" s="121"/>
      <c r="U545" s="121"/>
      <c r="V545" s="121"/>
      <c r="W545" s="121"/>
      <c r="X545" s="121"/>
      <c r="Y545" s="121"/>
      <c r="Z545" s="121"/>
    </row>
    <row r="546" spans="1:26" ht="13" x14ac:dyDescent="0.6">
      <c r="A546" s="121"/>
      <c r="B546" s="121"/>
      <c r="C546" s="121"/>
      <c r="D546" s="121"/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1"/>
      <c r="P546" s="121"/>
      <c r="Q546" s="121"/>
      <c r="R546" s="121"/>
      <c r="S546" s="121"/>
      <c r="T546" s="121"/>
      <c r="U546" s="121"/>
      <c r="V546" s="121"/>
      <c r="W546" s="121"/>
      <c r="X546" s="121"/>
      <c r="Y546" s="121"/>
      <c r="Z546" s="121"/>
    </row>
    <row r="547" spans="1:26" ht="13" x14ac:dyDescent="0.6">
      <c r="A547" s="121"/>
      <c r="B547" s="121"/>
      <c r="C547" s="121"/>
      <c r="D547" s="121"/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1"/>
      <c r="P547" s="121"/>
      <c r="Q547" s="121"/>
      <c r="R547" s="121"/>
      <c r="S547" s="121"/>
      <c r="T547" s="121"/>
      <c r="U547" s="121"/>
      <c r="V547" s="121"/>
      <c r="W547" s="121"/>
      <c r="X547" s="121"/>
      <c r="Y547" s="121"/>
      <c r="Z547" s="121"/>
    </row>
    <row r="548" spans="1:26" ht="13" x14ac:dyDescent="0.6">
      <c r="A548" s="121"/>
      <c r="B548" s="121"/>
      <c r="C548" s="121"/>
      <c r="D548" s="121"/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</row>
    <row r="549" spans="1:26" ht="13" x14ac:dyDescent="0.6">
      <c r="A549" s="121"/>
      <c r="B549" s="121"/>
      <c r="C549" s="121"/>
      <c r="D549" s="121"/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  <c r="W549" s="121"/>
      <c r="X549" s="121"/>
      <c r="Y549" s="121"/>
      <c r="Z549" s="121"/>
    </row>
    <row r="550" spans="1:26" ht="13" x14ac:dyDescent="0.6">
      <c r="A550" s="121"/>
      <c r="B550" s="121"/>
      <c r="C550" s="121"/>
      <c r="D550" s="121"/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1"/>
      <c r="P550" s="121"/>
      <c r="Q550" s="121"/>
      <c r="R550" s="121"/>
      <c r="S550" s="121"/>
      <c r="T550" s="121"/>
      <c r="U550" s="121"/>
      <c r="V550" s="121"/>
      <c r="W550" s="121"/>
      <c r="X550" s="121"/>
      <c r="Y550" s="121"/>
      <c r="Z550" s="121"/>
    </row>
    <row r="551" spans="1:26" ht="13" x14ac:dyDescent="0.6">
      <c r="A551" s="121"/>
      <c r="B551" s="121"/>
      <c r="C551" s="121"/>
      <c r="D551" s="121"/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</row>
    <row r="552" spans="1:26" ht="13" x14ac:dyDescent="0.6">
      <c r="A552" s="121"/>
      <c r="B552" s="121"/>
      <c r="C552" s="121"/>
      <c r="D552" s="121"/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1"/>
      <c r="P552" s="121"/>
      <c r="Q552" s="121"/>
      <c r="R552" s="121"/>
      <c r="S552" s="121"/>
      <c r="T552" s="121"/>
      <c r="U552" s="121"/>
      <c r="V552" s="121"/>
      <c r="W552" s="121"/>
      <c r="X552" s="121"/>
      <c r="Y552" s="121"/>
      <c r="Z552" s="121"/>
    </row>
    <row r="553" spans="1:26" ht="13" x14ac:dyDescent="0.6">
      <c r="A553" s="121"/>
      <c r="B553" s="121"/>
      <c r="C553" s="121"/>
      <c r="D553" s="121"/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1"/>
      <c r="P553" s="121"/>
      <c r="Q553" s="121"/>
      <c r="R553" s="121"/>
      <c r="S553" s="121"/>
      <c r="T553" s="121"/>
      <c r="U553" s="121"/>
      <c r="V553" s="121"/>
      <c r="W553" s="121"/>
      <c r="X553" s="121"/>
      <c r="Y553" s="121"/>
      <c r="Z553" s="121"/>
    </row>
    <row r="554" spans="1:26" ht="13" x14ac:dyDescent="0.6">
      <c r="A554" s="121"/>
      <c r="B554" s="121"/>
      <c r="C554" s="121"/>
      <c r="D554" s="121"/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1"/>
      <c r="P554" s="121"/>
      <c r="Q554" s="121"/>
      <c r="R554" s="121"/>
      <c r="S554" s="121"/>
      <c r="T554" s="121"/>
      <c r="U554" s="121"/>
      <c r="V554" s="121"/>
      <c r="W554" s="121"/>
      <c r="X554" s="121"/>
      <c r="Y554" s="121"/>
      <c r="Z554" s="121"/>
    </row>
    <row r="555" spans="1:26" ht="13" x14ac:dyDescent="0.6">
      <c r="A555" s="121"/>
      <c r="B555" s="121"/>
      <c r="C555" s="121"/>
      <c r="D555" s="121"/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1"/>
      <c r="P555" s="121"/>
      <c r="Q555" s="121"/>
      <c r="R555" s="121"/>
      <c r="S555" s="121"/>
      <c r="T555" s="121"/>
      <c r="U555" s="121"/>
      <c r="V555" s="121"/>
      <c r="W555" s="121"/>
      <c r="X555" s="121"/>
      <c r="Y555" s="121"/>
      <c r="Z555" s="121"/>
    </row>
    <row r="556" spans="1:26" ht="13" x14ac:dyDescent="0.6">
      <c r="A556" s="121"/>
      <c r="B556" s="121"/>
      <c r="C556" s="121"/>
      <c r="D556" s="121"/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1"/>
      <c r="P556" s="121"/>
      <c r="Q556" s="121"/>
      <c r="R556" s="121"/>
      <c r="S556" s="121"/>
      <c r="T556" s="121"/>
      <c r="U556" s="121"/>
      <c r="V556" s="121"/>
      <c r="W556" s="121"/>
      <c r="X556" s="121"/>
      <c r="Y556" s="121"/>
      <c r="Z556" s="121"/>
    </row>
    <row r="557" spans="1:26" ht="13" x14ac:dyDescent="0.6">
      <c r="A557" s="121"/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</row>
    <row r="558" spans="1:26" ht="13" x14ac:dyDescent="0.6">
      <c r="A558" s="121"/>
      <c r="B558" s="121"/>
      <c r="C558" s="121"/>
      <c r="D558" s="121"/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1"/>
      <c r="P558" s="121"/>
      <c r="Q558" s="121"/>
      <c r="R558" s="121"/>
      <c r="S558" s="121"/>
      <c r="T558" s="121"/>
      <c r="U558" s="121"/>
      <c r="V558" s="121"/>
      <c r="W558" s="121"/>
      <c r="X558" s="121"/>
      <c r="Y558" s="121"/>
      <c r="Z558" s="121"/>
    </row>
    <row r="559" spans="1:26" ht="13" x14ac:dyDescent="0.6">
      <c r="A559" s="121"/>
      <c r="B559" s="121"/>
      <c r="C559" s="121"/>
      <c r="D559" s="121"/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1"/>
      <c r="P559" s="121"/>
      <c r="Q559" s="121"/>
      <c r="R559" s="121"/>
      <c r="S559" s="121"/>
      <c r="T559" s="121"/>
      <c r="U559" s="121"/>
      <c r="V559" s="121"/>
      <c r="W559" s="121"/>
      <c r="X559" s="121"/>
      <c r="Y559" s="121"/>
      <c r="Z559" s="121"/>
    </row>
    <row r="560" spans="1:26" ht="13" x14ac:dyDescent="0.6">
      <c r="A560" s="121"/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</row>
    <row r="561" spans="1:26" ht="13" x14ac:dyDescent="0.6">
      <c r="A561" s="121"/>
      <c r="B561" s="121"/>
      <c r="C561" s="121"/>
      <c r="D561" s="121"/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1"/>
      <c r="P561" s="121"/>
      <c r="Q561" s="121"/>
      <c r="R561" s="121"/>
      <c r="S561" s="121"/>
      <c r="T561" s="121"/>
      <c r="U561" s="121"/>
      <c r="V561" s="121"/>
      <c r="W561" s="121"/>
      <c r="X561" s="121"/>
      <c r="Y561" s="121"/>
      <c r="Z561" s="121"/>
    </row>
    <row r="562" spans="1:26" ht="13" x14ac:dyDescent="0.6">
      <c r="A562" s="121"/>
      <c r="B562" s="121"/>
      <c r="C562" s="121"/>
      <c r="D562" s="121"/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1"/>
      <c r="P562" s="121"/>
      <c r="Q562" s="121"/>
      <c r="R562" s="121"/>
      <c r="S562" s="121"/>
      <c r="T562" s="121"/>
      <c r="U562" s="121"/>
      <c r="V562" s="121"/>
      <c r="W562" s="121"/>
      <c r="X562" s="121"/>
      <c r="Y562" s="121"/>
      <c r="Z562" s="121"/>
    </row>
    <row r="563" spans="1:26" ht="13" x14ac:dyDescent="0.6">
      <c r="A563" s="121"/>
      <c r="B563" s="121"/>
      <c r="C563" s="121"/>
      <c r="D563" s="121"/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1"/>
      <c r="P563" s="121"/>
      <c r="Q563" s="121"/>
      <c r="R563" s="121"/>
      <c r="S563" s="121"/>
      <c r="T563" s="121"/>
      <c r="U563" s="121"/>
      <c r="V563" s="121"/>
      <c r="W563" s="121"/>
      <c r="X563" s="121"/>
      <c r="Y563" s="121"/>
      <c r="Z563" s="121"/>
    </row>
    <row r="564" spans="1:26" ht="13" x14ac:dyDescent="0.6">
      <c r="A564" s="121"/>
      <c r="B564" s="121"/>
      <c r="C564" s="121"/>
      <c r="D564" s="121"/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1"/>
      <c r="P564" s="121"/>
      <c r="Q564" s="121"/>
      <c r="R564" s="121"/>
      <c r="S564" s="121"/>
      <c r="T564" s="121"/>
      <c r="U564" s="121"/>
      <c r="V564" s="121"/>
      <c r="W564" s="121"/>
      <c r="X564" s="121"/>
      <c r="Y564" s="121"/>
      <c r="Z564" s="121"/>
    </row>
    <row r="565" spans="1:26" ht="13" x14ac:dyDescent="0.6">
      <c r="A565" s="121"/>
      <c r="B565" s="121"/>
      <c r="C565" s="121"/>
      <c r="D565" s="121"/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</row>
    <row r="566" spans="1:26" ht="13" x14ac:dyDescent="0.6">
      <c r="A566" s="121"/>
      <c r="B566" s="121"/>
      <c r="C566" s="121"/>
      <c r="D566" s="121"/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1"/>
      <c r="P566" s="121"/>
      <c r="Q566" s="121"/>
      <c r="R566" s="121"/>
      <c r="S566" s="121"/>
      <c r="T566" s="121"/>
      <c r="U566" s="121"/>
      <c r="V566" s="121"/>
      <c r="W566" s="121"/>
      <c r="X566" s="121"/>
      <c r="Y566" s="121"/>
      <c r="Z566" s="121"/>
    </row>
    <row r="567" spans="1:26" ht="13" x14ac:dyDescent="0.6">
      <c r="A567" s="121"/>
      <c r="B567" s="121"/>
      <c r="C567" s="121"/>
      <c r="D567" s="121"/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1"/>
      <c r="X567" s="121"/>
      <c r="Y567" s="121"/>
      <c r="Z567" s="121"/>
    </row>
    <row r="568" spans="1:26" ht="13" x14ac:dyDescent="0.6">
      <c r="A568" s="121"/>
      <c r="B568" s="121"/>
      <c r="C568" s="121"/>
      <c r="D568" s="121"/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1"/>
      <c r="P568" s="121"/>
      <c r="Q568" s="121"/>
      <c r="R568" s="121"/>
      <c r="S568" s="121"/>
      <c r="T568" s="121"/>
      <c r="U568" s="121"/>
      <c r="V568" s="121"/>
      <c r="W568" s="121"/>
      <c r="X568" s="121"/>
      <c r="Y568" s="121"/>
      <c r="Z568" s="121"/>
    </row>
    <row r="569" spans="1:26" ht="13" x14ac:dyDescent="0.6">
      <c r="A569" s="121"/>
      <c r="B569" s="121"/>
      <c r="C569" s="121"/>
      <c r="D569" s="121"/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1"/>
      <c r="P569" s="121"/>
      <c r="Q569" s="121"/>
      <c r="R569" s="121"/>
      <c r="S569" s="121"/>
      <c r="T569" s="121"/>
      <c r="U569" s="121"/>
      <c r="V569" s="121"/>
      <c r="W569" s="121"/>
      <c r="X569" s="121"/>
      <c r="Y569" s="121"/>
      <c r="Z569" s="121"/>
    </row>
    <row r="570" spans="1:26" ht="13" x14ac:dyDescent="0.6">
      <c r="A570" s="121"/>
      <c r="B570" s="121"/>
      <c r="C570" s="121"/>
      <c r="D570" s="121"/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</row>
    <row r="571" spans="1:26" ht="13" x14ac:dyDescent="0.6">
      <c r="A571" s="121"/>
      <c r="B571" s="121"/>
      <c r="C571" s="121"/>
      <c r="D571" s="121"/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1"/>
      <c r="P571" s="121"/>
      <c r="Q571" s="121"/>
      <c r="R571" s="121"/>
      <c r="S571" s="121"/>
      <c r="T571" s="121"/>
      <c r="U571" s="121"/>
      <c r="V571" s="121"/>
      <c r="W571" s="121"/>
      <c r="X571" s="121"/>
      <c r="Y571" s="121"/>
      <c r="Z571" s="121"/>
    </row>
    <row r="572" spans="1:26" ht="13" x14ac:dyDescent="0.6">
      <c r="A572" s="121"/>
      <c r="B572" s="121"/>
      <c r="C572" s="121"/>
      <c r="D572" s="121"/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1"/>
      <c r="P572" s="121"/>
      <c r="Q572" s="121"/>
      <c r="R572" s="121"/>
      <c r="S572" s="121"/>
      <c r="T572" s="121"/>
      <c r="U572" s="121"/>
      <c r="V572" s="121"/>
      <c r="W572" s="121"/>
      <c r="X572" s="121"/>
      <c r="Y572" s="121"/>
      <c r="Z572" s="121"/>
    </row>
    <row r="573" spans="1:26" ht="13" x14ac:dyDescent="0.6">
      <c r="A573" s="121"/>
      <c r="B573" s="121"/>
      <c r="C573" s="121"/>
      <c r="D573" s="121"/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1"/>
      <c r="P573" s="121"/>
      <c r="Q573" s="121"/>
      <c r="R573" s="121"/>
      <c r="S573" s="121"/>
      <c r="T573" s="121"/>
      <c r="U573" s="121"/>
      <c r="V573" s="121"/>
      <c r="W573" s="121"/>
      <c r="X573" s="121"/>
      <c r="Y573" s="121"/>
      <c r="Z573" s="121"/>
    </row>
    <row r="574" spans="1:26" ht="13" x14ac:dyDescent="0.6">
      <c r="A574" s="121"/>
      <c r="B574" s="121"/>
      <c r="C574" s="121"/>
      <c r="D574" s="121"/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1"/>
      <c r="P574" s="121"/>
      <c r="Q574" s="121"/>
      <c r="R574" s="121"/>
      <c r="S574" s="121"/>
      <c r="T574" s="121"/>
      <c r="U574" s="121"/>
      <c r="V574" s="121"/>
      <c r="W574" s="121"/>
      <c r="X574" s="121"/>
      <c r="Y574" s="121"/>
      <c r="Z574" s="121"/>
    </row>
    <row r="575" spans="1:26" ht="13" x14ac:dyDescent="0.6">
      <c r="A575" s="121"/>
      <c r="B575" s="121"/>
      <c r="C575" s="121"/>
      <c r="D575" s="121"/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1"/>
      <c r="P575" s="121"/>
      <c r="Q575" s="121"/>
      <c r="R575" s="121"/>
      <c r="S575" s="121"/>
      <c r="T575" s="121"/>
      <c r="U575" s="121"/>
      <c r="V575" s="121"/>
      <c r="W575" s="121"/>
      <c r="X575" s="121"/>
      <c r="Y575" s="121"/>
      <c r="Z575" s="121"/>
    </row>
    <row r="576" spans="1:26" ht="13" x14ac:dyDescent="0.6">
      <c r="A576" s="121"/>
      <c r="B576" s="121"/>
      <c r="C576" s="121"/>
      <c r="D576" s="121"/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1"/>
      <c r="P576" s="121"/>
      <c r="Q576" s="121"/>
      <c r="R576" s="121"/>
      <c r="S576" s="121"/>
      <c r="T576" s="121"/>
      <c r="U576" s="121"/>
      <c r="V576" s="121"/>
      <c r="W576" s="121"/>
      <c r="X576" s="121"/>
      <c r="Y576" s="121"/>
      <c r="Z576" s="121"/>
    </row>
    <row r="577" spans="1:26" ht="13" x14ac:dyDescent="0.6">
      <c r="A577" s="121"/>
      <c r="B577" s="121"/>
      <c r="C577" s="121"/>
      <c r="D577" s="121"/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1"/>
      <c r="P577" s="121"/>
      <c r="Q577" s="121"/>
      <c r="R577" s="121"/>
      <c r="S577" s="121"/>
      <c r="T577" s="121"/>
      <c r="U577" s="121"/>
      <c r="V577" s="121"/>
      <c r="W577" s="121"/>
      <c r="X577" s="121"/>
      <c r="Y577" s="121"/>
      <c r="Z577" s="121"/>
    </row>
    <row r="578" spans="1:26" ht="13" x14ac:dyDescent="0.6">
      <c r="A578" s="121"/>
      <c r="B578" s="121"/>
      <c r="C578" s="121"/>
      <c r="D578" s="121"/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1"/>
      <c r="W578" s="121"/>
      <c r="X578" s="121"/>
      <c r="Y578" s="121"/>
      <c r="Z578" s="121"/>
    </row>
    <row r="579" spans="1:26" ht="13" x14ac:dyDescent="0.6">
      <c r="A579" s="121"/>
      <c r="B579" s="121"/>
      <c r="C579" s="121"/>
      <c r="D579" s="121"/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21"/>
      <c r="U579" s="121"/>
      <c r="V579" s="121"/>
      <c r="W579" s="121"/>
      <c r="X579" s="121"/>
      <c r="Y579" s="121"/>
      <c r="Z579" s="121"/>
    </row>
    <row r="580" spans="1:26" ht="13" x14ac:dyDescent="0.6">
      <c r="A580" s="121"/>
      <c r="B580" s="121"/>
      <c r="C580" s="121"/>
      <c r="D580" s="121"/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1"/>
      <c r="P580" s="121"/>
      <c r="Q580" s="121"/>
      <c r="R580" s="121"/>
      <c r="S580" s="121"/>
      <c r="T580" s="121"/>
      <c r="U580" s="121"/>
      <c r="V580" s="121"/>
      <c r="W580" s="121"/>
      <c r="X580" s="121"/>
      <c r="Y580" s="121"/>
      <c r="Z580" s="121"/>
    </row>
    <row r="581" spans="1:26" ht="13" x14ac:dyDescent="0.6">
      <c r="A581" s="121"/>
      <c r="B581" s="121"/>
      <c r="C581" s="121"/>
      <c r="D581" s="121"/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1"/>
      <c r="P581" s="121"/>
      <c r="Q581" s="121"/>
      <c r="R581" s="121"/>
      <c r="S581" s="121"/>
      <c r="T581" s="121"/>
      <c r="U581" s="121"/>
      <c r="V581" s="121"/>
      <c r="W581" s="121"/>
      <c r="X581" s="121"/>
      <c r="Y581" s="121"/>
      <c r="Z581" s="121"/>
    </row>
    <row r="582" spans="1:26" ht="13" x14ac:dyDescent="0.6">
      <c r="A582" s="121"/>
      <c r="B582" s="121"/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1"/>
      <c r="P582" s="121"/>
      <c r="Q582" s="121"/>
      <c r="R582" s="121"/>
      <c r="S582" s="121"/>
      <c r="T582" s="121"/>
      <c r="U582" s="121"/>
      <c r="V582" s="121"/>
      <c r="W582" s="121"/>
      <c r="X582" s="121"/>
      <c r="Y582" s="121"/>
      <c r="Z582" s="121"/>
    </row>
    <row r="583" spans="1:26" ht="13" x14ac:dyDescent="0.6">
      <c r="A583" s="121"/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</row>
    <row r="584" spans="1:26" ht="13" x14ac:dyDescent="0.6">
      <c r="A584" s="121"/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1"/>
      <c r="P584" s="121"/>
      <c r="Q584" s="121"/>
      <c r="R584" s="121"/>
      <c r="S584" s="121"/>
      <c r="T584" s="121"/>
      <c r="U584" s="121"/>
      <c r="V584" s="121"/>
      <c r="W584" s="121"/>
      <c r="X584" s="121"/>
      <c r="Y584" s="121"/>
      <c r="Z584" s="121"/>
    </row>
    <row r="585" spans="1:26" ht="13" x14ac:dyDescent="0.6">
      <c r="A585" s="121"/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</row>
    <row r="586" spans="1:26" ht="13" x14ac:dyDescent="0.6">
      <c r="A586" s="121"/>
      <c r="B586" s="121"/>
      <c r="C586" s="121"/>
      <c r="D586" s="121"/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1"/>
      <c r="P586" s="121"/>
      <c r="Q586" s="121"/>
      <c r="R586" s="121"/>
      <c r="S586" s="121"/>
      <c r="T586" s="121"/>
      <c r="U586" s="121"/>
      <c r="V586" s="121"/>
      <c r="W586" s="121"/>
      <c r="X586" s="121"/>
      <c r="Y586" s="121"/>
      <c r="Z586" s="121"/>
    </row>
    <row r="587" spans="1:26" ht="13" x14ac:dyDescent="0.6">
      <c r="A587" s="121"/>
      <c r="B587" s="121"/>
      <c r="C587" s="121"/>
      <c r="D587" s="121"/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1"/>
      <c r="P587" s="121"/>
      <c r="Q587" s="121"/>
      <c r="R587" s="121"/>
      <c r="S587" s="121"/>
      <c r="T587" s="121"/>
      <c r="U587" s="121"/>
      <c r="V587" s="121"/>
      <c r="W587" s="121"/>
      <c r="X587" s="121"/>
      <c r="Y587" s="121"/>
      <c r="Z587" s="121"/>
    </row>
    <row r="588" spans="1:26" ht="13" x14ac:dyDescent="0.6">
      <c r="A588" s="121"/>
      <c r="B588" s="121"/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1"/>
      <c r="P588" s="121"/>
      <c r="Q588" s="121"/>
      <c r="R588" s="121"/>
      <c r="S588" s="121"/>
      <c r="T588" s="121"/>
      <c r="U588" s="121"/>
      <c r="V588" s="121"/>
      <c r="W588" s="121"/>
      <c r="X588" s="121"/>
      <c r="Y588" s="121"/>
      <c r="Z588" s="121"/>
    </row>
    <row r="589" spans="1:26" ht="13" x14ac:dyDescent="0.6">
      <c r="A589" s="121"/>
      <c r="B589" s="121"/>
      <c r="C589" s="121"/>
      <c r="D589" s="121"/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1"/>
      <c r="P589" s="121"/>
      <c r="Q589" s="121"/>
      <c r="R589" s="121"/>
      <c r="S589" s="121"/>
      <c r="T589" s="121"/>
      <c r="U589" s="121"/>
      <c r="V589" s="121"/>
      <c r="W589" s="121"/>
      <c r="X589" s="121"/>
      <c r="Y589" s="121"/>
      <c r="Z589" s="121"/>
    </row>
    <row r="590" spans="1:26" ht="13" x14ac:dyDescent="0.6">
      <c r="A590" s="121"/>
      <c r="B590" s="121"/>
      <c r="C590" s="121"/>
      <c r="D590" s="121"/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  <c r="Z590" s="121"/>
    </row>
    <row r="591" spans="1:26" ht="13" x14ac:dyDescent="0.6">
      <c r="A591" s="121"/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  <c r="Z591" s="121"/>
    </row>
    <row r="592" spans="1:26" ht="13" x14ac:dyDescent="0.6">
      <c r="A592" s="121"/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1"/>
      <c r="P592" s="121"/>
      <c r="Q592" s="121"/>
      <c r="R592" s="121"/>
      <c r="S592" s="121"/>
      <c r="T592" s="121"/>
      <c r="U592" s="121"/>
      <c r="V592" s="121"/>
      <c r="W592" s="121"/>
      <c r="X592" s="121"/>
      <c r="Y592" s="121"/>
      <c r="Z592" s="121"/>
    </row>
    <row r="593" spans="1:26" ht="13" x14ac:dyDescent="0.6">
      <c r="A593" s="121"/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  <c r="Z593" s="121"/>
    </row>
    <row r="594" spans="1:26" ht="13" x14ac:dyDescent="0.6">
      <c r="A594" s="121"/>
      <c r="B594" s="121"/>
      <c r="C594" s="121"/>
      <c r="D594" s="121"/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1"/>
      <c r="P594" s="121"/>
      <c r="Q594" s="121"/>
      <c r="R594" s="121"/>
      <c r="S594" s="121"/>
      <c r="T594" s="121"/>
      <c r="U594" s="121"/>
      <c r="V594" s="121"/>
      <c r="W594" s="121"/>
      <c r="X594" s="121"/>
      <c r="Y594" s="121"/>
      <c r="Z594" s="121"/>
    </row>
    <row r="595" spans="1:26" ht="13" x14ac:dyDescent="0.6">
      <c r="A595" s="121"/>
      <c r="B595" s="121"/>
      <c r="C595" s="121"/>
      <c r="D595" s="121"/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1"/>
      <c r="P595" s="121"/>
      <c r="Q595" s="121"/>
      <c r="R595" s="121"/>
      <c r="S595" s="121"/>
      <c r="T595" s="121"/>
      <c r="U595" s="121"/>
      <c r="V595" s="121"/>
      <c r="W595" s="121"/>
      <c r="X595" s="121"/>
      <c r="Y595" s="121"/>
      <c r="Z595" s="121"/>
    </row>
    <row r="596" spans="1:26" ht="13" x14ac:dyDescent="0.6">
      <c r="A596" s="121"/>
      <c r="B596" s="121"/>
      <c r="C596" s="121"/>
      <c r="D596" s="121"/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1"/>
      <c r="P596" s="121"/>
      <c r="Q596" s="121"/>
      <c r="R596" s="121"/>
      <c r="S596" s="121"/>
      <c r="T596" s="121"/>
      <c r="U596" s="121"/>
      <c r="V596" s="121"/>
      <c r="W596" s="121"/>
      <c r="X596" s="121"/>
      <c r="Y596" s="121"/>
      <c r="Z596" s="121"/>
    </row>
    <row r="597" spans="1:26" ht="13" x14ac:dyDescent="0.6">
      <c r="A597" s="121"/>
      <c r="B597" s="121"/>
      <c r="C597" s="121"/>
      <c r="D597" s="121"/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1"/>
      <c r="X597" s="121"/>
      <c r="Y597" s="121"/>
      <c r="Z597" s="121"/>
    </row>
    <row r="598" spans="1:26" ht="13" x14ac:dyDescent="0.6">
      <c r="A598" s="121"/>
      <c r="B598" s="121"/>
      <c r="C598" s="121"/>
      <c r="D598" s="121"/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1"/>
      <c r="P598" s="121"/>
      <c r="Q598" s="121"/>
      <c r="R598" s="121"/>
      <c r="S598" s="121"/>
      <c r="T598" s="121"/>
      <c r="U598" s="121"/>
      <c r="V598" s="121"/>
      <c r="W598" s="121"/>
      <c r="X598" s="121"/>
      <c r="Y598" s="121"/>
      <c r="Z598" s="121"/>
    </row>
    <row r="599" spans="1:26" ht="13" x14ac:dyDescent="0.6">
      <c r="A599" s="121"/>
      <c r="B599" s="121"/>
      <c r="C599" s="121"/>
      <c r="D599" s="121"/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1"/>
      <c r="P599" s="121"/>
      <c r="Q599" s="121"/>
      <c r="R599" s="121"/>
      <c r="S599" s="121"/>
      <c r="T599" s="121"/>
      <c r="U599" s="121"/>
      <c r="V599" s="121"/>
      <c r="W599" s="121"/>
      <c r="X599" s="121"/>
      <c r="Y599" s="121"/>
      <c r="Z599" s="121"/>
    </row>
    <row r="600" spans="1:26" ht="13" x14ac:dyDescent="0.6">
      <c r="A600" s="121"/>
      <c r="B600" s="121"/>
      <c r="C600" s="121"/>
      <c r="D600" s="121"/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1"/>
      <c r="P600" s="121"/>
      <c r="Q600" s="121"/>
      <c r="R600" s="121"/>
      <c r="S600" s="121"/>
      <c r="T600" s="121"/>
      <c r="U600" s="121"/>
      <c r="V600" s="121"/>
      <c r="W600" s="121"/>
      <c r="X600" s="121"/>
      <c r="Y600" s="121"/>
      <c r="Z600" s="121"/>
    </row>
    <row r="601" spans="1:26" ht="13" x14ac:dyDescent="0.6">
      <c r="A601" s="121"/>
      <c r="B601" s="121"/>
      <c r="C601" s="121"/>
      <c r="D601" s="121"/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21"/>
      <c r="W601" s="121"/>
      <c r="X601" s="121"/>
      <c r="Y601" s="121"/>
      <c r="Z601" s="121"/>
    </row>
    <row r="602" spans="1:26" ht="13" x14ac:dyDescent="0.6">
      <c r="A602" s="121"/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</row>
    <row r="603" spans="1:26" ht="13" x14ac:dyDescent="0.6">
      <c r="A603" s="121"/>
      <c r="B603" s="121"/>
      <c r="C603" s="121"/>
      <c r="D603" s="121"/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1"/>
      <c r="P603" s="121"/>
      <c r="Q603" s="121"/>
      <c r="R603" s="121"/>
      <c r="S603" s="121"/>
      <c r="T603" s="121"/>
      <c r="U603" s="121"/>
      <c r="V603" s="121"/>
      <c r="W603" s="121"/>
      <c r="X603" s="121"/>
      <c r="Y603" s="121"/>
      <c r="Z603" s="121"/>
    </row>
    <row r="604" spans="1:26" ht="13" x14ac:dyDescent="0.6">
      <c r="A604" s="121"/>
      <c r="B604" s="121"/>
      <c r="C604" s="121"/>
      <c r="D604" s="121"/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1"/>
      <c r="P604" s="121"/>
      <c r="Q604" s="121"/>
      <c r="R604" s="121"/>
      <c r="S604" s="121"/>
      <c r="T604" s="121"/>
      <c r="U604" s="121"/>
      <c r="V604" s="121"/>
      <c r="W604" s="121"/>
      <c r="X604" s="121"/>
      <c r="Y604" s="121"/>
      <c r="Z604" s="121"/>
    </row>
    <row r="605" spans="1:26" ht="13" x14ac:dyDescent="0.6">
      <c r="A605" s="121"/>
      <c r="B605" s="121"/>
      <c r="C605" s="121"/>
      <c r="D605" s="121"/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1"/>
      <c r="P605" s="121"/>
      <c r="Q605" s="121"/>
      <c r="R605" s="121"/>
      <c r="S605" s="121"/>
      <c r="T605" s="121"/>
      <c r="U605" s="121"/>
      <c r="V605" s="121"/>
      <c r="W605" s="121"/>
      <c r="X605" s="121"/>
      <c r="Y605" s="121"/>
      <c r="Z605" s="121"/>
    </row>
    <row r="606" spans="1:26" ht="13" x14ac:dyDescent="0.6">
      <c r="A606" s="121"/>
      <c r="B606" s="121"/>
      <c r="C606" s="121"/>
      <c r="D606" s="121"/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1"/>
      <c r="P606" s="121"/>
      <c r="Q606" s="121"/>
      <c r="R606" s="121"/>
      <c r="S606" s="121"/>
      <c r="T606" s="121"/>
      <c r="U606" s="121"/>
      <c r="V606" s="121"/>
      <c r="W606" s="121"/>
      <c r="X606" s="121"/>
      <c r="Y606" s="121"/>
      <c r="Z606" s="121"/>
    </row>
    <row r="607" spans="1:26" ht="13" x14ac:dyDescent="0.6">
      <c r="A607" s="121"/>
      <c r="B607" s="121"/>
      <c r="C607" s="121"/>
      <c r="D607" s="121"/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1"/>
      <c r="W607" s="121"/>
      <c r="X607" s="121"/>
      <c r="Y607" s="121"/>
      <c r="Z607" s="121"/>
    </row>
    <row r="608" spans="1:26" ht="13" x14ac:dyDescent="0.6">
      <c r="A608" s="121"/>
      <c r="B608" s="121"/>
      <c r="C608" s="121"/>
      <c r="D608" s="121"/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21"/>
      <c r="U608" s="121"/>
      <c r="V608" s="121"/>
      <c r="W608" s="121"/>
      <c r="X608" s="121"/>
      <c r="Y608" s="121"/>
      <c r="Z608" s="121"/>
    </row>
    <row r="609" spans="1:26" ht="13" x14ac:dyDescent="0.6">
      <c r="A609" s="121"/>
      <c r="B609" s="121"/>
      <c r="C609" s="121"/>
      <c r="D609" s="121"/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1"/>
      <c r="V609" s="121"/>
      <c r="W609" s="121"/>
      <c r="X609" s="121"/>
      <c r="Y609" s="121"/>
      <c r="Z609" s="121"/>
    </row>
    <row r="610" spans="1:26" ht="13" x14ac:dyDescent="0.6">
      <c r="A610" s="121"/>
      <c r="B610" s="121"/>
      <c r="C610" s="121"/>
      <c r="D610" s="121"/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1"/>
      <c r="P610" s="121"/>
      <c r="Q610" s="121"/>
      <c r="R610" s="121"/>
      <c r="S610" s="121"/>
      <c r="T610" s="121"/>
      <c r="U610" s="121"/>
      <c r="V610" s="121"/>
      <c r="W610" s="121"/>
      <c r="X610" s="121"/>
      <c r="Y610" s="121"/>
      <c r="Z610" s="121"/>
    </row>
    <row r="611" spans="1:26" ht="13" x14ac:dyDescent="0.6">
      <c r="A611" s="121"/>
      <c r="B611" s="121"/>
      <c r="C611" s="121"/>
      <c r="D611" s="121"/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1"/>
      <c r="P611" s="121"/>
      <c r="Q611" s="121"/>
      <c r="R611" s="121"/>
      <c r="S611" s="121"/>
      <c r="T611" s="121"/>
      <c r="U611" s="121"/>
      <c r="V611" s="121"/>
      <c r="W611" s="121"/>
      <c r="X611" s="121"/>
      <c r="Y611" s="121"/>
      <c r="Z611" s="121"/>
    </row>
    <row r="612" spans="1:26" ht="13" x14ac:dyDescent="0.6">
      <c r="A612" s="121"/>
      <c r="B612" s="121"/>
      <c r="C612" s="121"/>
      <c r="D612" s="121"/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1"/>
      <c r="P612" s="121"/>
      <c r="Q612" s="121"/>
      <c r="R612" s="121"/>
      <c r="S612" s="121"/>
      <c r="T612" s="121"/>
      <c r="U612" s="121"/>
      <c r="V612" s="121"/>
      <c r="W612" s="121"/>
      <c r="X612" s="121"/>
      <c r="Y612" s="121"/>
      <c r="Z612" s="121"/>
    </row>
    <row r="613" spans="1:26" ht="13" x14ac:dyDescent="0.6">
      <c r="A613" s="121"/>
      <c r="B613" s="121"/>
      <c r="C613" s="121"/>
      <c r="D613" s="121"/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</row>
    <row r="614" spans="1:26" ht="13" x14ac:dyDescent="0.6">
      <c r="A614" s="121"/>
      <c r="B614" s="121"/>
      <c r="C614" s="121"/>
      <c r="D614" s="121"/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1"/>
      <c r="P614" s="121"/>
      <c r="Q614" s="121"/>
      <c r="R614" s="121"/>
      <c r="S614" s="121"/>
      <c r="T614" s="121"/>
      <c r="U614" s="121"/>
      <c r="V614" s="121"/>
      <c r="W614" s="121"/>
      <c r="X614" s="121"/>
      <c r="Y614" s="121"/>
      <c r="Z614" s="121"/>
    </row>
    <row r="615" spans="1:26" ht="13" x14ac:dyDescent="0.6">
      <c r="A615" s="121"/>
      <c r="B615" s="121"/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</row>
    <row r="616" spans="1:26" ht="13" x14ac:dyDescent="0.6">
      <c r="A616" s="121"/>
      <c r="B616" s="121"/>
      <c r="C616" s="121"/>
      <c r="D616" s="121"/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</row>
    <row r="617" spans="1:26" ht="13" x14ac:dyDescent="0.6">
      <c r="A617" s="121"/>
      <c r="B617" s="121"/>
      <c r="C617" s="121"/>
      <c r="D617" s="121"/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</row>
    <row r="618" spans="1:26" ht="13" x14ac:dyDescent="0.6">
      <c r="A618" s="121"/>
      <c r="B618" s="121"/>
      <c r="C618" s="121"/>
      <c r="D618" s="121"/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</row>
    <row r="619" spans="1:26" ht="13" x14ac:dyDescent="0.6">
      <c r="A619" s="121"/>
      <c r="B619" s="121"/>
      <c r="C619" s="121"/>
      <c r="D619" s="121"/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1"/>
      <c r="P619" s="121"/>
      <c r="Q619" s="121"/>
      <c r="R619" s="121"/>
      <c r="S619" s="121"/>
      <c r="T619" s="121"/>
      <c r="U619" s="121"/>
      <c r="V619" s="121"/>
      <c r="W619" s="121"/>
      <c r="X619" s="121"/>
      <c r="Y619" s="121"/>
      <c r="Z619" s="121"/>
    </row>
    <row r="620" spans="1:26" ht="13" x14ac:dyDescent="0.6">
      <c r="A620" s="121"/>
      <c r="B620" s="121"/>
      <c r="C620" s="121"/>
      <c r="D620" s="121"/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1"/>
      <c r="P620" s="121"/>
      <c r="Q620" s="121"/>
      <c r="R620" s="121"/>
      <c r="S620" s="121"/>
      <c r="T620" s="121"/>
      <c r="U620" s="121"/>
      <c r="V620" s="121"/>
      <c r="W620" s="121"/>
      <c r="X620" s="121"/>
      <c r="Y620" s="121"/>
      <c r="Z620" s="121"/>
    </row>
    <row r="621" spans="1:26" ht="13" x14ac:dyDescent="0.6">
      <c r="A621" s="121"/>
      <c r="B621" s="121"/>
      <c r="C621" s="121"/>
      <c r="D621" s="121"/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1"/>
      <c r="P621" s="121"/>
      <c r="Q621" s="121"/>
      <c r="R621" s="121"/>
      <c r="S621" s="121"/>
      <c r="T621" s="121"/>
      <c r="U621" s="121"/>
      <c r="V621" s="121"/>
      <c r="W621" s="121"/>
      <c r="X621" s="121"/>
      <c r="Y621" s="121"/>
      <c r="Z621" s="121"/>
    </row>
    <row r="622" spans="1:26" ht="13" x14ac:dyDescent="0.6">
      <c r="A622" s="121"/>
      <c r="B622" s="121"/>
      <c r="C622" s="121"/>
      <c r="D622" s="121"/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</row>
    <row r="623" spans="1:26" ht="13" x14ac:dyDescent="0.6">
      <c r="A623" s="121"/>
      <c r="B623" s="121"/>
      <c r="C623" s="121"/>
      <c r="D623" s="121"/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</row>
    <row r="624" spans="1:26" ht="13" x14ac:dyDescent="0.6">
      <c r="A624" s="121"/>
      <c r="B624" s="121"/>
      <c r="C624" s="121"/>
      <c r="D624" s="121"/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1"/>
      <c r="P624" s="121"/>
      <c r="Q624" s="121"/>
      <c r="R624" s="121"/>
      <c r="S624" s="121"/>
      <c r="T624" s="121"/>
      <c r="U624" s="121"/>
      <c r="V624" s="121"/>
      <c r="W624" s="121"/>
      <c r="X624" s="121"/>
      <c r="Y624" s="121"/>
      <c r="Z624" s="121"/>
    </row>
    <row r="625" spans="1:26" ht="13" x14ac:dyDescent="0.6">
      <c r="A625" s="121"/>
      <c r="B625" s="121"/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</row>
    <row r="626" spans="1:26" ht="13" x14ac:dyDescent="0.6">
      <c r="A626" s="121"/>
      <c r="B626" s="121"/>
      <c r="C626" s="121"/>
      <c r="D626" s="121"/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</row>
    <row r="627" spans="1:26" ht="13" x14ac:dyDescent="0.6">
      <c r="A627" s="121"/>
      <c r="B627" s="121"/>
      <c r="C627" s="121"/>
      <c r="D627" s="121"/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1"/>
      <c r="X627" s="121"/>
      <c r="Y627" s="121"/>
      <c r="Z627" s="121"/>
    </row>
    <row r="628" spans="1:26" ht="13" x14ac:dyDescent="0.6">
      <c r="A628" s="121"/>
      <c r="B628" s="121"/>
      <c r="C628" s="121"/>
      <c r="D628" s="121"/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1"/>
      <c r="P628" s="121"/>
      <c r="Q628" s="121"/>
      <c r="R628" s="121"/>
      <c r="S628" s="121"/>
      <c r="T628" s="121"/>
      <c r="U628" s="121"/>
      <c r="V628" s="121"/>
      <c r="W628" s="121"/>
      <c r="X628" s="121"/>
      <c r="Y628" s="121"/>
      <c r="Z628" s="121"/>
    </row>
    <row r="629" spans="1:26" ht="13" x14ac:dyDescent="0.6">
      <c r="A629" s="121"/>
      <c r="B629" s="121"/>
      <c r="C629" s="121"/>
      <c r="D629" s="121"/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1"/>
      <c r="P629" s="121"/>
      <c r="Q629" s="121"/>
      <c r="R629" s="121"/>
      <c r="S629" s="121"/>
      <c r="T629" s="121"/>
      <c r="U629" s="121"/>
      <c r="V629" s="121"/>
      <c r="W629" s="121"/>
      <c r="X629" s="121"/>
      <c r="Y629" s="121"/>
      <c r="Z629" s="121"/>
    </row>
    <row r="630" spans="1:26" ht="13" x14ac:dyDescent="0.6">
      <c r="A630" s="121"/>
      <c r="B630" s="121"/>
      <c r="C630" s="121"/>
      <c r="D630" s="121"/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1"/>
      <c r="P630" s="121"/>
      <c r="Q630" s="121"/>
      <c r="R630" s="121"/>
      <c r="S630" s="121"/>
      <c r="T630" s="121"/>
      <c r="U630" s="121"/>
      <c r="V630" s="121"/>
      <c r="W630" s="121"/>
      <c r="X630" s="121"/>
      <c r="Y630" s="121"/>
      <c r="Z630" s="121"/>
    </row>
    <row r="631" spans="1:26" ht="13" x14ac:dyDescent="0.6">
      <c r="A631" s="121"/>
      <c r="B631" s="121"/>
      <c r="C631" s="121"/>
      <c r="D631" s="121"/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</row>
    <row r="632" spans="1:26" ht="13" x14ac:dyDescent="0.6">
      <c r="A632" s="121"/>
      <c r="B632" s="121"/>
      <c r="C632" s="121"/>
      <c r="D632" s="121"/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</row>
    <row r="633" spans="1:26" ht="13" x14ac:dyDescent="0.6">
      <c r="A633" s="121"/>
      <c r="B633" s="121"/>
      <c r="C633" s="121"/>
      <c r="D633" s="121"/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</row>
    <row r="634" spans="1:26" ht="13" x14ac:dyDescent="0.6">
      <c r="A634" s="121"/>
      <c r="B634" s="121"/>
      <c r="C634" s="121"/>
      <c r="D634" s="121"/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1"/>
      <c r="P634" s="121"/>
      <c r="Q634" s="121"/>
      <c r="R634" s="121"/>
      <c r="S634" s="121"/>
      <c r="T634" s="121"/>
      <c r="U634" s="121"/>
      <c r="V634" s="121"/>
      <c r="W634" s="121"/>
      <c r="X634" s="121"/>
      <c r="Y634" s="121"/>
      <c r="Z634" s="121"/>
    </row>
    <row r="635" spans="1:26" ht="13" x14ac:dyDescent="0.6">
      <c r="A635" s="121"/>
      <c r="B635" s="121"/>
      <c r="C635" s="121"/>
      <c r="D635" s="121"/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1"/>
      <c r="P635" s="121"/>
      <c r="Q635" s="121"/>
      <c r="R635" s="121"/>
      <c r="S635" s="121"/>
      <c r="T635" s="121"/>
      <c r="U635" s="121"/>
      <c r="V635" s="121"/>
      <c r="W635" s="121"/>
      <c r="X635" s="121"/>
      <c r="Y635" s="121"/>
      <c r="Z635" s="121"/>
    </row>
    <row r="636" spans="1:26" ht="13" x14ac:dyDescent="0.6">
      <c r="A636" s="121"/>
      <c r="B636" s="121"/>
      <c r="C636" s="121"/>
      <c r="D636" s="121"/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1"/>
      <c r="W636" s="121"/>
      <c r="X636" s="121"/>
      <c r="Y636" s="121"/>
      <c r="Z636" s="121"/>
    </row>
    <row r="637" spans="1:26" ht="13" x14ac:dyDescent="0.6">
      <c r="A637" s="121"/>
      <c r="B637" s="121"/>
      <c r="C637" s="121"/>
      <c r="D637" s="121"/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</row>
    <row r="638" spans="1:26" ht="13" x14ac:dyDescent="0.6">
      <c r="A638" s="121"/>
      <c r="B638" s="121"/>
      <c r="C638" s="121"/>
      <c r="D638" s="121"/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1"/>
      <c r="P638" s="121"/>
      <c r="Q638" s="121"/>
      <c r="R638" s="121"/>
      <c r="S638" s="121"/>
      <c r="T638" s="121"/>
      <c r="U638" s="121"/>
      <c r="V638" s="121"/>
      <c r="W638" s="121"/>
      <c r="X638" s="121"/>
      <c r="Y638" s="121"/>
      <c r="Z638" s="121"/>
    </row>
    <row r="639" spans="1:26" ht="13" x14ac:dyDescent="0.6">
      <c r="A639" s="121"/>
      <c r="B639" s="121"/>
      <c r="C639" s="121"/>
      <c r="D639" s="121"/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1"/>
      <c r="P639" s="121"/>
      <c r="Q639" s="121"/>
      <c r="R639" s="121"/>
      <c r="S639" s="121"/>
      <c r="T639" s="121"/>
      <c r="U639" s="121"/>
      <c r="V639" s="121"/>
      <c r="W639" s="121"/>
      <c r="X639" s="121"/>
      <c r="Y639" s="121"/>
      <c r="Z639" s="121"/>
    </row>
    <row r="640" spans="1:26" ht="13" x14ac:dyDescent="0.6">
      <c r="A640" s="121"/>
      <c r="B640" s="121"/>
      <c r="C640" s="121"/>
      <c r="D640" s="121"/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1"/>
      <c r="V640" s="121"/>
      <c r="W640" s="121"/>
      <c r="X640" s="121"/>
      <c r="Y640" s="121"/>
      <c r="Z640" s="121"/>
    </row>
    <row r="641" spans="1:26" ht="13" x14ac:dyDescent="0.6">
      <c r="A641" s="121"/>
      <c r="B641" s="121"/>
      <c r="C641" s="121"/>
      <c r="D641" s="121"/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1"/>
      <c r="P641" s="121"/>
      <c r="Q641" s="121"/>
      <c r="R641" s="121"/>
      <c r="S641" s="121"/>
      <c r="T641" s="121"/>
      <c r="U641" s="121"/>
      <c r="V641" s="121"/>
      <c r="W641" s="121"/>
      <c r="X641" s="121"/>
      <c r="Y641" s="121"/>
      <c r="Z641" s="121"/>
    </row>
    <row r="642" spans="1:26" ht="13" x14ac:dyDescent="0.6">
      <c r="A642" s="121"/>
      <c r="B642" s="121"/>
      <c r="C642" s="121"/>
      <c r="D642" s="121"/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1"/>
      <c r="P642" s="121"/>
      <c r="Q642" s="121"/>
      <c r="R642" s="121"/>
      <c r="S642" s="121"/>
      <c r="T642" s="121"/>
      <c r="U642" s="121"/>
      <c r="V642" s="121"/>
      <c r="W642" s="121"/>
      <c r="X642" s="121"/>
      <c r="Y642" s="121"/>
      <c r="Z642" s="121"/>
    </row>
    <row r="643" spans="1:26" ht="13" x14ac:dyDescent="0.6">
      <c r="A643" s="121"/>
      <c r="B643" s="121"/>
      <c r="C643" s="121"/>
      <c r="D643" s="121"/>
      <c r="E643" s="121"/>
      <c r="F643" s="121"/>
      <c r="G643" s="121"/>
      <c r="H643" s="121"/>
      <c r="I643" s="121"/>
      <c r="J643" s="121"/>
      <c r="K643" s="121"/>
      <c r="L643" s="121"/>
      <c r="M643" s="121"/>
      <c r="N643" s="121"/>
      <c r="O643" s="121"/>
      <c r="P643" s="121"/>
      <c r="Q643" s="121"/>
      <c r="R643" s="121"/>
      <c r="S643" s="121"/>
      <c r="T643" s="121"/>
      <c r="U643" s="121"/>
      <c r="V643" s="121"/>
      <c r="W643" s="121"/>
      <c r="X643" s="121"/>
      <c r="Y643" s="121"/>
      <c r="Z643" s="121"/>
    </row>
    <row r="644" spans="1:26" ht="13" x14ac:dyDescent="0.6">
      <c r="A644" s="121"/>
      <c r="B644" s="121"/>
      <c r="C644" s="121"/>
      <c r="D644" s="121"/>
      <c r="E644" s="121"/>
      <c r="F644" s="121"/>
      <c r="G644" s="121"/>
      <c r="H644" s="121"/>
      <c r="I644" s="121"/>
      <c r="J644" s="121"/>
      <c r="K644" s="121"/>
      <c r="L644" s="121"/>
      <c r="M644" s="121"/>
      <c r="N644" s="121"/>
      <c r="O644" s="121"/>
      <c r="P644" s="121"/>
      <c r="Q644" s="121"/>
      <c r="R644" s="121"/>
      <c r="S644" s="121"/>
      <c r="T644" s="121"/>
      <c r="U644" s="121"/>
      <c r="V644" s="121"/>
      <c r="W644" s="121"/>
      <c r="X644" s="121"/>
      <c r="Y644" s="121"/>
      <c r="Z644" s="121"/>
    </row>
    <row r="645" spans="1:26" ht="13" x14ac:dyDescent="0.6">
      <c r="A645" s="121"/>
      <c r="B645" s="121"/>
      <c r="C645" s="121"/>
      <c r="D645" s="121"/>
      <c r="E645" s="121"/>
      <c r="F645" s="121"/>
      <c r="G645" s="121"/>
      <c r="H645" s="121"/>
      <c r="I645" s="121"/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</row>
    <row r="646" spans="1:26" ht="13" x14ac:dyDescent="0.6">
      <c r="A646" s="121"/>
      <c r="B646" s="121"/>
      <c r="C646" s="121"/>
      <c r="D646" s="121"/>
      <c r="E646" s="121"/>
      <c r="F646" s="121"/>
      <c r="G646" s="121"/>
      <c r="H646" s="121"/>
      <c r="I646" s="121"/>
      <c r="J646" s="121"/>
      <c r="K646" s="121"/>
      <c r="L646" s="121"/>
      <c r="M646" s="121"/>
      <c r="N646" s="121"/>
      <c r="O646" s="121"/>
      <c r="P646" s="121"/>
      <c r="Q646" s="121"/>
      <c r="R646" s="121"/>
      <c r="S646" s="121"/>
      <c r="T646" s="121"/>
      <c r="U646" s="121"/>
      <c r="V646" s="121"/>
      <c r="W646" s="121"/>
      <c r="X646" s="121"/>
      <c r="Y646" s="121"/>
      <c r="Z646" s="121"/>
    </row>
    <row r="647" spans="1:26" ht="13" x14ac:dyDescent="0.6">
      <c r="A647" s="121"/>
      <c r="B647" s="121"/>
      <c r="C647" s="121"/>
      <c r="D647" s="121"/>
      <c r="E647" s="121"/>
      <c r="F647" s="121"/>
      <c r="G647" s="121"/>
      <c r="H647" s="121"/>
      <c r="I647" s="121"/>
      <c r="J647" s="121"/>
      <c r="K647" s="121"/>
      <c r="L647" s="121"/>
      <c r="M647" s="121"/>
      <c r="N647" s="121"/>
      <c r="O647" s="121"/>
      <c r="P647" s="121"/>
      <c r="Q647" s="121"/>
      <c r="R647" s="121"/>
      <c r="S647" s="121"/>
      <c r="T647" s="121"/>
      <c r="U647" s="121"/>
      <c r="V647" s="121"/>
      <c r="W647" s="121"/>
      <c r="X647" s="121"/>
      <c r="Y647" s="121"/>
      <c r="Z647" s="121"/>
    </row>
    <row r="648" spans="1:26" ht="13" x14ac:dyDescent="0.6">
      <c r="A648" s="121"/>
      <c r="B648" s="121"/>
      <c r="C648" s="121"/>
      <c r="D648" s="121"/>
      <c r="E648" s="121"/>
      <c r="F648" s="121"/>
      <c r="G648" s="121"/>
      <c r="H648" s="121"/>
      <c r="I648" s="121"/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</row>
    <row r="649" spans="1:26" ht="13" x14ac:dyDescent="0.6">
      <c r="A649" s="121"/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</row>
    <row r="650" spans="1:26" ht="13" x14ac:dyDescent="0.6">
      <c r="A650" s="121"/>
      <c r="B650" s="121"/>
      <c r="C650" s="121"/>
      <c r="D650" s="121"/>
      <c r="E650" s="121"/>
      <c r="F650" s="121"/>
      <c r="G650" s="121"/>
      <c r="H650" s="121"/>
      <c r="I650" s="121"/>
      <c r="J650" s="121"/>
      <c r="K650" s="121"/>
      <c r="L650" s="121"/>
      <c r="M650" s="121"/>
      <c r="N650" s="121"/>
      <c r="O650" s="121"/>
      <c r="P650" s="121"/>
      <c r="Q650" s="121"/>
      <c r="R650" s="121"/>
      <c r="S650" s="121"/>
      <c r="T650" s="121"/>
      <c r="U650" s="121"/>
      <c r="V650" s="121"/>
      <c r="W650" s="121"/>
      <c r="X650" s="121"/>
      <c r="Y650" s="121"/>
      <c r="Z650" s="121"/>
    </row>
    <row r="651" spans="1:26" ht="13" x14ac:dyDescent="0.6">
      <c r="A651" s="121"/>
      <c r="B651" s="121"/>
      <c r="C651" s="121"/>
      <c r="D651" s="121"/>
      <c r="E651" s="121"/>
      <c r="F651" s="121"/>
      <c r="G651" s="121"/>
      <c r="H651" s="121"/>
      <c r="I651" s="121"/>
      <c r="J651" s="121"/>
      <c r="K651" s="121"/>
      <c r="L651" s="121"/>
      <c r="M651" s="121"/>
      <c r="N651" s="121"/>
      <c r="O651" s="121"/>
      <c r="P651" s="121"/>
      <c r="Q651" s="121"/>
      <c r="R651" s="121"/>
      <c r="S651" s="121"/>
      <c r="T651" s="121"/>
      <c r="U651" s="121"/>
      <c r="V651" s="121"/>
      <c r="W651" s="121"/>
      <c r="X651" s="121"/>
      <c r="Y651" s="121"/>
      <c r="Z651" s="121"/>
    </row>
    <row r="652" spans="1:26" ht="13" x14ac:dyDescent="0.6">
      <c r="A652" s="121"/>
      <c r="B652" s="121"/>
      <c r="C652" s="121"/>
      <c r="D652" s="121"/>
      <c r="E652" s="121"/>
      <c r="F652" s="121"/>
      <c r="G652" s="121"/>
      <c r="H652" s="121"/>
      <c r="I652" s="121"/>
      <c r="J652" s="121"/>
      <c r="K652" s="121"/>
      <c r="L652" s="121"/>
      <c r="M652" s="121"/>
      <c r="N652" s="121"/>
      <c r="O652" s="121"/>
      <c r="P652" s="121"/>
      <c r="Q652" s="121"/>
      <c r="R652" s="121"/>
      <c r="S652" s="121"/>
      <c r="T652" s="121"/>
      <c r="U652" s="121"/>
      <c r="V652" s="121"/>
      <c r="W652" s="121"/>
      <c r="X652" s="121"/>
      <c r="Y652" s="121"/>
      <c r="Z652" s="121"/>
    </row>
    <row r="653" spans="1:26" ht="13" x14ac:dyDescent="0.6">
      <c r="A653" s="121"/>
      <c r="B653" s="121"/>
      <c r="C653" s="121"/>
      <c r="D653" s="121"/>
      <c r="E653" s="121"/>
      <c r="F653" s="121"/>
      <c r="G653" s="121"/>
      <c r="H653" s="121"/>
      <c r="I653" s="121"/>
      <c r="J653" s="121"/>
      <c r="K653" s="121"/>
      <c r="L653" s="121"/>
      <c r="M653" s="121"/>
      <c r="N653" s="121"/>
      <c r="O653" s="121"/>
      <c r="P653" s="121"/>
      <c r="Q653" s="121"/>
      <c r="R653" s="121"/>
      <c r="S653" s="121"/>
      <c r="T653" s="121"/>
      <c r="U653" s="121"/>
      <c r="V653" s="121"/>
      <c r="W653" s="121"/>
      <c r="X653" s="121"/>
      <c r="Y653" s="121"/>
      <c r="Z653" s="121"/>
    </row>
    <row r="654" spans="1:26" ht="13" x14ac:dyDescent="0.6">
      <c r="A654" s="121"/>
      <c r="B654" s="121"/>
      <c r="C654" s="121"/>
      <c r="D654" s="121"/>
      <c r="E654" s="121"/>
      <c r="F654" s="121"/>
      <c r="G654" s="121"/>
      <c r="H654" s="121"/>
      <c r="I654" s="121"/>
      <c r="J654" s="121"/>
      <c r="K654" s="121"/>
      <c r="L654" s="121"/>
      <c r="M654" s="121"/>
      <c r="N654" s="121"/>
      <c r="O654" s="121"/>
      <c r="P654" s="121"/>
      <c r="Q654" s="121"/>
      <c r="R654" s="121"/>
      <c r="S654" s="121"/>
      <c r="T654" s="121"/>
      <c r="U654" s="121"/>
      <c r="V654" s="121"/>
      <c r="W654" s="121"/>
      <c r="X654" s="121"/>
      <c r="Y654" s="121"/>
      <c r="Z654" s="121"/>
    </row>
    <row r="655" spans="1:26" ht="13" x14ac:dyDescent="0.6">
      <c r="A655" s="121"/>
      <c r="B655" s="121"/>
      <c r="C655" s="121"/>
      <c r="D655" s="121"/>
      <c r="E655" s="121"/>
      <c r="F655" s="121"/>
      <c r="G655" s="121"/>
      <c r="H655" s="121"/>
      <c r="I655" s="121"/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  <c r="Z655" s="121"/>
    </row>
    <row r="656" spans="1:26" ht="13" x14ac:dyDescent="0.6">
      <c r="A656" s="121"/>
      <c r="B656" s="121"/>
      <c r="C656" s="121"/>
      <c r="D656" s="121"/>
      <c r="E656" s="121"/>
      <c r="F656" s="121"/>
      <c r="G656" s="121"/>
      <c r="H656" s="121"/>
      <c r="I656" s="121"/>
      <c r="J656" s="121"/>
      <c r="K656" s="121"/>
      <c r="L656" s="121"/>
      <c r="M656" s="121"/>
      <c r="N656" s="121"/>
      <c r="O656" s="121"/>
      <c r="P656" s="121"/>
      <c r="Q656" s="121"/>
      <c r="R656" s="121"/>
      <c r="S656" s="121"/>
      <c r="T656" s="121"/>
      <c r="U656" s="121"/>
      <c r="V656" s="121"/>
      <c r="W656" s="121"/>
      <c r="X656" s="121"/>
      <c r="Y656" s="121"/>
      <c r="Z656" s="121"/>
    </row>
    <row r="657" spans="1:26" ht="13" x14ac:dyDescent="0.6">
      <c r="A657" s="121"/>
      <c r="B657" s="121"/>
      <c r="C657" s="121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1"/>
      <c r="X657" s="121"/>
      <c r="Y657" s="121"/>
      <c r="Z657" s="121"/>
    </row>
    <row r="658" spans="1:26" ht="13" x14ac:dyDescent="0.6">
      <c r="A658" s="121"/>
      <c r="B658" s="121"/>
      <c r="C658" s="121"/>
      <c r="D658" s="121"/>
      <c r="E658" s="121"/>
      <c r="F658" s="121"/>
      <c r="G658" s="121"/>
      <c r="H658" s="121"/>
      <c r="I658" s="121"/>
      <c r="J658" s="121"/>
      <c r="K658" s="121"/>
      <c r="L658" s="121"/>
      <c r="M658" s="121"/>
      <c r="N658" s="121"/>
      <c r="O658" s="121"/>
      <c r="P658" s="121"/>
      <c r="Q658" s="121"/>
      <c r="R658" s="121"/>
      <c r="S658" s="121"/>
      <c r="T658" s="121"/>
      <c r="U658" s="121"/>
      <c r="V658" s="121"/>
      <c r="W658" s="121"/>
      <c r="X658" s="121"/>
      <c r="Y658" s="121"/>
      <c r="Z658" s="121"/>
    </row>
    <row r="659" spans="1:26" ht="13" x14ac:dyDescent="0.6">
      <c r="A659" s="121"/>
      <c r="B659" s="121"/>
      <c r="C659" s="121"/>
      <c r="D659" s="121"/>
      <c r="E659" s="121"/>
      <c r="F659" s="121"/>
      <c r="G659" s="121"/>
      <c r="H659" s="121"/>
      <c r="I659" s="121"/>
      <c r="J659" s="121"/>
      <c r="K659" s="121"/>
      <c r="L659" s="121"/>
      <c r="M659" s="121"/>
      <c r="N659" s="121"/>
      <c r="O659" s="121"/>
      <c r="P659" s="121"/>
      <c r="Q659" s="121"/>
      <c r="R659" s="121"/>
      <c r="S659" s="121"/>
      <c r="T659" s="121"/>
      <c r="U659" s="121"/>
      <c r="V659" s="121"/>
      <c r="W659" s="121"/>
      <c r="X659" s="121"/>
      <c r="Y659" s="121"/>
      <c r="Z659" s="121"/>
    </row>
    <row r="660" spans="1:26" ht="13" x14ac:dyDescent="0.6">
      <c r="A660" s="121"/>
      <c r="B660" s="121"/>
      <c r="C660" s="121"/>
      <c r="D660" s="121"/>
      <c r="E660" s="121"/>
      <c r="F660" s="121"/>
      <c r="G660" s="121"/>
      <c r="H660" s="121"/>
      <c r="I660" s="121"/>
      <c r="J660" s="121"/>
      <c r="K660" s="121"/>
      <c r="L660" s="121"/>
      <c r="M660" s="121"/>
      <c r="N660" s="121"/>
      <c r="O660" s="121"/>
      <c r="P660" s="121"/>
      <c r="Q660" s="121"/>
      <c r="R660" s="121"/>
      <c r="S660" s="121"/>
      <c r="T660" s="121"/>
      <c r="U660" s="121"/>
      <c r="V660" s="121"/>
      <c r="W660" s="121"/>
      <c r="X660" s="121"/>
      <c r="Y660" s="121"/>
      <c r="Z660" s="121"/>
    </row>
    <row r="661" spans="1:26" ht="13" x14ac:dyDescent="0.6">
      <c r="A661" s="121"/>
      <c r="B661" s="121"/>
      <c r="C661" s="121"/>
      <c r="D661" s="121"/>
      <c r="E661" s="121"/>
      <c r="F661" s="121"/>
      <c r="G661" s="121"/>
      <c r="H661" s="121"/>
      <c r="I661" s="121"/>
      <c r="J661" s="121"/>
      <c r="K661" s="121"/>
      <c r="L661" s="121"/>
      <c r="M661" s="121"/>
      <c r="N661" s="121"/>
      <c r="O661" s="121"/>
      <c r="P661" s="121"/>
      <c r="Q661" s="121"/>
      <c r="R661" s="121"/>
      <c r="S661" s="121"/>
      <c r="T661" s="121"/>
      <c r="U661" s="121"/>
      <c r="V661" s="121"/>
      <c r="W661" s="121"/>
      <c r="X661" s="121"/>
      <c r="Y661" s="121"/>
      <c r="Z661" s="121"/>
    </row>
    <row r="662" spans="1:26" ht="13" x14ac:dyDescent="0.6">
      <c r="A662" s="121"/>
      <c r="B662" s="121"/>
      <c r="C662" s="121"/>
      <c r="D662" s="121"/>
      <c r="E662" s="121"/>
      <c r="F662" s="121"/>
      <c r="G662" s="121"/>
      <c r="H662" s="121"/>
      <c r="I662" s="121"/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</row>
    <row r="663" spans="1:26" ht="13" x14ac:dyDescent="0.6">
      <c r="A663" s="121"/>
      <c r="B663" s="121"/>
      <c r="C663" s="121"/>
      <c r="D663" s="121"/>
      <c r="E663" s="121"/>
      <c r="F663" s="121"/>
      <c r="G663" s="121"/>
      <c r="H663" s="121"/>
      <c r="I663" s="121"/>
      <c r="J663" s="121"/>
      <c r="K663" s="121"/>
      <c r="L663" s="121"/>
      <c r="M663" s="121"/>
      <c r="N663" s="121"/>
      <c r="O663" s="121"/>
      <c r="P663" s="121"/>
      <c r="Q663" s="121"/>
      <c r="R663" s="121"/>
      <c r="S663" s="121"/>
      <c r="T663" s="121"/>
      <c r="U663" s="121"/>
      <c r="V663" s="121"/>
      <c r="W663" s="121"/>
      <c r="X663" s="121"/>
      <c r="Y663" s="121"/>
      <c r="Z663" s="121"/>
    </row>
    <row r="664" spans="1:26" ht="13" x14ac:dyDescent="0.6">
      <c r="A664" s="121"/>
      <c r="B664" s="121"/>
      <c r="C664" s="121"/>
      <c r="D664" s="121"/>
      <c r="E664" s="121"/>
      <c r="F664" s="121"/>
      <c r="G664" s="121"/>
      <c r="H664" s="121"/>
      <c r="I664" s="121"/>
      <c r="J664" s="121"/>
      <c r="K664" s="121"/>
      <c r="L664" s="121"/>
      <c r="M664" s="121"/>
      <c r="N664" s="121"/>
      <c r="O664" s="121"/>
      <c r="P664" s="121"/>
      <c r="Q664" s="121"/>
      <c r="R664" s="121"/>
      <c r="S664" s="121"/>
      <c r="T664" s="121"/>
      <c r="U664" s="121"/>
      <c r="V664" s="121"/>
      <c r="W664" s="121"/>
      <c r="X664" s="121"/>
      <c r="Y664" s="121"/>
      <c r="Z664" s="121"/>
    </row>
    <row r="665" spans="1:26" ht="13" x14ac:dyDescent="0.6">
      <c r="A665" s="121"/>
      <c r="B665" s="121"/>
      <c r="C665" s="121"/>
      <c r="D665" s="121"/>
      <c r="E665" s="121"/>
      <c r="F665" s="121"/>
      <c r="G665" s="121"/>
      <c r="H665" s="121"/>
      <c r="I665" s="121"/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1"/>
      <c r="W665" s="121"/>
      <c r="X665" s="121"/>
      <c r="Y665" s="121"/>
      <c r="Z665" s="121"/>
    </row>
    <row r="666" spans="1:26" ht="13" x14ac:dyDescent="0.6">
      <c r="A666" s="121"/>
      <c r="B666" s="121"/>
      <c r="C666" s="121"/>
      <c r="D666" s="121"/>
      <c r="E666" s="121"/>
      <c r="F666" s="121"/>
      <c r="G666" s="121"/>
      <c r="H666" s="121"/>
      <c r="I666" s="121"/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21"/>
      <c r="U666" s="121"/>
      <c r="V666" s="121"/>
      <c r="W666" s="121"/>
      <c r="X666" s="121"/>
      <c r="Y666" s="121"/>
      <c r="Z666" s="121"/>
    </row>
    <row r="667" spans="1:26" ht="13" x14ac:dyDescent="0.6">
      <c r="A667" s="121"/>
      <c r="B667" s="121"/>
      <c r="C667" s="121"/>
      <c r="D667" s="121"/>
      <c r="E667" s="121"/>
      <c r="F667" s="121"/>
      <c r="G667" s="121"/>
      <c r="H667" s="121"/>
      <c r="I667" s="121"/>
      <c r="J667" s="121"/>
      <c r="K667" s="121"/>
      <c r="L667" s="121"/>
      <c r="M667" s="121"/>
      <c r="N667" s="121"/>
      <c r="O667" s="121"/>
      <c r="P667" s="121"/>
      <c r="Q667" s="121"/>
      <c r="R667" s="121"/>
      <c r="S667" s="121"/>
      <c r="T667" s="121"/>
      <c r="U667" s="121"/>
      <c r="V667" s="121"/>
      <c r="W667" s="121"/>
      <c r="X667" s="121"/>
      <c r="Y667" s="121"/>
      <c r="Z667" s="121"/>
    </row>
    <row r="668" spans="1:26" ht="13" x14ac:dyDescent="0.6">
      <c r="A668" s="121"/>
      <c r="B668" s="121"/>
      <c r="C668" s="121"/>
      <c r="D668" s="121"/>
      <c r="E668" s="121"/>
      <c r="F668" s="121"/>
      <c r="G668" s="121"/>
      <c r="H668" s="121"/>
      <c r="I668" s="121"/>
      <c r="J668" s="121"/>
      <c r="K668" s="121"/>
      <c r="L668" s="121"/>
      <c r="M668" s="121"/>
      <c r="N668" s="121"/>
      <c r="O668" s="121"/>
      <c r="P668" s="121"/>
      <c r="Q668" s="121"/>
      <c r="R668" s="121"/>
      <c r="S668" s="121"/>
      <c r="T668" s="121"/>
      <c r="U668" s="121"/>
      <c r="V668" s="121"/>
      <c r="W668" s="121"/>
      <c r="X668" s="121"/>
      <c r="Y668" s="121"/>
      <c r="Z668" s="121"/>
    </row>
    <row r="669" spans="1:26" ht="13" x14ac:dyDescent="0.6">
      <c r="A669" s="121"/>
      <c r="B669" s="121"/>
      <c r="C669" s="121"/>
      <c r="D669" s="121"/>
      <c r="E669" s="121"/>
      <c r="F669" s="121"/>
      <c r="G669" s="121"/>
      <c r="H669" s="121"/>
      <c r="I669" s="121"/>
      <c r="J669" s="121"/>
      <c r="K669" s="121"/>
      <c r="L669" s="121"/>
      <c r="M669" s="121"/>
      <c r="N669" s="121"/>
      <c r="O669" s="121"/>
      <c r="P669" s="121"/>
      <c r="Q669" s="121"/>
      <c r="R669" s="121"/>
      <c r="S669" s="121"/>
      <c r="T669" s="121"/>
      <c r="U669" s="121"/>
      <c r="V669" s="121"/>
      <c r="W669" s="121"/>
      <c r="X669" s="121"/>
      <c r="Y669" s="121"/>
      <c r="Z669" s="121"/>
    </row>
    <row r="670" spans="1:26" ht="13" x14ac:dyDescent="0.6">
      <c r="A670" s="121"/>
      <c r="B670" s="121"/>
      <c r="C670" s="121"/>
      <c r="D670" s="121"/>
      <c r="E670" s="121"/>
      <c r="F670" s="121"/>
      <c r="G670" s="121"/>
      <c r="H670" s="121"/>
      <c r="I670" s="121"/>
      <c r="J670" s="121"/>
      <c r="K670" s="121"/>
      <c r="L670" s="121"/>
      <c r="M670" s="121"/>
      <c r="N670" s="121"/>
      <c r="O670" s="121"/>
      <c r="P670" s="121"/>
      <c r="Q670" s="121"/>
      <c r="R670" s="121"/>
      <c r="S670" s="121"/>
      <c r="T670" s="121"/>
      <c r="U670" s="121"/>
      <c r="V670" s="121"/>
      <c r="W670" s="121"/>
      <c r="X670" s="121"/>
      <c r="Y670" s="121"/>
      <c r="Z670" s="121"/>
    </row>
    <row r="671" spans="1:26" ht="13" x14ac:dyDescent="0.6">
      <c r="A671" s="121"/>
      <c r="B671" s="121"/>
      <c r="C671" s="121"/>
      <c r="D671" s="121"/>
      <c r="E671" s="121"/>
      <c r="F671" s="121"/>
      <c r="G671" s="121"/>
      <c r="H671" s="121"/>
      <c r="I671" s="121"/>
      <c r="J671" s="121"/>
      <c r="K671" s="121"/>
      <c r="L671" s="121"/>
      <c r="M671" s="121"/>
      <c r="N671" s="121"/>
      <c r="O671" s="121"/>
      <c r="P671" s="121"/>
      <c r="Q671" s="121"/>
      <c r="R671" s="121"/>
      <c r="S671" s="121"/>
      <c r="T671" s="121"/>
      <c r="U671" s="121"/>
      <c r="V671" s="121"/>
      <c r="W671" s="121"/>
      <c r="X671" s="121"/>
      <c r="Y671" s="121"/>
      <c r="Z671" s="121"/>
    </row>
    <row r="672" spans="1:26" ht="13" x14ac:dyDescent="0.6">
      <c r="A672" s="121"/>
      <c r="B672" s="121"/>
      <c r="C672" s="121"/>
      <c r="D672" s="121"/>
      <c r="E672" s="121"/>
      <c r="F672" s="121"/>
      <c r="G672" s="121"/>
      <c r="H672" s="121"/>
      <c r="I672" s="121"/>
      <c r="J672" s="121"/>
      <c r="K672" s="121"/>
      <c r="L672" s="121"/>
      <c r="M672" s="121"/>
      <c r="N672" s="121"/>
      <c r="O672" s="121"/>
      <c r="P672" s="121"/>
      <c r="Q672" s="121"/>
      <c r="R672" s="121"/>
      <c r="S672" s="121"/>
      <c r="T672" s="121"/>
      <c r="U672" s="121"/>
      <c r="V672" s="121"/>
      <c r="W672" s="121"/>
      <c r="X672" s="121"/>
      <c r="Y672" s="121"/>
      <c r="Z672" s="121"/>
    </row>
    <row r="673" spans="1:26" ht="13" x14ac:dyDescent="0.6">
      <c r="A673" s="121"/>
      <c r="B673" s="121"/>
      <c r="C673" s="121"/>
      <c r="D673" s="121"/>
      <c r="E673" s="121"/>
      <c r="F673" s="121"/>
      <c r="G673" s="121"/>
      <c r="H673" s="121"/>
      <c r="I673" s="121"/>
      <c r="J673" s="121"/>
      <c r="K673" s="121"/>
      <c r="L673" s="121"/>
      <c r="M673" s="121"/>
      <c r="N673" s="121"/>
      <c r="O673" s="121"/>
      <c r="P673" s="121"/>
      <c r="Q673" s="121"/>
      <c r="R673" s="121"/>
      <c r="S673" s="121"/>
      <c r="T673" s="121"/>
      <c r="U673" s="121"/>
      <c r="V673" s="121"/>
      <c r="W673" s="121"/>
      <c r="X673" s="121"/>
      <c r="Y673" s="121"/>
      <c r="Z673" s="121"/>
    </row>
    <row r="674" spans="1:26" ht="13" x14ac:dyDescent="0.6">
      <c r="A674" s="121"/>
      <c r="B674" s="121"/>
      <c r="C674" s="121"/>
      <c r="D674" s="121"/>
      <c r="E674" s="121"/>
      <c r="F674" s="121"/>
      <c r="G674" s="121"/>
      <c r="H674" s="121"/>
      <c r="I674" s="121"/>
      <c r="J674" s="121"/>
      <c r="K674" s="121"/>
      <c r="L674" s="121"/>
      <c r="M674" s="121"/>
      <c r="N674" s="121"/>
      <c r="O674" s="121"/>
      <c r="P674" s="121"/>
      <c r="Q674" s="121"/>
      <c r="R674" s="121"/>
      <c r="S674" s="121"/>
      <c r="T674" s="121"/>
      <c r="U674" s="121"/>
      <c r="V674" s="121"/>
      <c r="W674" s="121"/>
      <c r="X674" s="121"/>
      <c r="Y674" s="121"/>
      <c r="Z674" s="121"/>
    </row>
    <row r="675" spans="1:26" ht="13" x14ac:dyDescent="0.6">
      <c r="A675" s="121"/>
      <c r="B675" s="121"/>
      <c r="C675" s="121"/>
      <c r="D675" s="121"/>
      <c r="E675" s="121"/>
      <c r="F675" s="121"/>
      <c r="G675" s="121"/>
      <c r="H675" s="121"/>
      <c r="I675" s="121"/>
      <c r="J675" s="121"/>
      <c r="K675" s="121"/>
      <c r="L675" s="121"/>
      <c r="M675" s="121"/>
      <c r="N675" s="121"/>
      <c r="O675" s="121"/>
      <c r="P675" s="121"/>
      <c r="Q675" s="121"/>
      <c r="R675" s="121"/>
      <c r="S675" s="121"/>
      <c r="T675" s="121"/>
      <c r="U675" s="121"/>
      <c r="V675" s="121"/>
      <c r="W675" s="121"/>
      <c r="X675" s="121"/>
      <c r="Y675" s="121"/>
      <c r="Z675" s="121"/>
    </row>
    <row r="676" spans="1:26" ht="13" x14ac:dyDescent="0.6">
      <c r="A676" s="121"/>
      <c r="B676" s="121"/>
      <c r="C676" s="121"/>
      <c r="D676" s="121"/>
      <c r="E676" s="121"/>
      <c r="F676" s="121"/>
      <c r="G676" s="121"/>
      <c r="H676" s="121"/>
      <c r="I676" s="121"/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1"/>
      <c r="V676" s="121"/>
      <c r="W676" s="121"/>
      <c r="X676" s="121"/>
      <c r="Y676" s="121"/>
      <c r="Z676" s="121"/>
    </row>
    <row r="677" spans="1:26" ht="13" x14ac:dyDescent="0.6">
      <c r="A677" s="121"/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</row>
    <row r="678" spans="1:26" ht="13" x14ac:dyDescent="0.6">
      <c r="A678" s="121"/>
      <c r="B678" s="121"/>
      <c r="C678" s="121"/>
      <c r="D678" s="121"/>
      <c r="E678" s="121"/>
      <c r="F678" s="121"/>
      <c r="G678" s="121"/>
      <c r="H678" s="121"/>
      <c r="I678" s="121"/>
      <c r="J678" s="121"/>
      <c r="K678" s="121"/>
      <c r="L678" s="121"/>
      <c r="M678" s="121"/>
      <c r="N678" s="121"/>
      <c r="O678" s="121"/>
      <c r="P678" s="121"/>
      <c r="Q678" s="121"/>
      <c r="R678" s="121"/>
      <c r="S678" s="121"/>
      <c r="T678" s="121"/>
      <c r="U678" s="121"/>
      <c r="V678" s="121"/>
      <c r="W678" s="121"/>
      <c r="X678" s="121"/>
      <c r="Y678" s="121"/>
      <c r="Z678" s="121"/>
    </row>
    <row r="679" spans="1:26" ht="13" x14ac:dyDescent="0.6">
      <c r="A679" s="121"/>
      <c r="B679" s="121"/>
      <c r="C679" s="121"/>
      <c r="D679" s="121"/>
      <c r="E679" s="121"/>
      <c r="F679" s="121"/>
      <c r="G679" s="121"/>
      <c r="H679" s="121"/>
      <c r="I679" s="121"/>
      <c r="J679" s="121"/>
      <c r="K679" s="121"/>
      <c r="L679" s="121"/>
      <c r="M679" s="121"/>
      <c r="N679" s="121"/>
      <c r="O679" s="121"/>
      <c r="P679" s="121"/>
      <c r="Q679" s="121"/>
      <c r="R679" s="121"/>
      <c r="S679" s="121"/>
      <c r="T679" s="121"/>
      <c r="U679" s="121"/>
      <c r="V679" s="121"/>
      <c r="W679" s="121"/>
      <c r="X679" s="121"/>
      <c r="Y679" s="121"/>
      <c r="Z679" s="121"/>
    </row>
    <row r="680" spans="1:26" ht="13" x14ac:dyDescent="0.6">
      <c r="A680" s="121"/>
      <c r="B680" s="121"/>
      <c r="C680" s="121"/>
      <c r="D680" s="121"/>
      <c r="E680" s="121"/>
      <c r="F680" s="121"/>
      <c r="G680" s="121"/>
      <c r="H680" s="121"/>
      <c r="I680" s="121"/>
      <c r="J680" s="121"/>
      <c r="K680" s="121"/>
      <c r="L680" s="121"/>
      <c r="M680" s="121"/>
      <c r="N680" s="121"/>
      <c r="O680" s="121"/>
      <c r="P680" s="121"/>
      <c r="Q680" s="121"/>
      <c r="R680" s="121"/>
      <c r="S680" s="121"/>
      <c r="T680" s="121"/>
      <c r="U680" s="121"/>
      <c r="V680" s="121"/>
      <c r="W680" s="121"/>
      <c r="X680" s="121"/>
      <c r="Y680" s="121"/>
      <c r="Z680" s="121"/>
    </row>
    <row r="681" spans="1:26" ht="13" x14ac:dyDescent="0.6">
      <c r="A681" s="121"/>
      <c r="B681" s="121"/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</row>
    <row r="682" spans="1:26" ht="13" x14ac:dyDescent="0.6">
      <c r="A682" s="121"/>
      <c r="B682" s="121"/>
      <c r="C682" s="121"/>
      <c r="D682" s="121"/>
      <c r="E682" s="121"/>
      <c r="F682" s="121"/>
      <c r="G682" s="121"/>
      <c r="H682" s="121"/>
      <c r="I682" s="121"/>
      <c r="J682" s="121"/>
      <c r="K682" s="121"/>
      <c r="L682" s="121"/>
      <c r="M682" s="121"/>
      <c r="N682" s="121"/>
      <c r="O682" s="121"/>
      <c r="P682" s="121"/>
      <c r="Q682" s="121"/>
      <c r="R682" s="121"/>
      <c r="S682" s="121"/>
      <c r="T682" s="121"/>
      <c r="U682" s="121"/>
      <c r="V682" s="121"/>
      <c r="W682" s="121"/>
      <c r="X682" s="121"/>
      <c r="Y682" s="121"/>
      <c r="Z682" s="121"/>
    </row>
    <row r="683" spans="1:26" ht="13" x14ac:dyDescent="0.6">
      <c r="A683" s="121"/>
      <c r="B683" s="121"/>
      <c r="C683" s="121"/>
      <c r="D683" s="121"/>
      <c r="E683" s="121"/>
      <c r="F683" s="121"/>
      <c r="G683" s="121"/>
      <c r="H683" s="121"/>
      <c r="I683" s="121"/>
      <c r="J683" s="121"/>
      <c r="K683" s="121"/>
      <c r="L683" s="121"/>
      <c r="M683" s="121"/>
      <c r="N683" s="121"/>
      <c r="O683" s="121"/>
      <c r="P683" s="121"/>
      <c r="Q683" s="121"/>
      <c r="R683" s="121"/>
      <c r="S683" s="121"/>
      <c r="T683" s="121"/>
      <c r="U683" s="121"/>
      <c r="V683" s="121"/>
      <c r="W683" s="121"/>
      <c r="X683" s="121"/>
      <c r="Y683" s="121"/>
      <c r="Z683" s="121"/>
    </row>
    <row r="684" spans="1:26" ht="13" x14ac:dyDescent="0.6">
      <c r="A684" s="121"/>
      <c r="B684" s="121"/>
      <c r="C684" s="121"/>
      <c r="D684" s="121"/>
      <c r="E684" s="121"/>
      <c r="F684" s="121"/>
      <c r="G684" s="121"/>
      <c r="H684" s="121"/>
      <c r="I684" s="121"/>
      <c r="J684" s="121"/>
      <c r="K684" s="121"/>
      <c r="L684" s="121"/>
      <c r="M684" s="121"/>
      <c r="N684" s="121"/>
      <c r="O684" s="121"/>
      <c r="P684" s="121"/>
      <c r="Q684" s="121"/>
      <c r="R684" s="121"/>
      <c r="S684" s="121"/>
      <c r="T684" s="121"/>
      <c r="U684" s="121"/>
      <c r="V684" s="121"/>
      <c r="W684" s="121"/>
      <c r="X684" s="121"/>
      <c r="Y684" s="121"/>
      <c r="Z684" s="121"/>
    </row>
    <row r="685" spans="1:26" ht="13" x14ac:dyDescent="0.6">
      <c r="A685" s="121"/>
      <c r="B685" s="121"/>
      <c r="C685" s="121"/>
      <c r="D685" s="121"/>
      <c r="E685" s="121"/>
      <c r="F685" s="121"/>
      <c r="G685" s="121"/>
      <c r="H685" s="121"/>
      <c r="I685" s="121"/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  <c r="W685" s="121"/>
      <c r="X685" s="121"/>
      <c r="Y685" s="121"/>
      <c r="Z685" s="121"/>
    </row>
    <row r="686" spans="1:26" ht="13" x14ac:dyDescent="0.6">
      <c r="A686" s="121"/>
      <c r="B686" s="121"/>
      <c r="C686" s="121"/>
      <c r="D686" s="121"/>
      <c r="E686" s="121"/>
      <c r="F686" s="121"/>
      <c r="G686" s="121"/>
      <c r="H686" s="121"/>
      <c r="I686" s="121"/>
      <c r="J686" s="121"/>
      <c r="K686" s="121"/>
      <c r="L686" s="121"/>
      <c r="M686" s="121"/>
      <c r="N686" s="121"/>
      <c r="O686" s="121"/>
      <c r="P686" s="121"/>
      <c r="Q686" s="121"/>
      <c r="R686" s="121"/>
      <c r="S686" s="121"/>
      <c r="T686" s="121"/>
      <c r="U686" s="121"/>
      <c r="V686" s="121"/>
      <c r="W686" s="121"/>
      <c r="X686" s="121"/>
      <c r="Y686" s="121"/>
      <c r="Z686" s="121"/>
    </row>
    <row r="687" spans="1:26" ht="13" x14ac:dyDescent="0.6">
      <c r="A687" s="121"/>
      <c r="B687" s="121"/>
      <c r="C687" s="121"/>
      <c r="D687" s="121"/>
      <c r="E687" s="121"/>
      <c r="F687" s="121"/>
      <c r="G687" s="121"/>
      <c r="H687" s="121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1"/>
      <c r="X687" s="121"/>
      <c r="Y687" s="121"/>
      <c r="Z687" s="121"/>
    </row>
    <row r="688" spans="1:26" ht="13" x14ac:dyDescent="0.6">
      <c r="A688" s="121"/>
      <c r="B688" s="121"/>
      <c r="C688" s="121"/>
      <c r="D688" s="121"/>
      <c r="E688" s="121"/>
      <c r="F688" s="121"/>
      <c r="G688" s="121"/>
      <c r="H688" s="121"/>
      <c r="I688" s="121"/>
      <c r="J688" s="121"/>
      <c r="K688" s="121"/>
      <c r="L688" s="121"/>
      <c r="M688" s="121"/>
      <c r="N688" s="121"/>
      <c r="O688" s="121"/>
      <c r="P688" s="121"/>
      <c r="Q688" s="121"/>
      <c r="R688" s="121"/>
      <c r="S688" s="121"/>
      <c r="T688" s="121"/>
      <c r="U688" s="121"/>
      <c r="V688" s="121"/>
      <c r="W688" s="121"/>
      <c r="X688" s="121"/>
      <c r="Y688" s="121"/>
      <c r="Z688" s="121"/>
    </row>
    <row r="689" spans="1:26" ht="13" x14ac:dyDescent="0.6">
      <c r="A689" s="121"/>
      <c r="B689" s="121"/>
      <c r="C689" s="121"/>
      <c r="D689" s="121"/>
      <c r="E689" s="121"/>
      <c r="F689" s="121"/>
      <c r="G689" s="121"/>
      <c r="H689" s="121"/>
      <c r="I689" s="121"/>
      <c r="J689" s="121"/>
      <c r="K689" s="121"/>
      <c r="L689" s="121"/>
      <c r="M689" s="121"/>
      <c r="N689" s="121"/>
      <c r="O689" s="121"/>
      <c r="P689" s="121"/>
      <c r="Q689" s="121"/>
      <c r="R689" s="121"/>
      <c r="S689" s="121"/>
      <c r="T689" s="121"/>
      <c r="U689" s="121"/>
      <c r="V689" s="121"/>
      <c r="W689" s="121"/>
      <c r="X689" s="121"/>
      <c r="Y689" s="121"/>
      <c r="Z689" s="121"/>
    </row>
    <row r="690" spans="1:26" ht="13" x14ac:dyDescent="0.6">
      <c r="A690" s="121"/>
      <c r="B690" s="121"/>
      <c r="C690" s="121"/>
      <c r="D690" s="121"/>
      <c r="E690" s="121"/>
      <c r="F690" s="121"/>
      <c r="G690" s="121"/>
      <c r="H690" s="121"/>
      <c r="I690" s="121"/>
      <c r="J690" s="121"/>
      <c r="K690" s="121"/>
      <c r="L690" s="121"/>
      <c r="M690" s="121"/>
      <c r="N690" s="121"/>
      <c r="O690" s="121"/>
      <c r="P690" s="121"/>
      <c r="Q690" s="121"/>
      <c r="R690" s="121"/>
      <c r="S690" s="121"/>
      <c r="T690" s="121"/>
      <c r="U690" s="121"/>
      <c r="V690" s="121"/>
      <c r="W690" s="121"/>
      <c r="X690" s="121"/>
      <c r="Y690" s="121"/>
      <c r="Z690" s="121"/>
    </row>
    <row r="691" spans="1:26" ht="13" x14ac:dyDescent="0.6">
      <c r="A691" s="121"/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1"/>
      <c r="M691" s="121"/>
      <c r="N691" s="121"/>
      <c r="O691" s="121"/>
      <c r="P691" s="121"/>
      <c r="Q691" s="121"/>
      <c r="R691" s="121"/>
      <c r="S691" s="121"/>
      <c r="T691" s="121"/>
      <c r="U691" s="121"/>
      <c r="V691" s="121"/>
      <c r="W691" s="121"/>
      <c r="X691" s="121"/>
      <c r="Y691" s="121"/>
      <c r="Z691" s="121"/>
    </row>
    <row r="692" spans="1:26" ht="13" x14ac:dyDescent="0.6">
      <c r="A692" s="121"/>
      <c r="B692" s="121"/>
      <c r="C692" s="121"/>
      <c r="D692" s="121"/>
      <c r="E692" s="121"/>
      <c r="F692" s="121"/>
      <c r="G692" s="121"/>
      <c r="H692" s="121"/>
      <c r="I692" s="121"/>
      <c r="J692" s="121"/>
      <c r="K692" s="121"/>
      <c r="L692" s="121"/>
      <c r="M692" s="121"/>
      <c r="N692" s="121"/>
      <c r="O692" s="121"/>
      <c r="P692" s="121"/>
      <c r="Q692" s="121"/>
      <c r="R692" s="121"/>
      <c r="S692" s="121"/>
      <c r="T692" s="121"/>
      <c r="U692" s="121"/>
      <c r="V692" s="121"/>
      <c r="W692" s="121"/>
      <c r="X692" s="121"/>
      <c r="Y692" s="121"/>
      <c r="Z692" s="121"/>
    </row>
    <row r="693" spans="1:26" ht="13" x14ac:dyDescent="0.6">
      <c r="A693" s="121"/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</row>
    <row r="694" spans="1:26" ht="13" x14ac:dyDescent="0.6">
      <c r="A694" s="121"/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</row>
    <row r="695" spans="1:26" ht="13" x14ac:dyDescent="0.6">
      <c r="A695" s="121"/>
      <c r="B695" s="121"/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21"/>
      <c r="U695" s="121"/>
      <c r="V695" s="121"/>
      <c r="W695" s="121"/>
      <c r="X695" s="121"/>
      <c r="Y695" s="121"/>
      <c r="Z695" s="121"/>
    </row>
    <row r="696" spans="1:26" ht="13" x14ac:dyDescent="0.6">
      <c r="A696" s="121"/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</row>
    <row r="697" spans="1:26" ht="13" x14ac:dyDescent="0.6">
      <c r="A697" s="121"/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</row>
    <row r="698" spans="1:26" ht="13" x14ac:dyDescent="0.6">
      <c r="A698" s="121"/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</row>
    <row r="699" spans="1:26" ht="13" x14ac:dyDescent="0.6">
      <c r="A699" s="121"/>
      <c r="B699" s="121"/>
      <c r="C699" s="121"/>
      <c r="D699" s="121"/>
      <c r="E699" s="121"/>
      <c r="F699" s="121"/>
      <c r="G699" s="121"/>
      <c r="H699" s="121"/>
      <c r="I699" s="121"/>
      <c r="J699" s="121"/>
      <c r="K699" s="121"/>
      <c r="L699" s="121"/>
      <c r="M699" s="121"/>
      <c r="N699" s="121"/>
      <c r="O699" s="121"/>
      <c r="P699" s="121"/>
      <c r="Q699" s="121"/>
      <c r="R699" s="121"/>
      <c r="S699" s="121"/>
      <c r="T699" s="121"/>
      <c r="U699" s="121"/>
      <c r="V699" s="121"/>
      <c r="W699" s="121"/>
      <c r="X699" s="121"/>
      <c r="Y699" s="121"/>
      <c r="Z699" s="121"/>
    </row>
    <row r="700" spans="1:26" ht="13" x14ac:dyDescent="0.6">
      <c r="A700" s="121"/>
      <c r="B700" s="121"/>
      <c r="C700" s="121"/>
      <c r="D700" s="121"/>
      <c r="E700" s="121"/>
      <c r="F700" s="121"/>
      <c r="G700" s="121"/>
      <c r="H700" s="121"/>
      <c r="I700" s="121"/>
      <c r="J700" s="121"/>
      <c r="K700" s="121"/>
      <c r="L700" s="121"/>
      <c r="M700" s="121"/>
      <c r="N700" s="121"/>
      <c r="O700" s="121"/>
      <c r="P700" s="121"/>
      <c r="Q700" s="121"/>
      <c r="R700" s="121"/>
      <c r="S700" s="121"/>
      <c r="T700" s="121"/>
      <c r="U700" s="121"/>
      <c r="V700" s="121"/>
      <c r="W700" s="121"/>
      <c r="X700" s="121"/>
      <c r="Y700" s="121"/>
      <c r="Z700" s="121"/>
    </row>
    <row r="701" spans="1:26" ht="13" x14ac:dyDescent="0.6">
      <c r="A701" s="121"/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</row>
    <row r="702" spans="1:26" ht="13" x14ac:dyDescent="0.6">
      <c r="A702" s="121"/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</row>
    <row r="703" spans="1:26" ht="13" x14ac:dyDescent="0.6">
      <c r="A703" s="121"/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</row>
    <row r="704" spans="1:26" ht="13" x14ac:dyDescent="0.6">
      <c r="A704" s="121"/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</row>
    <row r="705" spans="1:26" ht="13" x14ac:dyDescent="0.6">
      <c r="A705" s="121"/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</row>
    <row r="706" spans="1:26" ht="13" x14ac:dyDescent="0.6">
      <c r="A706" s="121"/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</row>
    <row r="707" spans="1:26" ht="13" x14ac:dyDescent="0.6">
      <c r="A707" s="121"/>
      <c r="B707" s="121"/>
      <c r="C707" s="121"/>
      <c r="D707" s="121"/>
      <c r="E707" s="121"/>
      <c r="F707" s="121"/>
      <c r="G707" s="121"/>
      <c r="H707" s="121"/>
      <c r="I707" s="121"/>
      <c r="J707" s="121"/>
      <c r="K707" s="121"/>
      <c r="L707" s="121"/>
      <c r="M707" s="121"/>
      <c r="N707" s="121"/>
      <c r="O707" s="121"/>
      <c r="P707" s="121"/>
      <c r="Q707" s="121"/>
      <c r="R707" s="121"/>
      <c r="S707" s="121"/>
      <c r="T707" s="121"/>
      <c r="U707" s="121"/>
      <c r="V707" s="121"/>
      <c r="W707" s="121"/>
      <c r="X707" s="121"/>
      <c r="Y707" s="121"/>
      <c r="Z707" s="121"/>
    </row>
    <row r="708" spans="1:26" ht="13" x14ac:dyDescent="0.6">
      <c r="A708" s="121"/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</row>
    <row r="709" spans="1:26" ht="13" x14ac:dyDescent="0.6">
      <c r="A709" s="121"/>
      <c r="B709" s="121"/>
      <c r="C709" s="121"/>
      <c r="D709" s="121"/>
      <c r="E709" s="121"/>
      <c r="F709" s="121"/>
      <c r="G709" s="121"/>
      <c r="H709" s="121"/>
      <c r="I709" s="121"/>
      <c r="J709" s="121"/>
      <c r="K709" s="121"/>
      <c r="L709" s="121"/>
      <c r="M709" s="121"/>
      <c r="N709" s="121"/>
      <c r="O709" s="121"/>
      <c r="P709" s="121"/>
      <c r="Q709" s="121"/>
      <c r="R709" s="121"/>
      <c r="S709" s="121"/>
      <c r="T709" s="121"/>
      <c r="U709" s="121"/>
      <c r="V709" s="121"/>
      <c r="W709" s="121"/>
      <c r="X709" s="121"/>
      <c r="Y709" s="121"/>
      <c r="Z709" s="121"/>
    </row>
    <row r="710" spans="1:26" ht="13" x14ac:dyDescent="0.6">
      <c r="A710" s="121"/>
      <c r="B710" s="121"/>
      <c r="C710" s="121"/>
      <c r="D710" s="121"/>
      <c r="E710" s="121"/>
      <c r="F710" s="121"/>
      <c r="G710" s="121"/>
      <c r="H710" s="121"/>
      <c r="I710" s="121"/>
      <c r="J710" s="121"/>
      <c r="K710" s="121"/>
      <c r="L710" s="121"/>
      <c r="M710" s="121"/>
      <c r="N710" s="121"/>
      <c r="O710" s="121"/>
      <c r="P710" s="121"/>
      <c r="Q710" s="121"/>
      <c r="R710" s="121"/>
      <c r="S710" s="121"/>
      <c r="T710" s="121"/>
      <c r="U710" s="121"/>
      <c r="V710" s="121"/>
      <c r="W710" s="121"/>
      <c r="X710" s="121"/>
      <c r="Y710" s="121"/>
      <c r="Z710" s="121"/>
    </row>
    <row r="711" spans="1:26" ht="13" x14ac:dyDescent="0.6">
      <c r="A711" s="121"/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</row>
    <row r="712" spans="1:26" ht="13" x14ac:dyDescent="0.6">
      <c r="A712" s="121"/>
      <c r="B712" s="121"/>
      <c r="C712" s="121"/>
      <c r="D712" s="121"/>
      <c r="E712" s="121"/>
      <c r="F712" s="121"/>
      <c r="G712" s="121"/>
      <c r="H712" s="121"/>
      <c r="I712" s="121"/>
      <c r="J712" s="121"/>
      <c r="K712" s="121"/>
      <c r="L712" s="121"/>
      <c r="M712" s="121"/>
      <c r="N712" s="121"/>
      <c r="O712" s="121"/>
      <c r="P712" s="121"/>
      <c r="Q712" s="121"/>
      <c r="R712" s="121"/>
      <c r="S712" s="121"/>
      <c r="T712" s="121"/>
      <c r="U712" s="121"/>
      <c r="V712" s="121"/>
      <c r="W712" s="121"/>
      <c r="X712" s="121"/>
      <c r="Y712" s="121"/>
      <c r="Z712" s="121"/>
    </row>
    <row r="713" spans="1:26" ht="13" x14ac:dyDescent="0.6">
      <c r="A713" s="121"/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</row>
    <row r="714" spans="1:26" ht="13" x14ac:dyDescent="0.6">
      <c r="A714" s="121"/>
      <c r="B714" s="121"/>
      <c r="C714" s="121"/>
      <c r="D714" s="121"/>
      <c r="E714" s="121"/>
      <c r="F714" s="121"/>
      <c r="G714" s="121"/>
      <c r="H714" s="121"/>
      <c r="I714" s="121"/>
      <c r="J714" s="121"/>
      <c r="K714" s="121"/>
      <c r="L714" s="121"/>
      <c r="M714" s="121"/>
      <c r="N714" s="121"/>
      <c r="O714" s="121"/>
      <c r="P714" s="121"/>
      <c r="Q714" s="121"/>
      <c r="R714" s="121"/>
      <c r="S714" s="121"/>
      <c r="T714" s="121"/>
      <c r="U714" s="121"/>
      <c r="V714" s="121"/>
      <c r="W714" s="121"/>
      <c r="X714" s="121"/>
      <c r="Y714" s="121"/>
      <c r="Z714" s="121"/>
    </row>
    <row r="715" spans="1:26" ht="13" x14ac:dyDescent="0.6">
      <c r="A715" s="121"/>
      <c r="B715" s="121"/>
      <c r="C715" s="121"/>
      <c r="D715" s="121"/>
      <c r="E715" s="121"/>
      <c r="F715" s="121"/>
      <c r="G715" s="121"/>
      <c r="H715" s="121"/>
      <c r="I715" s="121"/>
      <c r="J715" s="121"/>
      <c r="K715" s="121"/>
      <c r="L715" s="121"/>
      <c r="M715" s="121"/>
      <c r="N715" s="121"/>
      <c r="O715" s="121"/>
      <c r="P715" s="121"/>
      <c r="Q715" s="121"/>
      <c r="R715" s="121"/>
      <c r="S715" s="121"/>
      <c r="T715" s="121"/>
      <c r="U715" s="121"/>
      <c r="V715" s="121"/>
      <c r="W715" s="121"/>
      <c r="X715" s="121"/>
      <c r="Y715" s="121"/>
      <c r="Z715" s="121"/>
    </row>
    <row r="716" spans="1:26" ht="13" x14ac:dyDescent="0.6">
      <c r="A716" s="121"/>
      <c r="B716" s="121"/>
      <c r="C716" s="121"/>
      <c r="D716" s="121"/>
      <c r="E716" s="121"/>
      <c r="F716" s="121"/>
      <c r="G716" s="121"/>
      <c r="H716" s="121"/>
      <c r="I716" s="121"/>
      <c r="J716" s="121"/>
      <c r="K716" s="121"/>
      <c r="L716" s="121"/>
      <c r="M716" s="121"/>
      <c r="N716" s="121"/>
      <c r="O716" s="121"/>
      <c r="P716" s="121"/>
      <c r="Q716" s="121"/>
      <c r="R716" s="121"/>
      <c r="S716" s="121"/>
      <c r="T716" s="121"/>
      <c r="U716" s="121"/>
      <c r="V716" s="121"/>
      <c r="W716" s="121"/>
      <c r="X716" s="121"/>
      <c r="Y716" s="121"/>
      <c r="Z716" s="121"/>
    </row>
    <row r="717" spans="1:26" ht="13" x14ac:dyDescent="0.6">
      <c r="A717" s="121"/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</row>
    <row r="718" spans="1:26" ht="13" x14ac:dyDescent="0.6">
      <c r="A718" s="121"/>
      <c r="B718" s="121"/>
      <c r="C718" s="121"/>
      <c r="D718" s="121"/>
      <c r="E718" s="121"/>
      <c r="F718" s="121"/>
      <c r="G718" s="121"/>
      <c r="H718" s="121"/>
      <c r="I718" s="121"/>
      <c r="J718" s="121"/>
      <c r="K718" s="121"/>
      <c r="L718" s="121"/>
      <c r="M718" s="121"/>
      <c r="N718" s="121"/>
      <c r="O718" s="121"/>
      <c r="P718" s="121"/>
      <c r="Q718" s="121"/>
      <c r="R718" s="121"/>
      <c r="S718" s="121"/>
      <c r="T718" s="121"/>
      <c r="U718" s="121"/>
      <c r="V718" s="121"/>
      <c r="W718" s="121"/>
      <c r="X718" s="121"/>
      <c r="Y718" s="121"/>
      <c r="Z718" s="121"/>
    </row>
    <row r="719" spans="1:26" ht="13" x14ac:dyDescent="0.6">
      <c r="A719" s="121"/>
      <c r="B719" s="121"/>
      <c r="C719" s="121"/>
      <c r="D719" s="121"/>
      <c r="E719" s="121"/>
      <c r="F719" s="121"/>
      <c r="G719" s="121"/>
      <c r="H719" s="121"/>
      <c r="I719" s="121"/>
      <c r="J719" s="121"/>
      <c r="K719" s="121"/>
      <c r="L719" s="121"/>
      <c r="M719" s="121"/>
      <c r="N719" s="121"/>
      <c r="O719" s="121"/>
      <c r="P719" s="121"/>
      <c r="Q719" s="121"/>
      <c r="R719" s="121"/>
      <c r="S719" s="121"/>
      <c r="T719" s="121"/>
      <c r="U719" s="121"/>
      <c r="V719" s="121"/>
      <c r="W719" s="121"/>
      <c r="X719" s="121"/>
      <c r="Y719" s="121"/>
      <c r="Z719" s="121"/>
    </row>
    <row r="720" spans="1:26" ht="13" x14ac:dyDescent="0.6">
      <c r="A720" s="121"/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</row>
    <row r="721" spans="1:26" ht="13" x14ac:dyDescent="0.6">
      <c r="A721" s="121"/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21"/>
      <c r="N721" s="121"/>
      <c r="O721" s="121"/>
      <c r="P721" s="121"/>
      <c r="Q721" s="121"/>
      <c r="R721" s="121"/>
      <c r="S721" s="121"/>
      <c r="T721" s="121"/>
      <c r="U721" s="121"/>
      <c r="V721" s="121"/>
      <c r="W721" s="121"/>
      <c r="X721" s="121"/>
      <c r="Y721" s="121"/>
      <c r="Z721" s="121"/>
    </row>
    <row r="722" spans="1:26" ht="13" x14ac:dyDescent="0.6">
      <c r="A722" s="121"/>
      <c r="B722" s="121"/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1"/>
      <c r="V722" s="121"/>
      <c r="W722" s="121"/>
      <c r="X722" s="121"/>
      <c r="Y722" s="121"/>
      <c r="Z722" s="121"/>
    </row>
    <row r="723" spans="1:26" ht="13" x14ac:dyDescent="0.6">
      <c r="A723" s="121"/>
      <c r="B723" s="121"/>
      <c r="C723" s="121"/>
      <c r="D723" s="121"/>
      <c r="E723" s="121"/>
      <c r="F723" s="121"/>
      <c r="G723" s="121"/>
      <c r="H723" s="121"/>
      <c r="I723" s="121"/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</row>
    <row r="724" spans="1:26" ht="13" x14ac:dyDescent="0.6">
      <c r="A724" s="121"/>
      <c r="B724" s="121"/>
      <c r="C724" s="121"/>
      <c r="D724" s="121"/>
      <c r="E724" s="121"/>
      <c r="F724" s="121"/>
      <c r="G724" s="121"/>
      <c r="H724" s="121"/>
      <c r="I724" s="121"/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21"/>
      <c r="U724" s="121"/>
      <c r="V724" s="121"/>
      <c r="W724" s="121"/>
      <c r="X724" s="121"/>
      <c r="Y724" s="121"/>
      <c r="Z724" s="121"/>
    </row>
    <row r="725" spans="1:26" ht="13" x14ac:dyDescent="0.6">
      <c r="A725" s="121"/>
      <c r="B725" s="121"/>
      <c r="C725" s="121"/>
      <c r="D725" s="121"/>
      <c r="E725" s="121"/>
      <c r="F725" s="121"/>
      <c r="G725" s="121"/>
      <c r="H725" s="121"/>
      <c r="I725" s="121"/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</row>
    <row r="726" spans="1:26" ht="13" x14ac:dyDescent="0.6">
      <c r="A726" s="121"/>
      <c r="B726" s="121"/>
      <c r="C726" s="121"/>
      <c r="D726" s="121"/>
      <c r="E726" s="121"/>
      <c r="F726" s="121"/>
      <c r="G726" s="121"/>
      <c r="H726" s="121"/>
      <c r="I726" s="121"/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</row>
    <row r="727" spans="1:26" ht="13" x14ac:dyDescent="0.6">
      <c r="A727" s="121"/>
      <c r="B727" s="121"/>
      <c r="C727" s="121"/>
      <c r="D727" s="121"/>
      <c r="E727" s="121"/>
      <c r="F727" s="121"/>
      <c r="G727" s="121"/>
      <c r="H727" s="121"/>
      <c r="I727" s="121"/>
      <c r="J727" s="121"/>
      <c r="K727" s="121"/>
      <c r="L727" s="121"/>
      <c r="M727" s="121"/>
      <c r="N727" s="121"/>
      <c r="O727" s="121"/>
      <c r="P727" s="121"/>
      <c r="Q727" s="121"/>
      <c r="R727" s="121"/>
      <c r="S727" s="121"/>
      <c r="T727" s="121"/>
      <c r="U727" s="121"/>
      <c r="V727" s="121"/>
      <c r="W727" s="121"/>
      <c r="X727" s="121"/>
      <c r="Y727" s="121"/>
      <c r="Z727" s="121"/>
    </row>
    <row r="728" spans="1:26" ht="13" x14ac:dyDescent="0.6">
      <c r="A728" s="121"/>
      <c r="B728" s="121"/>
      <c r="C728" s="121"/>
      <c r="D728" s="121"/>
      <c r="E728" s="121"/>
      <c r="F728" s="121"/>
      <c r="G728" s="121"/>
      <c r="H728" s="121"/>
      <c r="I728" s="121"/>
      <c r="J728" s="121"/>
      <c r="K728" s="121"/>
      <c r="L728" s="121"/>
      <c r="M728" s="121"/>
      <c r="N728" s="121"/>
      <c r="O728" s="121"/>
      <c r="P728" s="121"/>
      <c r="Q728" s="121"/>
      <c r="R728" s="121"/>
      <c r="S728" s="121"/>
      <c r="T728" s="121"/>
      <c r="U728" s="121"/>
      <c r="V728" s="121"/>
      <c r="W728" s="121"/>
      <c r="X728" s="121"/>
      <c r="Y728" s="121"/>
      <c r="Z728" s="121"/>
    </row>
    <row r="729" spans="1:26" ht="13" x14ac:dyDescent="0.6">
      <c r="A729" s="121"/>
      <c r="B729" s="121"/>
      <c r="C729" s="121"/>
      <c r="D729" s="121"/>
      <c r="E729" s="121"/>
      <c r="F729" s="121"/>
      <c r="G729" s="121"/>
      <c r="H729" s="121"/>
      <c r="I729" s="121"/>
      <c r="J729" s="121"/>
      <c r="K729" s="121"/>
      <c r="L729" s="121"/>
      <c r="M729" s="121"/>
      <c r="N729" s="121"/>
      <c r="O729" s="121"/>
      <c r="P729" s="121"/>
      <c r="Q729" s="121"/>
      <c r="R729" s="121"/>
      <c r="S729" s="121"/>
      <c r="T729" s="121"/>
      <c r="U729" s="121"/>
      <c r="V729" s="121"/>
      <c r="W729" s="121"/>
      <c r="X729" s="121"/>
      <c r="Y729" s="121"/>
      <c r="Z729" s="121"/>
    </row>
    <row r="730" spans="1:26" ht="13" x14ac:dyDescent="0.6">
      <c r="A730" s="121"/>
      <c r="B730" s="121"/>
      <c r="C730" s="121"/>
      <c r="D730" s="121"/>
      <c r="E730" s="121"/>
      <c r="F730" s="121"/>
      <c r="G730" s="121"/>
      <c r="H730" s="121"/>
      <c r="I730" s="121"/>
      <c r="J730" s="121"/>
      <c r="K730" s="121"/>
      <c r="L730" s="121"/>
      <c r="M730" s="121"/>
      <c r="N730" s="121"/>
      <c r="O730" s="121"/>
      <c r="P730" s="121"/>
      <c r="Q730" s="121"/>
      <c r="R730" s="121"/>
      <c r="S730" s="121"/>
      <c r="T730" s="121"/>
      <c r="U730" s="121"/>
      <c r="V730" s="121"/>
      <c r="W730" s="121"/>
      <c r="X730" s="121"/>
      <c r="Y730" s="121"/>
      <c r="Z730" s="121"/>
    </row>
    <row r="731" spans="1:26" ht="13" x14ac:dyDescent="0.6">
      <c r="A731" s="121"/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</row>
    <row r="732" spans="1:26" ht="13" x14ac:dyDescent="0.6">
      <c r="A732" s="121"/>
      <c r="B732" s="121"/>
      <c r="C732" s="121"/>
      <c r="D732" s="121"/>
      <c r="E732" s="121"/>
      <c r="F732" s="121"/>
      <c r="G732" s="121"/>
      <c r="H732" s="121"/>
      <c r="I732" s="121"/>
      <c r="J732" s="121"/>
      <c r="K732" s="121"/>
      <c r="L732" s="121"/>
      <c r="M732" s="121"/>
      <c r="N732" s="121"/>
      <c r="O732" s="121"/>
      <c r="P732" s="121"/>
      <c r="Q732" s="121"/>
      <c r="R732" s="121"/>
      <c r="S732" s="121"/>
      <c r="T732" s="121"/>
      <c r="U732" s="121"/>
      <c r="V732" s="121"/>
      <c r="W732" s="121"/>
      <c r="X732" s="121"/>
      <c r="Y732" s="121"/>
      <c r="Z732" s="121"/>
    </row>
    <row r="733" spans="1:26" ht="13" x14ac:dyDescent="0.6">
      <c r="A733" s="121"/>
      <c r="B733" s="121"/>
      <c r="C733" s="121"/>
      <c r="D733" s="121"/>
      <c r="E733" s="121"/>
      <c r="F733" s="121"/>
      <c r="G733" s="121"/>
      <c r="H733" s="121"/>
      <c r="I733" s="121"/>
      <c r="J733" s="121"/>
      <c r="K733" s="121"/>
      <c r="L733" s="121"/>
      <c r="M733" s="121"/>
      <c r="N733" s="121"/>
      <c r="O733" s="121"/>
      <c r="P733" s="121"/>
      <c r="Q733" s="121"/>
      <c r="R733" s="121"/>
      <c r="S733" s="121"/>
      <c r="T733" s="121"/>
      <c r="U733" s="121"/>
      <c r="V733" s="121"/>
      <c r="W733" s="121"/>
      <c r="X733" s="121"/>
      <c r="Y733" s="121"/>
      <c r="Z733" s="121"/>
    </row>
    <row r="734" spans="1:26" ht="13" x14ac:dyDescent="0.6">
      <c r="A734" s="121"/>
      <c r="B734" s="121"/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21"/>
      <c r="N734" s="121"/>
      <c r="O734" s="121"/>
      <c r="P734" s="121"/>
      <c r="Q734" s="121"/>
      <c r="R734" s="121"/>
      <c r="S734" s="121"/>
      <c r="T734" s="121"/>
      <c r="U734" s="121"/>
      <c r="V734" s="121"/>
      <c r="W734" s="121"/>
      <c r="X734" s="121"/>
      <c r="Y734" s="121"/>
      <c r="Z734" s="121"/>
    </row>
    <row r="735" spans="1:26" ht="13" x14ac:dyDescent="0.6">
      <c r="A735" s="121"/>
      <c r="B735" s="121"/>
      <c r="C735" s="121"/>
      <c r="D735" s="121"/>
      <c r="E735" s="121"/>
      <c r="F735" s="121"/>
      <c r="G735" s="121"/>
      <c r="H735" s="121"/>
      <c r="I735" s="121"/>
      <c r="J735" s="121"/>
      <c r="K735" s="121"/>
      <c r="L735" s="121"/>
      <c r="M735" s="121"/>
      <c r="N735" s="121"/>
      <c r="O735" s="121"/>
      <c r="P735" s="121"/>
      <c r="Q735" s="121"/>
      <c r="R735" s="121"/>
      <c r="S735" s="121"/>
      <c r="T735" s="121"/>
      <c r="U735" s="121"/>
      <c r="V735" s="121"/>
      <c r="W735" s="121"/>
      <c r="X735" s="121"/>
      <c r="Y735" s="121"/>
      <c r="Z735" s="121"/>
    </row>
    <row r="736" spans="1:26" ht="13" x14ac:dyDescent="0.6">
      <c r="A736" s="121"/>
      <c r="B736" s="121"/>
      <c r="C736" s="121"/>
      <c r="D736" s="121"/>
      <c r="E736" s="121"/>
      <c r="F736" s="121"/>
      <c r="G736" s="121"/>
      <c r="H736" s="121"/>
      <c r="I736" s="121"/>
      <c r="J736" s="121"/>
      <c r="K736" s="121"/>
      <c r="L736" s="121"/>
      <c r="M736" s="121"/>
      <c r="N736" s="121"/>
      <c r="O736" s="121"/>
      <c r="P736" s="121"/>
      <c r="Q736" s="121"/>
      <c r="R736" s="121"/>
      <c r="S736" s="121"/>
      <c r="T736" s="121"/>
      <c r="U736" s="121"/>
      <c r="V736" s="121"/>
      <c r="W736" s="121"/>
      <c r="X736" s="121"/>
      <c r="Y736" s="121"/>
      <c r="Z736" s="121"/>
    </row>
    <row r="737" spans="1:26" ht="13" x14ac:dyDescent="0.6">
      <c r="A737" s="121"/>
      <c r="B737" s="121"/>
      <c r="C737" s="121"/>
      <c r="D737" s="121"/>
      <c r="E737" s="121"/>
      <c r="F737" s="121"/>
      <c r="G737" s="121"/>
      <c r="H737" s="121"/>
      <c r="I737" s="121"/>
      <c r="J737" s="121"/>
      <c r="K737" s="121"/>
      <c r="L737" s="121"/>
      <c r="M737" s="121"/>
      <c r="N737" s="121"/>
      <c r="O737" s="121"/>
      <c r="P737" s="121"/>
      <c r="Q737" s="121"/>
      <c r="R737" s="121"/>
      <c r="S737" s="121"/>
      <c r="T737" s="121"/>
      <c r="U737" s="121"/>
      <c r="V737" s="121"/>
      <c r="W737" s="121"/>
      <c r="X737" s="121"/>
      <c r="Y737" s="121"/>
      <c r="Z737" s="121"/>
    </row>
    <row r="738" spans="1:26" ht="13" x14ac:dyDescent="0.6">
      <c r="A738" s="121"/>
      <c r="B738" s="121"/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1"/>
      <c r="V738" s="121"/>
      <c r="W738" s="121"/>
      <c r="X738" s="121"/>
      <c r="Y738" s="121"/>
      <c r="Z738" s="121"/>
    </row>
    <row r="739" spans="1:26" ht="13" x14ac:dyDescent="0.6">
      <c r="A739" s="121"/>
      <c r="B739" s="121"/>
      <c r="C739" s="121"/>
      <c r="D739" s="121"/>
      <c r="E739" s="121"/>
      <c r="F739" s="121"/>
      <c r="G739" s="121"/>
      <c r="H739" s="121"/>
      <c r="I739" s="121"/>
      <c r="J739" s="121"/>
      <c r="K739" s="121"/>
      <c r="L739" s="121"/>
      <c r="M739" s="121"/>
      <c r="N739" s="121"/>
      <c r="O739" s="121"/>
      <c r="P739" s="121"/>
      <c r="Q739" s="121"/>
      <c r="R739" s="121"/>
      <c r="S739" s="121"/>
      <c r="T739" s="121"/>
      <c r="U739" s="121"/>
      <c r="V739" s="121"/>
      <c r="W739" s="121"/>
      <c r="X739" s="121"/>
      <c r="Y739" s="121"/>
      <c r="Z739" s="121"/>
    </row>
    <row r="740" spans="1:26" ht="13" x14ac:dyDescent="0.6">
      <c r="A740" s="121"/>
      <c r="B740" s="121"/>
      <c r="C740" s="121"/>
      <c r="D740" s="121"/>
      <c r="E740" s="121"/>
      <c r="F740" s="121"/>
      <c r="G740" s="121"/>
      <c r="H740" s="121"/>
      <c r="I740" s="121"/>
      <c r="J740" s="121"/>
      <c r="K740" s="121"/>
      <c r="L740" s="121"/>
      <c r="M740" s="121"/>
      <c r="N740" s="121"/>
      <c r="O740" s="121"/>
      <c r="P740" s="121"/>
      <c r="Q740" s="121"/>
      <c r="R740" s="121"/>
      <c r="S740" s="121"/>
      <c r="T740" s="121"/>
      <c r="U740" s="121"/>
      <c r="V740" s="121"/>
      <c r="W740" s="121"/>
      <c r="X740" s="121"/>
      <c r="Y740" s="121"/>
      <c r="Z740" s="121"/>
    </row>
    <row r="741" spans="1:26" ht="13" x14ac:dyDescent="0.6">
      <c r="A741" s="121"/>
      <c r="B741" s="121"/>
      <c r="C741" s="121"/>
      <c r="D741" s="121"/>
      <c r="E741" s="121"/>
      <c r="F741" s="121"/>
      <c r="G741" s="121"/>
      <c r="H741" s="121"/>
      <c r="I741" s="121"/>
      <c r="J741" s="121"/>
      <c r="K741" s="121"/>
      <c r="L741" s="121"/>
      <c r="M741" s="121"/>
      <c r="N741" s="121"/>
      <c r="O741" s="121"/>
      <c r="P741" s="121"/>
      <c r="Q741" s="121"/>
      <c r="R741" s="121"/>
      <c r="S741" s="121"/>
      <c r="T741" s="121"/>
      <c r="U741" s="121"/>
      <c r="V741" s="121"/>
      <c r="W741" s="121"/>
      <c r="X741" s="121"/>
      <c r="Y741" s="121"/>
      <c r="Z741" s="121"/>
    </row>
    <row r="742" spans="1:26" ht="13" x14ac:dyDescent="0.6">
      <c r="A742" s="121"/>
      <c r="B742" s="121"/>
      <c r="C742" s="121"/>
      <c r="D742" s="121"/>
      <c r="E742" s="121"/>
      <c r="F742" s="121"/>
      <c r="G742" s="121"/>
      <c r="H742" s="121"/>
      <c r="I742" s="121"/>
      <c r="J742" s="121"/>
      <c r="K742" s="121"/>
      <c r="L742" s="121"/>
      <c r="M742" s="121"/>
      <c r="N742" s="121"/>
      <c r="O742" s="121"/>
      <c r="P742" s="121"/>
      <c r="Q742" s="121"/>
      <c r="R742" s="121"/>
      <c r="S742" s="121"/>
      <c r="T742" s="121"/>
      <c r="U742" s="121"/>
      <c r="V742" s="121"/>
      <c r="W742" s="121"/>
      <c r="X742" s="121"/>
      <c r="Y742" s="121"/>
      <c r="Z742" s="121"/>
    </row>
    <row r="743" spans="1:26" ht="13" x14ac:dyDescent="0.6">
      <c r="A743" s="121"/>
      <c r="B743" s="121"/>
      <c r="C743" s="121"/>
      <c r="D743" s="121"/>
      <c r="E743" s="121"/>
      <c r="F743" s="121"/>
      <c r="G743" s="121"/>
      <c r="H743" s="121"/>
      <c r="I743" s="121"/>
      <c r="J743" s="121"/>
      <c r="K743" s="121"/>
      <c r="L743" s="121"/>
      <c r="M743" s="121"/>
      <c r="N743" s="121"/>
      <c r="O743" s="121"/>
      <c r="P743" s="121"/>
      <c r="Q743" s="121"/>
      <c r="R743" s="121"/>
      <c r="S743" s="121"/>
      <c r="T743" s="121"/>
      <c r="U743" s="121"/>
      <c r="V743" s="121"/>
      <c r="W743" s="121"/>
      <c r="X743" s="121"/>
      <c r="Y743" s="121"/>
      <c r="Z743" s="121"/>
    </row>
    <row r="744" spans="1:26" ht="13" x14ac:dyDescent="0.6">
      <c r="A744" s="121"/>
      <c r="B744" s="121"/>
      <c r="C744" s="121"/>
      <c r="D744" s="121"/>
      <c r="E744" s="121"/>
      <c r="F744" s="121"/>
      <c r="G744" s="121"/>
      <c r="H744" s="121"/>
      <c r="I744" s="121"/>
      <c r="J744" s="121"/>
      <c r="K744" s="121"/>
      <c r="L744" s="121"/>
      <c r="M744" s="121"/>
      <c r="N744" s="121"/>
      <c r="O744" s="121"/>
      <c r="P744" s="121"/>
      <c r="Q744" s="121"/>
      <c r="R744" s="121"/>
      <c r="S744" s="121"/>
      <c r="T744" s="121"/>
      <c r="U744" s="121"/>
      <c r="V744" s="121"/>
      <c r="W744" s="121"/>
      <c r="X744" s="121"/>
      <c r="Y744" s="121"/>
      <c r="Z744" s="121"/>
    </row>
    <row r="745" spans="1:26" ht="13" x14ac:dyDescent="0.6">
      <c r="A745" s="121"/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</row>
    <row r="746" spans="1:26" ht="13" x14ac:dyDescent="0.6">
      <c r="A746" s="121"/>
      <c r="B746" s="121"/>
      <c r="C746" s="121"/>
      <c r="D746" s="121"/>
      <c r="E746" s="121"/>
      <c r="F746" s="121"/>
      <c r="G746" s="121"/>
      <c r="H746" s="121"/>
      <c r="I746" s="121"/>
      <c r="J746" s="121"/>
      <c r="K746" s="121"/>
      <c r="L746" s="121"/>
      <c r="M746" s="121"/>
      <c r="N746" s="121"/>
      <c r="O746" s="121"/>
      <c r="P746" s="121"/>
      <c r="Q746" s="121"/>
      <c r="R746" s="121"/>
      <c r="S746" s="121"/>
      <c r="T746" s="121"/>
      <c r="U746" s="121"/>
      <c r="V746" s="121"/>
      <c r="W746" s="121"/>
      <c r="X746" s="121"/>
      <c r="Y746" s="121"/>
      <c r="Z746" s="121"/>
    </row>
    <row r="747" spans="1:26" ht="13" x14ac:dyDescent="0.6">
      <c r="A747" s="121"/>
      <c r="B747" s="121"/>
      <c r="C747" s="121"/>
      <c r="D747" s="121"/>
      <c r="E747" s="121"/>
      <c r="F747" s="121"/>
      <c r="G747" s="121"/>
      <c r="H747" s="121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1"/>
      <c r="X747" s="121"/>
      <c r="Y747" s="121"/>
      <c r="Z747" s="121"/>
    </row>
    <row r="748" spans="1:26" ht="13" x14ac:dyDescent="0.6">
      <c r="A748" s="121"/>
      <c r="B748" s="121"/>
      <c r="C748" s="121"/>
      <c r="D748" s="121"/>
      <c r="E748" s="121"/>
      <c r="F748" s="121"/>
      <c r="G748" s="121"/>
      <c r="H748" s="121"/>
      <c r="I748" s="121"/>
      <c r="J748" s="121"/>
      <c r="K748" s="121"/>
      <c r="L748" s="121"/>
      <c r="M748" s="121"/>
      <c r="N748" s="121"/>
      <c r="O748" s="121"/>
      <c r="P748" s="121"/>
      <c r="Q748" s="121"/>
      <c r="R748" s="121"/>
      <c r="S748" s="121"/>
      <c r="T748" s="121"/>
      <c r="U748" s="121"/>
      <c r="V748" s="121"/>
      <c r="W748" s="121"/>
      <c r="X748" s="121"/>
      <c r="Y748" s="121"/>
      <c r="Z748" s="121"/>
    </row>
    <row r="749" spans="1:26" ht="13" x14ac:dyDescent="0.6">
      <c r="A749" s="121"/>
      <c r="B749" s="121"/>
      <c r="C749" s="121"/>
      <c r="D749" s="121"/>
      <c r="E749" s="121"/>
      <c r="F749" s="121"/>
      <c r="G749" s="121"/>
      <c r="H749" s="121"/>
      <c r="I749" s="121"/>
      <c r="J749" s="121"/>
      <c r="K749" s="121"/>
      <c r="L749" s="121"/>
      <c r="M749" s="121"/>
      <c r="N749" s="121"/>
      <c r="O749" s="121"/>
      <c r="P749" s="121"/>
      <c r="Q749" s="121"/>
      <c r="R749" s="121"/>
      <c r="S749" s="121"/>
      <c r="T749" s="121"/>
      <c r="U749" s="121"/>
      <c r="V749" s="121"/>
      <c r="W749" s="121"/>
      <c r="X749" s="121"/>
      <c r="Y749" s="121"/>
      <c r="Z749" s="121"/>
    </row>
    <row r="750" spans="1:26" ht="13" x14ac:dyDescent="0.6">
      <c r="A750" s="121"/>
      <c r="B750" s="121"/>
      <c r="C750" s="121"/>
      <c r="D750" s="121"/>
      <c r="E750" s="121"/>
      <c r="F750" s="121"/>
      <c r="G750" s="121"/>
      <c r="H750" s="121"/>
      <c r="I750" s="121"/>
      <c r="J750" s="121"/>
      <c r="K750" s="121"/>
      <c r="L750" s="121"/>
      <c r="M750" s="121"/>
      <c r="N750" s="121"/>
      <c r="O750" s="121"/>
      <c r="P750" s="121"/>
      <c r="Q750" s="121"/>
      <c r="R750" s="121"/>
      <c r="S750" s="121"/>
      <c r="T750" s="121"/>
      <c r="U750" s="121"/>
      <c r="V750" s="121"/>
      <c r="W750" s="121"/>
      <c r="X750" s="121"/>
      <c r="Y750" s="121"/>
      <c r="Z750" s="121"/>
    </row>
    <row r="751" spans="1:26" ht="13" x14ac:dyDescent="0.6">
      <c r="A751" s="121"/>
      <c r="B751" s="121"/>
      <c r="C751" s="121"/>
      <c r="D751" s="121"/>
      <c r="E751" s="121"/>
      <c r="F751" s="121"/>
      <c r="G751" s="121"/>
      <c r="H751" s="121"/>
      <c r="I751" s="121"/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</row>
    <row r="752" spans="1:26" ht="13" x14ac:dyDescent="0.6">
      <c r="A752" s="121"/>
      <c r="B752" s="121"/>
      <c r="C752" s="121"/>
      <c r="D752" s="121"/>
      <c r="E752" s="121"/>
      <c r="F752" s="121"/>
      <c r="G752" s="121"/>
      <c r="H752" s="121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1"/>
      <c r="W752" s="121"/>
      <c r="X752" s="121"/>
      <c r="Y752" s="121"/>
      <c r="Z752" s="121"/>
    </row>
    <row r="753" spans="1:26" ht="13" x14ac:dyDescent="0.6">
      <c r="A753" s="121"/>
      <c r="B753" s="121"/>
      <c r="C753" s="121"/>
      <c r="D753" s="121"/>
      <c r="E753" s="121"/>
      <c r="F753" s="121"/>
      <c r="G753" s="121"/>
      <c r="H753" s="121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  <c r="W753" s="121"/>
      <c r="X753" s="121"/>
      <c r="Y753" s="121"/>
      <c r="Z753" s="121"/>
    </row>
    <row r="754" spans="1:26" ht="13" x14ac:dyDescent="0.6">
      <c r="A754" s="121"/>
      <c r="B754" s="121"/>
      <c r="C754" s="121"/>
      <c r="D754" s="121"/>
      <c r="E754" s="121"/>
      <c r="F754" s="121"/>
      <c r="G754" s="121"/>
      <c r="H754" s="121"/>
      <c r="I754" s="121"/>
      <c r="J754" s="121"/>
      <c r="K754" s="121"/>
      <c r="L754" s="121"/>
      <c r="M754" s="121"/>
      <c r="N754" s="121"/>
      <c r="O754" s="121"/>
      <c r="P754" s="121"/>
      <c r="Q754" s="121"/>
      <c r="R754" s="121"/>
      <c r="S754" s="121"/>
      <c r="T754" s="121"/>
      <c r="U754" s="121"/>
      <c r="V754" s="121"/>
      <c r="W754" s="121"/>
      <c r="X754" s="121"/>
      <c r="Y754" s="121"/>
      <c r="Z754" s="121"/>
    </row>
    <row r="755" spans="1:26" ht="13" x14ac:dyDescent="0.6">
      <c r="A755" s="121"/>
      <c r="B755" s="121"/>
      <c r="C755" s="121"/>
      <c r="D755" s="121"/>
      <c r="E755" s="121"/>
      <c r="F755" s="121"/>
      <c r="G755" s="121"/>
      <c r="H755" s="121"/>
      <c r="I755" s="121"/>
      <c r="J755" s="121"/>
      <c r="K755" s="121"/>
      <c r="L755" s="121"/>
      <c r="M755" s="121"/>
      <c r="N755" s="121"/>
      <c r="O755" s="121"/>
      <c r="P755" s="121"/>
      <c r="Q755" s="121"/>
      <c r="R755" s="121"/>
      <c r="S755" s="121"/>
      <c r="T755" s="121"/>
      <c r="U755" s="121"/>
      <c r="V755" s="121"/>
      <c r="W755" s="121"/>
      <c r="X755" s="121"/>
      <c r="Y755" s="121"/>
      <c r="Z755" s="121"/>
    </row>
    <row r="756" spans="1:26" ht="13" x14ac:dyDescent="0.6">
      <c r="A756" s="121"/>
      <c r="B756" s="121"/>
      <c r="C756" s="121"/>
      <c r="D756" s="121"/>
      <c r="E756" s="121"/>
      <c r="F756" s="121"/>
      <c r="G756" s="121"/>
      <c r="H756" s="121"/>
      <c r="I756" s="121"/>
      <c r="J756" s="121"/>
      <c r="K756" s="121"/>
      <c r="L756" s="121"/>
      <c r="M756" s="121"/>
      <c r="N756" s="121"/>
      <c r="O756" s="121"/>
      <c r="P756" s="121"/>
      <c r="Q756" s="121"/>
      <c r="R756" s="121"/>
      <c r="S756" s="121"/>
      <c r="T756" s="121"/>
      <c r="U756" s="121"/>
      <c r="V756" s="121"/>
      <c r="W756" s="121"/>
      <c r="X756" s="121"/>
      <c r="Y756" s="121"/>
      <c r="Z756" s="121"/>
    </row>
    <row r="757" spans="1:26" ht="13" x14ac:dyDescent="0.6">
      <c r="A757" s="121"/>
      <c r="B757" s="121"/>
      <c r="C757" s="121"/>
      <c r="D757" s="121"/>
      <c r="E757" s="121"/>
      <c r="F757" s="121"/>
      <c r="G757" s="121"/>
      <c r="H757" s="121"/>
      <c r="I757" s="121"/>
      <c r="J757" s="121"/>
      <c r="K757" s="121"/>
      <c r="L757" s="121"/>
      <c r="M757" s="121"/>
      <c r="N757" s="121"/>
      <c r="O757" s="121"/>
      <c r="P757" s="121"/>
      <c r="Q757" s="121"/>
      <c r="R757" s="121"/>
      <c r="S757" s="121"/>
      <c r="T757" s="121"/>
      <c r="U757" s="121"/>
      <c r="V757" s="121"/>
      <c r="W757" s="121"/>
      <c r="X757" s="121"/>
      <c r="Y757" s="121"/>
      <c r="Z757" s="121"/>
    </row>
    <row r="758" spans="1:26" ht="13" x14ac:dyDescent="0.6">
      <c r="A758" s="121"/>
      <c r="B758" s="121"/>
      <c r="C758" s="121"/>
      <c r="D758" s="121"/>
      <c r="E758" s="121"/>
      <c r="F758" s="121"/>
      <c r="G758" s="121"/>
      <c r="H758" s="121"/>
      <c r="I758" s="121"/>
      <c r="J758" s="121"/>
      <c r="K758" s="121"/>
      <c r="L758" s="121"/>
      <c r="M758" s="121"/>
      <c r="N758" s="121"/>
      <c r="O758" s="121"/>
      <c r="P758" s="121"/>
      <c r="Q758" s="121"/>
      <c r="R758" s="121"/>
      <c r="S758" s="121"/>
      <c r="T758" s="121"/>
      <c r="U758" s="121"/>
      <c r="V758" s="121"/>
      <c r="W758" s="121"/>
      <c r="X758" s="121"/>
      <c r="Y758" s="121"/>
      <c r="Z758" s="121"/>
    </row>
    <row r="759" spans="1:26" ht="13" x14ac:dyDescent="0.6">
      <c r="A759" s="121"/>
      <c r="B759" s="121"/>
      <c r="C759" s="121"/>
      <c r="D759" s="121"/>
      <c r="E759" s="121"/>
      <c r="F759" s="121"/>
      <c r="G759" s="121"/>
      <c r="H759" s="121"/>
      <c r="I759" s="121"/>
      <c r="J759" s="121"/>
      <c r="K759" s="121"/>
      <c r="L759" s="121"/>
      <c r="M759" s="121"/>
      <c r="N759" s="121"/>
      <c r="O759" s="121"/>
      <c r="P759" s="121"/>
      <c r="Q759" s="121"/>
      <c r="R759" s="121"/>
      <c r="S759" s="121"/>
      <c r="T759" s="121"/>
      <c r="U759" s="121"/>
      <c r="V759" s="121"/>
      <c r="W759" s="121"/>
      <c r="X759" s="121"/>
      <c r="Y759" s="121"/>
      <c r="Z759" s="121"/>
    </row>
    <row r="760" spans="1:26" ht="13" x14ac:dyDescent="0.6">
      <c r="A760" s="121"/>
      <c r="B760" s="121"/>
      <c r="C760" s="121"/>
      <c r="D760" s="121"/>
      <c r="E760" s="121"/>
      <c r="F760" s="121"/>
      <c r="G760" s="121"/>
      <c r="H760" s="121"/>
      <c r="I760" s="121"/>
      <c r="J760" s="121"/>
      <c r="K760" s="121"/>
      <c r="L760" s="121"/>
      <c r="M760" s="121"/>
      <c r="N760" s="121"/>
      <c r="O760" s="121"/>
      <c r="P760" s="121"/>
      <c r="Q760" s="121"/>
      <c r="R760" s="121"/>
      <c r="S760" s="121"/>
      <c r="T760" s="121"/>
      <c r="U760" s="121"/>
      <c r="V760" s="121"/>
      <c r="W760" s="121"/>
      <c r="X760" s="121"/>
      <c r="Y760" s="121"/>
      <c r="Z760" s="121"/>
    </row>
    <row r="761" spans="1:26" ht="13" x14ac:dyDescent="0.6">
      <c r="A761" s="121"/>
      <c r="B761" s="121"/>
      <c r="C761" s="121"/>
      <c r="D761" s="121"/>
      <c r="E761" s="121"/>
      <c r="F761" s="121"/>
      <c r="G761" s="121"/>
      <c r="H761" s="121"/>
      <c r="I761" s="121"/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</row>
    <row r="762" spans="1:26" ht="13" x14ac:dyDescent="0.6">
      <c r="A762" s="121"/>
      <c r="B762" s="121"/>
      <c r="C762" s="121"/>
      <c r="D762" s="121"/>
      <c r="E762" s="121"/>
      <c r="F762" s="121"/>
      <c r="G762" s="121"/>
      <c r="H762" s="121"/>
      <c r="I762" s="121"/>
      <c r="J762" s="121"/>
      <c r="K762" s="121"/>
      <c r="L762" s="121"/>
      <c r="M762" s="121"/>
      <c r="N762" s="121"/>
      <c r="O762" s="121"/>
      <c r="P762" s="121"/>
      <c r="Q762" s="121"/>
      <c r="R762" s="121"/>
      <c r="S762" s="121"/>
      <c r="T762" s="121"/>
      <c r="U762" s="121"/>
      <c r="V762" s="121"/>
      <c r="W762" s="121"/>
      <c r="X762" s="121"/>
      <c r="Y762" s="121"/>
      <c r="Z762" s="121"/>
    </row>
    <row r="763" spans="1:26" ht="13" x14ac:dyDescent="0.6">
      <c r="A763" s="121"/>
      <c r="B763" s="121"/>
      <c r="C763" s="121"/>
      <c r="D763" s="121"/>
      <c r="E763" s="121"/>
      <c r="F763" s="121"/>
      <c r="G763" s="121"/>
      <c r="H763" s="121"/>
      <c r="I763" s="121"/>
      <c r="J763" s="121"/>
      <c r="K763" s="121"/>
      <c r="L763" s="121"/>
      <c r="M763" s="121"/>
      <c r="N763" s="121"/>
      <c r="O763" s="121"/>
      <c r="P763" s="121"/>
      <c r="Q763" s="121"/>
      <c r="R763" s="121"/>
      <c r="S763" s="121"/>
      <c r="T763" s="121"/>
      <c r="U763" s="121"/>
      <c r="V763" s="121"/>
      <c r="W763" s="121"/>
      <c r="X763" s="121"/>
      <c r="Y763" s="121"/>
      <c r="Z763" s="121"/>
    </row>
    <row r="764" spans="1:26" ht="13" x14ac:dyDescent="0.6">
      <c r="A764" s="121"/>
      <c r="B764" s="121"/>
      <c r="C764" s="121"/>
      <c r="D764" s="121"/>
      <c r="E764" s="121"/>
      <c r="F764" s="121"/>
      <c r="G764" s="121"/>
      <c r="H764" s="121"/>
      <c r="I764" s="121"/>
      <c r="J764" s="121"/>
      <c r="K764" s="121"/>
      <c r="L764" s="121"/>
      <c r="M764" s="121"/>
      <c r="N764" s="121"/>
      <c r="O764" s="121"/>
      <c r="P764" s="121"/>
      <c r="Q764" s="121"/>
      <c r="R764" s="121"/>
      <c r="S764" s="121"/>
      <c r="T764" s="121"/>
      <c r="U764" s="121"/>
      <c r="V764" s="121"/>
      <c r="W764" s="121"/>
      <c r="X764" s="121"/>
      <c r="Y764" s="121"/>
      <c r="Z764" s="121"/>
    </row>
    <row r="765" spans="1:26" ht="13" x14ac:dyDescent="0.6">
      <c r="A765" s="121"/>
      <c r="B765" s="121"/>
      <c r="C765" s="121"/>
      <c r="D765" s="121"/>
      <c r="E765" s="121"/>
      <c r="F765" s="121"/>
      <c r="G765" s="121"/>
      <c r="H765" s="121"/>
      <c r="I765" s="121"/>
      <c r="J765" s="121"/>
      <c r="K765" s="121"/>
      <c r="L765" s="121"/>
      <c r="M765" s="121"/>
      <c r="N765" s="121"/>
      <c r="O765" s="121"/>
      <c r="P765" s="121"/>
      <c r="Q765" s="121"/>
      <c r="R765" s="121"/>
      <c r="S765" s="121"/>
      <c r="T765" s="121"/>
      <c r="U765" s="121"/>
      <c r="V765" s="121"/>
      <c r="W765" s="121"/>
      <c r="X765" s="121"/>
      <c r="Y765" s="121"/>
      <c r="Z765" s="121"/>
    </row>
    <row r="766" spans="1:26" ht="13" x14ac:dyDescent="0.6">
      <c r="A766" s="121"/>
      <c r="B766" s="121"/>
      <c r="C766" s="121"/>
      <c r="D766" s="121"/>
      <c r="E766" s="121"/>
      <c r="F766" s="121"/>
      <c r="G766" s="121"/>
      <c r="H766" s="121"/>
      <c r="I766" s="121"/>
      <c r="J766" s="121"/>
      <c r="K766" s="121"/>
      <c r="L766" s="121"/>
      <c r="M766" s="121"/>
      <c r="N766" s="121"/>
      <c r="O766" s="121"/>
      <c r="P766" s="121"/>
      <c r="Q766" s="121"/>
      <c r="R766" s="121"/>
      <c r="S766" s="121"/>
      <c r="T766" s="121"/>
      <c r="U766" s="121"/>
      <c r="V766" s="121"/>
      <c r="W766" s="121"/>
      <c r="X766" s="121"/>
      <c r="Y766" s="121"/>
      <c r="Z766" s="121"/>
    </row>
    <row r="767" spans="1:26" ht="13" x14ac:dyDescent="0.6">
      <c r="A767" s="121"/>
      <c r="B767" s="121"/>
      <c r="C767" s="121"/>
      <c r="D767" s="121"/>
      <c r="E767" s="121"/>
      <c r="F767" s="121"/>
      <c r="G767" s="121"/>
      <c r="H767" s="121"/>
      <c r="I767" s="121"/>
      <c r="J767" s="121"/>
      <c r="K767" s="121"/>
      <c r="L767" s="121"/>
      <c r="M767" s="121"/>
      <c r="N767" s="121"/>
      <c r="O767" s="121"/>
      <c r="P767" s="121"/>
      <c r="Q767" s="121"/>
      <c r="R767" s="121"/>
      <c r="S767" s="121"/>
      <c r="T767" s="121"/>
      <c r="U767" s="121"/>
      <c r="V767" s="121"/>
      <c r="W767" s="121"/>
      <c r="X767" s="121"/>
      <c r="Y767" s="121"/>
      <c r="Z767" s="121"/>
    </row>
    <row r="768" spans="1:26" ht="13" x14ac:dyDescent="0.6">
      <c r="A768" s="121"/>
      <c r="B768" s="121"/>
      <c r="C768" s="121"/>
      <c r="D768" s="121"/>
      <c r="E768" s="121"/>
      <c r="F768" s="121"/>
      <c r="G768" s="121"/>
      <c r="H768" s="121"/>
      <c r="I768" s="121"/>
      <c r="J768" s="121"/>
      <c r="K768" s="121"/>
      <c r="L768" s="121"/>
      <c r="M768" s="121"/>
      <c r="N768" s="121"/>
      <c r="O768" s="121"/>
      <c r="P768" s="121"/>
      <c r="Q768" s="121"/>
      <c r="R768" s="121"/>
      <c r="S768" s="121"/>
      <c r="T768" s="121"/>
      <c r="U768" s="121"/>
      <c r="V768" s="121"/>
      <c r="W768" s="121"/>
      <c r="X768" s="121"/>
      <c r="Y768" s="121"/>
      <c r="Z768" s="121"/>
    </row>
    <row r="769" spans="1:26" ht="13" x14ac:dyDescent="0.6">
      <c r="A769" s="121"/>
      <c r="B769" s="121"/>
      <c r="C769" s="121"/>
      <c r="D769" s="121"/>
      <c r="E769" s="121"/>
      <c r="F769" s="121"/>
      <c r="G769" s="121"/>
      <c r="H769" s="121"/>
      <c r="I769" s="121"/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1"/>
      <c r="V769" s="121"/>
      <c r="W769" s="121"/>
      <c r="X769" s="121"/>
      <c r="Y769" s="121"/>
      <c r="Z769" s="121"/>
    </row>
    <row r="770" spans="1:26" ht="13" x14ac:dyDescent="0.6">
      <c r="A770" s="121"/>
      <c r="B770" s="121"/>
      <c r="C770" s="121"/>
      <c r="D770" s="121"/>
      <c r="E770" s="121"/>
      <c r="F770" s="121"/>
      <c r="G770" s="121"/>
      <c r="H770" s="121"/>
      <c r="I770" s="121"/>
      <c r="J770" s="121"/>
      <c r="K770" s="121"/>
      <c r="L770" s="121"/>
      <c r="M770" s="121"/>
      <c r="N770" s="121"/>
      <c r="O770" s="121"/>
      <c r="P770" s="121"/>
      <c r="Q770" s="121"/>
      <c r="R770" s="121"/>
      <c r="S770" s="121"/>
      <c r="T770" s="121"/>
      <c r="U770" s="121"/>
      <c r="V770" s="121"/>
      <c r="W770" s="121"/>
      <c r="X770" s="121"/>
      <c r="Y770" s="121"/>
      <c r="Z770" s="121"/>
    </row>
    <row r="771" spans="1:26" ht="13" x14ac:dyDescent="0.6">
      <c r="A771" s="121"/>
      <c r="B771" s="121"/>
      <c r="C771" s="121"/>
      <c r="D771" s="121"/>
      <c r="E771" s="121"/>
      <c r="F771" s="121"/>
      <c r="G771" s="121"/>
      <c r="H771" s="121"/>
      <c r="I771" s="121"/>
      <c r="J771" s="121"/>
      <c r="K771" s="121"/>
      <c r="L771" s="121"/>
      <c r="M771" s="121"/>
      <c r="N771" s="121"/>
      <c r="O771" s="121"/>
      <c r="P771" s="121"/>
      <c r="Q771" s="121"/>
      <c r="R771" s="121"/>
      <c r="S771" s="121"/>
      <c r="T771" s="121"/>
      <c r="U771" s="121"/>
      <c r="V771" s="121"/>
      <c r="W771" s="121"/>
      <c r="X771" s="121"/>
      <c r="Y771" s="121"/>
      <c r="Z771" s="121"/>
    </row>
    <row r="772" spans="1:26" ht="13" x14ac:dyDescent="0.6">
      <c r="A772" s="121"/>
      <c r="B772" s="121"/>
      <c r="C772" s="121"/>
      <c r="D772" s="121"/>
      <c r="E772" s="121"/>
      <c r="F772" s="121"/>
      <c r="G772" s="121"/>
      <c r="H772" s="121"/>
      <c r="I772" s="121"/>
      <c r="J772" s="121"/>
      <c r="K772" s="121"/>
      <c r="L772" s="121"/>
      <c r="M772" s="121"/>
      <c r="N772" s="121"/>
      <c r="O772" s="121"/>
      <c r="P772" s="121"/>
      <c r="Q772" s="121"/>
      <c r="R772" s="121"/>
      <c r="S772" s="121"/>
      <c r="T772" s="121"/>
      <c r="U772" s="121"/>
      <c r="V772" s="121"/>
      <c r="W772" s="121"/>
      <c r="X772" s="121"/>
      <c r="Y772" s="121"/>
      <c r="Z772" s="121"/>
    </row>
    <row r="773" spans="1:26" ht="13" x14ac:dyDescent="0.6">
      <c r="A773" s="121"/>
      <c r="B773" s="121"/>
      <c r="C773" s="121"/>
      <c r="D773" s="121"/>
      <c r="E773" s="121"/>
      <c r="F773" s="121"/>
      <c r="G773" s="121"/>
      <c r="H773" s="121"/>
      <c r="I773" s="121"/>
      <c r="J773" s="121"/>
      <c r="K773" s="121"/>
      <c r="L773" s="121"/>
      <c r="M773" s="121"/>
      <c r="N773" s="121"/>
      <c r="O773" s="121"/>
      <c r="P773" s="121"/>
      <c r="Q773" s="121"/>
      <c r="R773" s="121"/>
      <c r="S773" s="121"/>
      <c r="T773" s="121"/>
      <c r="U773" s="121"/>
      <c r="V773" s="121"/>
      <c r="W773" s="121"/>
      <c r="X773" s="121"/>
      <c r="Y773" s="121"/>
      <c r="Z773" s="121"/>
    </row>
    <row r="774" spans="1:26" ht="13" x14ac:dyDescent="0.6">
      <c r="A774" s="121"/>
      <c r="B774" s="121"/>
      <c r="C774" s="121"/>
      <c r="D774" s="121"/>
      <c r="E774" s="121"/>
      <c r="F774" s="121"/>
      <c r="G774" s="121"/>
      <c r="H774" s="121"/>
      <c r="I774" s="121"/>
      <c r="J774" s="121"/>
      <c r="K774" s="121"/>
      <c r="L774" s="121"/>
      <c r="M774" s="121"/>
      <c r="N774" s="121"/>
      <c r="O774" s="121"/>
      <c r="P774" s="121"/>
      <c r="Q774" s="121"/>
      <c r="R774" s="121"/>
      <c r="S774" s="121"/>
      <c r="T774" s="121"/>
      <c r="U774" s="121"/>
      <c r="V774" s="121"/>
      <c r="W774" s="121"/>
      <c r="X774" s="121"/>
      <c r="Y774" s="121"/>
      <c r="Z774" s="121"/>
    </row>
    <row r="775" spans="1:26" ht="13" x14ac:dyDescent="0.6">
      <c r="A775" s="121"/>
      <c r="B775" s="121"/>
      <c r="C775" s="121"/>
      <c r="D775" s="121"/>
      <c r="E775" s="121"/>
      <c r="F775" s="121"/>
      <c r="G775" s="121"/>
      <c r="H775" s="121"/>
      <c r="I775" s="121"/>
      <c r="J775" s="121"/>
      <c r="K775" s="121"/>
      <c r="L775" s="121"/>
      <c r="M775" s="121"/>
      <c r="N775" s="121"/>
      <c r="O775" s="121"/>
      <c r="P775" s="121"/>
      <c r="Q775" s="121"/>
      <c r="R775" s="121"/>
      <c r="S775" s="121"/>
      <c r="T775" s="121"/>
      <c r="U775" s="121"/>
      <c r="V775" s="121"/>
      <c r="W775" s="121"/>
      <c r="X775" s="121"/>
      <c r="Y775" s="121"/>
      <c r="Z775" s="121"/>
    </row>
    <row r="776" spans="1:26" ht="13" x14ac:dyDescent="0.6">
      <c r="A776" s="121"/>
      <c r="B776" s="121"/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</row>
    <row r="777" spans="1:26" ht="13" x14ac:dyDescent="0.6">
      <c r="A777" s="121"/>
      <c r="B777" s="121"/>
      <c r="C777" s="121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</row>
    <row r="778" spans="1:26" ht="13" x14ac:dyDescent="0.6">
      <c r="A778" s="121"/>
      <c r="B778" s="121"/>
      <c r="C778" s="121"/>
      <c r="D778" s="121"/>
      <c r="E778" s="121"/>
      <c r="F778" s="121"/>
      <c r="G778" s="121"/>
      <c r="H778" s="121"/>
      <c r="I778" s="121"/>
      <c r="J778" s="121"/>
      <c r="K778" s="121"/>
      <c r="L778" s="121"/>
      <c r="M778" s="121"/>
      <c r="N778" s="121"/>
      <c r="O778" s="121"/>
      <c r="P778" s="121"/>
      <c r="Q778" s="121"/>
      <c r="R778" s="121"/>
      <c r="S778" s="121"/>
      <c r="T778" s="121"/>
      <c r="U778" s="121"/>
      <c r="V778" s="121"/>
      <c r="W778" s="121"/>
      <c r="X778" s="121"/>
      <c r="Y778" s="121"/>
      <c r="Z778" s="121"/>
    </row>
    <row r="779" spans="1:26" ht="13" x14ac:dyDescent="0.6">
      <c r="A779" s="121"/>
      <c r="B779" s="121"/>
      <c r="C779" s="121"/>
      <c r="D779" s="121"/>
      <c r="E779" s="121"/>
      <c r="F779" s="121"/>
      <c r="G779" s="121"/>
      <c r="H779" s="121"/>
      <c r="I779" s="121"/>
      <c r="J779" s="121"/>
      <c r="K779" s="121"/>
      <c r="L779" s="121"/>
      <c r="M779" s="121"/>
      <c r="N779" s="121"/>
      <c r="O779" s="121"/>
      <c r="P779" s="121"/>
      <c r="Q779" s="121"/>
      <c r="R779" s="121"/>
      <c r="S779" s="121"/>
      <c r="T779" s="121"/>
      <c r="U779" s="121"/>
      <c r="V779" s="121"/>
      <c r="W779" s="121"/>
      <c r="X779" s="121"/>
      <c r="Y779" s="121"/>
      <c r="Z779" s="121"/>
    </row>
    <row r="780" spans="1:26" ht="13" x14ac:dyDescent="0.6">
      <c r="A780" s="121"/>
      <c r="B780" s="121"/>
      <c r="C780" s="121"/>
      <c r="D780" s="121"/>
      <c r="E780" s="121"/>
      <c r="F780" s="121"/>
      <c r="G780" s="121"/>
      <c r="H780" s="121"/>
      <c r="I780" s="121"/>
      <c r="J780" s="121"/>
      <c r="K780" s="121"/>
      <c r="L780" s="121"/>
      <c r="M780" s="121"/>
      <c r="N780" s="121"/>
      <c r="O780" s="121"/>
      <c r="P780" s="121"/>
      <c r="Q780" s="121"/>
      <c r="R780" s="121"/>
      <c r="S780" s="121"/>
      <c r="T780" s="121"/>
      <c r="U780" s="121"/>
      <c r="V780" s="121"/>
      <c r="W780" s="121"/>
      <c r="X780" s="121"/>
      <c r="Y780" s="121"/>
      <c r="Z780" s="121"/>
    </row>
    <row r="781" spans="1:26" ht="13" x14ac:dyDescent="0.6">
      <c r="A781" s="121"/>
      <c r="B781" s="121"/>
      <c r="C781" s="121"/>
      <c r="D781" s="121"/>
      <c r="E781" s="121"/>
      <c r="F781" s="121"/>
      <c r="G781" s="121"/>
      <c r="H781" s="121"/>
      <c r="I781" s="121"/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1"/>
      <c r="W781" s="121"/>
      <c r="X781" s="121"/>
      <c r="Y781" s="121"/>
      <c r="Z781" s="121"/>
    </row>
    <row r="782" spans="1:26" ht="13" x14ac:dyDescent="0.6">
      <c r="A782" s="121"/>
      <c r="B782" s="121"/>
      <c r="C782" s="121"/>
      <c r="D782" s="121"/>
      <c r="E782" s="121"/>
      <c r="F782" s="121"/>
      <c r="G782" s="121"/>
      <c r="H782" s="121"/>
      <c r="I782" s="121"/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21"/>
      <c r="U782" s="121"/>
      <c r="V782" s="121"/>
      <c r="W782" s="121"/>
      <c r="X782" s="121"/>
      <c r="Y782" s="121"/>
      <c r="Z782" s="121"/>
    </row>
    <row r="783" spans="1:26" ht="13" x14ac:dyDescent="0.6">
      <c r="A783" s="121"/>
      <c r="B783" s="121"/>
      <c r="C783" s="121"/>
      <c r="D783" s="121"/>
      <c r="E783" s="121"/>
      <c r="F783" s="121"/>
      <c r="G783" s="121"/>
      <c r="H783" s="121"/>
      <c r="I783" s="121"/>
      <c r="J783" s="121"/>
      <c r="K783" s="121"/>
      <c r="L783" s="121"/>
      <c r="M783" s="121"/>
      <c r="N783" s="121"/>
      <c r="O783" s="121"/>
      <c r="P783" s="121"/>
      <c r="Q783" s="121"/>
      <c r="R783" s="121"/>
      <c r="S783" s="121"/>
      <c r="T783" s="121"/>
      <c r="U783" s="121"/>
      <c r="V783" s="121"/>
      <c r="W783" s="121"/>
      <c r="X783" s="121"/>
      <c r="Y783" s="121"/>
      <c r="Z783" s="121"/>
    </row>
    <row r="784" spans="1:26" ht="13" x14ac:dyDescent="0.6">
      <c r="A784" s="121"/>
      <c r="B784" s="121"/>
      <c r="C784" s="121"/>
      <c r="D784" s="121"/>
      <c r="E784" s="121"/>
      <c r="F784" s="121"/>
      <c r="G784" s="121"/>
      <c r="H784" s="121"/>
      <c r="I784" s="121"/>
      <c r="J784" s="121"/>
      <c r="K784" s="121"/>
      <c r="L784" s="121"/>
      <c r="M784" s="121"/>
      <c r="N784" s="121"/>
      <c r="O784" s="121"/>
      <c r="P784" s="121"/>
      <c r="Q784" s="121"/>
      <c r="R784" s="121"/>
      <c r="S784" s="121"/>
      <c r="T784" s="121"/>
      <c r="U784" s="121"/>
      <c r="V784" s="121"/>
      <c r="W784" s="121"/>
      <c r="X784" s="121"/>
      <c r="Y784" s="121"/>
      <c r="Z784" s="121"/>
    </row>
    <row r="785" spans="1:26" ht="13" x14ac:dyDescent="0.6">
      <c r="A785" s="121"/>
      <c r="B785" s="121"/>
      <c r="C785" s="121"/>
      <c r="D785" s="121"/>
      <c r="E785" s="121"/>
      <c r="F785" s="121"/>
      <c r="G785" s="121"/>
      <c r="H785" s="121"/>
      <c r="I785" s="121"/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  <c r="Z785" s="121"/>
    </row>
    <row r="786" spans="1:26" ht="13" x14ac:dyDescent="0.6">
      <c r="A786" s="121"/>
      <c r="B786" s="121"/>
      <c r="C786" s="121"/>
      <c r="D786" s="121"/>
      <c r="E786" s="121"/>
      <c r="F786" s="121"/>
      <c r="G786" s="121"/>
      <c r="H786" s="121"/>
      <c r="I786" s="121"/>
      <c r="J786" s="121"/>
      <c r="K786" s="121"/>
      <c r="L786" s="121"/>
      <c r="M786" s="121"/>
      <c r="N786" s="121"/>
      <c r="O786" s="121"/>
      <c r="P786" s="121"/>
      <c r="Q786" s="121"/>
      <c r="R786" s="121"/>
      <c r="S786" s="121"/>
      <c r="T786" s="121"/>
      <c r="U786" s="121"/>
      <c r="V786" s="121"/>
      <c r="W786" s="121"/>
      <c r="X786" s="121"/>
      <c r="Y786" s="121"/>
      <c r="Z786" s="121"/>
    </row>
    <row r="787" spans="1:26" ht="13" x14ac:dyDescent="0.6">
      <c r="A787" s="121"/>
      <c r="B787" s="121"/>
      <c r="C787" s="121"/>
      <c r="D787" s="121"/>
      <c r="E787" s="121"/>
      <c r="F787" s="121"/>
      <c r="G787" s="121"/>
      <c r="H787" s="121"/>
      <c r="I787" s="121"/>
      <c r="J787" s="121"/>
      <c r="K787" s="121"/>
      <c r="L787" s="121"/>
      <c r="M787" s="121"/>
      <c r="N787" s="121"/>
      <c r="O787" s="121"/>
      <c r="P787" s="121"/>
      <c r="Q787" s="121"/>
      <c r="R787" s="121"/>
      <c r="S787" s="121"/>
      <c r="T787" s="121"/>
      <c r="U787" s="121"/>
      <c r="V787" s="121"/>
      <c r="W787" s="121"/>
      <c r="X787" s="121"/>
      <c r="Y787" s="121"/>
      <c r="Z787" s="121"/>
    </row>
    <row r="788" spans="1:26" ht="13" x14ac:dyDescent="0.6">
      <c r="A788" s="121"/>
      <c r="B788" s="121"/>
      <c r="C788" s="121"/>
      <c r="D788" s="121"/>
      <c r="E788" s="121"/>
      <c r="F788" s="121"/>
      <c r="G788" s="121"/>
      <c r="H788" s="121"/>
      <c r="I788" s="121"/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1"/>
      <c r="V788" s="121"/>
      <c r="W788" s="121"/>
      <c r="X788" s="121"/>
      <c r="Y788" s="121"/>
      <c r="Z788" s="121"/>
    </row>
    <row r="789" spans="1:26" ht="13" x14ac:dyDescent="0.6">
      <c r="A789" s="121"/>
      <c r="B789" s="121"/>
      <c r="C789" s="121"/>
      <c r="D789" s="121"/>
      <c r="E789" s="121"/>
      <c r="F789" s="121"/>
      <c r="G789" s="121"/>
      <c r="H789" s="121"/>
      <c r="I789" s="121"/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</row>
    <row r="790" spans="1:26" ht="13" x14ac:dyDescent="0.6">
      <c r="A790" s="121"/>
      <c r="B790" s="121"/>
      <c r="C790" s="121"/>
      <c r="D790" s="121"/>
      <c r="E790" s="121"/>
      <c r="F790" s="121"/>
      <c r="G790" s="121"/>
      <c r="H790" s="121"/>
      <c r="I790" s="121"/>
      <c r="J790" s="121"/>
      <c r="K790" s="121"/>
      <c r="L790" s="121"/>
      <c r="M790" s="121"/>
      <c r="N790" s="121"/>
      <c r="O790" s="121"/>
      <c r="P790" s="121"/>
      <c r="Q790" s="121"/>
      <c r="R790" s="121"/>
      <c r="S790" s="121"/>
      <c r="T790" s="121"/>
      <c r="U790" s="121"/>
      <c r="V790" s="121"/>
      <c r="W790" s="121"/>
      <c r="X790" s="121"/>
      <c r="Y790" s="121"/>
      <c r="Z790" s="121"/>
    </row>
    <row r="791" spans="1:26" ht="13" x14ac:dyDescent="0.6">
      <c r="A791" s="121"/>
      <c r="B791" s="121"/>
      <c r="C791" s="121"/>
      <c r="D791" s="121"/>
      <c r="E791" s="121"/>
      <c r="F791" s="121"/>
      <c r="G791" s="121"/>
      <c r="H791" s="121"/>
      <c r="I791" s="121"/>
      <c r="J791" s="121"/>
      <c r="K791" s="121"/>
      <c r="L791" s="121"/>
      <c r="M791" s="121"/>
      <c r="N791" s="121"/>
      <c r="O791" s="121"/>
      <c r="P791" s="121"/>
      <c r="Q791" s="121"/>
      <c r="R791" s="121"/>
      <c r="S791" s="121"/>
      <c r="T791" s="121"/>
      <c r="U791" s="121"/>
      <c r="V791" s="121"/>
      <c r="W791" s="121"/>
      <c r="X791" s="121"/>
      <c r="Y791" s="121"/>
      <c r="Z791" s="121"/>
    </row>
    <row r="792" spans="1:26" ht="13" x14ac:dyDescent="0.6">
      <c r="A792" s="121"/>
      <c r="B792" s="121"/>
      <c r="C792" s="121"/>
      <c r="D792" s="121"/>
      <c r="E792" s="121"/>
      <c r="F792" s="121"/>
      <c r="G792" s="121"/>
      <c r="H792" s="121"/>
      <c r="I792" s="121"/>
      <c r="J792" s="121"/>
      <c r="K792" s="121"/>
      <c r="L792" s="121"/>
      <c r="M792" s="121"/>
      <c r="N792" s="121"/>
      <c r="O792" s="121"/>
      <c r="P792" s="121"/>
      <c r="Q792" s="121"/>
      <c r="R792" s="121"/>
      <c r="S792" s="121"/>
      <c r="T792" s="121"/>
      <c r="U792" s="121"/>
      <c r="V792" s="121"/>
      <c r="W792" s="121"/>
      <c r="X792" s="121"/>
      <c r="Y792" s="121"/>
      <c r="Z792" s="121"/>
    </row>
    <row r="793" spans="1:26" ht="13" x14ac:dyDescent="0.6">
      <c r="A793" s="121"/>
      <c r="B793" s="121"/>
      <c r="C793" s="121"/>
      <c r="D793" s="121"/>
      <c r="E793" s="121"/>
      <c r="F793" s="121"/>
      <c r="G793" s="121"/>
      <c r="H793" s="121"/>
      <c r="I793" s="121"/>
      <c r="J793" s="121"/>
      <c r="K793" s="121"/>
      <c r="L793" s="121"/>
      <c r="M793" s="121"/>
      <c r="N793" s="121"/>
      <c r="O793" s="121"/>
      <c r="P793" s="121"/>
      <c r="Q793" s="121"/>
      <c r="R793" s="121"/>
      <c r="S793" s="121"/>
      <c r="T793" s="121"/>
      <c r="U793" s="121"/>
      <c r="V793" s="121"/>
      <c r="W793" s="121"/>
      <c r="X793" s="121"/>
      <c r="Y793" s="121"/>
      <c r="Z793" s="121"/>
    </row>
    <row r="794" spans="1:26" ht="13" x14ac:dyDescent="0.6">
      <c r="A794" s="121"/>
      <c r="B794" s="121"/>
      <c r="C794" s="121"/>
      <c r="D794" s="121"/>
      <c r="E794" s="121"/>
      <c r="F794" s="121"/>
      <c r="G794" s="121"/>
      <c r="H794" s="121"/>
      <c r="I794" s="121"/>
      <c r="J794" s="121"/>
      <c r="K794" s="121"/>
      <c r="L794" s="121"/>
      <c r="M794" s="121"/>
      <c r="N794" s="121"/>
      <c r="O794" s="121"/>
      <c r="P794" s="121"/>
      <c r="Q794" s="121"/>
      <c r="R794" s="121"/>
      <c r="S794" s="121"/>
      <c r="T794" s="121"/>
      <c r="U794" s="121"/>
      <c r="V794" s="121"/>
      <c r="W794" s="121"/>
      <c r="X794" s="121"/>
      <c r="Y794" s="121"/>
      <c r="Z794" s="121"/>
    </row>
    <row r="795" spans="1:26" ht="13" x14ac:dyDescent="0.6">
      <c r="A795" s="121"/>
      <c r="B795" s="121"/>
      <c r="C795" s="121"/>
      <c r="D795" s="121"/>
      <c r="E795" s="121"/>
      <c r="F795" s="121"/>
      <c r="G795" s="121"/>
      <c r="H795" s="121"/>
      <c r="I795" s="121"/>
      <c r="J795" s="121"/>
      <c r="K795" s="121"/>
      <c r="L795" s="121"/>
      <c r="M795" s="121"/>
      <c r="N795" s="121"/>
      <c r="O795" s="121"/>
      <c r="P795" s="121"/>
      <c r="Q795" s="121"/>
      <c r="R795" s="121"/>
      <c r="S795" s="121"/>
      <c r="T795" s="121"/>
      <c r="U795" s="121"/>
      <c r="V795" s="121"/>
      <c r="W795" s="121"/>
      <c r="X795" s="121"/>
      <c r="Y795" s="121"/>
      <c r="Z795" s="121"/>
    </row>
    <row r="796" spans="1:26" ht="13" x14ac:dyDescent="0.6">
      <c r="A796" s="121"/>
      <c r="B796" s="121"/>
      <c r="C796" s="121"/>
      <c r="D796" s="121"/>
      <c r="E796" s="121"/>
      <c r="F796" s="121"/>
      <c r="G796" s="121"/>
      <c r="H796" s="121"/>
      <c r="I796" s="121"/>
      <c r="J796" s="121"/>
      <c r="K796" s="121"/>
      <c r="L796" s="121"/>
      <c r="M796" s="121"/>
      <c r="N796" s="121"/>
      <c r="O796" s="121"/>
      <c r="P796" s="121"/>
      <c r="Q796" s="121"/>
      <c r="R796" s="121"/>
      <c r="S796" s="121"/>
      <c r="T796" s="121"/>
      <c r="U796" s="121"/>
      <c r="V796" s="121"/>
      <c r="W796" s="121"/>
      <c r="X796" s="121"/>
      <c r="Y796" s="121"/>
      <c r="Z796" s="121"/>
    </row>
    <row r="797" spans="1:26" ht="13" x14ac:dyDescent="0.6">
      <c r="A797" s="121"/>
      <c r="B797" s="121"/>
      <c r="C797" s="121"/>
      <c r="D797" s="121"/>
      <c r="E797" s="121"/>
      <c r="F797" s="121"/>
      <c r="G797" s="121"/>
      <c r="H797" s="121"/>
      <c r="I797" s="121"/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</row>
    <row r="798" spans="1:26" ht="13" x14ac:dyDescent="0.6">
      <c r="A798" s="121"/>
      <c r="B798" s="121"/>
      <c r="C798" s="121"/>
      <c r="D798" s="121"/>
      <c r="E798" s="121"/>
      <c r="F798" s="121"/>
      <c r="G798" s="121"/>
      <c r="H798" s="121"/>
      <c r="I798" s="121"/>
      <c r="J798" s="121"/>
      <c r="K798" s="121"/>
      <c r="L798" s="121"/>
      <c r="M798" s="121"/>
      <c r="N798" s="121"/>
      <c r="O798" s="121"/>
      <c r="P798" s="121"/>
      <c r="Q798" s="121"/>
      <c r="R798" s="121"/>
      <c r="S798" s="121"/>
      <c r="T798" s="121"/>
      <c r="U798" s="121"/>
      <c r="V798" s="121"/>
      <c r="W798" s="121"/>
      <c r="X798" s="121"/>
      <c r="Y798" s="121"/>
      <c r="Z798" s="121"/>
    </row>
    <row r="799" spans="1:26" ht="13" x14ac:dyDescent="0.6">
      <c r="A799" s="121"/>
      <c r="B799" s="121"/>
      <c r="C799" s="121"/>
      <c r="D799" s="121"/>
      <c r="E799" s="121"/>
      <c r="F799" s="121"/>
      <c r="G799" s="121"/>
      <c r="H799" s="121"/>
      <c r="I799" s="121"/>
      <c r="J799" s="121"/>
      <c r="K799" s="121"/>
      <c r="L799" s="121"/>
      <c r="M799" s="121"/>
      <c r="N799" s="121"/>
      <c r="O799" s="121"/>
      <c r="P799" s="121"/>
      <c r="Q799" s="121"/>
      <c r="R799" s="121"/>
      <c r="S799" s="121"/>
      <c r="T799" s="121"/>
      <c r="U799" s="121"/>
      <c r="V799" s="121"/>
      <c r="W799" s="121"/>
      <c r="X799" s="121"/>
      <c r="Y799" s="121"/>
      <c r="Z799" s="121"/>
    </row>
    <row r="800" spans="1:26" ht="13" x14ac:dyDescent="0.6">
      <c r="A800" s="121"/>
      <c r="B800" s="121"/>
      <c r="C800" s="121"/>
      <c r="D800" s="121"/>
      <c r="E800" s="121"/>
      <c r="F800" s="121"/>
      <c r="G800" s="121"/>
      <c r="H800" s="121"/>
      <c r="I800" s="121"/>
      <c r="J800" s="121"/>
      <c r="K800" s="121"/>
      <c r="L800" s="121"/>
      <c r="M800" s="121"/>
      <c r="N800" s="121"/>
      <c r="O800" s="121"/>
      <c r="P800" s="121"/>
      <c r="Q800" s="121"/>
      <c r="R800" s="121"/>
      <c r="S800" s="121"/>
      <c r="T800" s="121"/>
      <c r="U800" s="121"/>
      <c r="V800" s="121"/>
      <c r="W800" s="121"/>
      <c r="X800" s="121"/>
      <c r="Y800" s="121"/>
      <c r="Z800" s="121"/>
    </row>
    <row r="801" spans="1:26" ht="13" x14ac:dyDescent="0.6">
      <c r="A801" s="121"/>
      <c r="B801" s="121"/>
      <c r="C801" s="121"/>
      <c r="D801" s="121"/>
      <c r="E801" s="121"/>
      <c r="F801" s="121"/>
      <c r="G801" s="121"/>
      <c r="H801" s="121"/>
      <c r="I801" s="121"/>
      <c r="J801" s="121"/>
      <c r="K801" s="121"/>
      <c r="L801" s="121"/>
      <c r="M801" s="121"/>
      <c r="N801" s="121"/>
      <c r="O801" s="121"/>
      <c r="P801" s="121"/>
      <c r="Q801" s="121"/>
      <c r="R801" s="121"/>
      <c r="S801" s="121"/>
      <c r="T801" s="121"/>
      <c r="U801" s="121"/>
      <c r="V801" s="121"/>
      <c r="W801" s="121"/>
      <c r="X801" s="121"/>
      <c r="Y801" s="121"/>
      <c r="Z801" s="121"/>
    </row>
    <row r="802" spans="1:26" ht="13" x14ac:dyDescent="0.6">
      <c r="A802" s="121"/>
      <c r="B802" s="121"/>
      <c r="C802" s="121"/>
      <c r="D802" s="121"/>
      <c r="E802" s="121"/>
      <c r="F802" s="121"/>
      <c r="G802" s="121"/>
      <c r="H802" s="121"/>
      <c r="I802" s="121"/>
      <c r="J802" s="121"/>
      <c r="K802" s="121"/>
      <c r="L802" s="121"/>
      <c r="M802" s="121"/>
      <c r="N802" s="121"/>
      <c r="O802" s="121"/>
      <c r="P802" s="121"/>
      <c r="Q802" s="121"/>
      <c r="R802" s="121"/>
      <c r="S802" s="121"/>
      <c r="T802" s="121"/>
      <c r="U802" s="121"/>
      <c r="V802" s="121"/>
      <c r="W802" s="121"/>
      <c r="X802" s="121"/>
      <c r="Y802" s="121"/>
      <c r="Z802" s="121"/>
    </row>
    <row r="803" spans="1:26" ht="13" x14ac:dyDescent="0.6">
      <c r="A803" s="121"/>
      <c r="B803" s="121"/>
      <c r="C803" s="121"/>
      <c r="D803" s="121"/>
      <c r="E803" s="121"/>
      <c r="F803" s="121"/>
      <c r="G803" s="121"/>
      <c r="H803" s="121"/>
      <c r="I803" s="121"/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1"/>
      <c r="V803" s="121"/>
      <c r="W803" s="121"/>
      <c r="X803" s="121"/>
      <c r="Y803" s="121"/>
      <c r="Z803" s="121"/>
    </row>
    <row r="804" spans="1:26" ht="13" x14ac:dyDescent="0.6">
      <c r="A804" s="121"/>
      <c r="B804" s="121"/>
      <c r="C804" s="121"/>
      <c r="D804" s="121"/>
      <c r="E804" s="121"/>
      <c r="F804" s="121"/>
      <c r="G804" s="121"/>
      <c r="H804" s="121"/>
      <c r="I804" s="121"/>
      <c r="J804" s="121"/>
      <c r="K804" s="121"/>
      <c r="L804" s="121"/>
      <c r="M804" s="121"/>
      <c r="N804" s="121"/>
      <c r="O804" s="121"/>
      <c r="P804" s="121"/>
      <c r="Q804" s="121"/>
      <c r="R804" s="121"/>
      <c r="S804" s="121"/>
      <c r="T804" s="121"/>
      <c r="U804" s="121"/>
      <c r="V804" s="121"/>
      <c r="W804" s="121"/>
      <c r="X804" s="121"/>
      <c r="Y804" s="121"/>
      <c r="Z804" s="121"/>
    </row>
    <row r="805" spans="1:26" ht="13" x14ac:dyDescent="0.6">
      <c r="A805" s="121"/>
      <c r="B805" s="121"/>
      <c r="C805" s="121"/>
      <c r="D805" s="121"/>
      <c r="E805" s="121"/>
      <c r="F805" s="121"/>
      <c r="G805" s="121"/>
      <c r="H805" s="121"/>
      <c r="I805" s="121"/>
      <c r="J805" s="121"/>
      <c r="K805" s="121"/>
      <c r="L805" s="121"/>
      <c r="M805" s="121"/>
      <c r="N805" s="121"/>
      <c r="O805" s="121"/>
      <c r="P805" s="121"/>
      <c r="Q805" s="121"/>
      <c r="R805" s="121"/>
      <c r="S805" s="121"/>
      <c r="T805" s="121"/>
      <c r="U805" s="121"/>
      <c r="V805" s="121"/>
      <c r="W805" s="121"/>
      <c r="X805" s="121"/>
      <c r="Y805" s="121"/>
      <c r="Z805" s="121"/>
    </row>
    <row r="806" spans="1:26" ht="13" x14ac:dyDescent="0.6">
      <c r="A806" s="121"/>
      <c r="B806" s="121"/>
      <c r="C806" s="121"/>
      <c r="D806" s="121"/>
      <c r="E806" s="121"/>
      <c r="F806" s="121"/>
      <c r="G806" s="121"/>
      <c r="H806" s="121"/>
      <c r="I806" s="121"/>
      <c r="J806" s="121"/>
      <c r="K806" s="121"/>
      <c r="L806" s="121"/>
      <c r="M806" s="121"/>
      <c r="N806" s="121"/>
      <c r="O806" s="121"/>
      <c r="P806" s="121"/>
      <c r="Q806" s="121"/>
      <c r="R806" s="121"/>
      <c r="S806" s="121"/>
      <c r="T806" s="121"/>
      <c r="U806" s="121"/>
      <c r="V806" s="121"/>
      <c r="W806" s="121"/>
      <c r="X806" s="121"/>
      <c r="Y806" s="121"/>
      <c r="Z806" s="121"/>
    </row>
    <row r="807" spans="1:26" ht="13" x14ac:dyDescent="0.6">
      <c r="A807" s="121"/>
      <c r="B807" s="121"/>
      <c r="C807" s="121"/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</row>
    <row r="808" spans="1:26" ht="13" x14ac:dyDescent="0.6">
      <c r="A808" s="121"/>
      <c r="B808" s="121"/>
      <c r="C808" s="121"/>
      <c r="D808" s="121"/>
      <c r="E808" s="121"/>
      <c r="F808" s="121"/>
      <c r="G808" s="121"/>
      <c r="H808" s="121"/>
      <c r="I808" s="121"/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</row>
    <row r="809" spans="1:26" ht="13" x14ac:dyDescent="0.6">
      <c r="A809" s="121"/>
      <c r="B809" s="121"/>
      <c r="C809" s="121"/>
      <c r="D809" s="121"/>
      <c r="E809" s="121"/>
      <c r="F809" s="121"/>
      <c r="G809" s="121"/>
      <c r="H809" s="121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</row>
    <row r="810" spans="1:26" ht="13" x14ac:dyDescent="0.6">
      <c r="A810" s="121"/>
      <c r="B810" s="121"/>
      <c r="C810" s="121"/>
      <c r="D810" s="121"/>
      <c r="E810" s="121"/>
      <c r="F810" s="121"/>
      <c r="G810" s="121"/>
      <c r="H810" s="121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</row>
    <row r="811" spans="1:26" ht="13" x14ac:dyDescent="0.6">
      <c r="A811" s="121"/>
      <c r="B811" s="121"/>
      <c r="C811" s="121"/>
      <c r="D811" s="121"/>
      <c r="E811" s="121"/>
      <c r="F811" s="121"/>
      <c r="G811" s="121"/>
      <c r="H811" s="121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1"/>
      <c r="V811" s="121"/>
      <c r="W811" s="121"/>
      <c r="X811" s="121"/>
      <c r="Y811" s="121"/>
      <c r="Z811" s="121"/>
    </row>
    <row r="812" spans="1:26" ht="13" x14ac:dyDescent="0.6">
      <c r="A812" s="121"/>
      <c r="B812" s="121"/>
      <c r="C812" s="121"/>
      <c r="D812" s="121"/>
      <c r="E812" s="121"/>
      <c r="F812" s="121"/>
      <c r="G812" s="121"/>
      <c r="H812" s="121"/>
      <c r="I812" s="121"/>
      <c r="J812" s="121"/>
      <c r="K812" s="121"/>
      <c r="L812" s="121"/>
      <c r="M812" s="121"/>
      <c r="N812" s="121"/>
      <c r="O812" s="121"/>
      <c r="P812" s="121"/>
      <c r="Q812" s="121"/>
      <c r="R812" s="121"/>
      <c r="S812" s="121"/>
      <c r="T812" s="121"/>
      <c r="U812" s="121"/>
      <c r="V812" s="121"/>
      <c r="W812" s="121"/>
      <c r="X812" s="121"/>
      <c r="Y812" s="121"/>
      <c r="Z812" s="121"/>
    </row>
    <row r="813" spans="1:26" ht="13" x14ac:dyDescent="0.6">
      <c r="A813" s="121"/>
      <c r="B813" s="121"/>
      <c r="C813" s="121"/>
      <c r="D813" s="121"/>
      <c r="E813" s="121"/>
      <c r="F813" s="121"/>
      <c r="G813" s="121"/>
      <c r="H813" s="121"/>
      <c r="I813" s="121"/>
      <c r="J813" s="121"/>
      <c r="K813" s="121"/>
      <c r="L813" s="121"/>
      <c r="M813" s="121"/>
      <c r="N813" s="121"/>
      <c r="O813" s="121"/>
      <c r="P813" s="121"/>
      <c r="Q813" s="121"/>
      <c r="R813" s="121"/>
      <c r="S813" s="121"/>
      <c r="T813" s="121"/>
      <c r="U813" s="121"/>
      <c r="V813" s="121"/>
      <c r="W813" s="121"/>
      <c r="X813" s="121"/>
      <c r="Y813" s="121"/>
      <c r="Z813" s="121"/>
    </row>
    <row r="814" spans="1:26" ht="13" x14ac:dyDescent="0.6">
      <c r="A814" s="121"/>
      <c r="B814" s="121"/>
      <c r="C814" s="121"/>
      <c r="D814" s="121"/>
      <c r="E814" s="121"/>
      <c r="F814" s="121"/>
      <c r="G814" s="121"/>
      <c r="H814" s="121"/>
      <c r="I814" s="121"/>
      <c r="J814" s="121"/>
      <c r="K814" s="121"/>
      <c r="L814" s="121"/>
      <c r="M814" s="121"/>
      <c r="N814" s="121"/>
      <c r="O814" s="121"/>
      <c r="P814" s="121"/>
      <c r="Q814" s="121"/>
      <c r="R814" s="121"/>
      <c r="S814" s="121"/>
      <c r="T814" s="121"/>
      <c r="U814" s="121"/>
      <c r="V814" s="121"/>
      <c r="W814" s="121"/>
      <c r="X814" s="121"/>
      <c r="Y814" s="121"/>
      <c r="Z814" s="121"/>
    </row>
    <row r="815" spans="1:26" ht="13" x14ac:dyDescent="0.6">
      <c r="A815" s="121"/>
      <c r="B815" s="121"/>
      <c r="C815" s="121"/>
      <c r="D815" s="121"/>
      <c r="E815" s="121"/>
      <c r="F815" s="121"/>
      <c r="G815" s="121"/>
      <c r="H815" s="121"/>
      <c r="I815" s="121"/>
      <c r="J815" s="121"/>
      <c r="K815" s="121"/>
      <c r="L815" s="121"/>
      <c r="M815" s="121"/>
      <c r="N815" s="121"/>
      <c r="O815" s="121"/>
      <c r="P815" s="121"/>
      <c r="Q815" s="121"/>
      <c r="R815" s="121"/>
      <c r="S815" s="121"/>
      <c r="T815" s="121"/>
      <c r="U815" s="121"/>
      <c r="V815" s="121"/>
      <c r="W815" s="121"/>
      <c r="X815" s="121"/>
      <c r="Y815" s="121"/>
      <c r="Z815" s="121"/>
    </row>
    <row r="816" spans="1:26" ht="13" x14ac:dyDescent="0.6">
      <c r="A816" s="121"/>
      <c r="B816" s="121"/>
      <c r="C816" s="121"/>
      <c r="D816" s="121"/>
      <c r="E816" s="121"/>
      <c r="F816" s="121"/>
      <c r="G816" s="121"/>
      <c r="H816" s="121"/>
      <c r="I816" s="121"/>
      <c r="J816" s="121"/>
      <c r="K816" s="121"/>
      <c r="L816" s="121"/>
      <c r="M816" s="121"/>
      <c r="N816" s="121"/>
      <c r="O816" s="121"/>
      <c r="P816" s="121"/>
      <c r="Q816" s="121"/>
      <c r="R816" s="121"/>
      <c r="S816" s="121"/>
      <c r="T816" s="121"/>
      <c r="U816" s="121"/>
      <c r="V816" s="121"/>
      <c r="W816" s="121"/>
      <c r="X816" s="121"/>
      <c r="Y816" s="121"/>
      <c r="Z816" s="121"/>
    </row>
    <row r="817" spans="1:26" ht="13" x14ac:dyDescent="0.6">
      <c r="A817" s="121"/>
      <c r="B817" s="121"/>
      <c r="C817" s="121"/>
      <c r="D817" s="121"/>
      <c r="E817" s="121"/>
      <c r="F817" s="121"/>
      <c r="G817" s="121"/>
      <c r="H817" s="121"/>
      <c r="I817" s="121"/>
      <c r="J817" s="121"/>
      <c r="K817" s="121"/>
      <c r="L817" s="121"/>
      <c r="M817" s="121"/>
      <c r="N817" s="121"/>
      <c r="O817" s="121"/>
      <c r="P817" s="121"/>
      <c r="Q817" s="121"/>
      <c r="R817" s="121"/>
      <c r="S817" s="121"/>
      <c r="T817" s="121"/>
      <c r="U817" s="121"/>
      <c r="V817" s="121"/>
      <c r="W817" s="121"/>
      <c r="X817" s="121"/>
      <c r="Y817" s="121"/>
      <c r="Z817" s="121"/>
    </row>
    <row r="818" spans="1:26" ht="13" x14ac:dyDescent="0.6">
      <c r="A818" s="121"/>
      <c r="B818" s="121"/>
      <c r="C818" s="121"/>
      <c r="D818" s="121"/>
      <c r="E818" s="121"/>
      <c r="F818" s="121"/>
      <c r="G818" s="121"/>
      <c r="H818" s="121"/>
      <c r="I818" s="121"/>
      <c r="J818" s="121"/>
      <c r="K818" s="121"/>
      <c r="L818" s="121"/>
      <c r="M818" s="121"/>
      <c r="N818" s="121"/>
      <c r="O818" s="121"/>
      <c r="P818" s="121"/>
      <c r="Q818" s="121"/>
      <c r="R818" s="121"/>
      <c r="S818" s="121"/>
      <c r="T818" s="121"/>
      <c r="U818" s="121"/>
      <c r="V818" s="121"/>
      <c r="W818" s="121"/>
      <c r="X818" s="121"/>
      <c r="Y818" s="121"/>
      <c r="Z818" s="121"/>
    </row>
    <row r="819" spans="1:26" ht="13" x14ac:dyDescent="0.6">
      <c r="A819" s="121"/>
      <c r="B819" s="121"/>
      <c r="C819" s="121"/>
      <c r="D819" s="121"/>
      <c r="E819" s="121"/>
      <c r="F819" s="121"/>
      <c r="G819" s="121"/>
      <c r="H819" s="121"/>
      <c r="I819" s="121"/>
      <c r="J819" s="121"/>
      <c r="K819" s="121"/>
      <c r="L819" s="121"/>
      <c r="M819" s="121"/>
      <c r="N819" s="121"/>
      <c r="O819" s="121"/>
      <c r="P819" s="121"/>
      <c r="Q819" s="121"/>
      <c r="R819" s="121"/>
      <c r="S819" s="121"/>
      <c r="T819" s="121"/>
      <c r="U819" s="121"/>
      <c r="V819" s="121"/>
      <c r="W819" s="121"/>
      <c r="X819" s="121"/>
      <c r="Y819" s="121"/>
      <c r="Z819" s="121"/>
    </row>
    <row r="820" spans="1:26" ht="13" x14ac:dyDescent="0.6">
      <c r="A820" s="121"/>
      <c r="B820" s="121"/>
      <c r="C820" s="121"/>
      <c r="D820" s="121"/>
      <c r="E820" s="121"/>
      <c r="F820" s="121"/>
      <c r="G820" s="121"/>
      <c r="H820" s="121"/>
      <c r="I820" s="121"/>
      <c r="J820" s="121"/>
      <c r="K820" s="121"/>
      <c r="L820" s="121"/>
      <c r="M820" s="121"/>
      <c r="N820" s="121"/>
      <c r="O820" s="121"/>
      <c r="P820" s="121"/>
      <c r="Q820" s="121"/>
      <c r="R820" s="121"/>
      <c r="S820" s="121"/>
      <c r="T820" s="121"/>
      <c r="U820" s="121"/>
      <c r="V820" s="121"/>
      <c r="W820" s="121"/>
      <c r="X820" s="121"/>
      <c r="Y820" s="121"/>
      <c r="Z820" s="121"/>
    </row>
    <row r="821" spans="1:26" ht="13" x14ac:dyDescent="0.6">
      <c r="A821" s="121"/>
      <c r="B821" s="121"/>
      <c r="C821" s="121"/>
      <c r="D821" s="121"/>
      <c r="E821" s="121"/>
      <c r="F821" s="121"/>
      <c r="G821" s="121"/>
      <c r="H821" s="121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</row>
    <row r="822" spans="1:26" ht="13" x14ac:dyDescent="0.6">
      <c r="A822" s="121"/>
      <c r="B822" s="121"/>
      <c r="C822" s="121"/>
      <c r="D822" s="121"/>
      <c r="E822" s="121"/>
      <c r="F822" s="121"/>
      <c r="G822" s="121"/>
      <c r="H822" s="121"/>
      <c r="I822" s="121"/>
      <c r="J822" s="121"/>
      <c r="K822" s="121"/>
      <c r="L822" s="121"/>
      <c r="M822" s="121"/>
      <c r="N822" s="121"/>
      <c r="O822" s="121"/>
      <c r="P822" s="121"/>
      <c r="Q822" s="121"/>
      <c r="R822" s="121"/>
      <c r="S822" s="121"/>
      <c r="T822" s="121"/>
      <c r="U822" s="121"/>
      <c r="V822" s="121"/>
      <c r="W822" s="121"/>
      <c r="X822" s="121"/>
      <c r="Y822" s="121"/>
      <c r="Z822" s="121"/>
    </row>
    <row r="823" spans="1:26" ht="13" x14ac:dyDescent="0.6">
      <c r="A823" s="121"/>
      <c r="B823" s="121"/>
      <c r="C823" s="121"/>
      <c r="D823" s="121"/>
      <c r="E823" s="121"/>
      <c r="F823" s="121"/>
      <c r="G823" s="121"/>
      <c r="H823" s="121"/>
      <c r="I823" s="121"/>
      <c r="J823" s="121"/>
      <c r="K823" s="121"/>
      <c r="L823" s="121"/>
      <c r="M823" s="121"/>
      <c r="N823" s="121"/>
      <c r="O823" s="121"/>
      <c r="P823" s="121"/>
      <c r="Q823" s="121"/>
      <c r="R823" s="121"/>
      <c r="S823" s="121"/>
      <c r="T823" s="121"/>
      <c r="U823" s="121"/>
      <c r="V823" s="121"/>
      <c r="W823" s="121"/>
      <c r="X823" s="121"/>
      <c r="Y823" s="121"/>
      <c r="Z823" s="121"/>
    </row>
    <row r="824" spans="1:26" ht="13" x14ac:dyDescent="0.6">
      <c r="A824" s="121"/>
      <c r="B824" s="121"/>
      <c r="C824" s="121"/>
      <c r="D824" s="121"/>
      <c r="E824" s="121"/>
      <c r="F824" s="121"/>
      <c r="G824" s="121"/>
      <c r="H824" s="121"/>
      <c r="I824" s="121"/>
      <c r="J824" s="121"/>
      <c r="K824" s="121"/>
      <c r="L824" s="121"/>
      <c r="M824" s="121"/>
      <c r="N824" s="121"/>
      <c r="O824" s="121"/>
      <c r="P824" s="121"/>
      <c r="Q824" s="121"/>
      <c r="R824" s="121"/>
      <c r="S824" s="121"/>
      <c r="T824" s="121"/>
      <c r="U824" s="121"/>
      <c r="V824" s="121"/>
      <c r="W824" s="121"/>
      <c r="X824" s="121"/>
      <c r="Y824" s="121"/>
      <c r="Z824" s="121"/>
    </row>
    <row r="825" spans="1:26" ht="13" x14ac:dyDescent="0.6">
      <c r="A825" s="121"/>
      <c r="B825" s="121"/>
      <c r="C825" s="121"/>
      <c r="D825" s="121"/>
      <c r="E825" s="121"/>
      <c r="F825" s="121"/>
      <c r="G825" s="121"/>
      <c r="H825" s="121"/>
      <c r="I825" s="121"/>
      <c r="J825" s="121"/>
      <c r="K825" s="121"/>
      <c r="L825" s="121"/>
      <c r="M825" s="121"/>
      <c r="N825" s="121"/>
      <c r="O825" s="121"/>
      <c r="P825" s="121"/>
      <c r="Q825" s="121"/>
      <c r="R825" s="121"/>
      <c r="S825" s="121"/>
      <c r="T825" s="121"/>
      <c r="U825" s="121"/>
      <c r="V825" s="121"/>
      <c r="W825" s="121"/>
      <c r="X825" s="121"/>
      <c r="Y825" s="121"/>
      <c r="Z825" s="121"/>
    </row>
    <row r="826" spans="1:26" ht="13" x14ac:dyDescent="0.6">
      <c r="A826" s="121"/>
      <c r="B826" s="121"/>
      <c r="C826" s="121"/>
      <c r="D826" s="121"/>
      <c r="E826" s="121"/>
      <c r="F826" s="121"/>
      <c r="G826" s="121"/>
      <c r="H826" s="121"/>
      <c r="I826" s="121"/>
      <c r="J826" s="121"/>
      <c r="K826" s="121"/>
      <c r="L826" s="121"/>
      <c r="M826" s="121"/>
      <c r="N826" s="121"/>
      <c r="O826" s="121"/>
      <c r="P826" s="121"/>
      <c r="Q826" s="121"/>
      <c r="R826" s="121"/>
      <c r="S826" s="121"/>
      <c r="T826" s="121"/>
      <c r="U826" s="121"/>
      <c r="V826" s="121"/>
      <c r="W826" s="121"/>
      <c r="X826" s="121"/>
      <c r="Y826" s="121"/>
      <c r="Z826" s="121"/>
    </row>
    <row r="827" spans="1:26" ht="13" x14ac:dyDescent="0.6">
      <c r="A827" s="121"/>
      <c r="B827" s="121"/>
      <c r="C827" s="121"/>
      <c r="D827" s="121"/>
      <c r="E827" s="121"/>
      <c r="F827" s="121"/>
      <c r="G827" s="121"/>
      <c r="H827" s="121"/>
      <c r="I827" s="121"/>
      <c r="J827" s="121"/>
      <c r="K827" s="121"/>
      <c r="L827" s="121"/>
      <c r="M827" s="121"/>
      <c r="N827" s="121"/>
      <c r="O827" s="121"/>
      <c r="P827" s="121"/>
      <c r="Q827" s="121"/>
      <c r="R827" s="121"/>
      <c r="S827" s="121"/>
      <c r="T827" s="121"/>
      <c r="U827" s="121"/>
      <c r="V827" s="121"/>
      <c r="W827" s="121"/>
      <c r="X827" s="121"/>
      <c r="Y827" s="121"/>
      <c r="Z827" s="121"/>
    </row>
    <row r="828" spans="1:26" ht="13" x14ac:dyDescent="0.6">
      <c r="A828" s="121"/>
      <c r="B828" s="121"/>
      <c r="C828" s="121"/>
      <c r="D828" s="121"/>
      <c r="E828" s="121"/>
      <c r="F828" s="121"/>
      <c r="G828" s="121"/>
      <c r="H828" s="121"/>
      <c r="I828" s="121"/>
      <c r="J828" s="121"/>
      <c r="K828" s="121"/>
      <c r="L828" s="121"/>
      <c r="M828" s="121"/>
      <c r="N828" s="121"/>
      <c r="O828" s="121"/>
      <c r="P828" s="121"/>
      <c r="Q828" s="121"/>
      <c r="R828" s="121"/>
      <c r="S828" s="121"/>
      <c r="T828" s="121"/>
      <c r="U828" s="121"/>
      <c r="V828" s="121"/>
      <c r="W828" s="121"/>
      <c r="X828" s="121"/>
      <c r="Y828" s="121"/>
      <c r="Z828" s="121"/>
    </row>
    <row r="829" spans="1:26" ht="13" x14ac:dyDescent="0.6">
      <c r="A829" s="121"/>
      <c r="B829" s="121"/>
      <c r="C829" s="121"/>
      <c r="D829" s="121"/>
      <c r="E829" s="121"/>
      <c r="F829" s="121"/>
      <c r="G829" s="121"/>
      <c r="H829" s="121"/>
      <c r="I829" s="121"/>
      <c r="J829" s="121"/>
      <c r="K829" s="121"/>
      <c r="L829" s="121"/>
      <c r="M829" s="121"/>
      <c r="N829" s="121"/>
      <c r="O829" s="121"/>
      <c r="P829" s="121"/>
      <c r="Q829" s="121"/>
      <c r="R829" s="121"/>
      <c r="S829" s="121"/>
      <c r="T829" s="121"/>
      <c r="U829" s="121"/>
      <c r="V829" s="121"/>
      <c r="W829" s="121"/>
      <c r="X829" s="121"/>
      <c r="Y829" s="121"/>
      <c r="Z829" s="121"/>
    </row>
    <row r="830" spans="1:26" ht="13" x14ac:dyDescent="0.6">
      <c r="A830" s="121"/>
      <c r="B830" s="121"/>
      <c r="C830" s="121"/>
      <c r="D830" s="121"/>
      <c r="E830" s="121"/>
      <c r="F830" s="121"/>
      <c r="G830" s="121"/>
      <c r="H830" s="121"/>
      <c r="I830" s="121"/>
      <c r="J830" s="121"/>
      <c r="K830" s="121"/>
      <c r="L830" s="121"/>
      <c r="M830" s="121"/>
      <c r="N830" s="121"/>
      <c r="O830" s="121"/>
      <c r="P830" s="121"/>
      <c r="Q830" s="121"/>
      <c r="R830" s="121"/>
      <c r="S830" s="121"/>
      <c r="T830" s="121"/>
      <c r="U830" s="121"/>
      <c r="V830" s="121"/>
      <c r="W830" s="121"/>
      <c r="X830" s="121"/>
      <c r="Y830" s="121"/>
      <c r="Z830" s="121"/>
    </row>
    <row r="831" spans="1:26" ht="13" x14ac:dyDescent="0.6">
      <c r="A831" s="121"/>
      <c r="B831" s="121"/>
      <c r="C831" s="121"/>
      <c r="D831" s="121"/>
      <c r="E831" s="121"/>
      <c r="F831" s="121"/>
      <c r="G831" s="121"/>
      <c r="H831" s="121"/>
      <c r="I831" s="121"/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1"/>
      <c r="V831" s="121"/>
      <c r="W831" s="121"/>
      <c r="X831" s="121"/>
      <c r="Y831" s="121"/>
      <c r="Z831" s="121"/>
    </row>
    <row r="832" spans="1:26" ht="13" x14ac:dyDescent="0.6">
      <c r="A832" s="121"/>
      <c r="B832" s="121"/>
      <c r="C832" s="121"/>
      <c r="D832" s="121"/>
      <c r="E832" s="121"/>
      <c r="F832" s="121"/>
      <c r="G832" s="121"/>
      <c r="H832" s="121"/>
      <c r="I832" s="121"/>
      <c r="J832" s="121"/>
      <c r="K832" s="121"/>
      <c r="L832" s="121"/>
      <c r="M832" s="121"/>
      <c r="N832" s="121"/>
      <c r="O832" s="121"/>
      <c r="P832" s="121"/>
      <c r="Q832" s="121"/>
      <c r="R832" s="121"/>
      <c r="S832" s="121"/>
      <c r="T832" s="121"/>
      <c r="U832" s="121"/>
      <c r="V832" s="121"/>
      <c r="W832" s="121"/>
      <c r="X832" s="121"/>
      <c r="Y832" s="121"/>
      <c r="Z832" s="121"/>
    </row>
    <row r="833" spans="1:26" ht="13" x14ac:dyDescent="0.6">
      <c r="A833" s="121"/>
      <c r="B833" s="121"/>
      <c r="C833" s="121"/>
      <c r="D833" s="121"/>
      <c r="E833" s="121"/>
      <c r="F833" s="121"/>
      <c r="G833" s="121"/>
      <c r="H833" s="121"/>
      <c r="I833" s="121"/>
      <c r="J833" s="121"/>
      <c r="K833" s="121"/>
      <c r="L833" s="121"/>
      <c r="M833" s="121"/>
      <c r="N833" s="121"/>
      <c r="O833" s="121"/>
      <c r="P833" s="121"/>
      <c r="Q833" s="121"/>
      <c r="R833" s="121"/>
      <c r="S833" s="121"/>
      <c r="T833" s="121"/>
      <c r="U833" s="121"/>
      <c r="V833" s="121"/>
      <c r="W833" s="121"/>
      <c r="X833" s="121"/>
      <c r="Y833" s="121"/>
      <c r="Z833" s="121"/>
    </row>
    <row r="834" spans="1:26" ht="13" x14ac:dyDescent="0.6">
      <c r="A834" s="121"/>
      <c r="B834" s="121"/>
      <c r="C834" s="121"/>
      <c r="D834" s="121"/>
      <c r="E834" s="121"/>
      <c r="F834" s="121"/>
      <c r="G834" s="121"/>
      <c r="H834" s="121"/>
      <c r="I834" s="121"/>
      <c r="J834" s="121"/>
      <c r="K834" s="121"/>
      <c r="L834" s="121"/>
      <c r="M834" s="121"/>
      <c r="N834" s="121"/>
      <c r="O834" s="121"/>
      <c r="P834" s="121"/>
      <c r="Q834" s="121"/>
      <c r="R834" s="121"/>
      <c r="S834" s="121"/>
      <c r="T834" s="121"/>
      <c r="U834" s="121"/>
      <c r="V834" s="121"/>
      <c r="W834" s="121"/>
      <c r="X834" s="121"/>
      <c r="Y834" s="121"/>
      <c r="Z834" s="121"/>
    </row>
    <row r="835" spans="1:26" ht="13" x14ac:dyDescent="0.6">
      <c r="A835" s="121"/>
      <c r="B835" s="121"/>
      <c r="C835" s="121"/>
      <c r="D835" s="121"/>
      <c r="E835" s="121"/>
      <c r="F835" s="121"/>
      <c r="G835" s="121"/>
      <c r="H835" s="121"/>
      <c r="I835" s="121"/>
      <c r="J835" s="121"/>
      <c r="K835" s="121"/>
      <c r="L835" s="121"/>
      <c r="M835" s="121"/>
      <c r="N835" s="121"/>
      <c r="O835" s="121"/>
      <c r="P835" s="121"/>
      <c r="Q835" s="121"/>
      <c r="R835" s="121"/>
      <c r="S835" s="121"/>
      <c r="T835" s="121"/>
      <c r="U835" s="121"/>
      <c r="V835" s="121"/>
      <c r="W835" s="121"/>
      <c r="X835" s="121"/>
      <c r="Y835" s="121"/>
      <c r="Z835" s="121"/>
    </row>
    <row r="836" spans="1:26" ht="13" x14ac:dyDescent="0.6">
      <c r="A836" s="121"/>
      <c r="B836" s="121"/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</row>
    <row r="837" spans="1:26" ht="13" x14ac:dyDescent="0.6">
      <c r="A837" s="121"/>
      <c r="B837" s="121"/>
      <c r="C837" s="121"/>
      <c r="D837" s="121"/>
      <c r="E837" s="121"/>
      <c r="F837" s="121"/>
      <c r="G837" s="121"/>
      <c r="H837" s="121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1"/>
      <c r="X837" s="121"/>
      <c r="Y837" s="121"/>
      <c r="Z837" s="121"/>
    </row>
    <row r="838" spans="1:26" ht="13" x14ac:dyDescent="0.6">
      <c r="A838" s="121"/>
      <c r="B838" s="121"/>
      <c r="C838" s="121"/>
      <c r="D838" s="121"/>
      <c r="E838" s="121"/>
      <c r="F838" s="121"/>
      <c r="G838" s="121"/>
      <c r="H838" s="121"/>
      <c r="I838" s="121"/>
      <c r="J838" s="121"/>
      <c r="K838" s="121"/>
      <c r="L838" s="121"/>
      <c r="M838" s="121"/>
      <c r="N838" s="121"/>
      <c r="O838" s="121"/>
      <c r="P838" s="121"/>
      <c r="Q838" s="121"/>
      <c r="R838" s="121"/>
      <c r="S838" s="121"/>
      <c r="T838" s="121"/>
      <c r="U838" s="121"/>
      <c r="V838" s="121"/>
      <c r="W838" s="121"/>
      <c r="X838" s="121"/>
      <c r="Y838" s="121"/>
      <c r="Z838" s="121"/>
    </row>
    <row r="839" spans="1:26" ht="13" x14ac:dyDescent="0.6">
      <c r="A839" s="121"/>
      <c r="B839" s="121"/>
      <c r="C839" s="121"/>
      <c r="D839" s="121"/>
      <c r="E839" s="121"/>
      <c r="F839" s="121"/>
      <c r="G839" s="121"/>
      <c r="H839" s="121"/>
      <c r="I839" s="121"/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1"/>
      <c r="W839" s="121"/>
      <c r="X839" s="121"/>
      <c r="Y839" s="121"/>
      <c r="Z839" s="121"/>
    </row>
    <row r="840" spans="1:26" ht="13" x14ac:dyDescent="0.6">
      <c r="A840" s="121"/>
      <c r="B840" s="121"/>
      <c r="C840" s="121"/>
      <c r="D840" s="121"/>
      <c r="E840" s="121"/>
      <c r="F840" s="121"/>
      <c r="G840" s="121"/>
      <c r="H840" s="121"/>
      <c r="I840" s="121"/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21"/>
      <c r="U840" s="121"/>
      <c r="V840" s="121"/>
      <c r="W840" s="121"/>
      <c r="X840" s="121"/>
      <c r="Y840" s="121"/>
      <c r="Z840" s="121"/>
    </row>
    <row r="841" spans="1:26" ht="13" x14ac:dyDescent="0.6">
      <c r="A841" s="121"/>
      <c r="B841" s="121"/>
      <c r="C841" s="121"/>
      <c r="D841" s="121"/>
      <c r="E841" s="121"/>
      <c r="F841" s="121"/>
      <c r="G841" s="121"/>
      <c r="H841" s="121"/>
      <c r="I841" s="121"/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</row>
    <row r="842" spans="1:26" ht="13" x14ac:dyDescent="0.6">
      <c r="A842" s="121"/>
      <c r="B842" s="121"/>
      <c r="C842" s="121"/>
      <c r="D842" s="121"/>
      <c r="E842" s="121"/>
      <c r="F842" s="121"/>
      <c r="G842" s="121"/>
      <c r="H842" s="121"/>
      <c r="I842" s="121"/>
      <c r="J842" s="121"/>
      <c r="K842" s="121"/>
      <c r="L842" s="121"/>
      <c r="M842" s="121"/>
      <c r="N842" s="121"/>
      <c r="O842" s="121"/>
      <c r="P842" s="121"/>
      <c r="Q842" s="121"/>
      <c r="R842" s="121"/>
      <c r="S842" s="121"/>
      <c r="T842" s="121"/>
      <c r="U842" s="121"/>
      <c r="V842" s="121"/>
      <c r="W842" s="121"/>
      <c r="X842" s="121"/>
      <c r="Y842" s="121"/>
      <c r="Z842" s="121"/>
    </row>
    <row r="843" spans="1:26" ht="13" x14ac:dyDescent="0.6">
      <c r="A843" s="121"/>
      <c r="B843" s="121"/>
      <c r="C843" s="121"/>
      <c r="D843" s="121"/>
      <c r="E843" s="121"/>
      <c r="F843" s="121"/>
      <c r="G843" s="121"/>
      <c r="H843" s="121"/>
      <c r="I843" s="121"/>
      <c r="J843" s="121"/>
      <c r="K843" s="121"/>
      <c r="L843" s="121"/>
      <c r="M843" s="121"/>
      <c r="N843" s="121"/>
      <c r="O843" s="121"/>
      <c r="P843" s="121"/>
      <c r="Q843" s="121"/>
      <c r="R843" s="121"/>
      <c r="S843" s="121"/>
      <c r="T843" s="121"/>
      <c r="U843" s="121"/>
      <c r="V843" s="121"/>
      <c r="W843" s="121"/>
      <c r="X843" s="121"/>
      <c r="Y843" s="121"/>
      <c r="Z843" s="121"/>
    </row>
    <row r="844" spans="1:26" ht="13" x14ac:dyDescent="0.6">
      <c r="A844" s="121"/>
      <c r="B844" s="121"/>
      <c r="C844" s="121"/>
      <c r="D844" s="121"/>
      <c r="E844" s="121"/>
      <c r="F844" s="121"/>
      <c r="G844" s="121"/>
      <c r="H844" s="121"/>
      <c r="I844" s="121"/>
      <c r="J844" s="121"/>
      <c r="K844" s="121"/>
      <c r="L844" s="121"/>
      <c r="M844" s="121"/>
      <c r="N844" s="121"/>
      <c r="O844" s="121"/>
      <c r="P844" s="121"/>
      <c r="Q844" s="121"/>
      <c r="R844" s="121"/>
      <c r="S844" s="121"/>
      <c r="T844" s="121"/>
      <c r="U844" s="121"/>
      <c r="V844" s="121"/>
      <c r="W844" s="121"/>
      <c r="X844" s="121"/>
      <c r="Y844" s="121"/>
      <c r="Z844" s="121"/>
    </row>
    <row r="845" spans="1:26" ht="13" x14ac:dyDescent="0.6">
      <c r="A845" s="121"/>
      <c r="B845" s="121"/>
      <c r="C845" s="121"/>
      <c r="D845" s="121"/>
      <c r="E845" s="121"/>
      <c r="F845" s="121"/>
      <c r="G845" s="121"/>
      <c r="H845" s="121"/>
      <c r="I845" s="121"/>
      <c r="J845" s="121"/>
      <c r="K845" s="121"/>
      <c r="L845" s="121"/>
      <c r="M845" s="121"/>
      <c r="N845" s="121"/>
      <c r="O845" s="121"/>
      <c r="P845" s="121"/>
      <c r="Q845" s="121"/>
      <c r="R845" s="121"/>
      <c r="S845" s="121"/>
      <c r="T845" s="121"/>
      <c r="U845" s="121"/>
      <c r="V845" s="121"/>
      <c r="W845" s="121"/>
      <c r="X845" s="121"/>
      <c r="Y845" s="121"/>
      <c r="Z845" s="121"/>
    </row>
    <row r="846" spans="1:26" ht="13" x14ac:dyDescent="0.6">
      <c r="A846" s="121"/>
      <c r="B846" s="121"/>
      <c r="C846" s="121"/>
      <c r="D846" s="121"/>
      <c r="E846" s="121"/>
      <c r="F846" s="121"/>
      <c r="G846" s="121"/>
      <c r="H846" s="121"/>
      <c r="I846" s="121"/>
      <c r="J846" s="121"/>
      <c r="K846" s="121"/>
      <c r="L846" s="121"/>
      <c r="M846" s="121"/>
      <c r="N846" s="121"/>
      <c r="O846" s="121"/>
      <c r="P846" s="121"/>
      <c r="Q846" s="121"/>
      <c r="R846" s="121"/>
      <c r="S846" s="121"/>
      <c r="T846" s="121"/>
      <c r="U846" s="121"/>
      <c r="V846" s="121"/>
      <c r="W846" s="121"/>
      <c r="X846" s="121"/>
      <c r="Y846" s="121"/>
      <c r="Z846" s="121"/>
    </row>
    <row r="847" spans="1:26" ht="13" x14ac:dyDescent="0.6">
      <c r="A847" s="121"/>
      <c r="B847" s="121"/>
      <c r="C847" s="121"/>
      <c r="D847" s="121"/>
      <c r="E847" s="121"/>
      <c r="F847" s="121"/>
      <c r="G847" s="121"/>
      <c r="H847" s="121"/>
      <c r="I847" s="121"/>
      <c r="J847" s="121"/>
      <c r="K847" s="121"/>
      <c r="L847" s="121"/>
      <c r="M847" s="121"/>
      <c r="N847" s="121"/>
      <c r="O847" s="121"/>
      <c r="P847" s="121"/>
      <c r="Q847" s="121"/>
      <c r="R847" s="121"/>
      <c r="S847" s="121"/>
      <c r="T847" s="121"/>
      <c r="U847" s="121"/>
      <c r="V847" s="121"/>
      <c r="W847" s="121"/>
      <c r="X847" s="121"/>
      <c r="Y847" s="121"/>
      <c r="Z847" s="121"/>
    </row>
    <row r="848" spans="1:26" ht="13" x14ac:dyDescent="0.6">
      <c r="A848" s="121"/>
      <c r="B848" s="121"/>
      <c r="C848" s="121"/>
      <c r="D848" s="121"/>
      <c r="E848" s="121"/>
      <c r="F848" s="121"/>
      <c r="G848" s="121"/>
      <c r="H848" s="121"/>
      <c r="I848" s="121"/>
      <c r="J848" s="121"/>
      <c r="K848" s="121"/>
      <c r="L848" s="121"/>
      <c r="M848" s="121"/>
      <c r="N848" s="121"/>
      <c r="O848" s="121"/>
      <c r="P848" s="121"/>
      <c r="Q848" s="121"/>
      <c r="R848" s="121"/>
      <c r="S848" s="121"/>
      <c r="T848" s="121"/>
      <c r="U848" s="121"/>
      <c r="V848" s="121"/>
      <c r="W848" s="121"/>
      <c r="X848" s="121"/>
      <c r="Y848" s="121"/>
      <c r="Z848" s="121"/>
    </row>
    <row r="849" spans="1:26" ht="13" x14ac:dyDescent="0.6">
      <c r="A849" s="121"/>
      <c r="B849" s="121"/>
      <c r="C849" s="121"/>
      <c r="D849" s="121"/>
      <c r="E849" s="121"/>
      <c r="F849" s="121"/>
      <c r="G849" s="121"/>
      <c r="H849" s="121"/>
      <c r="I849" s="121"/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</row>
    <row r="850" spans="1:26" ht="13" x14ac:dyDescent="0.6">
      <c r="A850" s="121"/>
      <c r="B850" s="121"/>
      <c r="C850" s="121"/>
      <c r="D850" s="121"/>
      <c r="E850" s="121"/>
      <c r="F850" s="121"/>
      <c r="G850" s="121"/>
      <c r="H850" s="121"/>
      <c r="I850" s="121"/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  <c r="Z850" s="121"/>
    </row>
    <row r="851" spans="1:26" ht="13" x14ac:dyDescent="0.6">
      <c r="A851" s="121"/>
      <c r="B851" s="121"/>
      <c r="C851" s="121"/>
      <c r="D851" s="121"/>
      <c r="E851" s="121"/>
      <c r="F851" s="121"/>
      <c r="G851" s="121"/>
      <c r="H851" s="121"/>
      <c r="I851" s="121"/>
      <c r="J851" s="121"/>
      <c r="K851" s="121"/>
      <c r="L851" s="121"/>
      <c r="M851" s="121"/>
      <c r="N851" s="121"/>
      <c r="O851" s="121"/>
      <c r="P851" s="121"/>
      <c r="Q851" s="121"/>
      <c r="R851" s="121"/>
      <c r="S851" s="121"/>
      <c r="T851" s="121"/>
      <c r="U851" s="121"/>
      <c r="V851" s="121"/>
      <c r="W851" s="121"/>
      <c r="X851" s="121"/>
      <c r="Y851" s="121"/>
      <c r="Z851" s="121"/>
    </row>
    <row r="852" spans="1:26" ht="13" x14ac:dyDescent="0.6">
      <c r="A852" s="121"/>
      <c r="B852" s="121"/>
      <c r="C852" s="121"/>
      <c r="D852" s="121"/>
      <c r="E852" s="121"/>
      <c r="F852" s="121"/>
      <c r="G852" s="121"/>
      <c r="H852" s="121"/>
      <c r="I852" s="121"/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</row>
    <row r="853" spans="1:26" ht="13" x14ac:dyDescent="0.6">
      <c r="A853" s="121"/>
      <c r="B853" s="121"/>
      <c r="C853" s="121"/>
      <c r="D853" s="121"/>
      <c r="E853" s="121"/>
      <c r="F853" s="121"/>
      <c r="G853" s="121"/>
      <c r="H853" s="121"/>
      <c r="I853" s="121"/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</row>
    <row r="854" spans="1:26" ht="13" x14ac:dyDescent="0.6">
      <c r="A854" s="121"/>
      <c r="B854" s="121"/>
      <c r="C854" s="121"/>
      <c r="D854" s="121"/>
      <c r="E854" s="121"/>
      <c r="F854" s="121"/>
      <c r="G854" s="121"/>
      <c r="H854" s="121"/>
      <c r="I854" s="121"/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</row>
    <row r="855" spans="1:26" ht="13" x14ac:dyDescent="0.6">
      <c r="A855" s="121"/>
      <c r="B855" s="121"/>
      <c r="C855" s="121"/>
      <c r="D855" s="121"/>
      <c r="E855" s="121"/>
      <c r="F855" s="121"/>
      <c r="G855" s="121"/>
      <c r="H855" s="121"/>
      <c r="I855" s="121"/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1"/>
      <c r="V855" s="121"/>
      <c r="W855" s="121"/>
      <c r="X855" s="121"/>
      <c r="Y855" s="121"/>
      <c r="Z855" s="121"/>
    </row>
    <row r="856" spans="1:26" ht="13" x14ac:dyDescent="0.6">
      <c r="A856" s="121"/>
      <c r="B856" s="121"/>
      <c r="C856" s="121"/>
      <c r="D856" s="121"/>
      <c r="E856" s="121"/>
      <c r="F856" s="121"/>
      <c r="G856" s="121"/>
      <c r="H856" s="121"/>
      <c r="I856" s="121"/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</row>
    <row r="857" spans="1:26" ht="13" x14ac:dyDescent="0.6">
      <c r="A857" s="121"/>
      <c r="B857" s="121"/>
      <c r="C857" s="121"/>
      <c r="D857" s="121"/>
      <c r="E857" s="121"/>
      <c r="F857" s="121"/>
      <c r="G857" s="121"/>
      <c r="H857" s="121"/>
      <c r="I857" s="121"/>
      <c r="J857" s="121"/>
      <c r="K857" s="121"/>
      <c r="L857" s="121"/>
      <c r="M857" s="121"/>
      <c r="N857" s="121"/>
      <c r="O857" s="121"/>
      <c r="P857" s="121"/>
      <c r="Q857" s="121"/>
      <c r="R857" s="121"/>
      <c r="S857" s="121"/>
      <c r="T857" s="121"/>
      <c r="U857" s="121"/>
      <c r="V857" s="121"/>
      <c r="W857" s="121"/>
      <c r="X857" s="121"/>
      <c r="Y857" s="121"/>
      <c r="Z857" s="121"/>
    </row>
    <row r="858" spans="1:26" ht="13" x14ac:dyDescent="0.6">
      <c r="A858" s="121"/>
      <c r="B858" s="121"/>
      <c r="C858" s="121"/>
      <c r="D858" s="121"/>
      <c r="E858" s="121"/>
      <c r="F858" s="121"/>
      <c r="G858" s="121"/>
      <c r="H858" s="121"/>
      <c r="I858" s="121"/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</row>
    <row r="859" spans="1:26" ht="13" x14ac:dyDescent="0.6">
      <c r="A859" s="121"/>
      <c r="B859" s="121"/>
      <c r="C859" s="121"/>
      <c r="D859" s="121"/>
      <c r="E859" s="121"/>
      <c r="F859" s="121"/>
      <c r="G859" s="121"/>
      <c r="H859" s="121"/>
      <c r="I859" s="121"/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</row>
    <row r="860" spans="1:26" ht="13" x14ac:dyDescent="0.6">
      <c r="A860" s="121"/>
      <c r="B860" s="121"/>
      <c r="C860" s="121"/>
      <c r="D860" s="121"/>
      <c r="E860" s="121"/>
      <c r="F860" s="121"/>
      <c r="G860" s="121"/>
      <c r="H860" s="121"/>
      <c r="I860" s="121"/>
      <c r="J860" s="121"/>
      <c r="K860" s="121"/>
      <c r="L860" s="121"/>
      <c r="M860" s="121"/>
      <c r="N860" s="121"/>
      <c r="O860" s="121"/>
      <c r="P860" s="121"/>
      <c r="Q860" s="121"/>
      <c r="R860" s="121"/>
      <c r="S860" s="121"/>
      <c r="T860" s="121"/>
      <c r="U860" s="121"/>
      <c r="V860" s="121"/>
      <c r="W860" s="121"/>
      <c r="X860" s="121"/>
      <c r="Y860" s="121"/>
      <c r="Z860" s="121"/>
    </row>
    <row r="861" spans="1:26" ht="13" x14ac:dyDescent="0.6">
      <c r="A861" s="121"/>
      <c r="B861" s="121"/>
      <c r="C861" s="121"/>
      <c r="D861" s="121"/>
      <c r="E861" s="121"/>
      <c r="F861" s="121"/>
      <c r="G861" s="121"/>
      <c r="H861" s="121"/>
      <c r="I861" s="121"/>
      <c r="J861" s="121"/>
      <c r="K861" s="121"/>
      <c r="L861" s="121"/>
      <c r="M861" s="121"/>
      <c r="N861" s="121"/>
      <c r="O861" s="121"/>
      <c r="P861" s="121"/>
      <c r="Q861" s="121"/>
      <c r="R861" s="121"/>
      <c r="S861" s="121"/>
      <c r="T861" s="121"/>
      <c r="U861" s="121"/>
      <c r="V861" s="121"/>
      <c r="W861" s="121"/>
      <c r="X861" s="121"/>
      <c r="Y861" s="121"/>
      <c r="Z861" s="121"/>
    </row>
    <row r="862" spans="1:26" ht="13" x14ac:dyDescent="0.6">
      <c r="A862" s="121"/>
      <c r="B862" s="121"/>
      <c r="C862" s="121"/>
      <c r="D862" s="121"/>
      <c r="E862" s="121"/>
      <c r="F862" s="121"/>
      <c r="G862" s="121"/>
      <c r="H862" s="121"/>
      <c r="I862" s="121"/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</row>
    <row r="863" spans="1:26" ht="13" x14ac:dyDescent="0.6">
      <c r="A863" s="121"/>
      <c r="B863" s="121"/>
      <c r="C863" s="121"/>
      <c r="D863" s="121"/>
      <c r="E863" s="121"/>
      <c r="F863" s="121"/>
      <c r="G863" s="121"/>
      <c r="H863" s="121"/>
      <c r="I863" s="121"/>
      <c r="J863" s="121"/>
      <c r="K863" s="121"/>
      <c r="L863" s="121"/>
      <c r="M863" s="121"/>
      <c r="N863" s="121"/>
      <c r="O863" s="121"/>
      <c r="P863" s="121"/>
      <c r="Q863" s="121"/>
      <c r="R863" s="121"/>
      <c r="S863" s="121"/>
      <c r="T863" s="121"/>
      <c r="U863" s="121"/>
      <c r="V863" s="121"/>
      <c r="W863" s="121"/>
      <c r="X863" s="121"/>
      <c r="Y863" s="121"/>
      <c r="Z863" s="121"/>
    </row>
    <row r="864" spans="1:26" ht="13" x14ac:dyDescent="0.6">
      <c r="A864" s="121"/>
      <c r="B864" s="121"/>
      <c r="C864" s="121"/>
      <c r="D864" s="121"/>
      <c r="E864" s="121"/>
      <c r="F864" s="121"/>
      <c r="G864" s="121"/>
      <c r="H864" s="121"/>
      <c r="I864" s="121"/>
      <c r="J864" s="121"/>
      <c r="K864" s="121"/>
      <c r="L864" s="121"/>
      <c r="M864" s="121"/>
      <c r="N864" s="121"/>
      <c r="O864" s="121"/>
      <c r="P864" s="121"/>
      <c r="Q864" s="121"/>
      <c r="R864" s="121"/>
      <c r="S864" s="121"/>
      <c r="T864" s="121"/>
      <c r="U864" s="121"/>
      <c r="V864" s="121"/>
      <c r="W864" s="121"/>
      <c r="X864" s="121"/>
      <c r="Y864" s="121"/>
      <c r="Z864" s="121"/>
    </row>
    <row r="865" spans="1:26" ht="13" x14ac:dyDescent="0.6">
      <c r="A865" s="121"/>
      <c r="B865" s="121"/>
      <c r="C865" s="121"/>
      <c r="D865" s="121"/>
      <c r="E865" s="121"/>
      <c r="F865" s="121"/>
      <c r="G865" s="121"/>
      <c r="H865" s="121"/>
      <c r="I865" s="121"/>
      <c r="J865" s="121"/>
      <c r="K865" s="121"/>
      <c r="L865" s="121"/>
      <c r="M865" s="121"/>
      <c r="N865" s="121"/>
      <c r="O865" s="121"/>
      <c r="P865" s="121"/>
      <c r="Q865" s="121"/>
      <c r="R865" s="121"/>
      <c r="S865" s="121"/>
      <c r="T865" s="121"/>
      <c r="U865" s="121"/>
      <c r="V865" s="121"/>
      <c r="W865" s="121"/>
      <c r="X865" s="121"/>
      <c r="Y865" s="121"/>
      <c r="Z865" s="121"/>
    </row>
    <row r="866" spans="1:26" ht="13" x14ac:dyDescent="0.6">
      <c r="A866" s="121"/>
      <c r="B866" s="121"/>
      <c r="C866" s="121"/>
      <c r="D866" s="121"/>
      <c r="E866" s="121"/>
      <c r="F866" s="121"/>
      <c r="G866" s="121"/>
      <c r="H866" s="121"/>
      <c r="I866" s="121"/>
      <c r="J866" s="121"/>
      <c r="K866" s="121"/>
      <c r="L866" s="121"/>
      <c r="M866" s="121"/>
      <c r="N866" s="121"/>
      <c r="O866" s="121"/>
      <c r="P866" s="121"/>
      <c r="Q866" s="121"/>
      <c r="R866" s="121"/>
      <c r="S866" s="121"/>
      <c r="T866" s="121"/>
      <c r="U866" s="121"/>
      <c r="V866" s="121"/>
      <c r="W866" s="121"/>
      <c r="X866" s="121"/>
      <c r="Y866" s="121"/>
      <c r="Z866" s="121"/>
    </row>
    <row r="867" spans="1:26" ht="13" x14ac:dyDescent="0.6">
      <c r="A867" s="121"/>
      <c r="B867" s="121"/>
      <c r="C867" s="121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</row>
    <row r="868" spans="1:26" ht="13" x14ac:dyDescent="0.6">
      <c r="A868" s="121"/>
      <c r="B868" s="121"/>
      <c r="C868" s="121"/>
      <c r="D868" s="121"/>
      <c r="E868" s="121"/>
      <c r="F868" s="121"/>
      <c r="G868" s="121"/>
      <c r="H868" s="121"/>
      <c r="I868" s="121"/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1"/>
      <c r="W868" s="121"/>
      <c r="X868" s="121"/>
      <c r="Y868" s="121"/>
      <c r="Z868" s="121"/>
    </row>
    <row r="869" spans="1:26" ht="13" x14ac:dyDescent="0.6">
      <c r="A869" s="121"/>
      <c r="B869" s="121"/>
      <c r="C869" s="121"/>
      <c r="D869" s="121"/>
      <c r="E869" s="121"/>
      <c r="F869" s="121"/>
      <c r="G869" s="121"/>
      <c r="H869" s="121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</row>
    <row r="870" spans="1:26" ht="13" x14ac:dyDescent="0.6">
      <c r="A870" s="121"/>
      <c r="B870" s="121"/>
      <c r="C870" s="121"/>
      <c r="D870" s="121"/>
      <c r="E870" s="121"/>
      <c r="F870" s="121"/>
      <c r="G870" s="121"/>
      <c r="H870" s="121"/>
      <c r="I870" s="121"/>
      <c r="J870" s="121"/>
      <c r="K870" s="121"/>
      <c r="L870" s="121"/>
      <c r="M870" s="121"/>
      <c r="N870" s="121"/>
      <c r="O870" s="121"/>
      <c r="P870" s="121"/>
      <c r="Q870" s="121"/>
      <c r="R870" s="121"/>
      <c r="S870" s="121"/>
      <c r="T870" s="121"/>
      <c r="U870" s="121"/>
      <c r="V870" s="121"/>
      <c r="W870" s="121"/>
      <c r="X870" s="121"/>
      <c r="Y870" s="121"/>
      <c r="Z870" s="121"/>
    </row>
    <row r="871" spans="1:26" ht="13" x14ac:dyDescent="0.6">
      <c r="A871" s="121"/>
      <c r="B871" s="121"/>
      <c r="C871" s="121"/>
      <c r="D871" s="121"/>
      <c r="E871" s="121"/>
      <c r="F871" s="121"/>
      <c r="G871" s="121"/>
      <c r="H871" s="121"/>
      <c r="I871" s="121"/>
      <c r="J871" s="121"/>
      <c r="K871" s="121"/>
      <c r="L871" s="121"/>
      <c r="M871" s="121"/>
      <c r="N871" s="121"/>
      <c r="O871" s="121"/>
      <c r="P871" s="121"/>
      <c r="Q871" s="121"/>
      <c r="R871" s="121"/>
      <c r="S871" s="121"/>
      <c r="T871" s="121"/>
      <c r="U871" s="121"/>
      <c r="V871" s="121"/>
      <c r="W871" s="121"/>
      <c r="X871" s="121"/>
      <c r="Y871" s="121"/>
      <c r="Z871" s="121"/>
    </row>
    <row r="872" spans="1:26" ht="13" x14ac:dyDescent="0.6">
      <c r="A872" s="121"/>
      <c r="B872" s="121"/>
      <c r="C872" s="121"/>
      <c r="D872" s="121"/>
      <c r="E872" s="121"/>
      <c r="F872" s="121"/>
      <c r="G872" s="121"/>
      <c r="H872" s="121"/>
      <c r="I872" s="121"/>
      <c r="J872" s="121"/>
      <c r="K872" s="121"/>
      <c r="L872" s="121"/>
      <c r="M872" s="121"/>
      <c r="N872" s="121"/>
      <c r="O872" s="121"/>
      <c r="P872" s="121"/>
      <c r="Q872" s="121"/>
      <c r="R872" s="121"/>
      <c r="S872" s="121"/>
      <c r="T872" s="121"/>
      <c r="U872" s="121"/>
      <c r="V872" s="121"/>
      <c r="W872" s="121"/>
      <c r="X872" s="121"/>
      <c r="Y872" s="121"/>
      <c r="Z872" s="121"/>
    </row>
    <row r="873" spans="1:26" ht="13" x14ac:dyDescent="0.6">
      <c r="A873" s="121"/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</row>
    <row r="874" spans="1:26" ht="13" x14ac:dyDescent="0.6">
      <c r="A874" s="121"/>
      <c r="B874" s="121"/>
      <c r="C874" s="121"/>
      <c r="D874" s="121"/>
      <c r="E874" s="121"/>
      <c r="F874" s="121"/>
      <c r="G874" s="121"/>
      <c r="H874" s="121"/>
      <c r="I874" s="121"/>
      <c r="J874" s="121"/>
      <c r="K874" s="121"/>
      <c r="L874" s="121"/>
      <c r="M874" s="121"/>
      <c r="N874" s="121"/>
      <c r="O874" s="121"/>
      <c r="P874" s="121"/>
      <c r="Q874" s="121"/>
      <c r="R874" s="121"/>
      <c r="S874" s="121"/>
      <c r="T874" s="121"/>
      <c r="U874" s="121"/>
      <c r="V874" s="121"/>
      <c r="W874" s="121"/>
      <c r="X874" s="121"/>
      <c r="Y874" s="121"/>
      <c r="Z874" s="121"/>
    </row>
    <row r="875" spans="1:26" ht="13" x14ac:dyDescent="0.6">
      <c r="A875" s="121"/>
      <c r="B875" s="121"/>
      <c r="C875" s="121"/>
      <c r="D875" s="121"/>
      <c r="E875" s="121"/>
      <c r="F875" s="121"/>
      <c r="G875" s="121"/>
      <c r="H875" s="121"/>
      <c r="I875" s="121"/>
      <c r="J875" s="121"/>
      <c r="K875" s="121"/>
      <c r="L875" s="121"/>
      <c r="M875" s="121"/>
      <c r="N875" s="121"/>
      <c r="O875" s="121"/>
      <c r="P875" s="121"/>
      <c r="Q875" s="121"/>
      <c r="R875" s="121"/>
      <c r="S875" s="121"/>
      <c r="T875" s="121"/>
      <c r="U875" s="121"/>
      <c r="V875" s="121"/>
      <c r="W875" s="121"/>
      <c r="X875" s="121"/>
      <c r="Y875" s="121"/>
      <c r="Z875" s="121"/>
    </row>
    <row r="876" spans="1:26" ht="13" x14ac:dyDescent="0.6">
      <c r="A876" s="121"/>
      <c r="B876" s="121"/>
      <c r="C876" s="121"/>
      <c r="D876" s="121"/>
      <c r="E876" s="121"/>
      <c r="F876" s="121"/>
      <c r="G876" s="121"/>
      <c r="H876" s="121"/>
      <c r="I876" s="121"/>
      <c r="J876" s="121"/>
      <c r="K876" s="121"/>
      <c r="L876" s="121"/>
      <c r="M876" s="121"/>
      <c r="N876" s="121"/>
      <c r="O876" s="121"/>
      <c r="P876" s="121"/>
      <c r="Q876" s="121"/>
      <c r="R876" s="121"/>
      <c r="S876" s="121"/>
      <c r="T876" s="121"/>
      <c r="U876" s="121"/>
      <c r="V876" s="121"/>
      <c r="W876" s="121"/>
      <c r="X876" s="121"/>
      <c r="Y876" s="121"/>
      <c r="Z876" s="121"/>
    </row>
    <row r="877" spans="1:26" ht="13" x14ac:dyDescent="0.6">
      <c r="A877" s="121"/>
      <c r="B877" s="121"/>
      <c r="C877" s="121"/>
      <c r="D877" s="121"/>
      <c r="E877" s="121"/>
      <c r="F877" s="121"/>
      <c r="G877" s="121"/>
      <c r="H877" s="121"/>
      <c r="I877" s="121"/>
      <c r="J877" s="121"/>
      <c r="K877" s="121"/>
      <c r="L877" s="121"/>
      <c r="M877" s="121"/>
      <c r="N877" s="121"/>
      <c r="O877" s="121"/>
      <c r="P877" s="121"/>
      <c r="Q877" s="121"/>
      <c r="R877" s="121"/>
      <c r="S877" s="121"/>
      <c r="T877" s="121"/>
      <c r="U877" s="121"/>
      <c r="V877" s="121"/>
      <c r="W877" s="121"/>
      <c r="X877" s="121"/>
      <c r="Y877" s="121"/>
      <c r="Z877" s="121"/>
    </row>
    <row r="878" spans="1:26" ht="13" x14ac:dyDescent="0.6">
      <c r="A878" s="121"/>
      <c r="B878" s="121"/>
      <c r="C878" s="121"/>
      <c r="D878" s="121"/>
      <c r="E878" s="121"/>
      <c r="F878" s="121"/>
      <c r="G878" s="121"/>
      <c r="H878" s="121"/>
      <c r="I878" s="121"/>
      <c r="J878" s="121"/>
      <c r="K878" s="121"/>
      <c r="L878" s="121"/>
      <c r="M878" s="121"/>
      <c r="N878" s="121"/>
      <c r="O878" s="121"/>
      <c r="P878" s="121"/>
      <c r="Q878" s="121"/>
      <c r="R878" s="121"/>
      <c r="S878" s="121"/>
      <c r="T878" s="121"/>
      <c r="U878" s="121"/>
      <c r="V878" s="121"/>
      <c r="W878" s="121"/>
      <c r="X878" s="121"/>
      <c r="Y878" s="121"/>
      <c r="Z878" s="121"/>
    </row>
    <row r="879" spans="1:26" ht="13" x14ac:dyDescent="0.6">
      <c r="A879" s="121"/>
      <c r="B879" s="121"/>
      <c r="C879" s="121"/>
      <c r="D879" s="121"/>
      <c r="E879" s="121"/>
      <c r="F879" s="121"/>
      <c r="G879" s="121"/>
      <c r="H879" s="121"/>
      <c r="I879" s="121"/>
      <c r="J879" s="121"/>
      <c r="K879" s="121"/>
      <c r="L879" s="121"/>
      <c r="M879" s="121"/>
      <c r="N879" s="121"/>
      <c r="O879" s="121"/>
      <c r="P879" s="121"/>
      <c r="Q879" s="121"/>
      <c r="R879" s="121"/>
      <c r="S879" s="121"/>
      <c r="T879" s="121"/>
      <c r="U879" s="121"/>
      <c r="V879" s="121"/>
      <c r="W879" s="121"/>
      <c r="X879" s="121"/>
      <c r="Y879" s="121"/>
      <c r="Z879" s="121"/>
    </row>
    <row r="880" spans="1:26" ht="13" x14ac:dyDescent="0.6">
      <c r="A880" s="121"/>
      <c r="B880" s="121"/>
      <c r="C880" s="121"/>
      <c r="D880" s="121"/>
      <c r="E880" s="121"/>
      <c r="F880" s="121"/>
      <c r="G880" s="121"/>
      <c r="H880" s="121"/>
      <c r="I880" s="121"/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1"/>
      <c r="V880" s="121"/>
      <c r="W880" s="121"/>
      <c r="X880" s="121"/>
      <c r="Y880" s="121"/>
      <c r="Z880" s="121"/>
    </row>
    <row r="881" spans="1:26" ht="13" x14ac:dyDescent="0.6">
      <c r="A881" s="121"/>
      <c r="B881" s="121"/>
      <c r="C881" s="121"/>
      <c r="D881" s="121"/>
      <c r="E881" s="121"/>
      <c r="F881" s="121"/>
      <c r="G881" s="121"/>
      <c r="H881" s="121"/>
      <c r="I881" s="121"/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</row>
    <row r="882" spans="1:26" ht="13" x14ac:dyDescent="0.6">
      <c r="A882" s="121"/>
      <c r="B882" s="121"/>
      <c r="C882" s="121"/>
      <c r="D882" s="121"/>
      <c r="E882" s="121"/>
      <c r="F882" s="121"/>
      <c r="G882" s="121"/>
      <c r="H882" s="121"/>
      <c r="I882" s="121"/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</row>
    <row r="883" spans="1:26" ht="13" x14ac:dyDescent="0.6">
      <c r="A883" s="121"/>
      <c r="B883" s="121"/>
      <c r="C883" s="121"/>
      <c r="D883" s="121"/>
      <c r="E883" s="121"/>
      <c r="F883" s="121"/>
      <c r="G883" s="121"/>
      <c r="H883" s="121"/>
      <c r="I883" s="121"/>
      <c r="J883" s="121"/>
      <c r="K883" s="121"/>
      <c r="L883" s="121"/>
      <c r="M883" s="121"/>
      <c r="N883" s="121"/>
      <c r="O883" s="121"/>
      <c r="P883" s="121"/>
      <c r="Q883" s="121"/>
      <c r="R883" s="121"/>
      <c r="S883" s="121"/>
      <c r="T883" s="121"/>
      <c r="U883" s="121"/>
      <c r="V883" s="121"/>
      <c r="W883" s="121"/>
      <c r="X883" s="121"/>
      <c r="Y883" s="121"/>
      <c r="Z883" s="121"/>
    </row>
    <row r="884" spans="1:26" ht="13" x14ac:dyDescent="0.6">
      <c r="A884" s="121"/>
      <c r="B884" s="121"/>
      <c r="C884" s="121"/>
      <c r="D884" s="121"/>
      <c r="E884" s="121"/>
      <c r="F884" s="121"/>
      <c r="G884" s="121"/>
      <c r="H884" s="121"/>
      <c r="I884" s="121"/>
      <c r="J884" s="121"/>
      <c r="K884" s="121"/>
      <c r="L884" s="121"/>
      <c r="M884" s="121"/>
      <c r="N884" s="121"/>
      <c r="O884" s="121"/>
      <c r="P884" s="121"/>
      <c r="Q884" s="121"/>
      <c r="R884" s="121"/>
      <c r="S884" s="121"/>
      <c r="T884" s="121"/>
      <c r="U884" s="121"/>
      <c r="V884" s="121"/>
      <c r="W884" s="121"/>
      <c r="X884" s="121"/>
      <c r="Y884" s="121"/>
      <c r="Z884" s="121"/>
    </row>
    <row r="885" spans="1:26" ht="13" x14ac:dyDescent="0.6">
      <c r="A885" s="121"/>
      <c r="B885" s="121"/>
      <c r="C885" s="121"/>
      <c r="D885" s="121"/>
      <c r="E885" s="121"/>
      <c r="F885" s="121"/>
      <c r="G885" s="121"/>
      <c r="H885" s="121"/>
      <c r="I885" s="121"/>
      <c r="J885" s="121"/>
      <c r="K885" s="121"/>
      <c r="L885" s="121"/>
      <c r="M885" s="121"/>
      <c r="N885" s="121"/>
      <c r="O885" s="121"/>
      <c r="P885" s="121"/>
      <c r="Q885" s="121"/>
      <c r="R885" s="121"/>
      <c r="S885" s="121"/>
      <c r="T885" s="121"/>
      <c r="U885" s="121"/>
      <c r="V885" s="121"/>
      <c r="W885" s="121"/>
      <c r="X885" s="121"/>
      <c r="Y885" s="121"/>
      <c r="Z885" s="121"/>
    </row>
    <row r="886" spans="1:26" ht="13" x14ac:dyDescent="0.6">
      <c r="A886" s="121"/>
      <c r="B886" s="121"/>
      <c r="C886" s="121"/>
      <c r="D886" s="121"/>
      <c r="E886" s="121"/>
      <c r="F886" s="121"/>
      <c r="G886" s="121"/>
      <c r="H886" s="121"/>
      <c r="I886" s="121"/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</row>
    <row r="887" spans="1:26" ht="13" x14ac:dyDescent="0.6">
      <c r="A887" s="121"/>
      <c r="B887" s="121"/>
      <c r="C887" s="121"/>
      <c r="D887" s="121"/>
      <c r="E887" s="121"/>
      <c r="F887" s="121"/>
      <c r="G887" s="121"/>
      <c r="H887" s="121"/>
      <c r="I887" s="121"/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  <c r="Z887" s="121"/>
    </row>
    <row r="888" spans="1:26" ht="13" x14ac:dyDescent="0.6">
      <c r="A888" s="121"/>
      <c r="B888" s="121"/>
      <c r="C888" s="121"/>
      <c r="D888" s="121"/>
      <c r="E888" s="121"/>
      <c r="F888" s="121"/>
      <c r="G888" s="121"/>
      <c r="H888" s="121"/>
      <c r="I888" s="121"/>
      <c r="J888" s="121"/>
      <c r="K888" s="121"/>
      <c r="L888" s="121"/>
      <c r="M888" s="121"/>
      <c r="N888" s="121"/>
      <c r="O888" s="121"/>
      <c r="P888" s="121"/>
      <c r="Q888" s="121"/>
      <c r="R888" s="121"/>
      <c r="S888" s="121"/>
      <c r="T888" s="121"/>
      <c r="U888" s="121"/>
      <c r="V888" s="121"/>
      <c r="W888" s="121"/>
      <c r="X888" s="121"/>
      <c r="Y888" s="121"/>
      <c r="Z888" s="121"/>
    </row>
    <row r="889" spans="1:26" ht="13" x14ac:dyDescent="0.6">
      <c r="A889" s="121"/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  <c r="Z889" s="121"/>
    </row>
    <row r="890" spans="1:26" ht="13" x14ac:dyDescent="0.6">
      <c r="A890" s="121"/>
      <c r="B890" s="121"/>
      <c r="C890" s="121"/>
      <c r="D890" s="121"/>
      <c r="E890" s="121"/>
      <c r="F890" s="121"/>
      <c r="G890" s="121"/>
      <c r="H890" s="121"/>
      <c r="I890" s="121"/>
      <c r="J890" s="121"/>
      <c r="K890" s="121"/>
      <c r="L890" s="121"/>
      <c r="M890" s="121"/>
      <c r="N890" s="121"/>
      <c r="O890" s="121"/>
      <c r="P890" s="121"/>
      <c r="Q890" s="121"/>
      <c r="R890" s="121"/>
      <c r="S890" s="121"/>
      <c r="T890" s="121"/>
      <c r="U890" s="121"/>
      <c r="V890" s="121"/>
      <c r="W890" s="121"/>
      <c r="X890" s="121"/>
      <c r="Y890" s="121"/>
      <c r="Z890" s="121"/>
    </row>
    <row r="891" spans="1:26" ht="13" x14ac:dyDescent="0.6">
      <c r="A891" s="121"/>
      <c r="B891" s="121"/>
      <c r="C891" s="121"/>
      <c r="D891" s="121"/>
      <c r="E891" s="121"/>
      <c r="F891" s="121"/>
      <c r="G891" s="121"/>
      <c r="H891" s="121"/>
      <c r="I891" s="121"/>
      <c r="J891" s="121"/>
      <c r="K891" s="121"/>
      <c r="L891" s="121"/>
      <c r="M891" s="121"/>
      <c r="N891" s="121"/>
      <c r="O891" s="121"/>
      <c r="P891" s="121"/>
      <c r="Q891" s="121"/>
      <c r="R891" s="121"/>
      <c r="S891" s="121"/>
      <c r="T891" s="121"/>
      <c r="U891" s="121"/>
      <c r="V891" s="121"/>
      <c r="W891" s="121"/>
      <c r="X891" s="121"/>
      <c r="Y891" s="121"/>
      <c r="Z891" s="121"/>
    </row>
    <row r="892" spans="1:26" ht="13" x14ac:dyDescent="0.6">
      <c r="A892" s="121"/>
      <c r="B892" s="121"/>
      <c r="C892" s="121"/>
      <c r="D892" s="121"/>
      <c r="E892" s="121"/>
      <c r="F892" s="121"/>
      <c r="G892" s="121"/>
      <c r="H892" s="121"/>
      <c r="I892" s="121"/>
      <c r="J892" s="121"/>
      <c r="K892" s="121"/>
      <c r="L892" s="121"/>
      <c r="M892" s="121"/>
      <c r="N892" s="121"/>
      <c r="O892" s="121"/>
      <c r="P892" s="121"/>
      <c r="Q892" s="121"/>
      <c r="R892" s="121"/>
      <c r="S892" s="121"/>
      <c r="T892" s="121"/>
      <c r="U892" s="121"/>
      <c r="V892" s="121"/>
      <c r="W892" s="121"/>
      <c r="X892" s="121"/>
      <c r="Y892" s="121"/>
      <c r="Z892" s="121"/>
    </row>
    <row r="893" spans="1:26" ht="13" x14ac:dyDescent="0.6">
      <c r="A893" s="121"/>
      <c r="B893" s="121"/>
      <c r="C893" s="121"/>
      <c r="D893" s="121"/>
      <c r="E893" s="121"/>
      <c r="F893" s="121"/>
      <c r="G893" s="121"/>
      <c r="H893" s="121"/>
      <c r="I893" s="121"/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1"/>
      <c r="U893" s="121"/>
      <c r="V893" s="121"/>
      <c r="W893" s="121"/>
      <c r="X893" s="121"/>
      <c r="Y893" s="121"/>
      <c r="Z893" s="121"/>
    </row>
    <row r="894" spans="1:26" ht="13" x14ac:dyDescent="0.6">
      <c r="A894" s="121"/>
      <c r="B894" s="121"/>
      <c r="C894" s="121"/>
      <c r="D894" s="121"/>
      <c r="E894" s="121"/>
      <c r="F894" s="121"/>
      <c r="G894" s="121"/>
      <c r="H894" s="121"/>
      <c r="I894" s="121"/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1"/>
      <c r="U894" s="121"/>
      <c r="V894" s="121"/>
      <c r="W894" s="121"/>
      <c r="X894" s="121"/>
      <c r="Y894" s="121"/>
      <c r="Z894" s="121"/>
    </row>
    <row r="895" spans="1:26" ht="13" x14ac:dyDescent="0.6">
      <c r="A895" s="121"/>
      <c r="B895" s="121"/>
      <c r="C895" s="121"/>
      <c r="D895" s="121"/>
      <c r="E895" s="121"/>
      <c r="F895" s="121"/>
      <c r="G895" s="121"/>
      <c r="H895" s="121"/>
      <c r="I895" s="121"/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1"/>
      <c r="U895" s="121"/>
      <c r="V895" s="121"/>
      <c r="W895" s="121"/>
      <c r="X895" s="121"/>
      <c r="Y895" s="121"/>
      <c r="Z895" s="121"/>
    </row>
    <row r="896" spans="1:26" ht="13" x14ac:dyDescent="0.6">
      <c r="A896" s="121"/>
      <c r="B896" s="121"/>
      <c r="C896" s="121"/>
      <c r="D896" s="121"/>
      <c r="E896" s="121"/>
      <c r="F896" s="121"/>
      <c r="G896" s="121"/>
      <c r="H896" s="121"/>
      <c r="I896" s="121"/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1"/>
      <c r="U896" s="121"/>
      <c r="V896" s="121"/>
      <c r="W896" s="121"/>
      <c r="X896" s="121"/>
      <c r="Y896" s="121"/>
      <c r="Z896" s="121"/>
    </row>
    <row r="897" spans="1:26" ht="13" x14ac:dyDescent="0.6">
      <c r="A897" s="121"/>
      <c r="B897" s="121"/>
      <c r="C897" s="121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1"/>
      <c r="X897" s="121"/>
      <c r="Y897" s="121"/>
      <c r="Z897" s="121"/>
    </row>
    <row r="898" spans="1:26" ht="13" x14ac:dyDescent="0.6">
      <c r="A898" s="121"/>
      <c r="B898" s="121"/>
      <c r="C898" s="121"/>
      <c r="D898" s="121"/>
      <c r="E898" s="121"/>
      <c r="F898" s="121"/>
      <c r="G898" s="121"/>
      <c r="H898" s="121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1"/>
      <c r="U898" s="121"/>
      <c r="V898" s="121"/>
      <c r="W898" s="121"/>
      <c r="X898" s="121"/>
      <c r="Y898" s="121"/>
      <c r="Z898" s="121"/>
    </row>
    <row r="899" spans="1:26" ht="13" x14ac:dyDescent="0.6">
      <c r="A899" s="121"/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</row>
    <row r="900" spans="1:26" ht="13" x14ac:dyDescent="0.6">
      <c r="A900" s="121"/>
      <c r="B900" s="121"/>
      <c r="C900" s="121"/>
      <c r="D900" s="121"/>
      <c r="E900" s="121"/>
      <c r="F900" s="121"/>
      <c r="G900" s="121"/>
      <c r="H900" s="121"/>
      <c r="I900" s="121"/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1"/>
      <c r="U900" s="121"/>
      <c r="V900" s="121"/>
      <c r="W900" s="121"/>
      <c r="X900" s="121"/>
      <c r="Y900" s="121"/>
      <c r="Z900" s="121"/>
    </row>
    <row r="901" spans="1:26" ht="13" x14ac:dyDescent="0.6">
      <c r="A901" s="121"/>
      <c r="B901" s="121"/>
      <c r="C901" s="121"/>
      <c r="D901" s="121"/>
      <c r="E901" s="121"/>
      <c r="F901" s="121"/>
      <c r="G901" s="121"/>
      <c r="H901" s="121"/>
      <c r="I901" s="121"/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1"/>
      <c r="U901" s="121"/>
      <c r="V901" s="121"/>
      <c r="W901" s="121"/>
      <c r="X901" s="121"/>
      <c r="Y901" s="121"/>
      <c r="Z901" s="121"/>
    </row>
    <row r="902" spans="1:26" ht="13" x14ac:dyDescent="0.6">
      <c r="A902" s="121"/>
      <c r="B902" s="121"/>
      <c r="C902" s="121"/>
      <c r="D902" s="121"/>
      <c r="E902" s="121"/>
      <c r="F902" s="121"/>
      <c r="G902" s="121"/>
      <c r="H902" s="121"/>
      <c r="I902" s="121"/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1"/>
      <c r="U902" s="121"/>
      <c r="V902" s="121"/>
      <c r="W902" s="121"/>
      <c r="X902" s="121"/>
      <c r="Y902" s="121"/>
      <c r="Z902" s="121"/>
    </row>
    <row r="903" spans="1:26" ht="13" x14ac:dyDescent="0.6">
      <c r="A903" s="121"/>
      <c r="B903" s="121"/>
      <c r="C903" s="121"/>
      <c r="D903" s="121"/>
      <c r="E903" s="121"/>
      <c r="F903" s="121"/>
      <c r="G903" s="121"/>
      <c r="H903" s="121"/>
      <c r="I903" s="121"/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1"/>
      <c r="U903" s="121"/>
      <c r="V903" s="121"/>
      <c r="W903" s="121"/>
      <c r="X903" s="121"/>
      <c r="Y903" s="121"/>
      <c r="Z903" s="121"/>
    </row>
    <row r="904" spans="1:26" ht="13" x14ac:dyDescent="0.6">
      <c r="A904" s="121"/>
      <c r="B904" s="121"/>
      <c r="C904" s="121"/>
      <c r="D904" s="121"/>
      <c r="E904" s="121"/>
      <c r="F904" s="121"/>
      <c r="G904" s="121"/>
      <c r="H904" s="121"/>
      <c r="I904" s="121"/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1"/>
      <c r="U904" s="121"/>
      <c r="V904" s="121"/>
      <c r="W904" s="121"/>
      <c r="X904" s="121"/>
      <c r="Y904" s="121"/>
      <c r="Z904" s="121"/>
    </row>
    <row r="905" spans="1:26" ht="13" x14ac:dyDescent="0.6">
      <c r="A905" s="121"/>
      <c r="B905" s="121"/>
      <c r="C905" s="121"/>
      <c r="D905" s="121"/>
      <c r="E905" s="121"/>
      <c r="F905" s="121"/>
      <c r="G905" s="121"/>
      <c r="H905" s="121"/>
      <c r="I905" s="121"/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1"/>
      <c r="U905" s="121"/>
      <c r="V905" s="121"/>
      <c r="W905" s="121"/>
      <c r="X905" s="121"/>
      <c r="Y905" s="121"/>
      <c r="Z905" s="121"/>
    </row>
    <row r="906" spans="1:26" ht="13" x14ac:dyDescent="0.6">
      <c r="A906" s="121"/>
      <c r="B906" s="121"/>
      <c r="C906" s="121"/>
      <c r="D906" s="121"/>
      <c r="E906" s="121"/>
      <c r="F906" s="121"/>
      <c r="G906" s="121"/>
      <c r="H906" s="121"/>
      <c r="I906" s="121"/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</row>
    <row r="907" spans="1:26" ht="13" x14ac:dyDescent="0.6">
      <c r="A907" s="121"/>
      <c r="B907" s="121"/>
      <c r="C907" s="121"/>
      <c r="D907" s="121"/>
      <c r="E907" s="121"/>
      <c r="F907" s="121"/>
      <c r="G907" s="121"/>
      <c r="H907" s="121"/>
      <c r="I907" s="121"/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1"/>
      <c r="U907" s="121"/>
      <c r="V907" s="121"/>
      <c r="W907" s="121"/>
      <c r="X907" s="121"/>
      <c r="Y907" s="121"/>
      <c r="Z907" s="121"/>
    </row>
    <row r="908" spans="1:26" ht="13" x14ac:dyDescent="0.6">
      <c r="A908" s="121"/>
      <c r="B908" s="121"/>
      <c r="C908" s="121"/>
      <c r="D908" s="121"/>
      <c r="E908" s="121"/>
      <c r="F908" s="121"/>
      <c r="G908" s="121"/>
      <c r="H908" s="121"/>
      <c r="I908" s="121"/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1"/>
      <c r="U908" s="121"/>
      <c r="V908" s="121"/>
      <c r="W908" s="121"/>
      <c r="X908" s="121"/>
      <c r="Y908" s="121"/>
      <c r="Z908" s="121"/>
    </row>
    <row r="909" spans="1:26" ht="13" x14ac:dyDescent="0.6">
      <c r="A909" s="121"/>
      <c r="B909" s="121"/>
      <c r="C909" s="121"/>
      <c r="D909" s="121"/>
      <c r="E909" s="121"/>
      <c r="F909" s="121"/>
      <c r="G909" s="121"/>
      <c r="H909" s="121"/>
      <c r="I909" s="121"/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</row>
    <row r="910" spans="1:26" ht="13" x14ac:dyDescent="0.6">
      <c r="A910" s="121"/>
      <c r="B910" s="121"/>
      <c r="C910" s="121"/>
      <c r="D910" s="121"/>
      <c r="E910" s="121"/>
      <c r="F910" s="121"/>
      <c r="G910" s="121"/>
      <c r="H910" s="121"/>
      <c r="I910" s="121"/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1"/>
      <c r="U910" s="121"/>
      <c r="V910" s="121"/>
      <c r="W910" s="121"/>
      <c r="X910" s="121"/>
      <c r="Y910" s="121"/>
      <c r="Z910" s="121"/>
    </row>
    <row r="911" spans="1:26" ht="13" x14ac:dyDescent="0.6">
      <c r="A911" s="121"/>
      <c r="B911" s="121"/>
      <c r="C911" s="121"/>
      <c r="D911" s="121"/>
      <c r="E911" s="121"/>
      <c r="F911" s="121"/>
      <c r="G911" s="121"/>
      <c r="H911" s="121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  <c r="V911" s="121"/>
      <c r="W911" s="121"/>
      <c r="X911" s="121"/>
      <c r="Y911" s="121"/>
      <c r="Z911" s="121"/>
    </row>
    <row r="912" spans="1:26" ht="13" x14ac:dyDescent="0.6">
      <c r="A912" s="121"/>
      <c r="B912" s="121"/>
      <c r="C912" s="121"/>
      <c r="D912" s="121"/>
      <c r="E912" s="121"/>
      <c r="F912" s="121"/>
      <c r="G912" s="121"/>
      <c r="H912" s="121"/>
      <c r="I912" s="121"/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1"/>
      <c r="U912" s="121"/>
      <c r="V912" s="121"/>
      <c r="W912" s="121"/>
      <c r="X912" s="121"/>
      <c r="Y912" s="121"/>
      <c r="Z912" s="121"/>
    </row>
    <row r="913" spans="1:26" ht="13" x14ac:dyDescent="0.6">
      <c r="A913" s="121"/>
      <c r="B913" s="121"/>
      <c r="C913" s="121"/>
      <c r="D913" s="121"/>
      <c r="E913" s="121"/>
      <c r="F913" s="121"/>
      <c r="G913" s="121"/>
      <c r="H913" s="121"/>
      <c r="I913" s="121"/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1"/>
      <c r="U913" s="121"/>
      <c r="V913" s="121"/>
      <c r="W913" s="121"/>
      <c r="X913" s="121"/>
      <c r="Y913" s="121"/>
      <c r="Z913" s="121"/>
    </row>
    <row r="914" spans="1:26" ht="13" x14ac:dyDescent="0.6">
      <c r="A914" s="121"/>
      <c r="B914" s="121"/>
      <c r="C914" s="121"/>
      <c r="D914" s="121"/>
      <c r="E914" s="121"/>
      <c r="F914" s="121"/>
      <c r="G914" s="121"/>
      <c r="H914" s="121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1"/>
      <c r="V914" s="121"/>
      <c r="W914" s="121"/>
      <c r="X914" s="121"/>
      <c r="Y914" s="121"/>
      <c r="Z914" s="121"/>
    </row>
    <row r="915" spans="1:26" ht="13" x14ac:dyDescent="0.6">
      <c r="A915" s="121"/>
      <c r="B915" s="121"/>
      <c r="C915" s="121"/>
      <c r="D915" s="121"/>
      <c r="E915" s="121"/>
      <c r="F915" s="121"/>
      <c r="G915" s="121"/>
      <c r="H915" s="121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</row>
    <row r="916" spans="1:26" ht="13" x14ac:dyDescent="0.6">
      <c r="A916" s="121"/>
      <c r="B916" s="121"/>
      <c r="C916" s="121"/>
      <c r="D916" s="121"/>
      <c r="E916" s="121"/>
      <c r="F916" s="121"/>
      <c r="G916" s="121"/>
      <c r="H916" s="121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</row>
    <row r="917" spans="1:26" ht="13" x14ac:dyDescent="0.6">
      <c r="A917" s="121"/>
      <c r="B917" s="121"/>
      <c r="C917" s="121"/>
      <c r="D917" s="121"/>
      <c r="E917" s="121"/>
      <c r="F917" s="121"/>
      <c r="G917" s="121"/>
      <c r="H917" s="121"/>
      <c r="I917" s="121"/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1"/>
      <c r="U917" s="121"/>
      <c r="V917" s="121"/>
      <c r="W917" s="121"/>
      <c r="X917" s="121"/>
      <c r="Y917" s="121"/>
      <c r="Z917" s="121"/>
    </row>
    <row r="918" spans="1:26" ht="13" x14ac:dyDescent="0.6">
      <c r="A918" s="121"/>
      <c r="B918" s="121"/>
      <c r="C918" s="121"/>
      <c r="D918" s="121"/>
      <c r="E918" s="121"/>
      <c r="F918" s="121"/>
      <c r="G918" s="121"/>
      <c r="H918" s="121"/>
      <c r="I918" s="121"/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1"/>
      <c r="U918" s="121"/>
      <c r="V918" s="121"/>
      <c r="W918" s="121"/>
      <c r="X918" s="121"/>
      <c r="Y918" s="121"/>
      <c r="Z918" s="121"/>
    </row>
    <row r="919" spans="1:26" ht="13" x14ac:dyDescent="0.6">
      <c r="A919" s="121"/>
      <c r="B919" s="121"/>
      <c r="C919" s="121"/>
      <c r="D919" s="121"/>
      <c r="E919" s="121"/>
      <c r="F919" s="121"/>
      <c r="G919" s="121"/>
      <c r="H919" s="121"/>
      <c r="I919" s="121"/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1"/>
      <c r="U919" s="121"/>
      <c r="V919" s="121"/>
      <c r="W919" s="121"/>
      <c r="X919" s="121"/>
      <c r="Y919" s="121"/>
      <c r="Z919" s="121"/>
    </row>
    <row r="920" spans="1:26" ht="13" x14ac:dyDescent="0.6">
      <c r="A920" s="121"/>
      <c r="B920" s="121"/>
      <c r="C920" s="121"/>
      <c r="D920" s="121"/>
      <c r="E920" s="121"/>
      <c r="F920" s="121"/>
      <c r="G920" s="121"/>
      <c r="H920" s="121"/>
      <c r="I920" s="121"/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1"/>
      <c r="U920" s="121"/>
      <c r="V920" s="121"/>
      <c r="W920" s="121"/>
      <c r="X920" s="121"/>
      <c r="Y920" s="121"/>
      <c r="Z920" s="121"/>
    </row>
    <row r="921" spans="1:26" ht="13" x14ac:dyDescent="0.6">
      <c r="A921" s="121"/>
      <c r="B921" s="121"/>
      <c r="C921" s="121"/>
      <c r="D921" s="121"/>
      <c r="E921" s="121"/>
      <c r="F921" s="121"/>
      <c r="G921" s="121"/>
      <c r="H921" s="121"/>
      <c r="I921" s="121"/>
      <c r="J921" s="121"/>
      <c r="K921" s="121"/>
      <c r="L921" s="121"/>
      <c r="M921" s="121"/>
      <c r="N921" s="121"/>
      <c r="O921" s="121"/>
      <c r="P921" s="121"/>
      <c r="Q921" s="121"/>
      <c r="R921" s="121"/>
      <c r="S921" s="121"/>
      <c r="T921" s="121"/>
      <c r="U921" s="121"/>
      <c r="V921" s="121"/>
      <c r="W921" s="121"/>
      <c r="X921" s="121"/>
      <c r="Y921" s="121"/>
      <c r="Z921" s="121"/>
    </row>
    <row r="922" spans="1:26" ht="13" x14ac:dyDescent="0.6">
      <c r="A922" s="121"/>
      <c r="B922" s="121"/>
      <c r="C922" s="121"/>
      <c r="D922" s="121"/>
      <c r="E922" s="121"/>
      <c r="F922" s="121"/>
      <c r="G922" s="121"/>
      <c r="H922" s="121"/>
      <c r="I922" s="121"/>
      <c r="J922" s="121"/>
      <c r="K922" s="121"/>
      <c r="L922" s="121"/>
      <c r="M922" s="121"/>
      <c r="N922" s="121"/>
      <c r="O922" s="121"/>
      <c r="P922" s="121"/>
      <c r="Q922" s="121"/>
      <c r="R922" s="121"/>
      <c r="S922" s="121"/>
      <c r="T922" s="121"/>
      <c r="U922" s="121"/>
      <c r="V922" s="121"/>
      <c r="W922" s="121"/>
      <c r="X922" s="121"/>
      <c r="Y922" s="121"/>
      <c r="Z922" s="121"/>
    </row>
    <row r="923" spans="1:26" ht="13" x14ac:dyDescent="0.6">
      <c r="A923" s="121"/>
      <c r="B923" s="121"/>
      <c r="C923" s="121"/>
      <c r="D923" s="121"/>
      <c r="E923" s="121"/>
      <c r="F923" s="121"/>
      <c r="G923" s="121"/>
      <c r="H923" s="121"/>
      <c r="I923" s="121"/>
      <c r="J923" s="121"/>
      <c r="K923" s="121"/>
      <c r="L923" s="121"/>
      <c r="M923" s="121"/>
      <c r="N923" s="121"/>
      <c r="O923" s="121"/>
      <c r="P923" s="121"/>
      <c r="Q923" s="121"/>
      <c r="R923" s="121"/>
      <c r="S923" s="121"/>
      <c r="T923" s="121"/>
      <c r="U923" s="121"/>
      <c r="V923" s="121"/>
      <c r="W923" s="121"/>
      <c r="X923" s="121"/>
      <c r="Y923" s="121"/>
      <c r="Z923" s="121"/>
    </row>
    <row r="924" spans="1:26" ht="13" x14ac:dyDescent="0.6">
      <c r="A924" s="121"/>
      <c r="B924" s="121"/>
      <c r="C924" s="121"/>
      <c r="D924" s="121"/>
      <c r="E924" s="121"/>
      <c r="F924" s="121"/>
      <c r="G924" s="121"/>
      <c r="H924" s="121"/>
      <c r="I924" s="121"/>
      <c r="J924" s="121"/>
      <c r="K924" s="121"/>
      <c r="L924" s="121"/>
      <c r="M924" s="121"/>
      <c r="N924" s="121"/>
      <c r="O924" s="121"/>
      <c r="P924" s="121"/>
      <c r="Q924" s="121"/>
      <c r="R924" s="121"/>
      <c r="S924" s="121"/>
      <c r="T924" s="121"/>
      <c r="U924" s="121"/>
      <c r="V924" s="121"/>
      <c r="W924" s="121"/>
      <c r="X924" s="121"/>
      <c r="Y924" s="121"/>
      <c r="Z924" s="121"/>
    </row>
    <row r="925" spans="1:26" ht="13" x14ac:dyDescent="0.6">
      <c r="A925" s="121"/>
      <c r="B925" s="121"/>
      <c r="C925" s="121"/>
      <c r="D925" s="121"/>
      <c r="E925" s="121"/>
      <c r="F925" s="121"/>
      <c r="G925" s="121"/>
      <c r="H925" s="121"/>
      <c r="I925" s="121"/>
      <c r="J925" s="121"/>
      <c r="K925" s="121"/>
      <c r="L925" s="121"/>
      <c r="M925" s="121"/>
      <c r="N925" s="121"/>
      <c r="O925" s="121"/>
      <c r="P925" s="121"/>
      <c r="Q925" s="121"/>
      <c r="R925" s="121"/>
      <c r="S925" s="121"/>
      <c r="T925" s="121"/>
      <c r="U925" s="121"/>
      <c r="V925" s="121"/>
      <c r="W925" s="121"/>
      <c r="X925" s="121"/>
      <c r="Y925" s="121"/>
      <c r="Z925" s="121"/>
    </row>
    <row r="926" spans="1:26" ht="13" x14ac:dyDescent="0.6">
      <c r="A926" s="121"/>
      <c r="B926" s="121"/>
      <c r="C926" s="121"/>
      <c r="D926" s="121"/>
      <c r="E926" s="121"/>
      <c r="F926" s="121"/>
      <c r="G926" s="121"/>
      <c r="H926" s="121"/>
      <c r="I926" s="121"/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</row>
    <row r="927" spans="1:26" ht="13" x14ac:dyDescent="0.6">
      <c r="A927" s="121"/>
      <c r="B927" s="121"/>
      <c r="C927" s="121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</row>
    <row r="928" spans="1:26" ht="13" x14ac:dyDescent="0.6">
      <c r="A928" s="121"/>
      <c r="B928" s="121"/>
      <c r="C928" s="121"/>
      <c r="D928" s="121"/>
      <c r="E928" s="121"/>
      <c r="F928" s="121"/>
      <c r="G928" s="121"/>
      <c r="H928" s="121"/>
      <c r="I928" s="121"/>
      <c r="J928" s="121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</row>
    <row r="929" spans="1:26" ht="13" x14ac:dyDescent="0.6">
      <c r="A929" s="121"/>
      <c r="B929" s="121"/>
      <c r="C929" s="121"/>
      <c r="D929" s="121"/>
      <c r="E929" s="121"/>
      <c r="F929" s="121"/>
      <c r="G929" s="121"/>
      <c r="H929" s="121"/>
      <c r="I929" s="121"/>
      <c r="J929" s="121"/>
      <c r="K929" s="121"/>
      <c r="L929" s="121"/>
      <c r="M929" s="121"/>
      <c r="N929" s="121"/>
      <c r="O929" s="121"/>
      <c r="P929" s="121"/>
      <c r="Q929" s="121"/>
      <c r="R929" s="121"/>
      <c r="S929" s="121"/>
      <c r="T929" s="121"/>
      <c r="U929" s="121"/>
      <c r="V929" s="121"/>
      <c r="W929" s="121"/>
      <c r="X929" s="121"/>
      <c r="Y929" s="121"/>
      <c r="Z929" s="121"/>
    </row>
    <row r="930" spans="1:26" ht="13" x14ac:dyDescent="0.6">
      <c r="A930" s="121"/>
      <c r="B930" s="121"/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</row>
    <row r="931" spans="1:26" ht="13" x14ac:dyDescent="0.6">
      <c r="A931" s="121"/>
      <c r="B931" s="121"/>
      <c r="C931" s="121"/>
      <c r="D931" s="121"/>
      <c r="E931" s="121"/>
      <c r="F931" s="121"/>
      <c r="G931" s="121"/>
      <c r="H931" s="121"/>
      <c r="I931" s="121"/>
      <c r="J931" s="121"/>
      <c r="K931" s="121"/>
      <c r="L931" s="121"/>
      <c r="M931" s="121"/>
      <c r="N931" s="121"/>
      <c r="O931" s="121"/>
      <c r="P931" s="121"/>
      <c r="Q931" s="121"/>
      <c r="R931" s="121"/>
      <c r="S931" s="121"/>
      <c r="T931" s="121"/>
      <c r="U931" s="121"/>
      <c r="V931" s="121"/>
      <c r="W931" s="121"/>
      <c r="X931" s="121"/>
      <c r="Y931" s="121"/>
      <c r="Z931" s="121"/>
    </row>
    <row r="932" spans="1:26" ht="13" x14ac:dyDescent="0.6">
      <c r="A932" s="121"/>
      <c r="B932" s="121"/>
      <c r="C932" s="121"/>
      <c r="D932" s="121"/>
      <c r="E932" s="121"/>
      <c r="F932" s="121"/>
      <c r="G932" s="121"/>
      <c r="H932" s="121"/>
      <c r="I932" s="121"/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</row>
    <row r="933" spans="1:26" ht="13" x14ac:dyDescent="0.6">
      <c r="A933" s="121"/>
      <c r="B933" s="121"/>
      <c r="C933" s="121"/>
      <c r="D933" s="121"/>
      <c r="E933" s="121"/>
      <c r="F933" s="121"/>
      <c r="G933" s="121"/>
      <c r="H933" s="121"/>
      <c r="I933" s="121"/>
      <c r="J933" s="121"/>
      <c r="K933" s="121"/>
      <c r="L933" s="121"/>
      <c r="M933" s="121"/>
      <c r="N933" s="121"/>
      <c r="O933" s="121"/>
      <c r="P933" s="121"/>
      <c r="Q933" s="121"/>
      <c r="R933" s="121"/>
      <c r="S933" s="121"/>
      <c r="T933" s="121"/>
      <c r="U933" s="121"/>
      <c r="V933" s="121"/>
      <c r="W933" s="121"/>
      <c r="X933" s="121"/>
      <c r="Y933" s="121"/>
      <c r="Z933" s="121"/>
    </row>
    <row r="934" spans="1:26" ht="13" x14ac:dyDescent="0.6">
      <c r="A934" s="121"/>
      <c r="B934" s="121"/>
      <c r="C934" s="121"/>
      <c r="D934" s="121"/>
      <c r="E934" s="121"/>
      <c r="F934" s="121"/>
      <c r="G934" s="121"/>
      <c r="H934" s="121"/>
      <c r="I934" s="121"/>
      <c r="J934" s="121"/>
      <c r="K934" s="121"/>
      <c r="L934" s="121"/>
      <c r="M934" s="121"/>
      <c r="N934" s="121"/>
      <c r="O934" s="121"/>
      <c r="P934" s="121"/>
      <c r="Q934" s="121"/>
      <c r="R934" s="121"/>
      <c r="S934" s="121"/>
      <c r="T934" s="121"/>
      <c r="U934" s="121"/>
      <c r="V934" s="121"/>
      <c r="W934" s="121"/>
      <c r="X934" s="121"/>
      <c r="Y934" s="121"/>
      <c r="Z934" s="121"/>
    </row>
    <row r="935" spans="1:26" ht="13" x14ac:dyDescent="0.6">
      <c r="A935" s="121"/>
      <c r="B935" s="121"/>
      <c r="C935" s="121"/>
      <c r="D935" s="121"/>
      <c r="E935" s="121"/>
      <c r="F935" s="121"/>
      <c r="G935" s="121"/>
      <c r="H935" s="121"/>
      <c r="I935" s="121"/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</row>
    <row r="936" spans="1:26" ht="13" x14ac:dyDescent="0.6">
      <c r="A936" s="121"/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</row>
    <row r="937" spans="1:26" ht="13" x14ac:dyDescent="0.6">
      <c r="A937" s="121"/>
      <c r="B937" s="121"/>
      <c r="C937" s="121"/>
      <c r="D937" s="121"/>
      <c r="E937" s="121"/>
      <c r="F937" s="121"/>
      <c r="G937" s="121"/>
      <c r="H937" s="121"/>
      <c r="I937" s="121"/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</row>
    <row r="938" spans="1:26" ht="13" x14ac:dyDescent="0.6">
      <c r="A938" s="121"/>
      <c r="B938" s="121"/>
      <c r="C938" s="121"/>
      <c r="D938" s="121"/>
      <c r="E938" s="121"/>
      <c r="F938" s="121"/>
      <c r="G938" s="121"/>
      <c r="H938" s="121"/>
      <c r="I938" s="121"/>
      <c r="J938" s="121"/>
      <c r="K938" s="121"/>
      <c r="L938" s="121"/>
      <c r="M938" s="121"/>
      <c r="N938" s="121"/>
      <c r="O938" s="121"/>
      <c r="P938" s="121"/>
      <c r="Q938" s="121"/>
      <c r="R938" s="121"/>
      <c r="S938" s="121"/>
      <c r="T938" s="121"/>
      <c r="U938" s="121"/>
      <c r="V938" s="121"/>
      <c r="W938" s="121"/>
      <c r="X938" s="121"/>
      <c r="Y938" s="121"/>
      <c r="Z938" s="121"/>
    </row>
    <row r="939" spans="1:26" ht="13" x14ac:dyDescent="0.6">
      <c r="A939" s="121"/>
      <c r="B939" s="121"/>
      <c r="C939" s="121"/>
      <c r="D939" s="121"/>
      <c r="E939" s="121"/>
      <c r="F939" s="121"/>
      <c r="G939" s="121"/>
      <c r="H939" s="121"/>
      <c r="I939" s="121"/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</row>
    <row r="940" spans="1:26" ht="13" x14ac:dyDescent="0.6">
      <c r="A940" s="121"/>
      <c r="B940" s="121"/>
      <c r="C940" s="121"/>
      <c r="D940" s="121"/>
      <c r="E940" s="121"/>
      <c r="F940" s="121"/>
      <c r="G940" s="121"/>
      <c r="H940" s="121"/>
      <c r="I940" s="121"/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</row>
    <row r="941" spans="1:26" ht="13" x14ac:dyDescent="0.6">
      <c r="A941" s="121"/>
      <c r="B941" s="121"/>
      <c r="C941" s="121"/>
      <c r="D941" s="121"/>
      <c r="E941" s="121"/>
      <c r="F941" s="121"/>
      <c r="G941" s="121"/>
      <c r="H941" s="121"/>
      <c r="I941" s="121"/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1"/>
      <c r="V941" s="121"/>
      <c r="W941" s="121"/>
      <c r="X941" s="121"/>
      <c r="Y941" s="121"/>
      <c r="Z941" s="121"/>
    </row>
    <row r="942" spans="1:26" ht="13" x14ac:dyDescent="0.6">
      <c r="A942" s="121"/>
      <c r="B942" s="121"/>
      <c r="C942" s="121"/>
      <c r="D942" s="121"/>
      <c r="E942" s="121"/>
      <c r="F942" s="121"/>
      <c r="G942" s="121"/>
      <c r="H942" s="121"/>
      <c r="I942" s="121"/>
      <c r="J942" s="121"/>
      <c r="K942" s="121"/>
      <c r="L942" s="121"/>
      <c r="M942" s="121"/>
      <c r="N942" s="121"/>
      <c r="O942" s="121"/>
      <c r="P942" s="121"/>
      <c r="Q942" s="121"/>
      <c r="R942" s="121"/>
      <c r="S942" s="121"/>
      <c r="T942" s="121"/>
      <c r="U942" s="121"/>
      <c r="V942" s="121"/>
      <c r="W942" s="121"/>
      <c r="X942" s="121"/>
      <c r="Y942" s="121"/>
      <c r="Z942" s="121"/>
    </row>
    <row r="943" spans="1:26" ht="13" x14ac:dyDescent="0.6">
      <c r="A943" s="121"/>
      <c r="B943" s="121"/>
      <c r="C943" s="121"/>
      <c r="D943" s="121"/>
      <c r="E943" s="121"/>
      <c r="F943" s="121"/>
      <c r="G943" s="121"/>
      <c r="H943" s="121"/>
      <c r="I943" s="121"/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</row>
    <row r="944" spans="1:26" ht="13" x14ac:dyDescent="0.6">
      <c r="A944" s="121"/>
      <c r="B944" s="121"/>
      <c r="C944" s="121"/>
      <c r="D944" s="121"/>
      <c r="E944" s="121"/>
      <c r="F944" s="121"/>
      <c r="G944" s="121"/>
      <c r="H944" s="121"/>
      <c r="I944" s="121"/>
      <c r="J944" s="121"/>
      <c r="K944" s="121"/>
      <c r="L944" s="121"/>
      <c r="M944" s="121"/>
      <c r="N944" s="121"/>
      <c r="O944" s="121"/>
      <c r="P944" s="121"/>
      <c r="Q944" s="121"/>
      <c r="R944" s="121"/>
      <c r="S944" s="121"/>
      <c r="T944" s="121"/>
      <c r="U944" s="121"/>
      <c r="V944" s="121"/>
      <c r="W944" s="121"/>
      <c r="X944" s="121"/>
      <c r="Y944" s="121"/>
      <c r="Z944" s="121"/>
    </row>
    <row r="945" spans="1:26" ht="13" x14ac:dyDescent="0.6">
      <c r="A945" s="121"/>
      <c r="B945" s="121"/>
      <c r="C945" s="121"/>
      <c r="D945" s="121"/>
      <c r="E945" s="121"/>
      <c r="F945" s="121"/>
      <c r="G945" s="121"/>
      <c r="H945" s="121"/>
      <c r="I945" s="121"/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</row>
    <row r="946" spans="1:26" ht="13" x14ac:dyDescent="0.6">
      <c r="A946" s="121"/>
      <c r="B946" s="121"/>
      <c r="C946" s="121"/>
      <c r="D946" s="121"/>
      <c r="E946" s="121"/>
      <c r="F946" s="121"/>
      <c r="G946" s="121"/>
      <c r="H946" s="121"/>
      <c r="I946" s="121"/>
      <c r="J946" s="121"/>
      <c r="K946" s="121"/>
      <c r="L946" s="121"/>
      <c r="M946" s="121"/>
      <c r="N946" s="121"/>
      <c r="O946" s="121"/>
      <c r="P946" s="121"/>
      <c r="Q946" s="121"/>
      <c r="R946" s="121"/>
      <c r="S946" s="121"/>
      <c r="T946" s="121"/>
      <c r="U946" s="121"/>
      <c r="V946" s="121"/>
      <c r="W946" s="121"/>
      <c r="X946" s="121"/>
      <c r="Y946" s="121"/>
      <c r="Z946" s="121"/>
    </row>
    <row r="947" spans="1:26" ht="13" x14ac:dyDescent="0.6">
      <c r="A947" s="121"/>
      <c r="B947" s="121"/>
      <c r="C947" s="121"/>
      <c r="D947" s="121"/>
      <c r="E947" s="121"/>
      <c r="F947" s="121"/>
      <c r="G947" s="121"/>
      <c r="H947" s="121"/>
      <c r="I947" s="121"/>
      <c r="J947" s="121"/>
      <c r="K947" s="121"/>
      <c r="L947" s="121"/>
      <c r="M947" s="121"/>
      <c r="N947" s="121"/>
      <c r="O947" s="121"/>
      <c r="P947" s="121"/>
      <c r="Q947" s="121"/>
      <c r="R947" s="121"/>
      <c r="S947" s="121"/>
      <c r="T947" s="121"/>
      <c r="U947" s="121"/>
      <c r="V947" s="121"/>
      <c r="W947" s="121"/>
      <c r="X947" s="121"/>
      <c r="Y947" s="121"/>
      <c r="Z947" s="121"/>
    </row>
    <row r="948" spans="1:26" ht="13" x14ac:dyDescent="0.6">
      <c r="A948" s="121"/>
      <c r="B948" s="121"/>
      <c r="C948" s="121"/>
      <c r="D948" s="121"/>
      <c r="E948" s="121"/>
      <c r="F948" s="121"/>
      <c r="G948" s="121"/>
      <c r="H948" s="121"/>
      <c r="I948" s="121"/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</row>
    <row r="949" spans="1:26" ht="13" x14ac:dyDescent="0.6">
      <c r="A949" s="121"/>
      <c r="B949" s="121"/>
      <c r="C949" s="121"/>
      <c r="D949" s="121"/>
      <c r="E949" s="121"/>
      <c r="F949" s="121"/>
      <c r="G949" s="121"/>
      <c r="H949" s="121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1"/>
      <c r="T949" s="121"/>
      <c r="U949" s="121"/>
      <c r="V949" s="121"/>
      <c r="W949" s="121"/>
      <c r="X949" s="121"/>
      <c r="Y949" s="121"/>
      <c r="Z949" s="121"/>
    </row>
    <row r="950" spans="1:26" ht="13" x14ac:dyDescent="0.6">
      <c r="A950" s="121"/>
      <c r="B950" s="121"/>
      <c r="C950" s="121"/>
      <c r="D950" s="121"/>
      <c r="E950" s="121"/>
      <c r="F950" s="121"/>
      <c r="G950" s="121"/>
      <c r="H950" s="121"/>
      <c r="I950" s="121"/>
      <c r="J950" s="121"/>
      <c r="K950" s="121"/>
      <c r="L950" s="121"/>
      <c r="M950" s="121"/>
      <c r="N950" s="121"/>
      <c r="O950" s="121"/>
      <c r="P950" s="121"/>
      <c r="Q950" s="121"/>
      <c r="R950" s="121"/>
      <c r="S950" s="121"/>
      <c r="T950" s="121"/>
      <c r="U950" s="121"/>
      <c r="V950" s="121"/>
      <c r="W950" s="121"/>
      <c r="X950" s="121"/>
      <c r="Y950" s="121"/>
      <c r="Z950" s="121"/>
    </row>
    <row r="951" spans="1:26" ht="13" x14ac:dyDescent="0.6">
      <c r="A951" s="121"/>
      <c r="B951" s="121"/>
      <c r="C951" s="121"/>
      <c r="D951" s="121"/>
      <c r="E951" s="121"/>
      <c r="F951" s="121"/>
      <c r="G951" s="121"/>
      <c r="H951" s="121"/>
      <c r="I951" s="121"/>
      <c r="J951" s="121"/>
      <c r="K951" s="121"/>
      <c r="L951" s="121"/>
      <c r="M951" s="121"/>
      <c r="N951" s="121"/>
      <c r="O951" s="121"/>
      <c r="P951" s="121"/>
      <c r="Q951" s="121"/>
      <c r="R951" s="121"/>
      <c r="S951" s="121"/>
      <c r="T951" s="121"/>
      <c r="U951" s="121"/>
      <c r="V951" s="121"/>
      <c r="W951" s="121"/>
      <c r="X951" s="121"/>
      <c r="Y951" s="121"/>
      <c r="Z951" s="121"/>
    </row>
    <row r="952" spans="1:26" ht="13" x14ac:dyDescent="0.6">
      <c r="A952" s="121"/>
      <c r="B952" s="121"/>
      <c r="C952" s="121"/>
      <c r="D952" s="121"/>
      <c r="E952" s="121"/>
      <c r="F952" s="121"/>
      <c r="G952" s="121"/>
      <c r="H952" s="121"/>
      <c r="I952" s="121"/>
      <c r="J952" s="121"/>
      <c r="K952" s="121"/>
      <c r="L952" s="121"/>
      <c r="M952" s="121"/>
      <c r="N952" s="121"/>
      <c r="O952" s="121"/>
      <c r="P952" s="121"/>
      <c r="Q952" s="121"/>
      <c r="R952" s="121"/>
      <c r="S952" s="121"/>
      <c r="T952" s="121"/>
      <c r="U952" s="121"/>
      <c r="V952" s="121"/>
      <c r="W952" s="121"/>
      <c r="X952" s="121"/>
      <c r="Y952" s="121"/>
      <c r="Z952" s="121"/>
    </row>
    <row r="953" spans="1:26" ht="13" x14ac:dyDescent="0.6">
      <c r="A953" s="121"/>
      <c r="B953" s="121"/>
      <c r="C953" s="121"/>
      <c r="D953" s="121"/>
      <c r="E953" s="121"/>
      <c r="F953" s="121"/>
      <c r="G953" s="121"/>
      <c r="H953" s="121"/>
      <c r="I953" s="121"/>
      <c r="J953" s="121"/>
      <c r="K953" s="121"/>
      <c r="L953" s="121"/>
      <c r="M953" s="121"/>
      <c r="N953" s="121"/>
      <c r="O953" s="121"/>
      <c r="P953" s="121"/>
      <c r="Q953" s="121"/>
      <c r="R953" s="121"/>
      <c r="S953" s="121"/>
      <c r="T953" s="121"/>
      <c r="U953" s="121"/>
      <c r="V953" s="121"/>
      <c r="W953" s="121"/>
      <c r="X953" s="121"/>
      <c r="Y953" s="121"/>
      <c r="Z953" s="121"/>
    </row>
    <row r="954" spans="1:26" ht="13" x14ac:dyDescent="0.6">
      <c r="A954" s="121"/>
      <c r="B954" s="121"/>
      <c r="C954" s="121"/>
      <c r="D954" s="121"/>
      <c r="E954" s="121"/>
      <c r="F954" s="121"/>
      <c r="G954" s="121"/>
      <c r="H954" s="121"/>
      <c r="I954" s="121"/>
      <c r="J954" s="121"/>
      <c r="K954" s="121"/>
      <c r="L954" s="121"/>
      <c r="M954" s="121"/>
      <c r="N954" s="121"/>
      <c r="O954" s="121"/>
      <c r="P954" s="121"/>
      <c r="Q954" s="121"/>
      <c r="R954" s="121"/>
      <c r="S954" s="121"/>
      <c r="T954" s="121"/>
      <c r="U954" s="121"/>
      <c r="V954" s="121"/>
      <c r="W954" s="121"/>
      <c r="X954" s="121"/>
      <c r="Y954" s="121"/>
      <c r="Z954" s="121"/>
    </row>
    <row r="955" spans="1:26" ht="13" x14ac:dyDescent="0.6">
      <c r="A955" s="121"/>
      <c r="B955" s="121"/>
      <c r="C955" s="121"/>
      <c r="D955" s="121"/>
      <c r="E955" s="121"/>
      <c r="F955" s="121"/>
      <c r="G955" s="121"/>
      <c r="H955" s="121"/>
      <c r="I955" s="121"/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1"/>
      <c r="W955" s="121"/>
      <c r="X955" s="121"/>
      <c r="Y955" s="121"/>
      <c r="Z955" s="121"/>
    </row>
    <row r="956" spans="1:26" ht="13" x14ac:dyDescent="0.6">
      <c r="A956" s="121"/>
      <c r="B956" s="121"/>
      <c r="C956" s="121"/>
      <c r="D956" s="121"/>
      <c r="E956" s="121"/>
      <c r="F956" s="121"/>
      <c r="G956" s="121"/>
      <c r="H956" s="121"/>
      <c r="I956" s="121"/>
      <c r="J956" s="121"/>
      <c r="K956" s="121"/>
      <c r="L956" s="121"/>
      <c r="M956" s="121"/>
      <c r="N956" s="121"/>
      <c r="O956" s="121"/>
      <c r="P956" s="121"/>
      <c r="Q956" s="121"/>
      <c r="R956" s="121"/>
      <c r="S956" s="121"/>
      <c r="T956" s="121"/>
      <c r="U956" s="121"/>
      <c r="V956" s="121"/>
      <c r="W956" s="121"/>
      <c r="X956" s="121"/>
      <c r="Y956" s="121"/>
      <c r="Z956" s="121"/>
    </row>
    <row r="957" spans="1:26" ht="13" x14ac:dyDescent="0.6">
      <c r="A957" s="121"/>
      <c r="B957" s="121"/>
      <c r="C957" s="121"/>
      <c r="D957" s="121"/>
      <c r="E957" s="121"/>
      <c r="F957" s="121"/>
      <c r="G957" s="121"/>
      <c r="H957" s="121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  <c r="W957" s="121"/>
      <c r="X957" s="121"/>
      <c r="Y957" s="121"/>
      <c r="Z957" s="121"/>
    </row>
    <row r="958" spans="1:26" ht="13" x14ac:dyDescent="0.6">
      <c r="A958" s="121"/>
      <c r="B958" s="121"/>
      <c r="C958" s="121"/>
      <c r="D958" s="121"/>
      <c r="E958" s="121"/>
      <c r="F958" s="121"/>
      <c r="G958" s="121"/>
      <c r="H958" s="121"/>
      <c r="I958" s="121"/>
      <c r="J958" s="121"/>
      <c r="K958" s="121"/>
      <c r="L958" s="121"/>
      <c r="M958" s="121"/>
      <c r="N958" s="121"/>
      <c r="O958" s="121"/>
      <c r="P958" s="121"/>
      <c r="Q958" s="121"/>
      <c r="R958" s="121"/>
      <c r="S958" s="121"/>
      <c r="T958" s="121"/>
      <c r="U958" s="121"/>
      <c r="V958" s="121"/>
      <c r="W958" s="121"/>
      <c r="X958" s="121"/>
      <c r="Y958" s="121"/>
      <c r="Z958" s="121"/>
    </row>
    <row r="959" spans="1:26" ht="13" x14ac:dyDescent="0.6">
      <c r="A959" s="121"/>
      <c r="B959" s="121"/>
      <c r="C959" s="121"/>
      <c r="D959" s="121"/>
      <c r="E959" s="121"/>
      <c r="F959" s="121"/>
      <c r="G959" s="121"/>
      <c r="H959" s="121"/>
      <c r="I959" s="121"/>
      <c r="J959" s="121"/>
      <c r="K959" s="121"/>
      <c r="L959" s="121"/>
      <c r="M959" s="121"/>
      <c r="N959" s="121"/>
      <c r="O959" s="121"/>
      <c r="P959" s="121"/>
      <c r="Q959" s="121"/>
      <c r="R959" s="121"/>
      <c r="S959" s="121"/>
      <c r="T959" s="121"/>
      <c r="U959" s="121"/>
      <c r="V959" s="121"/>
      <c r="W959" s="121"/>
      <c r="X959" s="121"/>
      <c r="Y959" s="121"/>
      <c r="Z959" s="121"/>
    </row>
    <row r="960" spans="1:26" ht="13" x14ac:dyDescent="0.6">
      <c r="A960" s="121"/>
      <c r="B960" s="121"/>
      <c r="C960" s="121"/>
      <c r="D960" s="121"/>
      <c r="E960" s="121"/>
      <c r="F960" s="121"/>
      <c r="G960" s="121"/>
      <c r="H960" s="121"/>
      <c r="I960" s="121"/>
      <c r="J960" s="121"/>
      <c r="K960" s="121"/>
      <c r="L960" s="121"/>
      <c r="M960" s="121"/>
      <c r="N960" s="121"/>
      <c r="O960" s="121"/>
      <c r="P960" s="121"/>
      <c r="Q960" s="121"/>
      <c r="R960" s="121"/>
      <c r="S960" s="121"/>
      <c r="T960" s="121"/>
      <c r="U960" s="121"/>
      <c r="V960" s="121"/>
      <c r="W960" s="121"/>
      <c r="X960" s="121"/>
      <c r="Y960" s="121"/>
      <c r="Z960" s="121"/>
    </row>
    <row r="961" spans="1:26" ht="13" x14ac:dyDescent="0.6">
      <c r="A961" s="121"/>
      <c r="B961" s="121"/>
      <c r="C961" s="121"/>
      <c r="D961" s="121"/>
      <c r="E961" s="121"/>
      <c r="F961" s="121"/>
      <c r="G961" s="121"/>
      <c r="H961" s="121"/>
      <c r="I961" s="121"/>
      <c r="J961" s="121"/>
      <c r="K961" s="121"/>
      <c r="L961" s="121"/>
      <c r="M961" s="121"/>
      <c r="N961" s="121"/>
      <c r="O961" s="121"/>
      <c r="P961" s="121"/>
      <c r="Q961" s="121"/>
      <c r="R961" s="121"/>
      <c r="S961" s="121"/>
      <c r="T961" s="121"/>
      <c r="U961" s="121"/>
      <c r="V961" s="121"/>
      <c r="W961" s="121"/>
      <c r="X961" s="121"/>
      <c r="Y961" s="121"/>
      <c r="Z961" s="121"/>
    </row>
    <row r="962" spans="1:26" ht="13" x14ac:dyDescent="0.6">
      <c r="A962" s="121"/>
      <c r="B962" s="121"/>
      <c r="C962" s="121"/>
      <c r="D962" s="121"/>
      <c r="E962" s="121"/>
      <c r="F962" s="121"/>
      <c r="G962" s="121"/>
      <c r="H962" s="121"/>
      <c r="I962" s="121"/>
      <c r="J962" s="121"/>
      <c r="K962" s="121"/>
      <c r="L962" s="121"/>
      <c r="M962" s="121"/>
      <c r="N962" s="121"/>
      <c r="O962" s="121"/>
      <c r="P962" s="121"/>
      <c r="Q962" s="121"/>
      <c r="R962" s="121"/>
      <c r="S962" s="121"/>
      <c r="T962" s="121"/>
      <c r="U962" s="121"/>
      <c r="V962" s="121"/>
      <c r="W962" s="121"/>
      <c r="X962" s="121"/>
      <c r="Y962" s="121"/>
      <c r="Z962" s="121"/>
    </row>
    <row r="963" spans="1:26" ht="13" x14ac:dyDescent="0.6">
      <c r="A963" s="121"/>
      <c r="B963" s="121"/>
      <c r="C963" s="121"/>
      <c r="D963" s="121"/>
      <c r="E963" s="121"/>
      <c r="F963" s="121"/>
      <c r="G963" s="121"/>
      <c r="H963" s="121"/>
      <c r="I963" s="121"/>
      <c r="J963" s="121"/>
      <c r="K963" s="121"/>
      <c r="L963" s="121"/>
      <c r="M963" s="121"/>
      <c r="N963" s="121"/>
      <c r="O963" s="121"/>
      <c r="P963" s="121"/>
      <c r="Q963" s="121"/>
      <c r="R963" s="121"/>
      <c r="S963" s="121"/>
      <c r="T963" s="121"/>
      <c r="U963" s="121"/>
      <c r="V963" s="121"/>
      <c r="W963" s="121"/>
      <c r="X963" s="121"/>
      <c r="Y963" s="121"/>
      <c r="Z963" s="121"/>
    </row>
    <row r="964" spans="1:26" ht="13" x14ac:dyDescent="0.6">
      <c r="A964" s="121"/>
      <c r="B964" s="121"/>
      <c r="C964" s="121"/>
      <c r="D964" s="121"/>
      <c r="E964" s="121"/>
      <c r="F964" s="121"/>
      <c r="G964" s="121"/>
      <c r="H964" s="121"/>
      <c r="I964" s="121"/>
      <c r="J964" s="121"/>
      <c r="K964" s="121"/>
      <c r="L964" s="121"/>
      <c r="M964" s="121"/>
      <c r="N964" s="121"/>
      <c r="O964" s="121"/>
      <c r="P964" s="121"/>
      <c r="Q964" s="121"/>
      <c r="R964" s="121"/>
      <c r="S964" s="121"/>
      <c r="T964" s="121"/>
      <c r="U964" s="121"/>
      <c r="V964" s="121"/>
      <c r="W964" s="121"/>
      <c r="X964" s="121"/>
      <c r="Y964" s="121"/>
      <c r="Z964" s="121"/>
    </row>
    <row r="965" spans="1:26" ht="13" x14ac:dyDescent="0.6">
      <c r="A965" s="121"/>
      <c r="B965" s="121"/>
      <c r="C965" s="121"/>
      <c r="D965" s="121"/>
      <c r="E965" s="121"/>
      <c r="F965" s="121"/>
      <c r="G965" s="121"/>
      <c r="H965" s="121"/>
      <c r="I965" s="121"/>
      <c r="J965" s="121"/>
      <c r="K965" s="121"/>
      <c r="L965" s="121"/>
      <c r="M965" s="121"/>
      <c r="N965" s="121"/>
      <c r="O965" s="121"/>
      <c r="P965" s="121"/>
      <c r="Q965" s="121"/>
      <c r="R965" s="121"/>
      <c r="S965" s="121"/>
      <c r="T965" s="121"/>
      <c r="U965" s="121"/>
      <c r="V965" s="121"/>
      <c r="W965" s="121"/>
      <c r="X965" s="121"/>
      <c r="Y965" s="121"/>
      <c r="Z965" s="121"/>
    </row>
    <row r="966" spans="1:26" ht="13" x14ac:dyDescent="0.6">
      <c r="A966" s="121"/>
      <c r="B966" s="121"/>
      <c r="C966" s="121"/>
      <c r="D966" s="121"/>
      <c r="E966" s="121"/>
      <c r="F966" s="121"/>
      <c r="G966" s="121"/>
      <c r="H966" s="121"/>
      <c r="I966" s="121"/>
      <c r="J966" s="121"/>
      <c r="K966" s="121"/>
      <c r="L966" s="121"/>
      <c r="M966" s="121"/>
      <c r="N966" s="121"/>
      <c r="O966" s="121"/>
      <c r="P966" s="121"/>
      <c r="Q966" s="121"/>
      <c r="R966" s="121"/>
      <c r="S966" s="121"/>
      <c r="T966" s="121"/>
      <c r="U966" s="121"/>
      <c r="V966" s="121"/>
      <c r="W966" s="121"/>
      <c r="X966" s="121"/>
      <c r="Y966" s="121"/>
      <c r="Z966" s="121"/>
    </row>
    <row r="967" spans="1:26" ht="13" x14ac:dyDescent="0.6">
      <c r="A967" s="121"/>
      <c r="B967" s="121"/>
      <c r="C967" s="121"/>
      <c r="D967" s="121"/>
      <c r="E967" s="121"/>
      <c r="F967" s="121"/>
      <c r="G967" s="121"/>
      <c r="H967" s="121"/>
      <c r="I967" s="121"/>
      <c r="J967" s="121"/>
      <c r="K967" s="121"/>
      <c r="L967" s="121"/>
      <c r="M967" s="121"/>
      <c r="N967" s="121"/>
      <c r="O967" s="121"/>
      <c r="P967" s="121"/>
      <c r="Q967" s="121"/>
      <c r="R967" s="121"/>
      <c r="S967" s="121"/>
      <c r="T967" s="121"/>
      <c r="U967" s="121"/>
      <c r="V967" s="121"/>
      <c r="W967" s="121"/>
      <c r="X967" s="121"/>
      <c r="Y967" s="121"/>
      <c r="Z967" s="121"/>
    </row>
    <row r="968" spans="1:26" ht="13" x14ac:dyDescent="0.6">
      <c r="A968" s="121"/>
      <c r="B968" s="121"/>
      <c r="C968" s="121"/>
      <c r="D968" s="121"/>
      <c r="E968" s="121"/>
      <c r="F968" s="121"/>
      <c r="G968" s="121"/>
      <c r="H968" s="121"/>
      <c r="I968" s="121"/>
      <c r="J968" s="121"/>
      <c r="K968" s="121"/>
      <c r="L968" s="121"/>
      <c r="M968" s="121"/>
      <c r="N968" s="121"/>
      <c r="O968" s="121"/>
      <c r="P968" s="121"/>
      <c r="Q968" s="121"/>
      <c r="R968" s="121"/>
      <c r="S968" s="121"/>
      <c r="T968" s="121"/>
      <c r="U968" s="121"/>
      <c r="V968" s="121"/>
      <c r="W968" s="121"/>
      <c r="X968" s="121"/>
      <c r="Y968" s="121"/>
      <c r="Z968" s="121"/>
    </row>
    <row r="969" spans="1:26" ht="13" x14ac:dyDescent="0.6">
      <c r="A969" s="121"/>
      <c r="B969" s="121"/>
      <c r="C969" s="121"/>
      <c r="D969" s="121"/>
      <c r="E969" s="121"/>
      <c r="F969" s="121"/>
      <c r="G969" s="121"/>
      <c r="H969" s="121"/>
      <c r="I969" s="121"/>
      <c r="J969" s="121"/>
      <c r="K969" s="121"/>
      <c r="L969" s="121"/>
      <c r="M969" s="121"/>
      <c r="N969" s="121"/>
      <c r="O969" s="121"/>
      <c r="P969" s="121"/>
      <c r="Q969" s="121"/>
      <c r="R969" s="121"/>
      <c r="S969" s="121"/>
      <c r="T969" s="121"/>
      <c r="U969" s="121"/>
      <c r="V969" s="121"/>
      <c r="W969" s="121"/>
      <c r="X969" s="121"/>
      <c r="Y969" s="121"/>
      <c r="Z969" s="121"/>
    </row>
    <row r="970" spans="1:26" ht="13" x14ac:dyDescent="0.6">
      <c r="A970" s="121"/>
      <c r="B970" s="121"/>
      <c r="C970" s="121"/>
      <c r="D970" s="121"/>
      <c r="E970" s="121"/>
      <c r="F970" s="121"/>
      <c r="G970" s="121"/>
      <c r="H970" s="121"/>
      <c r="I970" s="121"/>
      <c r="J970" s="121"/>
      <c r="K970" s="121"/>
      <c r="L970" s="121"/>
      <c r="M970" s="121"/>
      <c r="N970" s="121"/>
      <c r="O970" s="121"/>
      <c r="P970" s="121"/>
      <c r="Q970" s="121"/>
      <c r="R970" s="121"/>
      <c r="S970" s="121"/>
      <c r="T970" s="121"/>
      <c r="U970" s="121"/>
      <c r="V970" s="121"/>
      <c r="W970" s="121"/>
      <c r="X970" s="121"/>
      <c r="Y970" s="121"/>
      <c r="Z970" s="121"/>
    </row>
    <row r="971" spans="1:26" ht="13" x14ac:dyDescent="0.6">
      <c r="A971" s="121"/>
      <c r="B971" s="121"/>
      <c r="C971" s="121"/>
      <c r="D971" s="121"/>
      <c r="E971" s="121"/>
      <c r="F971" s="121"/>
      <c r="G971" s="121"/>
      <c r="H971" s="121"/>
      <c r="I971" s="121"/>
      <c r="J971" s="121"/>
      <c r="K971" s="121"/>
      <c r="L971" s="121"/>
      <c r="M971" s="121"/>
      <c r="N971" s="121"/>
      <c r="O971" s="121"/>
      <c r="P971" s="121"/>
      <c r="Q971" s="121"/>
      <c r="R971" s="121"/>
      <c r="S971" s="121"/>
      <c r="T971" s="121"/>
      <c r="U971" s="121"/>
      <c r="V971" s="121"/>
      <c r="W971" s="121"/>
      <c r="X971" s="121"/>
      <c r="Y971" s="121"/>
      <c r="Z971" s="121"/>
    </row>
    <row r="972" spans="1:26" ht="13" x14ac:dyDescent="0.6">
      <c r="A972" s="121"/>
      <c r="B972" s="121"/>
      <c r="C972" s="121"/>
      <c r="D972" s="121"/>
      <c r="E972" s="121"/>
      <c r="F972" s="121"/>
      <c r="G972" s="121"/>
      <c r="H972" s="121"/>
      <c r="I972" s="121"/>
      <c r="J972" s="121"/>
      <c r="K972" s="121"/>
      <c r="L972" s="121"/>
      <c r="M972" s="121"/>
      <c r="N972" s="121"/>
      <c r="O972" s="121"/>
      <c r="P972" s="121"/>
      <c r="Q972" s="121"/>
      <c r="R972" s="121"/>
      <c r="S972" s="121"/>
      <c r="T972" s="121"/>
      <c r="U972" s="121"/>
      <c r="V972" s="121"/>
      <c r="W972" s="121"/>
      <c r="X972" s="121"/>
      <c r="Y972" s="121"/>
      <c r="Z972" s="121"/>
    </row>
    <row r="973" spans="1:26" ht="13" x14ac:dyDescent="0.6">
      <c r="A973" s="121"/>
      <c r="B973" s="121"/>
      <c r="C973" s="121"/>
      <c r="D973" s="121"/>
      <c r="E973" s="121"/>
      <c r="F973" s="121"/>
      <c r="G973" s="121"/>
      <c r="H973" s="121"/>
      <c r="I973" s="121"/>
      <c r="J973" s="121"/>
      <c r="K973" s="121"/>
      <c r="L973" s="121"/>
      <c r="M973" s="121"/>
      <c r="N973" s="121"/>
      <c r="O973" s="121"/>
      <c r="P973" s="121"/>
      <c r="Q973" s="121"/>
      <c r="R973" s="121"/>
      <c r="S973" s="121"/>
      <c r="T973" s="121"/>
      <c r="U973" s="121"/>
      <c r="V973" s="121"/>
      <c r="W973" s="121"/>
      <c r="X973" s="121"/>
      <c r="Y973" s="121"/>
      <c r="Z973" s="121"/>
    </row>
    <row r="974" spans="1:26" ht="13" x14ac:dyDescent="0.6">
      <c r="A974" s="121"/>
      <c r="B974" s="121"/>
      <c r="C974" s="121"/>
      <c r="D974" s="121"/>
      <c r="E974" s="121"/>
      <c r="F974" s="121"/>
      <c r="G974" s="121"/>
      <c r="H974" s="121"/>
      <c r="I974" s="121"/>
      <c r="J974" s="121"/>
      <c r="K974" s="121"/>
      <c r="L974" s="121"/>
      <c r="M974" s="121"/>
      <c r="N974" s="121"/>
      <c r="O974" s="121"/>
      <c r="P974" s="121"/>
      <c r="Q974" s="121"/>
      <c r="R974" s="121"/>
      <c r="S974" s="121"/>
      <c r="T974" s="121"/>
      <c r="U974" s="121"/>
      <c r="V974" s="121"/>
      <c r="W974" s="121"/>
      <c r="X974" s="121"/>
      <c r="Y974" s="121"/>
      <c r="Z974" s="121"/>
    </row>
    <row r="975" spans="1:26" ht="13" x14ac:dyDescent="0.6">
      <c r="A975" s="121"/>
      <c r="B975" s="121"/>
      <c r="C975" s="121"/>
      <c r="D975" s="121"/>
      <c r="E975" s="121"/>
      <c r="F975" s="121"/>
      <c r="G975" s="121"/>
      <c r="H975" s="121"/>
      <c r="I975" s="121"/>
      <c r="J975" s="121"/>
      <c r="K975" s="121"/>
      <c r="L975" s="121"/>
      <c r="M975" s="121"/>
      <c r="N975" s="121"/>
      <c r="O975" s="121"/>
      <c r="P975" s="121"/>
      <c r="Q975" s="121"/>
      <c r="R975" s="121"/>
      <c r="S975" s="121"/>
      <c r="T975" s="121"/>
      <c r="U975" s="121"/>
      <c r="V975" s="121"/>
      <c r="W975" s="121"/>
      <c r="X975" s="121"/>
      <c r="Y975" s="121"/>
      <c r="Z975" s="121"/>
    </row>
    <row r="976" spans="1:26" ht="13" x14ac:dyDescent="0.6">
      <c r="A976" s="121"/>
      <c r="B976" s="121"/>
      <c r="C976" s="121"/>
      <c r="D976" s="121"/>
      <c r="E976" s="121"/>
      <c r="F976" s="121"/>
      <c r="G976" s="121"/>
      <c r="H976" s="121"/>
      <c r="I976" s="121"/>
      <c r="J976" s="121"/>
      <c r="K976" s="121"/>
      <c r="L976" s="121"/>
      <c r="M976" s="121"/>
      <c r="N976" s="121"/>
      <c r="O976" s="121"/>
      <c r="P976" s="121"/>
      <c r="Q976" s="121"/>
      <c r="R976" s="121"/>
      <c r="S976" s="121"/>
      <c r="T976" s="121"/>
      <c r="U976" s="121"/>
      <c r="V976" s="121"/>
      <c r="W976" s="121"/>
      <c r="X976" s="121"/>
      <c r="Y976" s="121"/>
      <c r="Z976" s="121"/>
    </row>
    <row r="977" spans="1:26" ht="13" x14ac:dyDescent="0.6">
      <c r="A977" s="121"/>
      <c r="B977" s="121"/>
      <c r="C977" s="121"/>
      <c r="D977" s="121"/>
      <c r="E977" s="121"/>
      <c r="F977" s="121"/>
      <c r="G977" s="121"/>
      <c r="H977" s="121"/>
      <c r="I977" s="121"/>
      <c r="J977" s="121"/>
      <c r="K977" s="121"/>
      <c r="L977" s="121"/>
      <c r="M977" s="121"/>
      <c r="N977" s="121"/>
      <c r="O977" s="121"/>
      <c r="P977" s="121"/>
      <c r="Q977" s="121"/>
      <c r="R977" s="121"/>
      <c r="S977" s="121"/>
      <c r="T977" s="121"/>
      <c r="U977" s="121"/>
      <c r="V977" s="121"/>
      <c r="W977" s="121"/>
      <c r="X977" s="121"/>
      <c r="Y977" s="121"/>
      <c r="Z977" s="121"/>
    </row>
    <row r="978" spans="1:26" ht="13" x14ac:dyDescent="0.6">
      <c r="A978" s="121"/>
      <c r="B978" s="121"/>
      <c r="C978" s="121"/>
      <c r="D978" s="121"/>
      <c r="E978" s="121"/>
      <c r="F978" s="121"/>
      <c r="G978" s="121"/>
      <c r="H978" s="121"/>
      <c r="I978" s="121"/>
      <c r="J978" s="121"/>
      <c r="K978" s="121"/>
      <c r="L978" s="121"/>
      <c r="M978" s="121"/>
      <c r="N978" s="121"/>
      <c r="O978" s="121"/>
      <c r="P978" s="121"/>
      <c r="Q978" s="121"/>
      <c r="R978" s="121"/>
      <c r="S978" s="121"/>
      <c r="T978" s="121"/>
      <c r="U978" s="121"/>
      <c r="V978" s="121"/>
      <c r="W978" s="121"/>
      <c r="X978" s="121"/>
      <c r="Y978" s="121"/>
      <c r="Z978" s="121"/>
    </row>
    <row r="979" spans="1:26" ht="13" x14ac:dyDescent="0.6">
      <c r="A979" s="121"/>
      <c r="B979" s="121"/>
      <c r="C979" s="121"/>
      <c r="D979" s="121"/>
      <c r="E979" s="121"/>
      <c r="F979" s="121"/>
      <c r="G979" s="121"/>
      <c r="H979" s="121"/>
      <c r="I979" s="121"/>
      <c r="J979" s="121"/>
      <c r="K979" s="121"/>
      <c r="L979" s="121"/>
      <c r="M979" s="121"/>
      <c r="N979" s="121"/>
      <c r="O979" s="121"/>
      <c r="P979" s="121"/>
      <c r="Q979" s="121"/>
      <c r="R979" s="121"/>
      <c r="S979" s="121"/>
      <c r="T979" s="121"/>
      <c r="U979" s="121"/>
      <c r="V979" s="121"/>
      <c r="W979" s="121"/>
      <c r="X979" s="121"/>
      <c r="Y979" s="121"/>
      <c r="Z979" s="121"/>
    </row>
    <row r="980" spans="1:26" ht="13" x14ac:dyDescent="0.6">
      <c r="A980" s="121"/>
      <c r="B980" s="121"/>
      <c r="C980" s="121"/>
      <c r="D980" s="121"/>
      <c r="E980" s="121"/>
      <c r="F980" s="121"/>
      <c r="G980" s="121"/>
      <c r="H980" s="121"/>
      <c r="I980" s="121"/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  <c r="Z980" s="121"/>
    </row>
    <row r="981" spans="1:26" ht="13" x14ac:dyDescent="0.6">
      <c r="A981" s="121"/>
      <c r="B981" s="121"/>
      <c r="C981" s="121"/>
      <c r="D981" s="121"/>
      <c r="E981" s="121"/>
      <c r="F981" s="121"/>
      <c r="G981" s="121"/>
      <c r="H981" s="121"/>
      <c r="I981" s="121"/>
      <c r="J981" s="121"/>
      <c r="K981" s="121"/>
      <c r="L981" s="121"/>
      <c r="M981" s="121"/>
      <c r="N981" s="121"/>
      <c r="O981" s="121"/>
      <c r="P981" s="121"/>
      <c r="Q981" s="121"/>
      <c r="R981" s="121"/>
      <c r="S981" s="121"/>
      <c r="T981" s="121"/>
      <c r="U981" s="121"/>
      <c r="V981" s="121"/>
      <c r="W981" s="121"/>
      <c r="X981" s="121"/>
      <c r="Y981" s="121"/>
      <c r="Z981" s="121"/>
    </row>
    <row r="982" spans="1:26" ht="13" x14ac:dyDescent="0.6">
      <c r="A982" s="121"/>
      <c r="B982" s="121"/>
      <c r="C982" s="121"/>
      <c r="D982" s="121"/>
      <c r="E982" s="121"/>
      <c r="F982" s="121"/>
      <c r="G982" s="121"/>
      <c r="H982" s="121"/>
      <c r="I982" s="121"/>
      <c r="J982" s="121"/>
      <c r="K982" s="121"/>
      <c r="L982" s="121"/>
      <c r="M982" s="121"/>
      <c r="N982" s="121"/>
      <c r="O982" s="121"/>
      <c r="P982" s="121"/>
      <c r="Q982" s="121"/>
      <c r="R982" s="121"/>
      <c r="S982" s="121"/>
      <c r="T982" s="121"/>
      <c r="U982" s="121"/>
      <c r="V982" s="121"/>
      <c r="W982" s="121"/>
      <c r="X982" s="121"/>
      <c r="Y982" s="121"/>
      <c r="Z982" s="121"/>
    </row>
    <row r="983" spans="1:26" ht="13" x14ac:dyDescent="0.6">
      <c r="A983" s="121"/>
      <c r="B983" s="121"/>
      <c r="C983" s="121"/>
      <c r="D983" s="121"/>
      <c r="E983" s="121"/>
      <c r="F983" s="121"/>
      <c r="G983" s="121"/>
      <c r="H983" s="121"/>
      <c r="I983" s="121"/>
      <c r="J983" s="121"/>
      <c r="K983" s="121"/>
      <c r="L983" s="121"/>
      <c r="M983" s="121"/>
      <c r="N983" s="121"/>
      <c r="O983" s="121"/>
      <c r="P983" s="121"/>
      <c r="Q983" s="121"/>
      <c r="R983" s="121"/>
      <c r="S983" s="121"/>
      <c r="T983" s="121"/>
      <c r="U983" s="121"/>
      <c r="V983" s="121"/>
      <c r="W983" s="121"/>
      <c r="X983" s="121"/>
      <c r="Y983" s="121"/>
      <c r="Z983" s="121"/>
    </row>
    <row r="984" spans="1:26" ht="13" x14ac:dyDescent="0.6">
      <c r="A984" s="121"/>
      <c r="B984" s="121"/>
      <c r="C984" s="121"/>
      <c r="D984" s="121"/>
      <c r="E984" s="121"/>
      <c r="F984" s="121"/>
      <c r="G984" s="121"/>
      <c r="H984" s="121"/>
      <c r="I984" s="121"/>
      <c r="J984" s="121"/>
      <c r="K984" s="121"/>
      <c r="L984" s="121"/>
      <c r="M984" s="121"/>
      <c r="N984" s="121"/>
      <c r="O984" s="121"/>
      <c r="P984" s="121"/>
      <c r="Q984" s="121"/>
      <c r="R984" s="121"/>
      <c r="S984" s="121"/>
      <c r="T984" s="121"/>
      <c r="U984" s="121"/>
      <c r="V984" s="121"/>
      <c r="W984" s="121"/>
      <c r="X984" s="121"/>
      <c r="Y984" s="121"/>
      <c r="Z984" s="121"/>
    </row>
    <row r="985" spans="1:26" ht="13" x14ac:dyDescent="0.6">
      <c r="A985" s="121"/>
      <c r="B985" s="121"/>
      <c r="C985" s="121"/>
      <c r="D985" s="121"/>
      <c r="E985" s="121"/>
      <c r="F985" s="121"/>
      <c r="G985" s="121"/>
      <c r="H985" s="121"/>
      <c r="I985" s="121"/>
      <c r="J985" s="121"/>
      <c r="K985" s="121"/>
      <c r="L985" s="121"/>
      <c r="M985" s="121"/>
      <c r="N985" s="121"/>
      <c r="O985" s="121"/>
      <c r="P985" s="121"/>
      <c r="Q985" s="121"/>
      <c r="R985" s="121"/>
      <c r="S985" s="121"/>
      <c r="T985" s="121"/>
      <c r="U985" s="121"/>
      <c r="V985" s="121"/>
      <c r="W985" s="121"/>
      <c r="X985" s="121"/>
      <c r="Y985" s="121"/>
      <c r="Z985" s="121"/>
    </row>
    <row r="986" spans="1:26" ht="13" x14ac:dyDescent="0.6">
      <c r="A986" s="121"/>
      <c r="B986" s="121"/>
      <c r="C986" s="121"/>
      <c r="D986" s="121"/>
      <c r="E986" s="121"/>
      <c r="F986" s="121"/>
      <c r="G986" s="121"/>
      <c r="H986" s="121"/>
      <c r="I986" s="121"/>
      <c r="J986" s="121"/>
      <c r="K986" s="121"/>
      <c r="L986" s="121"/>
      <c r="M986" s="121"/>
      <c r="N986" s="121"/>
      <c r="O986" s="121"/>
      <c r="P986" s="121"/>
      <c r="Q986" s="121"/>
      <c r="R986" s="121"/>
      <c r="S986" s="121"/>
      <c r="T986" s="121"/>
      <c r="U986" s="121"/>
      <c r="V986" s="121"/>
      <c r="W986" s="121"/>
      <c r="X986" s="121"/>
      <c r="Y986" s="121"/>
      <c r="Z986" s="121"/>
    </row>
    <row r="987" spans="1:26" ht="13" x14ac:dyDescent="0.6">
      <c r="A987" s="121"/>
      <c r="B987" s="121"/>
      <c r="C987" s="121"/>
      <c r="D987" s="121"/>
      <c r="E987" s="121"/>
      <c r="F987" s="121"/>
      <c r="G987" s="121"/>
      <c r="H987" s="121"/>
      <c r="I987" s="121"/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21"/>
      <c r="U987" s="121"/>
      <c r="V987" s="121"/>
      <c r="W987" s="121"/>
      <c r="X987" s="121"/>
      <c r="Y987" s="121"/>
      <c r="Z987" s="121"/>
    </row>
    <row r="988" spans="1:26" ht="13" x14ac:dyDescent="0.6">
      <c r="A988" s="121"/>
      <c r="B988" s="121"/>
      <c r="C988" s="121"/>
      <c r="D988" s="121"/>
      <c r="E988" s="121"/>
      <c r="F988" s="121"/>
      <c r="G988" s="121"/>
      <c r="H988" s="121"/>
      <c r="I988" s="121"/>
      <c r="J988" s="121"/>
      <c r="K988" s="121"/>
      <c r="L988" s="121"/>
      <c r="M988" s="121"/>
      <c r="N988" s="121"/>
      <c r="O988" s="121"/>
      <c r="P988" s="121"/>
      <c r="Q988" s="121"/>
      <c r="R988" s="121"/>
      <c r="S988" s="121"/>
      <c r="T988" s="121"/>
      <c r="U988" s="121"/>
      <c r="V988" s="121"/>
      <c r="W988" s="121"/>
      <c r="X988" s="121"/>
      <c r="Y988" s="121"/>
      <c r="Z988" s="121"/>
    </row>
    <row r="989" spans="1:26" ht="13" x14ac:dyDescent="0.6">
      <c r="A989" s="121"/>
      <c r="B989" s="121"/>
      <c r="C989" s="121"/>
      <c r="D989" s="121"/>
      <c r="E989" s="121"/>
      <c r="F989" s="121"/>
      <c r="G989" s="121"/>
      <c r="H989" s="121"/>
      <c r="I989" s="121"/>
      <c r="J989" s="121"/>
      <c r="K989" s="121"/>
      <c r="L989" s="121"/>
      <c r="M989" s="121"/>
      <c r="N989" s="121"/>
      <c r="O989" s="121"/>
      <c r="P989" s="121"/>
      <c r="Q989" s="121"/>
      <c r="R989" s="121"/>
      <c r="S989" s="121"/>
      <c r="T989" s="121"/>
      <c r="U989" s="121"/>
      <c r="V989" s="121"/>
      <c r="W989" s="121"/>
      <c r="X989" s="121"/>
      <c r="Y989" s="121"/>
      <c r="Z989" s="121"/>
    </row>
    <row r="990" spans="1:26" ht="13" x14ac:dyDescent="0.6">
      <c r="A990" s="121"/>
      <c r="B990" s="121"/>
      <c r="C990" s="121"/>
      <c r="D990" s="121"/>
      <c r="E990" s="121"/>
      <c r="F990" s="121"/>
      <c r="G990" s="121"/>
      <c r="H990" s="121"/>
      <c r="I990" s="121"/>
      <c r="J990" s="121"/>
      <c r="K990" s="121"/>
      <c r="L990" s="121"/>
      <c r="M990" s="121"/>
      <c r="N990" s="121"/>
      <c r="O990" s="121"/>
      <c r="P990" s="121"/>
      <c r="Q990" s="121"/>
      <c r="R990" s="121"/>
      <c r="S990" s="121"/>
      <c r="T990" s="121"/>
      <c r="U990" s="121"/>
      <c r="V990" s="121"/>
      <c r="W990" s="121"/>
      <c r="X990" s="121"/>
      <c r="Y990" s="121"/>
      <c r="Z990" s="121"/>
    </row>
    <row r="991" spans="1:26" ht="13" x14ac:dyDescent="0.6">
      <c r="A991" s="121"/>
      <c r="B991" s="121"/>
      <c r="C991" s="121"/>
      <c r="D991" s="121"/>
      <c r="E991" s="121"/>
      <c r="F991" s="121"/>
      <c r="G991" s="121"/>
      <c r="H991" s="121"/>
      <c r="I991" s="121"/>
      <c r="J991" s="121"/>
      <c r="K991" s="121"/>
      <c r="L991" s="121"/>
      <c r="M991" s="121"/>
      <c r="N991" s="121"/>
      <c r="O991" s="121"/>
      <c r="P991" s="121"/>
      <c r="Q991" s="121"/>
      <c r="R991" s="121"/>
      <c r="S991" s="121"/>
      <c r="T991" s="121"/>
      <c r="U991" s="121"/>
      <c r="V991" s="121"/>
      <c r="W991" s="121"/>
      <c r="X991" s="121"/>
      <c r="Y991" s="121"/>
      <c r="Z991" s="121"/>
    </row>
    <row r="992" spans="1:26" ht="13" x14ac:dyDescent="0.6">
      <c r="A992" s="121"/>
      <c r="B992" s="121"/>
      <c r="C992" s="121"/>
      <c r="D992" s="121"/>
      <c r="E992" s="121"/>
      <c r="F992" s="121"/>
      <c r="G992" s="121"/>
      <c r="H992" s="121"/>
      <c r="I992" s="121"/>
      <c r="J992" s="121"/>
      <c r="K992" s="121"/>
      <c r="L992" s="121"/>
      <c r="M992" s="121"/>
      <c r="N992" s="121"/>
      <c r="O992" s="121"/>
      <c r="P992" s="121"/>
      <c r="Q992" s="121"/>
      <c r="R992" s="121"/>
      <c r="S992" s="121"/>
      <c r="T992" s="121"/>
      <c r="U992" s="121"/>
      <c r="V992" s="121"/>
      <c r="W992" s="121"/>
      <c r="X992" s="121"/>
      <c r="Y992" s="121"/>
      <c r="Z992" s="121"/>
    </row>
    <row r="993" spans="1:26" ht="13" x14ac:dyDescent="0.6">
      <c r="A993" s="121"/>
      <c r="B993" s="121"/>
      <c r="C993" s="121"/>
      <c r="D993" s="121"/>
      <c r="E993" s="121"/>
      <c r="F993" s="121"/>
      <c r="G993" s="121"/>
      <c r="H993" s="121"/>
      <c r="I993" s="121"/>
      <c r="J993" s="121"/>
      <c r="K993" s="121"/>
      <c r="L993" s="121"/>
      <c r="M993" s="121"/>
      <c r="N993" s="121"/>
      <c r="O993" s="121"/>
      <c r="P993" s="121"/>
      <c r="Q993" s="121"/>
      <c r="R993" s="121"/>
      <c r="S993" s="121"/>
      <c r="T993" s="121"/>
      <c r="U993" s="121"/>
      <c r="V993" s="121"/>
      <c r="W993" s="121"/>
      <c r="X993" s="121"/>
      <c r="Y993" s="121"/>
      <c r="Z993" s="121"/>
    </row>
    <row r="994" spans="1:26" ht="13" x14ac:dyDescent="0.6">
      <c r="A994" s="121"/>
      <c r="B994" s="121"/>
      <c r="C994" s="121"/>
      <c r="D994" s="121"/>
      <c r="E994" s="121"/>
      <c r="F994" s="121"/>
      <c r="G994" s="121"/>
      <c r="H994" s="121"/>
      <c r="I994" s="121"/>
      <c r="J994" s="121"/>
      <c r="K994" s="121"/>
      <c r="L994" s="121"/>
      <c r="M994" s="121"/>
      <c r="N994" s="121"/>
      <c r="O994" s="121"/>
      <c r="P994" s="121"/>
      <c r="Q994" s="121"/>
      <c r="R994" s="121"/>
      <c r="S994" s="121"/>
      <c r="T994" s="121"/>
      <c r="U994" s="121"/>
      <c r="V994" s="121"/>
      <c r="W994" s="121"/>
      <c r="X994" s="121"/>
      <c r="Y994" s="121"/>
      <c r="Z994" s="121"/>
    </row>
    <row r="995" spans="1:26" ht="13" x14ac:dyDescent="0.6">
      <c r="A995" s="121"/>
      <c r="B995" s="121"/>
      <c r="C995" s="121"/>
      <c r="D995" s="121"/>
      <c r="E995" s="121"/>
      <c r="F995" s="121"/>
      <c r="G995" s="121"/>
      <c r="H995" s="121"/>
      <c r="I995" s="121"/>
      <c r="J995" s="121"/>
      <c r="K995" s="121"/>
      <c r="L995" s="121"/>
      <c r="M995" s="121"/>
      <c r="N995" s="121"/>
      <c r="O995" s="121"/>
      <c r="P995" s="121"/>
      <c r="Q995" s="121"/>
      <c r="R995" s="121"/>
      <c r="S995" s="121"/>
      <c r="T995" s="121"/>
      <c r="U995" s="121"/>
      <c r="V995" s="121"/>
      <c r="W995" s="121"/>
      <c r="X995" s="121"/>
      <c r="Y995" s="121"/>
      <c r="Z995" s="121"/>
    </row>
    <row r="996" spans="1:26" ht="13" x14ac:dyDescent="0.6">
      <c r="A996" s="121"/>
      <c r="B996" s="121"/>
      <c r="C996" s="121"/>
      <c r="D996" s="121"/>
      <c r="E996" s="121"/>
      <c r="F996" s="121"/>
      <c r="G996" s="121"/>
      <c r="H996" s="121"/>
      <c r="I996" s="121"/>
      <c r="J996" s="121"/>
      <c r="K996" s="121"/>
      <c r="L996" s="121"/>
      <c r="M996" s="121"/>
      <c r="N996" s="121"/>
      <c r="O996" s="121"/>
      <c r="P996" s="121"/>
      <c r="Q996" s="121"/>
      <c r="R996" s="121"/>
      <c r="S996" s="121"/>
      <c r="T996" s="121"/>
      <c r="U996" s="121"/>
      <c r="V996" s="121"/>
      <c r="W996" s="121"/>
      <c r="X996" s="121"/>
      <c r="Y996" s="121"/>
      <c r="Z996" s="121"/>
    </row>
    <row r="997" spans="1:26" ht="13" x14ac:dyDescent="0.6">
      <c r="A997" s="121"/>
      <c r="B997" s="121"/>
      <c r="C997" s="121"/>
      <c r="D997" s="121"/>
      <c r="E997" s="121"/>
      <c r="F997" s="121"/>
      <c r="G997" s="121"/>
      <c r="H997" s="121"/>
      <c r="I997" s="121"/>
      <c r="J997" s="121"/>
      <c r="K997" s="121"/>
      <c r="L997" s="121"/>
      <c r="M997" s="121"/>
      <c r="N997" s="121"/>
      <c r="O997" s="121"/>
      <c r="P997" s="121"/>
      <c r="Q997" s="121"/>
      <c r="R997" s="121"/>
      <c r="S997" s="121"/>
      <c r="T997" s="121"/>
      <c r="U997" s="121"/>
      <c r="V997" s="121"/>
      <c r="W997" s="121"/>
      <c r="X997" s="121"/>
      <c r="Y997" s="121"/>
      <c r="Z997" s="121"/>
    </row>
    <row r="998" spans="1:26" ht="13" x14ac:dyDescent="0.6">
      <c r="A998" s="121"/>
      <c r="B998" s="121"/>
      <c r="C998" s="121"/>
      <c r="D998" s="121"/>
      <c r="E998" s="121"/>
      <c r="F998" s="121"/>
      <c r="G998" s="121"/>
      <c r="H998" s="121"/>
      <c r="I998" s="121"/>
      <c r="J998" s="121"/>
      <c r="K998" s="121"/>
      <c r="L998" s="121"/>
      <c r="M998" s="121"/>
      <c r="N998" s="121"/>
      <c r="O998" s="121"/>
      <c r="P998" s="121"/>
      <c r="Q998" s="121"/>
      <c r="R998" s="121"/>
      <c r="S998" s="121"/>
      <c r="T998" s="121"/>
      <c r="U998" s="121"/>
      <c r="V998" s="121"/>
      <c r="W998" s="121"/>
      <c r="X998" s="121"/>
      <c r="Y998" s="121"/>
      <c r="Z998" s="121"/>
    </row>
    <row r="999" spans="1:26" ht="13" x14ac:dyDescent="0.6">
      <c r="A999" s="121"/>
      <c r="B999" s="121"/>
      <c r="C999" s="121"/>
      <c r="D999" s="121"/>
      <c r="E999" s="121"/>
      <c r="F999" s="121"/>
      <c r="G999" s="121"/>
      <c r="H999" s="121"/>
      <c r="I999" s="121"/>
      <c r="J999" s="121"/>
      <c r="K999" s="121"/>
      <c r="L999" s="121"/>
      <c r="M999" s="121"/>
      <c r="N999" s="121"/>
      <c r="O999" s="121"/>
      <c r="P999" s="121"/>
      <c r="Q999" s="121"/>
      <c r="R999" s="121"/>
      <c r="S999" s="121"/>
      <c r="T999" s="121"/>
      <c r="U999" s="121"/>
      <c r="V999" s="121"/>
      <c r="W999" s="121"/>
      <c r="X999" s="121"/>
      <c r="Y999" s="121"/>
      <c r="Z999" s="121"/>
    </row>
    <row r="1000" spans="1:26" ht="13" x14ac:dyDescent="0.6">
      <c r="A1000" s="121"/>
      <c r="B1000" s="121"/>
      <c r="C1000" s="121"/>
      <c r="D1000" s="121"/>
      <c r="E1000" s="121"/>
      <c r="F1000" s="121"/>
      <c r="G1000" s="121"/>
      <c r="H1000" s="121"/>
      <c r="I1000" s="121"/>
      <c r="J1000" s="121"/>
      <c r="K1000" s="121"/>
      <c r="L1000" s="121"/>
      <c r="M1000" s="121"/>
      <c r="N1000" s="121"/>
      <c r="O1000" s="121"/>
      <c r="P1000" s="121"/>
      <c r="Q1000" s="121"/>
      <c r="R1000" s="121"/>
      <c r="S1000" s="121"/>
      <c r="T1000" s="121"/>
      <c r="U1000" s="121"/>
      <c r="V1000" s="121"/>
      <c r="W1000" s="121"/>
      <c r="X1000" s="121"/>
      <c r="Y1000" s="121"/>
      <c r="Z1000" s="1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57"/>
  <sheetViews>
    <sheetView workbookViewId="0"/>
  </sheetViews>
  <sheetFormatPr defaultColWidth="14.40625" defaultRowHeight="15.75" customHeight="1" x14ac:dyDescent="0.6"/>
  <cols>
    <col min="1" max="1" width="34.86328125" customWidth="1"/>
    <col min="2" max="2" width="79" customWidth="1"/>
    <col min="3" max="3" width="51.54296875" customWidth="1"/>
    <col min="4" max="4" width="37.26953125" customWidth="1"/>
  </cols>
  <sheetData>
    <row r="1" spans="1:4" ht="13" x14ac:dyDescent="0.6">
      <c r="A1" s="130" t="s">
        <v>9</v>
      </c>
      <c r="B1" s="131" t="s">
        <v>270</v>
      </c>
      <c r="C1" s="132" t="s">
        <v>271</v>
      </c>
      <c r="D1" s="131" t="s">
        <v>272</v>
      </c>
    </row>
    <row r="2" spans="1:4" ht="13" x14ac:dyDescent="0.6">
      <c r="A2" s="22" t="s">
        <v>10</v>
      </c>
      <c r="B2" s="133" t="s">
        <v>273</v>
      </c>
      <c r="C2" s="133" t="s">
        <v>274</v>
      </c>
      <c r="D2" s="134" t="s">
        <v>275</v>
      </c>
    </row>
    <row r="3" spans="1:4" ht="13" x14ac:dyDescent="0.6">
      <c r="A3" s="34" t="s">
        <v>11</v>
      </c>
      <c r="B3" s="133" t="s">
        <v>276</v>
      </c>
      <c r="C3" s="133" t="s">
        <v>277</v>
      </c>
      <c r="D3" s="134" t="s">
        <v>278</v>
      </c>
    </row>
    <row r="4" spans="1:4" ht="13" x14ac:dyDescent="0.6">
      <c r="A4" s="22" t="s">
        <v>12</v>
      </c>
      <c r="B4" s="135"/>
      <c r="C4" s="136"/>
      <c r="D4" s="136"/>
    </row>
    <row r="5" spans="1:4" ht="13" x14ac:dyDescent="0.6">
      <c r="A5" s="22" t="s">
        <v>13</v>
      </c>
      <c r="B5" s="133" t="s">
        <v>279</v>
      </c>
      <c r="C5" s="137" t="s">
        <v>280</v>
      </c>
      <c r="D5" s="134" t="s">
        <v>281</v>
      </c>
    </row>
    <row r="6" spans="1:4" ht="17.25" customHeight="1" x14ac:dyDescent="0.6">
      <c r="A6" s="34" t="s">
        <v>14</v>
      </c>
      <c r="B6" s="133" t="s">
        <v>282</v>
      </c>
      <c r="C6" s="133" t="s">
        <v>283</v>
      </c>
      <c r="D6" s="134" t="s">
        <v>284</v>
      </c>
    </row>
    <row r="7" spans="1:4" ht="13" x14ac:dyDescent="0.6">
      <c r="A7" s="138" t="s">
        <v>15</v>
      </c>
      <c r="B7" s="133" t="s">
        <v>285</v>
      </c>
      <c r="C7" s="133" t="s">
        <v>286</v>
      </c>
      <c r="D7" s="134" t="s">
        <v>287</v>
      </c>
    </row>
    <row r="8" spans="1:4" ht="13" x14ac:dyDescent="0.6">
      <c r="A8" s="22" t="s">
        <v>16</v>
      </c>
      <c r="B8" s="136"/>
      <c r="C8" s="133" t="s">
        <v>288</v>
      </c>
      <c r="D8" s="139" t="s">
        <v>289</v>
      </c>
    </row>
    <row r="9" spans="1:4" ht="13" x14ac:dyDescent="0.6">
      <c r="A9" s="22" t="s">
        <v>17</v>
      </c>
      <c r="B9" s="133" t="s">
        <v>290</v>
      </c>
      <c r="C9" s="133" t="s">
        <v>291</v>
      </c>
      <c r="D9" s="139" t="s">
        <v>289</v>
      </c>
    </row>
    <row r="10" spans="1:4" ht="13" x14ac:dyDescent="0.6">
      <c r="A10" s="22" t="s">
        <v>18</v>
      </c>
      <c r="B10" s="133" t="s">
        <v>292</v>
      </c>
      <c r="C10" s="133" t="s">
        <v>293</v>
      </c>
      <c r="D10" s="139" t="s">
        <v>294</v>
      </c>
    </row>
    <row r="11" spans="1:4" ht="13" x14ac:dyDescent="0.6">
      <c r="A11" s="34" t="s">
        <v>19</v>
      </c>
      <c r="B11" s="133" t="s">
        <v>295</v>
      </c>
      <c r="C11" s="133" t="s">
        <v>296</v>
      </c>
      <c r="D11" s="134" t="s">
        <v>297</v>
      </c>
    </row>
    <row r="12" spans="1:4" ht="13" x14ac:dyDescent="0.6">
      <c r="A12" s="34" t="s">
        <v>20</v>
      </c>
      <c r="B12" s="133" t="s">
        <v>298</v>
      </c>
      <c r="C12" s="133" t="s">
        <v>299</v>
      </c>
      <c r="D12" s="140" t="s">
        <v>300</v>
      </c>
    </row>
    <row r="13" spans="1:4" ht="13" x14ac:dyDescent="0.6">
      <c r="A13" s="34" t="s">
        <v>21</v>
      </c>
      <c r="B13" s="133" t="s">
        <v>301</v>
      </c>
      <c r="C13" s="135"/>
      <c r="D13" s="139" t="s">
        <v>302</v>
      </c>
    </row>
    <row r="14" spans="1:4" ht="13" x14ac:dyDescent="0.6">
      <c r="A14" s="34" t="s">
        <v>22</v>
      </c>
      <c r="B14" s="133" t="s">
        <v>301</v>
      </c>
      <c r="C14" s="135"/>
      <c r="D14" s="139" t="s">
        <v>303</v>
      </c>
    </row>
    <row r="15" spans="1:4" ht="13" x14ac:dyDescent="0.6">
      <c r="A15" s="34" t="s">
        <v>23</v>
      </c>
      <c r="B15" s="133" t="s">
        <v>304</v>
      </c>
      <c r="C15" s="141"/>
      <c r="D15" s="134" t="s">
        <v>305</v>
      </c>
    </row>
    <row r="16" spans="1:4" ht="13" x14ac:dyDescent="0.6">
      <c r="A16" s="22" t="s">
        <v>24</v>
      </c>
      <c r="B16" s="135"/>
      <c r="C16" s="135"/>
      <c r="D16" s="135"/>
    </row>
    <row r="17" spans="1:4" ht="13" x14ac:dyDescent="0.6">
      <c r="A17" s="22" t="s">
        <v>25</v>
      </c>
      <c r="B17" s="135"/>
      <c r="C17" s="135"/>
      <c r="D17" s="135"/>
    </row>
    <row r="18" spans="1:4" ht="13" x14ac:dyDescent="0.6">
      <c r="A18" s="22" t="s">
        <v>26</v>
      </c>
      <c r="B18" s="133" t="s">
        <v>304</v>
      </c>
      <c r="C18" s="141"/>
      <c r="D18" s="134" t="s">
        <v>306</v>
      </c>
    </row>
    <row r="19" spans="1:4" ht="13" x14ac:dyDescent="0.6">
      <c r="A19" s="22" t="s">
        <v>27</v>
      </c>
      <c r="B19" s="135"/>
      <c r="C19" s="135"/>
      <c r="D19" s="135"/>
    </row>
    <row r="20" spans="1:4" ht="13" x14ac:dyDescent="0.6">
      <c r="A20" s="34" t="s">
        <v>28</v>
      </c>
      <c r="B20" s="133" t="s">
        <v>307</v>
      </c>
      <c r="C20" s="141"/>
      <c r="D20" s="134" t="s">
        <v>308</v>
      </c>
    </row>
    <row r="21" spans="1:4" ht="13" x14ac:dyDescent="0.6">
      <c r="A21" s="34" t="s">
        <v>29</v>
      </c>
      <c r="B21" s="133" t="s">
        <v>309</v>
      </c>
      <c r="C21" s="141"/>
      <c r="D21" s="134" t="s">
        <v>310</v>
      </c>
    </row>
    <row r="22" spans="1:4" ht="13" x14ac:dyDescent="0.6">
      <c r="A22" s="34" t="s">
        <v>30</v>
      </c>
      <c r="B22" s="133" t="s">
        <v>307</v>
      </c>
      <c r="C22" s="141"/>
      <c r="D22" s="134" t="s">
        <v>311</v>
      </c>
    </row>
    <row r="23" spans="1:4" ht="13" x14ac:dyDescent="0.6">
      <c r="A23" s="34" t="s">
        <v>31</v>
      </c>
      <c r="B23" s="133" t="s">
        <v>307</v>
      </c>
      <c r="C23" s="141"/>
      <c r="D23" s="134" t="s">
        <v>312</v>
      </c>
    </row>
    <row r="24" spans="1:4" ht="13" x14ac:dyDescent="0.6">
      <c r="A24" s="34" t="s">
        <v>32</v>
      </c>
      <c r="B24" s="133" t="s">
        <v>313</v>
      </c>
      <c r="C24" s="141"/>
      <c r="D24" s="134" t="s">
        <v>314</v>
      </c>
    </row>
    <row r="25" spans="1:4" ht="13" x14ac:dyDescent="0.6">
      <c r="A25" s="34" t="s">
        <v>33</v>
      </c>
      <c r="B25" s="133" t="s">
        <v>315</v>
      </c>
      <c r="C25" s="141"/>
      <c r="D25" s="134" t="s">
        <v>316</v>
      </c>
    </row>
    <row r="26" spans="1:4" ht="13" x14ac:dyDescent="0.6">
      <c r="A26" s="34" t="s">
        <v>317</v>
      </c>
      <c r="B26" s="133" t="s">
        <v>318</v>
      </c>
      <c r="C26" s="133" t="s">
        <v>319</v>
      </c>
      <c r="D26" s="142" t="s">
        <v>320</v>
      </c>
    </row>
    <row r="27" spans="1:4" ht="13" x14ac:dyDescent="0.6">
      <c r="A27" s="22" t="s">
        <v>321</v>
      </c>
      <c r="B27" s="133" t="s">
        <v>322</v>
      </c>
      <c r="C27" s="102" t="s">
        <v>323</v>
      </c>
      <c r="D27" s="142" t="s">
        <v>320</v>
      </c>
    </row>
    <row r="28" spans="1:4" ht="13" x14ac:dyDescent="0.6">
      <c r="A28" s="22" t="s">
        <v>324</v>
      </c>
      <c r="B28" s="133" t="s">
        <v>325</v>
      </c>
      <c r="C28" s="135"/>
      <c r="D28" s="139" t="s">
        <v>326</v>
      </c>
    </row>
    <row r="29" spans="1:4" ht="13" x14ac:dyDescent="0.6">
      <c r="A29" s="22" t="s">
        <v>327</v>
      </c>
      <c r="B29" s="135"/>
      <c r="C29" s="135"/>
      <c r="D29" s="135"/>
    </row>
    <row r="30" spans="1:4" x14ac:dyDescent="0.75">
      <c r="B30" s="143"/>
      <c r="C30" s="143"/>
      <c r="D30" s="143"/>
    </row>
    <row r="56" spans="1:4" x14ac:dyDescent="0.75">
      <c r="A56" s="144"/>
      <c r="B56" s="143"/>
      <c r="C56" s="143"/>
      <c r="D56" s="145"/>
    </row>
    <row r="57" spans="1:4" x14ac:dyDescent="0.75">
      <c r="B57" s="146"/>
      <c r="C57" s="146"/>
      <c r="D57" s="145"/>
    </row>
  </sheetData>
  <hyperlinks>
    <hyperlink ref="D2" r:id="rId1" xr:uid="{00000000-0004-0000-0800-000000000000}"/>
    <hyperlink ref="D3" r:id="rId2" xr:uid="{00000000-0004-0000-0800-000001000000}"/>
    <hyperlink ref="D5" r:id="rId3" xr:uid="{00000000-0004-0000-0800-000002000000}"/>
    <hyperlink ref="D6" r:id="rId4" xr:uid="{00000000-0004-0000-0800-000003000000}"/>
    <hyperlink ref="D7" r:id="rId5" location="graph:essential" xr:uid="{00000000-0004-0000-0800-000004000000}"/>
    <hyperlink ref="D8" r:id="rId6" xr:uid="{00000000-0004-0000-0800-000005000000}"/>
    <hyperlink ref="D9" r:id="rId7" xr:uid="{00000000-0004-0000-0800-000006000000}"/>
    <hyperlink ref="D10" r:id="rId8" xr:uid="{00000000-0004-0000-0800-000007000000}"/>
    <hyperlink ref="D11" r:id="rId9" xr:uid="{00000000-0004-0000-0800-000008000000}"/>
    <hyperlink ref="D12" r:id="rId10" xr:uid="{00000000-0004-0000-0800-000009000000}"/>
    <hyperlink ref="D13" r:id="rId11" xr:uid="{00000000-0004-0000-0800-00000A000000}"/>
    <hyperlink ref="D14" r:id="rId12" xr:uid="{00000000-0004-0000-0800-00000B000000}"/>
    <hyperlink ref="D15" r:id="rId13" xr:uid="{00000000-0004-0000-0800-00000C000000}"/>
    <hyperlink ref="D18" r:id="rId14" xr:uid="{00000000-0004-0000-0800-00000D000000}"/>
    <hyperlink ref="D20" r:id="rId15" xr:uid="{00000000-0004-0000-0800-00000E000000}"/>
    <hyperlink ref="D21" r:id="rId16" xr:uid="{00000000-0004-0000-0800-00000F000000}"/>
    <hyperlink ref="D22" r:id="rId17" xr:uid="{00000000-0004-0000-0800-000010000000}"/>
    <hyperlink ref="D23" r:id="rId18" xr:uid="{00000000-0004-0000-0800-000011000000}"/>
    <hyperlink ref="D24" r:id="rId19" xr:uid="{00000000-0004-0000-0800-000012000000}"/>
    <hyperlink ref="D25" r:id="rId20" location="Table-Y.FUND:-Per-capita-income;-20001.00-1" xr:uid="{00000000-0004-0000-0800-000013000000}"/>
    <hyperlink ref="D26" r:id="rId21" xr:uid="{00000000-0004-0000-0800-000014000000}"/>
    <hyperlink ref="D27" r:id="rId22" xr:uid="{00000000-0004-0000-0800-000015000000}"/>
    <hyperlink ref="D28" r:id="rId23" xr:uid="{00000000-0004-0000-0800-000016000000}"/>
  </hyperlinks>
  <pageMargins left="0.7" right="0.7" top="0.75" bottom="0.75" header="0.3" footer="0.3"/>
  <legacy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Key</vt:lpstr>
      <vt:lpstr>Consumption Growth Rates</vt:lpstr>
      <vt:lpstr>Temperature Trajectories</vt:lpstr>
      <vt:lpstr>Calculations for DICE &amp; RICE</vt:lpstr>
      <vt:lpstr>Calculations for PAGE</vt:lpstr>
      <vt:lpstr>Calculations for FUND</vt:lpstr>
      <vt:lpstr>Calculations for SSPs</vt:lpstr>
      <vt:lpstr>Calculations for SRES</vt:lpstr>
      <vt:lpstr>Works Cited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C Moore</dc:creator>
  <cp:lastModifiedBy>Frances C Moore</cp:lastModifiedBy>
  <dcterms:created xsi:type="dcterms:W3CDTF">2021-07-18T10:09:11Z</dcterms:created>
  <dcterms:modified xsi:type="dcterms:W3CDTF">2021-07-18T14:53:13Z</dcterms:modified>
</cp:coreProperties>
</file>