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Simulations\Sunpharma\"/>
    </mc:Choice>
  </mc:AlternateContent>
  <xr:revisionPtr revIDLastSave="0" documentId="13_ncr:1_{945B9B21-C3EC-4237-AA89-103C200D8D5D}" xr6:coauthVersionLast="47" xr6:coauthVersionMax="47" xr10:uidLastSave="{00000000-0000-0000-0000-000000000000}"/>
  <bookViews>
    <workbookView xWindow="-108" yWindow="-108" windowWidth="23256" windowHeight="12576" xr2:uid="{640D2C1C-F236-4297-8934-1E7526AFD99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B30" i="1"/>
  <c r="C29" i="1"/>
  <c r="B29" i="1"/>
  <c r="C23" i="1"/>
  <c r="B23" i="1"/>
  <c r="E10" i="1"/>
  <c r="G10" i="1" l="1"/>
  <c r="B25" i="1"/>
  <c r="C25" i="1"/>
  <c r="C24" i="1"/>
  <c r="B24" i="1"/>
  <c r="E11" i="1" l="1"/>
  <c r="B26" i="1" s="1"/>
  <c r="B13" i="1" l="1"/>
  <c r="C26" i="1"/>
</calcChain>
</file>

<file path=xl/sharedStrings.xml><?xml version="1.0" encoding="utf-8"?>
<sst xmlns="http://schemas.openxmlformats.org/spreadsheetml/2006/main" count="35" uniqueCount="34">
  <si>
    <t>Tipo</t>
  </si>
  <si>
    <t xml:space="preserve">Fondi colonna </t>
  </si>
  <si>
    <t>Acqua a basso COD</t>
  </si>
  <si>
    <t>20 - 40000</t>
  </si>
  <si>
    <t>COD  [mgCOD/L]</t>
  </si>
  <si>
    <t>Q [m3/h]</t>
  </si>
  <si>
    <t>7 - 15</t>
  </si>
  <si>
    <t xml:space="preserve">Solventi trattati: </t>
  </si>
  <si>
    <t>COD in entrata [mgCOD/L]</t>
  </si>
  <si>
    <t>Etanolo</t>
  </si>
  <si>
    <t>Acetone</t>
  </si>
  <si>
    <t>Etilacetato</t>
  </si>
  <si>
    <t xml:space="preserve">n - Butanolo </t>
  </si>
  <si>
    <t>Metanolo</t>
  </si>
  <si>
    <t xml:space="preserve">Alcool isopropilico </t>
  </si>
  <si>
    <t xml:space="preserve">Refluo in uscita: </t>
  </si>
  <si>
    <t xml:space="preserve">500 - 1000 </t>
  </si>
  <si>
    <t xml:space="preserve">Depuratore costituito da: </t>
  </si>
  <si>
    <t>torre biologica, digestore anaerobico tradizionale e UASB</t>
  </si>
  <si>
    <t xml:space="preserve">UASB tratta residui di fondo colonna dei solventi </t>
  </si>
  <si>
    <t>Feed</t>
  </si>
  <si>
    <t>Diametro [m]</t>
  </si>
  <si>
    <t>V reattore [m3]</t>
  </si>
  <si>
    <t>Altezza totale reattore [m]</t>
  </si>
  <si>
    <t>Altezza usata [m]</t>
  </si>
  <si>
    <t>COD [mgCOD/L]</t>
  </si>
  <si>
    <t>DATI UASB SUANFARMA (Lorenzo Pedrotti)</t>
  </si>
  <si>
    <t>HRT [h]</t>
  </si>
  <si>
    <t>A [m2]</t>
  </si>
  <si>
    <t>Upflow velocity [m/h]</t>
  </si>
  <si>
    <t>V effettivo [m3]</t>
  </si>
  <si>
    <t>Sin [mgCOD/L]</t>
  </si>
  <si>
    <t>HRT [d]</t>
  </si>
  <si>
    <t>OLR [KgCOD/m3/d]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</si>
</sst>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8725-54B9-48CA-9607-CFE5EC61EB83}">
  <dimension ref="A2:G30"/>
  <sheetViews>
    <sheetView tabSelected="1" topLeftCell="A8" workbookViewId="0">
      <selection activeCell="C30" sqref="C30"/>
    </sheetView>
  </sheetViews>
  <sheetFormatPr defaultRowHeight="14.4" x14ac:dyDescent="0.3"/>
  <cols>
    <col min="1" max="1" width="21.77734375" customWidth="1"/>
    <col min="2" max="3" width="18.5546875" customWidth="1"/>
    <col min="4" max="4" width="18.44140625" customWidth="1"/>
  </cols>
  <sheetData>
    <row r="2" spans="1:7" x14ac:dyDescent="0.3">
      <c r="A2" s="2" t="s">
        <v>26</v>
      </c>
    </row>
    <row r="3" spans="1:7" x14ac:dyDescent="0.3">
      <c r="F3" t="s">
        <v>17</v>
      </c>
    </row>
    <row r="4" spans="1:7" x14ac:dyDescent="0.3">
      <c r="B4" s="4" t="s">
        <v>20</v>
      </c>
      <c r="C4" s="4"/>
      <c r="F4" t="s">
        <v>18</v>
      </c>
    </row>
    <row r="5" spans="1:7" x14ac:dyDescent="0.3">
      <c r="A5" s="3" t="s">
        <v>0</v>
      </c>
      <c r="B5" t="s">
        <v>1</v>
      </c>
      <c r="C5" t="s">
        <v>2</v>
      </c>
    </row>
    <row r="6" spans="1:7" x14ac:dyDescent="0.3">
      <c r="A6" s="3" t="s">
        <v>4</v>
      </c>
      <c r="B6" t="s">
        <v>3</v>
      </c>
      <c r="C6">
        <v>300</v>
      </c>
      <c r="F6" t="s">
        <v>19</v>
      </c>
    </row>
    <row r="7" spans="1:7" x14ac:dyDescent="0.3">
      <c r="A7" t="s">
        <v>5</v>
      </c>
      <c r="B7" s="1" t="s">
        <v>6</v>
      </c>
      <c r="C7">
        <v>20</v>
      </c>
    </row>
    <row r="10" spans="1:7" x14ac:dyDescent="0.3">
      <c r="A10" t="s">
        <v>22</v>
      </c>
      <c r="B10">
        <v>180</v>
      </c>
      <c r="D10" t="s">
        <v>21</v>
      </c>
      <c r="E10">
        <f>SQRT(4/PI()*B10/B11)</f>
        <v>4.0460131880684127</v>
      </c>
      <c r="G10">
        <f>B11/E10</f>
        <v>3.4601963338344111</v>
      </c>
    </row>
    <row r="11" spans="1:7" x14ac:dyDescent="0.3">
      <c r="A11" t="s">
        <v>23</v>
      </c>
      <c r="B11">
        <v>14</v>
      </c>
      <c r="D11" t="s">
        <v>28</v>
      </c>
      <c r="E11">
        <f>PI()*E10^2/4</f>
        <v>12.857142857142856</v>
      </c>
    </row>
    <row r="12" spans="1:7" x14ac:dyDescent="0.3">
      <c r="A12" t="s">
        <v>24</v>
      </c>
      <c r="B12">
        <v>13</v>
      </c>
    </row>
    <row r="13" spans="1:7" x14ac:dyDescent="0.3">
      <c r="A13" t="s">
        <v>30</v>
      </c>
      <c r="B13">
        <f>E11*B12</f>
        <v>167.14285714285714</v>
      </c>
    </row>
    <row r="15" spans="1:7" x14ac:dyDescent="0.3">
      <c r="A15" t="s">
        <v>7</v>
      </c>
      <c r="B15" t="s">
        <v>8</v>
      </c>
      <c r="D15" t="s">
        <v>15</v>
      </c>
    </row>
    <row r="16" spans="1:7" x14ac:dyDescent="0.3">
      <c r="A16" t="s">
        <v>9</v>
      </c>
      <c r="B16">
        <v>2000</v>
      </c>
      <c r="D16" t="s">
        <v>25</v>
      </c>
      <c r="E16" t="s">
        <v>16</v>
      </c>
    </row>
    <row r="17" spans="1:3" x14ac:dyDescent="0.3">
      <c r="A17" t="s">
        <v>10</v>
      </c>
      <c r="B17">
        <v>400</v>
      </c>
    </row>
    <row r="18" spans="1:3" x14ac:dyDescent="0.3">
      <c r="A18" t="s">
        <v>11</v>
      </c>
      <c r="B18">
        <v>100</v>
      </c>
    </row>
    <row r="19" spans="1:3" x14ac:dyDescent="0.3">
      <c r="A19" t="s">
        <v>12</v>
      </c>
      <c r="B19">
        <v>2000</v>
      </c>
    </row>
    <row r="20" spans="1:3" x14ac:dyDescent="0.3">
      <c r="A20" t="s">
        <v>13</v>
      </c>
      <c r="B20">
        <v>700</v>
      </c>
    </row>
    <row r="21" spans="1:3" x14ac:dyDescent="0.3">
      <c r="A21" t="s">
        <v>14</v>
      </c>
      <c r="B21">
        <v>250</v>
      </c>
    </row>
    <row r="23" spans="1:3" x14ac:dyDescent="0.3">
      <c r="A23" t="s">
        <v>31</v>
      </c>
      <c r="B23">
        <f>(20*7+300*20)/B24</f>
        <v>227.40740740740742</v>
      </c>
      <c r="C23">
        <f>(40000*15+300*20)/C24</f>
        <v>17314.285714285714</v>
      </c>
    </row>
    <row r="24" spans="1:3" x14ac:dyDescent="0.3">
      <c r="A24" t="s">
        <v>5</v>
      </c>
      <c r="B24">
        <f>7+20</f>
        <v>27</v>
      </c>
      <c r="C24">
        <f>15+20</f>
        <v>35</v>
      </c>
    </row>
    <row r="25" spans="1:3" x14ac:dyDescent="0.3">
      <c r="A25" t="s">
        <v>27</v>
      </c>
      <c r="B25">
        <f>$B$10/B24</f>
        <v>6.666666666666667</v>
      </c>
      <c r="C25">
        <f>$B$10/C24</f>
        <v>5.1428571428571432</v>
      </c>
    </row>
    <row r="26" spans="1:3" x14ac:dyDescent="0.3">
      <c r="A26" t="s">
        <v>29</v>
      </c>
      <c r="B26">
        <f>B24/$E$11</f>
        <v>2.1</v>
      </c>
      <c r="C26">
        <f>C24/$E$11</f>
        <v>2.7222222222222223</v>
      </c>
    </row>
    <row r="29" spans="1:3" x14ac:dyDescent="0.3">
      <c r="A29" t="s">
        <v>32</v>
      </c>
      <c r="B29">
        <f>B25/24</f>
        <v>0.27777777777777779</v>
      </c>
      <c r="C29">
        <f>C25/24</f>
        <v>0.2142857142857143</v>
      </c>
    </row>
    <row r="30" spans="1:3" x14ac:dyDescent="0.3">
      <c r="A30" s="5" t="s">
        <v>33</v>
      </c>
      <c r="B30">
        <f>B23/1000/B29</f>
        <v>0.81866666666666665</v>
      </c>
      <c r="C30">
        <f>C23/1000/C29</f>
        <v>80.799999999999983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2022-03-17T11:16:10Z</dcterms:created>
  <dcterms:modified xsi:type="dcterms:W3CDTF">2022-10-26T07:34:35Z</dcterms:modified>
</cp:coreProperties>
</file>