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esktop\Github\Simulations\Torkian\input\"/>
    </mc:Choice>
  </mc:AlternateContent>
  <xr:revisionPtr revIDLastSave="0" documentId="13_ncr:1_{D6E6A048-33BA-4623-B12D-3C09BAC80ACC}" xr6:coauthVersionLast="47" xr6:coauthVersionMax="47" xr10:uidLastSave="{00000000-0000-0000-0000-000000000000}"/>
  <bookViews>
    <workbookView xWindow="-108" yWindow="-108" windowWidth="23256" windowHeight="12576" xr2:uid="{4594D694-8109-428A-85DC-383A96E259B8}"/>
  </bookViews>
  <sheets>
    <sheet name="influent input" sheetId="2" r:id="rId1"/>
    <sheet name="design input" sheetId="1" r:id="rId2"/>
    <sheet name="kinetic 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F8" i="2"/>
  <c r="E5" i="1"/>
  <c r="H4" i="1"/>
  <c r="E4" i="1"/>
  <c r="F4" i="2"/>
  <c r="E14" i="1"/>
  <c r="G14" i="1" s="1"/>
  <c r="F12" i="2"/>
</calcChain>
</file>

<file path=xl/sharedStrings.xml><?xml version="1.0" encoding="utf-8"?>
<sst xmlns="http://schemas.openxmlformats.org/spreadsheetml/2006/main" count="24" uniqueCount="22">
  <si>
    <t>Design data of reactor</t>
  </si>
  <si>
    <t>Volume of the reactor [m3]:</t>
  </si>
  <si>
    <t>Diameter of the reactor [m]:</t>
  </si>
  <si>
    <t>Height of the reactor [m]:</t>
  </si>
  <si>
    <t>Effective height of the reactor [m]:</t>
  </si>
  <si>
    <t>Influent flow in the reactor [m3/h]:</t>
  </si>
  <si>
    <t>Upflow velocity [m/h]:</t>
  </si>
  <si>
    <t>Influent data of reactor</t>
  </si>
  <si>
    <t>Inlet substrate concentration [kg/m3]:</t>
  </si>
  <si>
    <t>Inlet biomass concentration [kg/m3]:</t>
  </si>
  <si>
    <t>Initial radius of the granules (average) [mm]:</t>
  </si>
  <si>
    <t>Temperature of water jacket [°C]:</t>
  </si>
  <si>
    <t>Influent temperature [°C]:</t>
  </si>
  <si>
    <t>Substrate/ biomass working ratio [-]</t>
  </si>
  <si>
    <t>Simulation time [days]</t>
  </si>
  <si>
    <t>Decay constant [h]:</t>
  </si>
  <si>
    <t>B0    [LCH4/g COD added]:</t>
  </si>
  <si>
    <t>Half saturation constant (Monod kinetics) [kg/m3]:</t>
  </si>
  <si>
    <t xml:space="preserve">Insert n° CSTR for simulation: </t>
  </si>
  <si>
    <t>Discretization number:</t>
  </si>
  <si>
    <t>Reactor model behaviour: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</si>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</sst>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70-4122-4351-BC34-50B30D00AD97}">
  <dimension ref="A1:I12"/>
  <sheetViews>
    <sheetView tabSelected="1" workbookViewId="0">
      <selection activeCell="F6" sqref="F6"/>
    </sheetView>
  </sheetViews>
  <sheetFormatPr defaultRowHeight="14.4" x14ac:dyDescent="0.3"/>
  <sheetData>
    <row r="1" spans="1:9" x14ac:dyDescent="0.3">
      <c r="A1" s="7" t="s">
        <v>7</v>
      </c>
      <c r="B1" s="7"/>
      <c r="C1" s="7"/>
      <c r="D1" s="7"/>
      <c r="E1" s="7"/>
    </row>
    <row r="3" spans="1:9" x14ac:dyDescent="0.3">
      <c r="A3" s="6" t="s">
        <v>8</v>
      </c>
      <c r="B3" s="6"/>
      <c r="C3" s="6"/>
      <c r="D3" s="6"/>
      <c r="E3" s="6"/>
      <c r="F3">
        <v>5.5140000000000002</v>
      </c>
    </row>
    <row r="4" spans="1:9" x14ac:dyDescent="0.3">
      <c r="A4" s="6" t="s">
        <v>9</v>
      </c>
      <c r="B4" s="6"/>
      <c r="C4" s="6"/>
      <c r="D4" s="6"/>
      <c r="E4" s="6"/>
      <c r="F4">
        <f>F3/F12</f>
        <v>47.947826086956525</v>
      </c>
    </row>
    <row r="5" spans="1:9" x14ac:dyDescent="0.3">
      <c r="A5" s="6" t="s">
        <v>10</v>
      </c>
      <c r="B5" s="6"/>
      <c r="C5" s="6"/>
      <c r="D5" s="6"/>
      <c r="E5" s="6"/>
      <c r="F5">
        <v>1.1000000000000001</v>
      </c>
      <c r="I5" s="2"/>
    </row>
    <row r="6" spans="1:9" x14ac:dyDescent="0.3">
      <c r="A6" s="6" t="s">
        <v>11</v>
      </c>
      <c r="B6" s="6"/>
      <c r="C6" s="6"/>
      <c r="D6" s="6"/>
      <c r="E6" s="6"/>
      <c r="F6">
        <v>33</v>
      </c>
    </row>
    <row r="7" spans="1:9" x14ac:dyDescent="0.3">
      <c r="A7" s="6" t="s">
        <v>12</v>
      </c>
      <c r="B7" s="6"/>
      <c r="C7" s="6"/>
      <c r="D7" s="6"/>
      <c r="E7" s="6"/>
      <c r="F7">
        <v>33</v>
      </c>
    </row>
    <row r="8" spans="1:9" x14ac:dyDescent="0.3">
      <c r="A8" s="5" t="s">
        <v>14</v>
      </c>
      <c r="B8" s="5"/>
      <c r="C8" s="5"/>
      <c r="D8" s="5"/>
      <c r="E8" s="5"/>
      <c r="F8">
        <f>136-113</f>
        <v>23</v>
      </c>
    </row>
    <row r="12" spans="1:9" x14ac:dyDescent="0.3">
      <c r="A12" s="5" t="s">
        <v>13</v>
      </c>
      <c r="B12" s="5"/>
      <c r="C12" s="5"/>
      <c r="D12" s="5"/>
      <c r="E12" s="5"/>
      <c r="F12">
        <f>0.23/2</f>
        <v>0.115</v>
      </c>
    </row>
  </sheetData>
  <mergeCells count="8">
    <mergeCell ref="A12:E12"/>
    <mergeCell ref="A6:E6"/>
    <mergeCell ref="A7:E7"/>
    <mergeCell ref="A1:E1"/>
    <mergeCell ref="A3:E3"/>
    <mergeCell ref="A4:E4"/>
    <mergeCell ref="A5:E5"/>
    <mergeCell ref="A8:E8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0C5-DF56-4F1A-A01E-D919CA2EC5AB}">
  <dimension ref="A1:H14"/>
  <sheetViews>
    <sheetView workbookViewId="0">
      <selection activeCell="E7" sqref="E7"/>
    </sheetView>
  </sheetViews>
  <sheetFormatPr defaultRowHeight="14.4" x14ac:dyDescent="0.3"/>
  <sheetData>
    <row r="1" spans="1:8" x14ac:dyDescent="0.3">
      <c r="A1" s="7" t="s">
        <v>0</v>
      </c>
      <c r="B1" s="7"/>
      <c r="C1" s="7"/>
      <c r="D1" s="7"/>
    </row>
    <row r="2" spans="1:8" x14ac:dyDescent="0.3">
      <c r="A2" s="1"/>
      <c r="B2" s="1"/>
      <c r="C2" s="1"/>
    </row>
    <row r="3" spans="1:8" x14ac:dyDescent="0.3">
      <c r="A3" s="6" t="s">
        <v>1</v>
      </c>
      <c r="B3" s="6"/>
      <c r="C3" s="6"/>
      <c r="D3" s="6"/>
      <c r="E3">
        <v>1</v>
      </c>
    </row>
    <row r="4" spans="1:8" x14ac:dyDescent="0.3">
      <c r="A4" s="6" t="s">
        <v>2</v>
      </c>
      <c r="B4" s="6"/>
      <c r="C4" s="6"/>
      <c r="D4" s="6"/>
      <c r="E4">
        <f>4/3.14*(H4)^0.5</f>
        <v>0.63694267515923564</v>
      </c>
      <c r="G4" t="s">
        <v>21</v>
      </c>
      <c r="H4">
        <f>0.5^2</f>
        <v>0.25</v>
      </c>
    </row>
    <row r="5" spans="1:8" x14ac:dyDescent="0.3">
      <c r="A5" s="6" t="s">
        <v>3</v>
      </c>
      <c r="B5" s="6"/>
      <c r="C5" s="6"/>
      <c r="D5" s="6"/>
      <c r="E5">
        <f>E3/H4</f>
        <v>4</v>
      </c>
    </row>
    <row r="6" spans="1:8" x14ac:dyDescent="0.3">
      <c r="A6" s="6" t="s">
        <v>4</v>
      </c>
      <c r="B6" s="6"/>
      <c r="C6" s="6"/>
      <c r="D6" s="6"/>
      <c r="E6">
        <v>4</v>
      </c>
    </row>
    <row r="7" spans="1:8" x14ac:dyDescent="0.3">
      <c r="A7" s="6" t="s">
        <v>5</v>
      </c>
      <c r="B7" s="6"/>
      <c r="C7" s="6"/>
      <c r="D7" s="6"/>
      <c r="E7">
        <f>E3/2.3</f>
        <v>0.43478260869565222</v>
      </c>
    </row>
    <row r="8" spans="1:8" x14ac:dyDescent="0.3">
      <c r="A8" s="6" t="s">
        <v>6</v>
      </c>
      <c r="B8" s="6"/>
      <c r="C8" s="6"/>
      <c r="D8" s="6"/>
      <c r="E8">
        <v>1</v>
      </c>
    </row>
    <row r="9" spans="1:8" x14ac:dyDescent="0.3">
      <c r="A9" t="s">
        <v>21</v>
      </c>
    </row>
    <row r="11" spans="1:8" x14ac:dyDescent="0.3">
      <c r="A11" s="7" t="s">
        <v>18</v>
      </c>
      <c r="B11" s="5"/>
      <c r="C11" s="5"/>
      <c r="D11" s="5"/>
      <c r="E11">
        <v>10</v>
      </c>
    </row>
    <row r="13" spans="1:8" x14ac:dyDescent="0.3">
      <c r="G13" s="4" t="s">
        <v>20</v>
      </c>
    </row>
    <row r="14" spans="1:8" x14ac:dyDescent="0.3">
      <c r="A14" s="7" t="s">
        <v>19</v>
      </c>
      <c r="B14" s="7"/>
      <c r="C14" s="7"/>
      <c r="D14" s="7"/>
      <c r="E14">
        <f>1-(1.03*E8^(1.11)*0.009^(1/E11))/(1.03*E8^(1.11))</f>
        <v>0.37565555653019633</v>
      </c>
      <c r="G14" s="4" t="str">
        <f>IF(E14&gt;0.75,"CSTR",IF(E14&lt;0.15, "PFR", "HYBRID APPROACH"))</f>
        <v>HYBRID APPROACH</v>
      </c>
    </row>
  </sheetData>
  <mergeCells count="9">
    <mergeCell ref="A11:D11"/>
    <mergeCell ref="A14:D14"/>
    <mergeCell ref="A5:D5"/>
    <mergeCell ref="A6:D6"/>
    <mergeCell ref="A1:D1"/>
    <mergeCell ref="A7:D7"/>
    <mergeCell ref="A8:D8"/>
    <mergeCell ref="A3:D3"/>
    <mergeCell ref="A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70D2-C399-4AD0-AAA2-1CA648D83B0E}">
  <dimension ref="A2:F9"/>
  <sheetViews>
    <sheetView topLeftCell="A2" workbookViewId="0">
      <selection activeCell="G7" sqref="G7"/>
    </sheetView>
  </sheetViews>
  <sheetFormatPr defaultRowHeight="14.4" x14ac:dyDescent="0.3"/>
  <sheetData>
    <row r="2" spans="1:6" x14ac:dyDescent="0.3">
      <c r="A2" s="7" t="s">
        <v>7</v>
      </c>
      <c r="B2" s="7"/>
      <c r="C2" s="7"/>
      <c r="D2" s="7"/>
      <c r="E2" s="7"/>
    </row>
    <row r="4" spans="1:6" x14ac:dyDescent="0.3">
      <c r="A4" s="6" t="s">
        <v>17</v>
      </c>
      <c r="B4" s="6"/>
      <c r="C4" s="6"/>
      <c r="D4" s="6"/>
      <c r="E4" s="6"/>
      <c r="F4">
        <v>0.93</v>
      </c>
    </row>
    <row r="5" spans="1:6" x14ac:dyDescent="0.3">
      <c r="A5" s="6" t="s">
        <v>15</v>
      </c>
      <c r="B5" s="6"/>
      <c r="C5" s="6"/>
      <c r="D5" s="6"/>
      <c r="E5" s="6"/>
      <c r="F5">
        <v>6.9999999999999999E-4</v>
      </c>
    </row>
    <row r="6" spans="1:6" x14ac:dyDescent="0.3">
      <c r="A6" s="6" t="s">
        <v>16</v>
      </c>
      <c r="B6" s="6"/>
      <c r="C6" s="6"/>
      <c r="D6" s="6"/>
      <c r="E6" s="6"/>
      <c r="F6">
        <v>0.51600000000000001</v>
      </c>
    </row>
    <row r="8" spans="1:6" x14ac:dyDescent="0.3">
      <c r="A8" s="3"/>
      <c r="B8" s="3"/>
      <c r="C8" s="3"/>
      <c r="D8" s="3"/>
      <c r="E8" s="3"/>
    </row>
    <row r="9" spans="1:6" x14ac:dyDescent="0.3">
      <c r="A9" s="3"/>
      <c r="B9" s="3"/>
      <c r="C9" s="3"/>
      <c r="D9" s="3"/>
      <c r="E9" s="3"/>
    </row>
  </sheetData>
  <mergeCells count="4">
    <mergeCell ref="A2:E2"/>
    <mergeCell ref="A4:E4"/>
    <mergeCell ref="A5:E5"/>
    <mergeCell ref="A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influent input</vt:lpstr>
      <vt:lpstr>design input</vt:lpstr>
      <vt:lpstr>kinetic 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Carbone</dc:creator>
  <cp:lastModifiedBy>Luisa Carbone</cp:lastModifiedBy>
  <dcterms:created xsi:type="dcterms:W3CDTF">2022-05-12T09:19:59Z</dcterms:created>
  <dcterms:modified xsi:type="dcterms:W3CDTF">2022-10-25T09:12:05Z</dcterms:modified>
</cp:coreProperties>
</file>