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public\profiles\4254061479B3EA6B\Downloads\"/>
    </mc:Choice>
  </mc:AlternateContent>
  <xr:revisionPtr revIDLastSave="0" documentId="8_{7FADF3A7-315A-4345-A0DF-5BDFE1E1D17E}" xr6:coauthVersionLast="36" xr6:coauthVersionMax="36" xr10:uidLastSave="{00000000-0000-0000-0000-000000000000}"/>
  <bookViews>
    <workbookView xWindow="0" yWindow="0" windowWidth="28800" windowHeight="12225" xr2:uid="{716FC4BC-4C38-41DC-86D8-FF9A0AEAD67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6" i="1"/>
  <c r="E28" i="1"/>
  <c r="E27" i="1"/>
  <c r="E26" i="1"/>
  <c r="C27" i="1"/>
  <c r="C28" i="1"/>
  <c r="C26" i="1"/>
  <c r="D26" i="1"/>
  <c r="D21" i="1"/>
  <c r="D15" i="1"/>
  <c r="D16" i="1"/>
  <c r="D17" i="1"/>
  <c r="D18" i="1"/>
  <c r="D19" i="1"/>
  <c r="D20" i="1"/>
  <c r="D14" i="1"/>
  <c r="K3" i="1"/>
  <c r="L3" i="1"/>
  <c r="L4" i="1"/>
  <c r="L5" i="1"/>
  <c r="L6" i="1"/>
  <c r="L7" i="1"/>
  <c r="L8" i="1"/>
  <c r="L10" i="1"/>
  <c r="K4" i="1"/>
  <c r="K5" i="1"/>
  <c r="K6" i="1"/>
  <c r="K7" i="1"/>
  <c r="K8" i="1"/>
  <c r="K10" i="1"/>
  <c r="C4" i="1"/>
  <c r="C5" i="1"/>
  <c r="C6" i="1"/>
  <c r="C7" i="1"/>
  <c r="C8" i="1"/>
  <c r="C10" i="1"/>
  <c r="C3" i="1"/>
  <c r="D4" i="1"/>
  <c r="D5" i="1"/>
  <c r="D6" i="1"/>
  <c r="D7" i="1"/>
  <c r="D8" i="1"/>
  <c r="D9" i="1"/>
  <c r="D10" i="1"/>
  <c r="D3" i="1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<sst xmlns="http://schemas.openxmlformats.org/spreadsheetml/2006/main" count="16" uniqueCount="15">
  <si>
    <t>Constant in SI</t>
  </si>
  <si>
    <t>Diffusion [µm²]</t>
  </si>
  <si>
    <t>Diffusion [m²]</t>
  </si>
  <si>
    <t>Viscosity in [Pa*s]</t>
  </si>
  <si>
    <t>Temperature in °Celsius</t>
  </si>
  <si>
    <t>Temperature in K</t>
  </si>
  <si>
    <t>Viscosity Literature in [mPa*s]</t>
  </si>
  <si>
    <t>Viscosity Literature in [Pa*s]</t>
  </si>
  <si>
    <t>Error in mPa*s</t>
  </si>
  <si>
    <t>Error in Pa*s</t>
  </si>
  <si>
    <t>in [mPa*s]</t>
  </si>
  <si>
    <t>Diffusion in µm²</t>
  </si>
  <si>
    <t>Viscosity in Pa*s</t>
  </si>
  <si>
    <t>Diffusion in m²</t>
  </si>
  <si>
    <t>in mPa*s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</si>
</sst>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1598-C4AD-487C-89EB-2627943DBCA7}">
  <dimension ref="A1:L28"/>
  <sheetViews>
    <sheetView tabSelected="1" workbookViewId="0">
      <selection activeCell="G27" sqref="G27"/>
    </sheetView>
  </sheetViews>
  <sheetFormatPr baseColWidth="10" defaultRowHeight="15" x14ac:dyDescent="0.25"/>
  <cols>
    <col min="2" max="2" width="28.140625" bestFit="1" customWidth="1"/>
    <col min="3" max="3" width="28.140625" customWidth="1"/>
    <col min="4" max="4" width="17" bestFit="1" customWidth="1"/>
    <col min="5" max="5" width="15.42578125" bestFit="1" customWidth="1"/>
    <col min="6" max="6" width="13.42578125" bestFit="1" customWidth="1"/>
    <col min="7" max="7" width="22.42578125" bestFit="1" customWidth="1"/>
    <col min="8" max="8" width="16.42578125" bestFit="1" customWidth="1"/>
    <col min="9" max="9" width="13" bestFit="1" customWidth="1"/>
    <col min="11" max="11" width="12" bestFit="1" customWidth="1"/>
    <col min="12" max="12" width="13.5703125" style="2" bestFit="1" customWidth="1"/>
  </cols>
  <sheetData>
    <row r="1" spans="1:12" x14ac:dyDescent="0.25">
      <c r="A1">
        <v>1</v>
      </c>
    </row>
    <row r="2" spans="1:12" x14ac:dyDescent="0.25">
      <c r="B2" s="1" t="s">
        <v>6</v>
      </c>
      <c r="C2" t="s">
        <v>7</v>
      </c>
      <c r="D2" s="1" t="s">
        <v>3</v>
      </c>
      <c r="E2" s="1" t="s">
        <v>1</v>
      </c>
      <c r="F2" s="1" t="s">
        <v>2</v>
      </c>
      <c r="G2" s="1" t="s">
        <v>4</v>
      </c>
      <c r="H2" s="1" t="s">
        <v>5</v>
      </c>
      <c r="I2" s="1" t="s">
        <v>0</v>
      </c>
      <c r="K2" t="s">
        <v>9</v>
      </c>
      <c r="L2" s="2" t="s">
        <v>8</v>
      </c>
    </row>
    <row r="3" spans="1:12" x14ac:dyDescent="0.25">
      <c r="B3" s="1">
        <v>0.89</v>
      </c>
      <c r="C3" s="1">
        <f>B3*10^(-3)</f>
        <v>8.9000000000000006E-4</v>
      </c>
      <c r="D3" s="1">
        <f>$I$3*H3/F3</f>
        <v>8.6037822085250086E-4</v>
      </c>
      <c r="E3" s="1">
        <v>0.25381199999999998</v>
      </c>
      <c r="F3" s="1">
        <f>E3*10^(-12)</f>
        <v>2.53812E-13</v>
      </c>
      <c r="G3" s="1">
        <v>25</v>
      </c>
      <c r="H3" s="1">
        <f>G3+273.15</f>
        <v>298.14999999999998</v>
      </c>
      <c r="I3" s="1">
        <v>7.3243104809999996E-19</v>
      </c>
      <c r="K3">
        <f>ABS(C3-D3)</f>
        <v>2.9621779147499198E-5</v>
      </c>
      <c r="L3" s="2">
        <f>K3*10^3</f>
        <v>2.9621779147499198E-2</v>
      </c>
    </row>
    <row r="4" spans="1:12" x14ac:dyDescent="0.25">
      <c r="B4" s="1">
        <v>0.83240000000000003</v>
      </c>
      <c r="C4" s="1">
        <f t="shared" ref="C4:C10" si="0">B4*10^(-3)</f>
        <v>8.3240000000000007E-4</v>
      </c>
      <c r="D4" s="1">
        <f t="shared" ref="D4:D10" si="1">$I$3*H4/F4</f>
        <v>8.6693816722864406E-4</v>
      </c>
      <c r="E4" s="1">
        <v>0.25442599999999999</v>
      </c>
      <c r="F4" s="1">
        <f t="shared" ref="F4:F10" si="2">E4*10^(-12)</f>
        <v>2.5442599999999997E-13</v>
      </c>
      <c r="G4" s="1">
        <v>28</v>
      </c>
      <c r="H4" s="1">
        <f t="shared" ref="H4:H10" si="3">G4+273.15</f>
        <v>301.14999999999998</v>
      </c>
      <c r="I4" s="1"/>
      <c r="K4">
        <f t="shared" ref="K4:K10" si="4">ABS(C4-D4)</f>
        <v>3.4538167228643992E-5</v>
      </c>
      <c r="L4" s="2">
        <f t="shared" ref="L4:L10" si="5">K4*10^3</f>
        <v>3.4538167228643994E-2</v>
      </c>
    </row>
    <row r="5" spans="1:12" x14ac:dyDescent="0.25">
      <c r="B5" s="1">
        <v>0.78049999999999997</v>
      </c>
      <c r="C5" s="1">
        <f t="shared" si="0"/>
        <v>7.8049999999999994E-4</v>
      </c>
      <c r="D5" s="1">
        <f t="shared" si="1"/>
        <v>8.1966025446723835E-4</v>
      </c>
      <c r="E5" s="1">
        <v>0.27178200000000002</v>
      </c>
      <c r="F5" s="1">
        <f t="shared" si="2"/>
        <v>2.7178200000000002E-13</v>
      </c>
      <c r="G5" s="1">
        <v>31</v>
      </c>
      <c r="H5" s="1">
        <f t="shared" si="3"/>
        <v>304.14999999999998</v>
      </c>
      <c r="I5" s="1"/>
      <c r="K5">
        <f t="shared" si="4"/>
        <v>3.9160254467238403E-5</v>
      </c>
      <c r="L5" s="2">
        <f t="shared" si="5"/>
        <v>3.9160254467238406E-2</v>
      </c>
    </row>
    <row r="6" spans="1:12" x14ac:dyDescent="0.25">
      <c r="B6" s="1">
        <v>0.74880000000000002</v>
      </c>
      <c r="C6" s="1">
        <f t="shared" si="0"/>
        <v>7.4879999999999999E-4</v>
      </c>
      <c r="D6" s="1">
        <f t="shared" si="1"/>
        <v>7.6018529825338924E-4</v>
      </c>
      <c r="E6" s="1">
        <v>0.29593599999999998</v>
      </c>
      <c r="F6" s="1">
        <f t="shared" si="2"/>
        <v>2.9593599999999996E-13</v>
      </c>
      <c r="G6" s="1">
        <v>34</v>
      </c>
      <c r="H6" s="1">
        <f t="shared" si="3"/>
        <v>307.14999999999998</v>
      </c>
      <c r="I6" s="1"/>
      <c r="K6">
        <f t="shared" si="4"/>
        <v>1.1385298253389258E-5</v>
      </c>
      <c r="L6" s="2">
        <f t="shared" si="5"/>
        <v>1.1385298253389258E-2</v>
      </c>
    </row>
    <row r="7" spans="1:12" x14ac:dyDescent="0.25">
      <c r="B7" s="1">
        <v>0.70499999999999996</v>
      </c>
      <c r="C7" s="1">
        <f t="shared" si="0"/>
        <v>7.0500000000000001E-4</v>
      </c>
      <c r="D7" s="1">
        <f t="shared" si="1"/>
        <v>7.933763714946825E-4</v>
      </c>
      <c r="E7" s="1">
        <v>0.286325</v>
      </c>
      <c r="F7" s="1">
        <f t="shared" si="2"/>
        <v>2.8632499999999999E-13</v>
      </c>
      <c r="G7" s="1">
        <v>37</v>
      </c>
      <c r="H7" s="1">
        <f t="shared" si="3"/>
        <v>310.14999999999998</v>
      </c>
      <c r="I7" s="1"/>
      <c r="K7">
        <f t="shared" si="4"/>
        <v>8.8376371494682492E-5</v>
      </c>
      <c r="L7" s="2">
        <f t="shared" si="5"/>
        <v>8.8376371494682499E-2</v>
      </c>
    </row>
    <row r="8" spans="1:12" x14ac:dyDescent="0.25">
      <c r="B8" s="1">
        <v>0.66520000000000001</v>
      </c>
      <c r="C8" s="1">
        <f t="shared" si="0"/>
        <v>6.6520000000000001E-4</v>
      </c>
      <c r="D8" s="1">
        <f t="shared" si="1"/>
        <v>9.844232916112923E-4</v>
      </c>
      <c r="E8" s="1">
        <v>0.23299</v>
      </c>
      <c r="F8" s="1">
        <f t="shared" si="2"/>
        <v>2.3299E-13</v>
      </c>
      <c r="G8" s="1">
        <v>40</v>
      </c>
      <c r="H8" s="1">
        <f t="shared" si="3"/>
        <v>313.14999999999998</v>
      </c>
      <c r="I8" s="1"/>
      <c r="K8">
        <f t="shared" si="4"/>
        <v>3.1922329161129229E-4</v>
      </c>
      <c r="L8" s="2">
        <f t="shared" si="5"/>
        <v>0.31922329161129226</v>
      </c>
    </row>
    <row r="9" spans="1:12" x14ac:dyDescent="0.25">
      <c r="B9" s="1"/>
      <c r="C9" s="1"/>
      <c r="D9" s="1">
        <f t="shared" si="1"/>
        <v>9.2118421393489673E-4</v>
      </c>
      <c r="E9" s="1">
        <v>0.25136999999999998</v>
      </c>
      <c r="F9" s="1">
        <f t="shared" si="2"/>
        <v>2.5136999999999997E-13</v>
      </c>
      <c r="G9" s="1">
        <v>43</v>
      </c>
      <c r="H9" s="1">
        <f t="shared" si="3"/>
        <v>316.14999999999998</v>
      </c>
      <c r="I9" s="1"/>
    </row>
    <row r="10" spans="1:12" x14ac:dyDescent="0.25">
      <c r="B10" s="1">
        <v>0.54649999999999999</v>
      </c>
      <c r="C10" s="1">
        <f t="shared" si="0"/>
        <v>5.465E-4</v>
      </c>
      <c r="D10" s="1">
        <f t="shared" si="1"/>
        <v>1.32036736748643E-3</v>
      </c>
      <c r="E10" s="1">
        <v>0.179257</v>
      </c>
      <c r="F10" s="1">
        <f t="shared" si="2"/>
        <v>1.79257E-13</v>
      </c>
      <c r="G10" s="1">
        <v>50</v>
      </c>
      <c r="H10" s="1">
        <f t="shared" si="3"/>
        <v>323.14999999999998</v>
      </c>
      <c r="I10" s="1"/>
      <c r="K10">
        <f t="shared" si="4"/>
        <v>7.7386736748642998E-4</v>
      </c>
      <c r="L10" s="2">
        <f t="shared" si="5"/>
        <v>0.77386736748643004</v>
      </c>
    </row>
    <row r="13" spans="1:12" x14ac:dyDescent="0.25">
      <c r="D13" t="s">
        <v>10</v>
      </c>
    </row>
    <row r="14" spans="1:12" x14ac:dyDescent="0.25">
      <c r="D14">
        <f>D3*10^3</f>
        <v>0.86037822085250082</v>
      </c>
    </row>
    <row r="15" spans="1:12" x14ac:dyDescent="0.25">
      <c r="D15">
        <f t="shared" ref="D15:D20" si="6">D4*10^3</f>
        <v>0.86693816722864403</v>
      </c>
    </row>
    <row r="16" spans="1:12" x14ac:dyDescent="0.25">
      <c r="D16">
        <f t="shared" si="6"/>
        <v>0.81966025446723834</v>
      </c>
    </row>
    <row r="17" spans="1:6" x14ac:dyDescent="0.25">
      <c r="D17">
        <f t="shared" si="6"/>
        <v>0.76018529825338921</v>
      </c>
    </row>
    <row r="18" spans="1:6" x14ac:dyDescent="0.25">
      <c r="D18">
        <f t="shared" si="6"/>
        <v>0.79337637149468254</v>
      </c>
    </row>
    <row r="19" spans="1:6" x14ac:dyDescent="0.25">
      <c r="D19">
        <f t="shared" si="6"/>
        <v>0.98442329161129227</v>
      </c>
    </row>
    <row r="20" spans="1:6" x14ac:dyDescent="0.25">
      <c r="D20">
        <f t="shared" si="6"/>
        <v>0.92118421393489669</v>
      </c>
    </row>
    <row r="21" spans="1:6" x14ac:dyDescent="0.25">
      <c r="D21">
        <f>D10*10^3</f>
        <v>1.32036736748643</v>
      </c>
    </row>
    <row r="24" spans="1:6" x14ac:dyDescent="0.25">
      <c r="A24">
        <v>2</v>
      </c>
    </row>
    <row r="25" spans="1:6" x14ac:dyDescent="0.25">
      <c r="B25" t="s">
        <v>11</v>
      </c>
      <c r="C25" t="s">
        <v>13</v>
      </c>
      <c r="D25" t="s">
        <v>5</v>
      </c>
      <c r="E25" t="s">
        <v>12</v>
      </c>
      <c r="F25" t="s">
        <v>14</v>
      </c>
    </row>
    <row r="26" spans="1:6" x14ac:dyDescent="0.25">
      <c r="B26">
        <v>0.24925700000000001</v>
      </c>
      <c r="C26">
        <f>B26*10^(-12)</f>
        <v>2.4925700000000003E-13</v>
      </c>
      <c r="D26">
        <f>27+273.15</f>
        <v>300.14999999999998</v>
      </c>
      <c r="E26">
        <f>I3*D26/C26</f>
        <v>8.8197795483061642E-4</v>
      </c>
      <c r="F26">
        <f>E26*10^3</f>
        <v>0.88197795483061636</v>
      </c>
    </row>
    <row r="27" spans="1:6" x14ac:dyDescent="0.25">
      <c r="B27">
        <v>0.25223499999999999</v>
      </c>
      <c r="C27">
        <f t="shared" ref="C27:C28" si="7">B27*10^(-12)</f>
        <v>2.5223499999999998E-13</v>
      </c>
      <c r="D27">
        <v>302.14999999999998</v>
      </c>
      <c r="E27">
        <f>I3*D27/C27</f>
        <v>8.7737245498608436E-4</v>
      </c>
      <c r="F27">
        <f t="shared" ref="F27:F28" si="8">E27*10^3</f>
        <v>0.8773724549860844</v>
      </c>
    </row>
    <row r="28" spans="1:6" x14ac:dyDescent="0.25">
      <c r="B28">
        <v>0.30311700000000003</v>
      </c>
      <c r="C28">
        <f t="shared" si="7"/>
        <v>3.0311700000000001E-13</v>
      </c>
      <c r="D28">
        <v>304.14999999999998</v>
      </c>
      <c r="E28">
        <f>I3*D28/C28</f>
        <v>7.3492711817421978E-4</v>
      </c>
      <c r="F28">
        <f t="shared" si="8"/>
        <v>0.73492711817421974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Morelli</dc:creator>
  <cp:lastModifiedBy>Federico Morelli</cp:lastModifiedBy>
  <dcterms:created xsi:type="dcterms:W3CDTF">2024-06-21T12:26:22Z</dcterms:created>
  <dcterms:modified xsi:type="dcterms:W3CDTF">2024-06-21T14:43:43Z</dcterms:modified>
</cp:coreProperties>
</file>