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92" yWindow="0" windowWidth="20148" windowHeight="7116" activeTab="3"/>
  </bookViews>
  <sheets>
    <sheet name="SAles10years" sheetId="5" r:id="rId1"/>
    <sheet name="Sheet2" sheetId="10" r:id="rId2"/>
    <sheet name="Sheet1" sheetId="9" r:id="rId3"/>
    <sheet name="Canadaprofits3years" sheetId="11" r:id="rId4"/>
    <sheet name="AirPassengers" sheetId="8" r:id="rId5"/>
    <sheet name="AirpassengersErros" sheetId="12" r:id="rId6"/>
  </sheets>
  <calcPr calcId="124519"/>
  <pivotCaches>
    <pivotCache cacheId="0" r:id="rId7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2" i="11"/>
  <c r="P79"/>
  <c r="R79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53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52"/>
  <c r="U124" i="8"/>
  <c r="S124"/>
  <c r="U123"/>
  <c r="S123"/>
  <c r="U122"/>
  <c r="S122"/>
  <c r="U121"/>
  <c r="S121"/>
  <c r="U120"/>
  <c r="S120"/>
  <c r="U119"/>
  <c r="S119"/>
  <c r="U118"/>
  <c r="S118"/>
  <c r="U117"/>
  <c r="S117"/>
  <c r="U116"/>
  <c r="S116"/>
  <c r="U115"/>
  <c r="S115"/>
  <c r="U114"/>
  <c r="S114"/>
  <c r="U113"/>
  <c r="S113"/>
  <c r="U112"/>
  <c r="S112"/>
  <c r="U111"/>
  <c r="S111"/>
  <c r="U110"/>
  <c r="S110"/>
  <c r="U109"/>
  <c r="S109"/>
  <c r="U108"/>
  <c r="S108"/>
  <c r="U107"/>
  <c r="S107"/>
  <c r="U106"/>
  <c r="S106"/>
  <c r="U105"/>
  <c r="S105"/>
  <c r="U104"/>
  <c r="S104"/>
  <c r="U103"/>
  <c r="S103"/>
  <c r="U102"/>
  <c r="S102"/>
  <c r="U101"/>
  <c r="S101"/>
  <c r="U100"/>
  <c r="S100"/>
  <c r="U99"/>
  <c r="S99"/>
  <c r="U98"/>
  <c r="S98"/>
  <c r="U97"/>
  <c r="S97"/>
  <c r="U96"/>
  <c r="S96"/>
  <c r="U95"/>
  <c r="S95"/>
  <c r="U94"/>
  <c r="S94"/>
  <c r="U93"/>
  <c r="S93"/>
  <c r="U92"/>
  <c r="S92"/>
  <c r="U91"/>
  <c r="S91"/>
  <c r="U90"/>
  <c r="S90"/>
  <c r="U89"/>
  <c r="S89"/>
  <c r="U88"/>
  <c r="S88"/>
  <c r="U87"/>
  <c r="S87"/>
  <c r="U86"/>
  <c r="S86"/>
  <c r="U85"/>
  <c r="S85"/>
  <c r="S84"/>
  <c r="K51"/>
  <c r="J51"/>
  <c r="K50"/>
  <c r="J50"/>
  <c r="K49"/>
  <c r="J49"/>
  <c r="K48"/>
  <c r="J48"/>
  <c r="K47"/>
  <c r="J47"/>
  <c r="K46"/>
  <c r="J46"/>
  <c r="K45"/>
  <c r="J45"/>
  <c r="K44"/>
  <c r="J44"/>
  <c r="K43"/>
  <c r="J43"/>
  <c r="I43"/>
  <c r="K42"/>
  <c r="J42"/>
  <c r="I42"/>
  <c r="E42"/>
  <c r="K41"/>
  <c r="J41"/>
  <c r="I41"/>
  <c r="G41"/>
  <c r="F41"/>
  <c r="E41"/>
  <c r="K40"/>
  <c r="J40"/>
  <c r="I40"/>
  <c r="G40"/>
  <c r="F40"/>
  <c r="E40"/>
  <c r="K39"/>
  <c r="J39"/>
  <c r="I39"/>
  <c r="G39"/>
  <c r="F39"/>
  <c r="E39"/>
  <c r="K38"/>
  <c r="J38"/>
  <c r="I38"/>
  <c r="G38"/>
  <c r="F38"/>
  <c r="E38"/>
  <c r="K37"/>
  <c r="J37"/>
  <c r="I37"/>
  <c r="G37"/>
  <c r="F37"/>
  <c r="E37"/>
  <c r="K36"/>
  <c r="J36"/>
  <c r="I36"/>
  <c r="G36"/>
  <c r="F36"/>
  <c r="E36"/>
  <c r="K35"/>
  <c r="J35"/>
  <c r="I35"/>
  <c r="G35"/>
  <c r="F35"/>
  <c r="E35"/>
  <c r="K34"/>
  <c r="J34"/>
  <c r="I34"/>
  <c r="G34"/>
  <c r="F34"/>
  <c r="E34"/>
  <c r="K33"/>
  <c r="J33"/>
  <c r="I33"/>
  <c r="G33"/>
  <c r="F33"/>
  <c r="E33"/>
  <c r="K32"/>
  <c r="J32"/>
  <c r="I32"/>
  <c r="G32"/>
  <c r="F32"/>
  <c r="E32"/>
  <c r="K31"/>
  <c r="J31"/>
  <c r="I31"/>
  <c r="G31"/>
  <c r="F31"/>
  <c r="E31"/>
  <c r="K30"/>
  <c r="J30"/>
  <c r="I30"/>
  <c r="G30"/>
  <c r="F30"/>
  <c r="E30"/>
  <c r="K29"/>
  <c r="J29"/>
  <c r="I29"/>
  <c r="G29"/>
  <c r="F29"/>
  <c r="E29"/>
  <c r="K28"/>
  <c r="J28"/>
  <c r="I28"/>
  <c r="G28"/>
  <c r="F28"/>
  <c r="E28"/>
  <c r="K27"/>
  <c r="J27"/>
  <c r="I27"/>
  <c r="G27"/>
  <c r="F27"/>
  <c r="E27"/>
  <c r="K26"/>
  <c r="J26"/>
  <c r="I26"/>
  <c r="G26"/>
  <c r="F26"/>
  <c r="E26"/>
  <c r="K25"/>
  <c r="J25"/>
  <c r="I25"/>
  <c r="G25"/>
  <c r="F25"/>
  <c r="E25"/>
  <c r="K24"/>
  <c r="J24"/>
  <c r="I24"/>
  <c r="G24"/>
  <c r="F24"/>
  <c r="E24"/>
  <c r="K23"/>
  <c r="J23"/>
  <c r="I23"/>
  <c r="G23"/>
  <c r="F23"/>
  <c r="E23"/>
  <c r="K22"/>
  <c r="J22"/>
  <c r="I22"/>
  <c r="G22"/>
  <c r="F22"/>
  <c r="E22"/>
  <c r="K21"/>
  <c r="J21"/>
  <c r="I21"/>
  <c r="G21"/>
  <c r="F21"/>
  <c r="E21"/>
  <c r="K20"/>
  <c r="J20"/>
  <c r="I20"/>
  <c r="G20"/>
  <c r="F20"/>
  <c r="E20"/>
  <c r="K19"/>
  <c r="J19"/>
  <c r="I19"/>
  <c r="G19"/>
  <c r="F19"/>
  <c r="E19"/>
  <c r="K18"/>
  <c r="J18"/>
  <c r="I18"/>
  <c r="G18"/>
  <c r="F18"/>
  <c r="E18"/>
  <c r="K17"/>
  <c r="J17"/>
  <c r="I17"/>
  <c r="G17"/>
  <c r="F17"/>
  <c r="E17"/>
  <c r="N16"/>
  <c r="K16"/>
  <c r="J16"/>
  <c r="I16"/>
  <c r="G16"/>
  <c r="F16"/>
  <c r="E16"/>
  <c r="N15"/>
  <c r="K15"/>
  <c r="J15"/>
  <c r="I15"/>
  <c r="G15"/>
  <c r="F15"/>
  <c r="E15"/>
  <c r="K14"/>
  <c r="J14"/>
  <c r="I14"/>
  <c r="G14"/>
  <c r="F14"/>
  <c r="E14"/>
  <c r="K13"/>
  <c r="J13"/>
  <c r="I13"/>
  <c r="G13"/>
  <c r="F13"/>
  <c r="E13"/>
  <c r="T12"/>
  <c r="K12"/>
  <c r="J12"/>
  <c r="I12"/>
  <c r="G12"/>
  <c r="F12"/>
  <c r="E12"/>
  <c r="T11"/>
  <c r="K11"/>
  <c r="J11"/>
  <c r="I11"/>
  <c r="G11"/>
  <c r="F11"/>
  <c r="E11"/>
  <c r="T10"/>
  <c r="K10"/>
  <c r="J10"/>
  <c r="I10"/>
  <c r="G10"/>
  <c r="F10"/>
  <c r="E10"/>
  <c r="T9"/>
  <c r="O9"/>
  <c r="K9"/>
  <c r="J9"/>
  <c r="I9"/>
  <c r="G9"/>
  <c r="F9"/>
  <c r="E9"/>
  <c r="K8"/>
  <c r="J8"/>
  <c r="I8"/>
  <c r="G8"/>
  <c r="F8"/>
  <c r="E8"/>
  <c r="K7"/>
  <c r="J7"/>
  <c r="I7"/>
  <c r="H7"/>
  <c r="G7"/>
  <c r="F7"/>
  <c r="E7"/>
  <c r="K6"/>
  <c r="J6"/>
  <c r="I6"/>
  <c r="H6"/>
  <c r="G6"/>
  <c r="F6"/>
  <c r="E6"/>
  <c r="K5"/>
  <c r="J5"/>
  <c r="I5"/>
  <c r="H5"/>
  <c r="K4"/>
  <c r="J4"/>
  <c r="I4"/>
  <c r="H4"/>
  <c r="K51" i="5"/>
  <c r="J51"/>
  <c r="K50"/>
  <c r="J50"/>
  <c r="K49"/>
  <c r="J49"/>
  <c r="K48"/>
  <c r="J48"/>
  <c r="K47"/>
  <c r="J47"/>
  <c r="K46"/>
  <c r="J46"/>
  <c r="K45"/>
  <c r="J45"/>
  <c r="K44"/>
  <c r="J44"/>
  <c r="K43"/>
  <c r="J43"/>
  <c r="I43"/>
  <c r="K42"/>
  <c r="J42"/>
  <c r="I42"/>
  <c r="E42"/>
  <c r="K41"/>
  <c r="J41"/>
  <c r="I41"/>
  <c r="G41"/>
  <c r="F41"/>
  <c r="E41"/>
  <c r="K40"/>
  <c r="J40"/>
  <c r="I40"/>
  <c r="G40"/>
  <c r="F40"/>
  <c r="E40"/>
  <c r="K39"/>
  <c r="J39"/>
  <c r="I39"/>
  <c r="G39"/>
  <c r="F39"/>
  <c r="E39"/>
  <c r="K38"/>
  <c r="J38"/>
  <c r="I38"/>
  <c r="G38"/>
  <c r="F38"/>
  <c r="E38"/>
  <c r="K37"/>
  <c r="J37"/>
  <c r="I37"/>
  <c r="G37"/>
  <c r="F37"/>
  <c r="E37"/>
  <c r="K36"/>
  <c r="J36"/>
  <c r="I36"/>
  <c r="G36"/>
  <c r="F36"/>
  <c r="E36"/>
  <c r="K35"/>
  <c r="J35"/>
  <c r="I35"/>
  <c r="G35"/>
  <c r="F35"/>
  <c r="E35"/>
  <c r="K34"/>
  <c r="J34"/>
  <c r="I34"/>
  <c r="G34"/>
  <c r="F34"/>
  <c r="E34"/>
  <c r="K33"/>
  <c r="J33"/>
  <c r="I33"/>
  <c r="G33"/>
  <c r="F33"/>
  <c r="E33"/>
  <c r="K32"/>
  <c r="J32"/>
  <c r="I32"/>
  <c r="G32"/>
  <c r="F32"/>
  <c r="E32"/>
  <c r="K31"/>
  <c r="J31"/>
  <c r="I31"/>
  <c r="G31"/>
  <c r="F31"/>
  <c r="E31"/>
  <c r="K30"/>
  <c r="J30"/>
  <c r="I30"/>
  <c r="G30"/>
  <c r="F30"/>
  <c r="E30"/>
  <c r="K29"/>
  <c r="J29"/>
  <c r="I29"/>
  <c r="G29"/>
  <c r="F29"/>
  <c r="E29"/>
  <c r="K28"/>
  <c r="J28"/>
  <c r="I28"/>
  <c r="G28"/>
  <c r="F28"/>
  <c r="E28"/>
  <c r="K27"/>
  <c r="J27"/>
  <c r="I27"/>
  <c r="G27"/>
  <c r="F27"/>
  <c r="E27"/>
  <c r="K26"/>
  <c r="J26"/>
  <c r="I26"/>
  <c r="G26"/>
  <c r="F26"/>
  <c r="E26"/>
  <c r="K25"/>
  <c r="J25"/>
  <c r="I25"/>
  <c r="G25"/>
  <c r="F25"/>
  <c r="E25"/>
  <c r="K24"/>
  <c r="J24"/>
  <c r="I24"/>
  <c r="G24"/>
  <c r="F24"/>
  <c r="E24"/>
  <c r="K23"/>
  <c r="J23"/>
  <c r="I23"/>
  <c r="G23"/>
  <c r="F23"/>
  <c r="E23"/>
  <c r="K22"/>
  <c r="J22"/>
  <c r="I22"/>
  <c r="G22"/>
  <c r="F22"/>
  <c r="E22"/>
  <c r="K21"/>
  <c r="J21"/>
  <c r="I21"/>
  <c r="G21"/>
  <c r="F21"/>
  <c r="E21"/>
  <c r="K20"/>
  <c r="J20"/>
  <c r="I20"/>
  <c r="G20"/>
  <c r="F20"/>
  <c r="E20"/>
  <c r="K19"/>
  <c r="J19"/>
  <c r="I19"/>
  <c r="G19"/>
  <c r="F19"/>
  <c r="E19"/>
  <c r="K18"/>
  <c r="J18"/>
  <c r="I18"/>
  <c r="G18"/>
  <c r="F18"/>
  <c r="E18"/>
  <c r="K17"/>
  <c r="J17"/>
  <c r="I17"/>
  <c r="G17"/>
  <c r="F17"/>
  <c r="E17"/>
  <c r="K16"/>
  <c r="J16"/>
  <c r="I16"/>
  <c r="G16"/>
  <c r="F16"/>
  <c r="E16"/>
  <c r="K15"/>
  <c r="J15"/>
  <c r="I15"/>
  <c r="G15"/>
  <c r="F15"/>
  <c r="E15"/>
  <c r="K14"/>
  <c r="J14"/>
  <c r="I14"/>
  <c r="G14"/>
  <c r="F14"/>
  <c r="E14"/>
  <c r="K13"/>
  <c r="J13"/>
  <c r="I13"/>
  <c r="G13"/>
  <c r="F13"/>
  <c r="E13"/>
  <c r="T12"/>
  <c r="K12"/>
  <c r="J12"/>
  <c r="I12"/>
  <c r="G12"/>
  <c r="F12"/>
  <c r="E12"/>
  <c r="T11"/>
  <c r="K11"/>
  <c r="J11"/>
  <c r="I11"/>
  <c r="G11"/>
  <c r="F11"/>
  <c r="E11"/>
  <c r="T10"/>
  <c r="K10"/>
  <c r="J10"/>
  <c r="I10"/>
  <c r="G10"/>
  <c r="F10"/>
  <c r="E10"/>
  <c r="T9"/>
  <c r="K9"/>
  <c r="J9"/>
  <c r="I9"/>
  <c r="G9"/>
  <c r="F9"/>
  <c r="E9"/>
  <c r="K8"/>
  <c r="J8"/>
  <c r="I8"/>
  <c r="G8"/>
  <c r="F8"/>
  <c r="E8"/>
  <c r="K7"/>
  <c r="J7"/>
  <c r="I7"/>
  <c r="H7"/>
  <c r="G7"/>
  <c r="F7"/>
  <c r="E7"/>
  <c r="K6"/>
  <c r="J6"/>
  <c r="I6"/>
  <c r="H6"/>
  <c r="G6"/>
  <c r="F6"/>
  <c r="E6"/>
  <c r="K5"/>
  <c r="J5"/>
  <c r="I5"/>
  <c r="H5"/>
  <c r="K4"/>
  <c r="J4"/>
  <c r="I4"/>
  <c r="H4"/>
</calcChain>
</file>

<file path=xl/sharedStrings.xml><?xml version="1.0" encoding="utf-8"?>
<sst xmlns="http://schemas.openxmlformats.org/spreadsheetml/2006/main" count="1424" uniqueCount="258">
  <si>
    <t>Year</t>
  </si>
  <si>
    <t>Quarterly</t>
  </si>
  <si>
    <t>Sales</t>
  </si>
  <si>
    <t>Year 1</t>
  </si>
  <si>
    <t>Year 2</t>
  </si>
  <si>
    <t>Year 3</t>
  </si>
  <si>
    <t>Year 4</t>
  </si>
  <si>
    <t>t</t>
  </si>
  <si>
    <t>MA(4)</t>
  </si>
  <si>
    <t xml:space="preserve"> </t>
  </si>
  <si>
    <t>CenterMA(4)</t>
  </si>
  <si>
    <t xml:space="preserve"> Irregular</t>
  </si>
  <si>
    <t>Season</t>
  </si>
  <si>
    <t>St  It</t>
  </si>
  <si>
    <t>aka Yt</t>
  </si>
  <si>
    <t>St</t>
  </si>
  <si>
    <t>Quarter</t>
  </si>
  <si>
    <t>DeSeasonlize</t>
  </si>
  <si>
    <t>Yt/St</t>
  </si>
  <si>
    <t>Trend 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</si>
  <si>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</si>
  <si>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</si>
  <si>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</si>
  <si>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</si>
  <si>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</si>
  <si>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</si>
  <si>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</si>
  <si>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</si>
  <si>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</si>
  <si>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</si>
  <si>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</si>
  <si>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</si>
  <si>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</si>
  <si>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</si>
  <si>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</si>
  <si>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</si>
  <si>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</si>
  <si>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</si>
  <si>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</si>
  <si>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</si>
  <si>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</si>
  <si>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</si>
  <si>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</si>
  <si>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</si>
  <si>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Forecasting</t>
  </si>
  <si>
    <t>Year 5</t>
  </si>
  <si>
    <t>Year 6</t>
  </si>
  <si>
    <t>Year 9</t>
  </si>
  <si>
    <t>Year 7</t>
  </si>
  <si>
    <t>Year 8</t>
  </si>
  <si>
    <t>Year 10</t>
  </si>
  <si>
    <t>Year 11</t>
  </si>
  <si>
    <t>Year 12</t>
  </si>
  <si>
    <t>RESIDUAL OUTPUT</t>
  </si>
  <si>
    <t>Observation</t>
  </si>
  <si>
    <t>Residuals</t>
  </si>
  <si>
    <t>et</t>
  </si>
  <si>
    <t>e^2</t>
  </si>
  <si>
    <t>et-1</t>
  </si>
  <si>
    <t>(et-(et-1))^2</t>
  </si>
  <si>
    <t>https://www.real-statistics.com/statistics-tables/durbin-watson-table/</t>
  </si>
  <si>
    <t>DWLow</t>
  </si>
  <si>
    <t>DWUp</t>
  </si>
  <si>
    <t>Reject</t>
  </si>
  <si>
    <t>Indecision</t>
  </si>
  <si>
    <t>Predicted Sales</t>
  </si>
  <si>
    <t>DurbinWatson</t>
  </si>
  <si>
    <t>DWTable</t>
  </si>
  <si>
    <t>4-DWL</t>
  </si>
  <si>
    <t>4-DWU</t>
  </si>
  <si>
    <t>Falls in rejection region.</t>
  </si>
  <si>
    <t>Exists correlation.</t>
  </si>
  <si>
    <t>2.456--2.558</t>
  </si>
  <si>
    <t>Rejection Region</t>
  </si>
  <si>
    <t>No Rejection region</t>
  </si>
  <si>
    <t xml:space="preserve">     Reject</t>
  </si>
  <si>
    <t>Video another explanation: https://www.youtube.com/watch?v=hqDfyndtp8U</t>
  </si>
  <si>
    <t>datetrans</t>
  </si>
  <si>
    <t>segment</t>
  </si>
  <si>
    <t>country</t>
  </si>
  <si>
    <t>market</t>
  </si>
  <si>
    <t>region</t>
  </si>
  <si>
    <t>prodid</t>
  </si>
  <si>
    <t>category</t>
  </si>
  <si>
    <t>sub-category</t>
  </si>
  <si>
    <t>sales</t>
  </si>
  <si>
    <t>qty</t>
  </si>
  <si>
    <t>discount</t>
  </si>
  <si>
    <t>profit</t>
  </si>
  <si>
    <t>shippingcost</t>
  </si>
  <si>
    <t>priority</t>
  </si>
  <si>
    <t>id</t>
  </si>
  <si>
    <t>month</t>
  </si>
  <si>
    <t>Cluster</t>
  </si>
  <si>
    <t>year</t>
  </si>
  <si>
    <t>quarter</t>
  </si>
  <si>
    <t>Consumer</t>
  </si>
  <si>
    <t>Canada</t>
  </si>
  <si>
    <t>OFF-BRE-10002706</t>
  </si>
  <si>
    <t>Office Supplies</t>
  </si>
  <si>
    <t>Appliances</t>
  </si>
  <si>
    <t>High</t>
  </si>
  <si>
    <t>FUR-HON-10001558</t>
  </si>
  <si>
    <t>Furniture</t>
  </si>
  <si>
    <t>Chairs</t>
  </si>
  <si>
    <t>Medium</t>
  </si>
  <si>
    <t>OFF-FEL-10001405</t>
  </si>
  <si>
    <t>Storage</t>
  </si>
  <si>
    <t>FUR-BEV-10004919</t>
  </si>
  <si>
    <t>Tables</t>
  </si>
  <si>
    <t>Critical</t>
  </si>
  <si>
    <t>OFF-HAM-10004917</t>
  </si>
  <si>
    <t>Home Office</t>
  </si>
  <si>
    <t>TEC-STA-10004536</t>
  </si>
  <si>
    <t>Technology</t>
  </si>
  <si>
    <t>Machines</t>
  </si>
  <si>
    <t>OFF-TEN-10004194</t>
  </si>
  <si>
    <t>TEC-CAN-10003392</t>
  </si>
  <si>
    <t>Copiers</t>
  </si>
  <si>
    <t>FUR-IKE-10004160</t>
  </si>
  <si>
    <t>Bookcases</t>
  </si>
  <si>
    <t>FUR-HAR-10001792</t>
  </si>
  <si>
    <t>Corporate</t>
  </si>
  <si>
    <t>OFF-ROG-10002132</t>
  </si>
  <si>
    <t>TEC-HEW-10002501</t>
  </si>
  <si>
    <t>OFF-STA-10000155</t>
  </si>
  <si>
    <t>Art</t>
  </si>
  <si>
    <t>TEC-STA-10004181</t>
  </si>
  <si>
    <t>OFF-ROG-10003898</t>
  </si>
  <si>
    <t>FUR-SAU-10002540</t>
  </si>
  <si>
    <t>OFF-KRA-10001807</t>
  </si>
  <si>
    <t>Envelopes</t>
  </si>
  <si>
    <t>TEC-PAN-10002365</t>
  </si>
  <si>
    <t>TEC-OKI-10001385</t>
  </si>
  <si>
    <t>TEC-LOG-10003651</t>
  </si>
  <si>
    <t>Accessories</t>
  </si>
  <si>
    <t>OFF-TEN-10000025</t>
  </si>
  <si>
    <t>FUR-BEV-10000388</t>
  </si>
  <si>
    <t>OFF-BRE-10000391</t>
  </si>
  <si>
    <t>TEC-OKI-10001062</t>
  </si>
  <si>
    <t>TEC-BEL-10003177</t>
  </si>
  <si>
    <t>OFF-GRE-10001059</t>
  </si>
  <si>
    <t>Paper</t>
  </si>
  <si>
    <t>TEC-OKI-10002750</t>
  </si>
  <si>
    <t>TEC-HEW-10003460</t>
  </si>
  <si>
    <t>OFF-SME-10000746</t>
  </si>
  <si>
    <t>TEC-OKI-10000616</t>
  </si>
  <si>
    <t>OFF-AVE-10003740</t>
  </si>
  <si>
    <t>Binders</t>
  </si>
  <si>
    <t>TEC-APP-10004912</t>
  </si>
  <si>
    <t>Phones</t>
  </si>
  <si>
    <t>TEC-APP-10002321</t>
  </si>
  <si>
    <t>OFF-BIN-10001715</t>
  </si>
  <si>
    <t>OFF-ACM-10003715</t>
  </si>
  <si>
    <t>Supplies</t>
  </si>
  <si>
    <t>OFF-STA-10001636</t>
  </si>
  <si>
    <t>TEC-SAN-10003238</t>
  </si>
  <si>
    <t>OFF-SME-10003752</t>
  </si>
  <si>
    <t>OFF-SME-10004370</t>
  </si>
  <si>
    <t>OFF-BRE-10001343</t>
  </si>
  <si>
    <t>OFF-BIN-10004729</t>
  </si>
  <si>
    <t>TEC-BEL-10002476</t>
  </si>
  <si>
    <t>OFF-ACC-10001281</t>
  </si>
  <si>
    <t>Fasteners</t>
  </si>
  <si>
    <t>Low</t>
  </si>
  <si>
    <t>OFF-SAN-10003660</t>
  </si>
  <si>
    <t>TEC-CIS-10003017</t>
  </si>
  <si>
    <t>OFF-BIN-10004563</t>
  </si>
  <si>
    <t>OFF-WIL-10002153</t>
  </si>
  <si>
    <t>OFF-BIN-10000712</t>
  </si>
  <si>
    <t>FUR-IKE-10003262</t>
  </si>
  <si>
    <t>OFF-FEL-10001541</t>
  </si>
  <si>
    <t>TEC-BRO-10003380</t>
  </si>
  <si>
    <t>OFF-FEL-10001261</t>
  </si>
  <si>
    <t>OFF-ELD-10000124</t>
  </si>
  <si>
    <t>TEC-CAN-10004697</t>
  </si>
  <si>
    <t>FUR-DEF-10001359</t>
  </si>
  <si>
    <t>Furnishings</t>
  </si>
  <si>
    <t>OFF-IBI-10003191</t>
  </si>
  <si>
    <t>FUR-DEF-10000639</t>
  </si>
  <si>
    <t>OFF-IBI-10003541</t>
  </si>
  <si>
    <t>OFF-TEN-10003948</t>
  </si>
  <si>
    <t>TEC-APP-10002829</t>
  </si>
  <si>
    <t>TEC-SAN-10001899</t>
  </si>
  <si>
    <t>OFF-CAR-10004661</t>
  </si>
  <si>
    <t>FUR-DAN-10002314</t>
  </si>
  <si>
    <t>OFF-NOV-10000141</t>
  </si>
  <si>
    <t>Labels</t>
  </si>
  <si>
    <t>OFF-AME-10002956</t>
  </si>
  <si>
    <t>OFF-BOS-10002073</t>
  </si>
  <si>
    <t>FUR-ELD-10003828</t>
  </si>
  <si>
    <t>OFF-ROG-10004393</t>
  </si>
  <si>
    <t>OFF-ACC-10000102</t>
  </si>
  <si>
    <t>OFF-ACC-10004692</t>
  </si>
  <si>
    <t>OFF-ACC-10002220</t>
  </si>
  <si>
    <t>TEC-OKI-10003221</t>
  </si>
  <si>
    <t>FUR-HAR-10002632</t>
  </si>
  <si>
    <t>OFF-BRE-10003081</t>
  </si>
  <si>
    <t>TEC-MEM-10002524</t>
  </si>
  <si>
    <t>OFF-IBI-10004074</t>
  </si>
  <si>
    <t>OFF-HAM-10003628</t>
  </si>
  <si>
    <t>OFF-SAN-10002839</t>
  </si>
  <si>
    <t>OFF-TEN-10003211</t>
  </si>
  <si>
    <t>OFF-STO-10003604</t>
  </si>
  <si>
    <t>OFF-AME-10000244</t>
  </si>
  <si>
    <t>OFF-STA-10002654</t>
  </si>
  <si>
    <t>FUR-DEF-10000622</t>
  </si>
  <si>
    <t>OFF-CAR-10003373</t>
  </si>
  <si>
    <t>OFF-FEL-10002837</t>
  </si>
  <si>
    <t>OFF-KLE-10004112</t>
  </si>
  <si>
    <t>FUR-RUB-10001094</t>
  </si>
  <si>
    <t>OFF-OIC-10002161</t>
  </si>
  <si>
    <t>FUR-SAF-10003540</t>
  </si>
  <si>
    <t>OFF-BIN-10000901</t>
  </si>
  <si>
    <t>OFF-TEN-10001031</t>
  </si>
  <si>
    <t>OFF-HAR-10002479</t>
  </si>
  <si>
    <t>OFF-SME-10000018</t>
  </si>
  <si>
    <t>OFF-ACC-10004322</t>
  </si>
  <si>
    <t>OFF-CAR-10001911</t>
  </si>
  <si>
    <t>OFF-BOS-10003478</t>
  </si>
  <si>
    <t>FUR-BUS-10003368</t>
  </si>
  <si>
    <t>OFF-CAR-10004408</t>
  </si>
  <si>
    <t>FUR-DEF-10002774</t>
  </si>
  <si>
    <t>OFF-HON-10001783</t>
  </si>
  <si>
    <t>OFF-AME-10004759</t>
  </si>
  <si>
    <t>OFF-IBI-10000951</t>
  </si>
  <si>
    <t>OFF-AVE-10000909</t>
  </si>
  <si>
    <t>OFF-KLE-10004543</t>
  </si>
  <si>
    <t>OFF-NOV-10004048</t>
  </si>
  <si>
    <t>OFF-GRE-10002510</t>
  </si>
  <si>
    <t>OFF-SAN-10003368</t>
  </si>
  <si>
    <t>OFF-ELD-10001882</t>
  </si>
  <si>
    <t>OFF-CAR-10004229</t>
  </si>
  <si>
    <t>OFF-ROG-10000332</t>
  </si>
  <si>
    <t>OFF-STA-10003803</t>
  </si>
  <si>
    <t>OFF-HON-10000934</t>
  </si>
  <si>
    <t>OFF-SAN-10000335</t>
  </si>
  <si>
    <t>OFF-AVE-10003465</t>
  </si>
  <si>
    <t>OFF-SAN-10002441</t>
  </si>
  <si>
    <t>OFF-BIN-10001385</t>
  </si>
  <si>
    <t>OFF-ELD-10001293</t>
  </si>
  <si>
    <t>OFF-ADV-10000213</t>
  </si>
  <si>
    <t>OFF-CAR-10000150</t>
  </si>
  <si>
    <t>OFF-GLO-10002982</t>
  </si>
  <si>
    <t>OFF-ACC-10003788</t>
  </si>
  <si>
    <t>OFF-CAR-10003030</t>
  </si>
  <si>
    <t>OFF-HAR-10001714</t>
  </si>
  <si>
    <t>OFF-OIC-10000988</t>
  </si>
  <si>
    <t>OFF-ACC-10000798</t>
  </si>
  <si>
    <t>OFF-AVE-10001847</t>
  </si>
  <si>
    <t>OFF-AVE-10004708</t>
  </si>
  <si>
    <t>Sum of profit</t>
  </si>
  <si>
    <t>Row Labels</t>
  </si>
  <si>
    <t>Grand Total</t>
  </si>
  <si>
    <t>profits</t>
  </si>
  <si>
    <t>Predicted profits</t>
  </si>
  <si>
    <t>Durbin Watson</t>
  </si>
  <si>
    <t>1716909.69285 divided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</si>
</sst>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2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strRef>
              <c:f>SAles10years!$D$3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SAles10years!$B$4:$C$51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SAles10years!$D$4:$D$43</c:f>
              <c:numCache>
                <c:formatCode>General</c:formatCode>
                <c:ptCount val="40"/>
                <c:pt idx="0">
                  <c:v>1664.81</c:v>
                </c:pt>
                <c:pt idx="1">
                  <c:v>2397.5300000000002</c:v>
                </c:pt>
                <c:pt idx="2">
                  <c:v>2840.71</c:v>
                </c:pt>
                <c:pt idx="3">
                  <c:v>3547.29</c:v>
                </c:pt>
                <c:pt idx="4">
                  <c:v>3752.96</c:v>
                </c:pt>
                <c:pt idx="5">
                  <c:v>3714.74</c:v>
                </c:pt>
                <c:pt idx="6">
                  <c:v>4349.6099999999997</c:v>
                </c:pt>
                <c:pt idx="7">
                  <c:v>3566.34</c:v>
                </c:pt>
                <c:pt idx="8">
                  <c:v>5021.82</c:v>
                </c:pt>
                <c:pt idx="9">
                  <c:v>6423.48</c:v>
                </c:pt>
                <c:pt idx="10">
                  <c:v>7600.6</c:v>
                </c:pt>
                <c:pt idx="11">
                  <c:v>19756.21</c:v>
                </c:pt>
                <c:pt idx="12">
                  <c:v>2499.81</c:v>
                </c:pt>
                <c:pt idx="13">
                  <c:v>5198.24</c:v>
                </c:pt>
                <c:pt idx="14">
                  <c:v>7225.14</c:v>
                </c:pt>
                <c:pt idx="15">
                  <c:v>4806.03</c:v>
                </c:pt>
                <c:pt idx="16">
                  <c:v>5900.88</c:v>
                </c:pt>
                <c:pt idx="17">
                  <c:v>4951.34</c:v>
                </c:pt>
                <c:pt idx="18">
                  <c:v>6179.12</c:v>
                </c:pt>
                <c:pt idx="19">
                  <c:v>4752.1499999999996</c:v>
                </c:pt>
                <c:pt idx="20">
                  <c:v>5496.43</c:v>
                </c:pt>
                <c:pt idx="21">
                  <c:v>5835.1</c:v>
                </c:pt>
                <c:pt idx="22">
                  <c:v>12600.08</c:v>
                </c:pt>
                <c:pt idx="23">
                  <c:v>28541.72</c:v>
                </c:pt>
                <c:pt idx="24">
                  <c:v>4717.0200000000004</c:v>
                </c:pt>
                <c:pt idx="25">
                  <c:v>5702.63</c:v>
                </c:pt>
                <c:pt idx="26">
                  <c:v>9957.58</c:v>
                </c:pt>
                <c:pt idx="27">
                  <c:v>5304.78</c:v>
                </c:pt>
                <c:pt idx="28">
                  <c:v>6492.43</c:v>
                </c:pt>
                <c:pt idx="29">
                  <c:v>6630.8</c:v>
                </c:pt>
                <c:pt idx="30">
                  <c:v>7349.62</c:v>
                </c:pt>
                <c:pt idx="31">
                  <c:v>8176.62</c:v>
                </c:pt>
                <c:pt idx="32">
                  <c:v>8573.17</c:v>
                </c:pt>
                <c:pt idx="33">
                  <c:v>9690.5</c:v>
                </c:pt>
                <c:pt idx="34">
                  <c:v>15151.84</c:v>
                </c:pt>
                <c:pt idx="35">
                  <c:v>34061.01</c:v>
                </c:pt>
                <c:pt idx="36">
                  <c:v>5921.1</c:v>
                </c:pt>
                <c:pt idx="37">
                  <c:v>5814.58</c:v>
                </c:pt>
                <c:pt idx="38">
                  <c:v>12421.25</c:v>
                </c:pt>
                <c:pt idx="39">
                  <c:v>6369.77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D0-47D8-AD7C-13FB84DAAA35}"/>
            </c:ext>
          </c:extLst>
        </c:ser>
        <c:ser>
          <c:idx val="3"/>
          <c:order val="1"/>
          <c:tx>
            <c:strRef>
              <c:f>SAles10years!$J$3</c:f>
              <c:strCache>
                <c:ptCount val="1"/>
                <c:pt idx="0">
                  <c:v>Trend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SAles10years!$B$4:$C$51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SAles10years!$J$4:$J$43</c:f>
              <c:numCache>
                <c:formatCode>General</c:formatCode>
                <c:ptCount val="40"/>
                <c:pt idx="0">
                  <c:v>3695.8751097442469</c:v>
                </c:pt>
                <c:pt idx="1">
                  <c:v>3901.732402815484</c:v>
                </c:pt>
                <c:pt idx="2">
                  <c:v>4107.5896958867215</c:v>
                </c:pt>
                <c:pt idx="3">
                  <c:v>4313.4469889579586</c:v>
                </c:pt>
                <c:pt idx="4">
                  <c:v>4519.3042820291967</c:v>
                </c:pt>
                <c:pt idx="5">
                  <c:v>4725.1615751004338</c:v>
                </c:pt>
                <c:pt idx="6">
                  <c:v>4931.0188681716718</c:v>
                </c:pt>
                <c:pt idx="7">
                  <c:v>5136.8761612429089</c:v>
                </c:pt>
                <c:pt idx="8">
                  <c:v>5342.733454314146</c:v>
                </c:pt>
                <c:pt idx="9">
                  <c:v>5548.590747385384</c:v>
                </c:pt>
                <c:pt idx="10">
                  <c:v>5754.4480404566211</c:v>
                </c:pt>
                <c:pt idx="11">
                  <c:v>5960.3053335278582</c:v>
                </c:pt>
                <c:pt idx="12">
                  <c:v>6166.1626265990963</c:v>
                </c:pt>
                <c:pt idx="13">
                  <c:v>6372.0199196703334</c:v>
                </c:pt>
                <c:pt idx="14">
                  <c:v>6577.8772127415705</c:v>
                </c:pt>
                <c:pt idx="15">
                  <c:v>6783.7345058128085</c:v>
                </c:pt>
                <c:pt idx="16">
                  <c:v>6989.5917988840456</c:v>
                </c:pt>
                <c:pt idx="17">
                  <c:v>7195.4490919552827</c:v>
                </c:pt>
                <c:pt idx="18">
                  <c:v>7401.3063850265207</c:v>
                </c:pt>
                <c:pt idx="19">
                  <c:v>7607.1636780977578</c:v>
                </c:pt>
                <c:pt idx="20">
                  <c:v>7813.0209711689949</c:v>
                </c:pt>
                <c:pt idx="21">
                  <c:v>8018.878264240233</c:v>
                </c:pt>
                <c:pt idx="22">
                  <c:v>8224.7355573114692</c:v>
                </c:pt>
                <c:pt idx="23">
                  <c:v>8430.5928503827072</c:v>
                </c:pt>
                <c:pt idx="24">
                  <c:v>8636.4501434539452</c:v>
                </c:pt>
                <c:pt idx="25">
                  <c:v>8842.3074365251814</c:v>
                </c:pt>
                <c:pt idx="26">
                  <c:v>9048.1647295964194</c:v>
                </c:pt>
                <c:pt idx="27">
                  <c:v>9254.0220226676574</c:v>
                </c:pt>
                <c:pt idx="28">
                  <c:v>9459.8793157388936</c:v>
                </c:pt>
                <c:pt idx="29">
                  <c:v>9665.7366088101317</c:v>
                </c:pt>
                <c:pt idx="30">
                  <c:v>9871.5939018813697</c:v>
                </c:pt>
                <c:pt idx="31">
                  <c:v>10077.451194952606</c:v>
                </c:pt>
                <c:pt idx="32">
                  <c:v>10283.308488023844</c:v>
                </c:pt>
                <c:pt idx="33">
                  <c:v>10489.165781095082</c:v>
                </c:pt>
                <c:pt idx="34">
                  <c:v>10695.023074166318</c:v>
                </c:pt>
                <c:pt idx="35">
                  <c:v>10900.880367237556</c:v>
                </c:pt>
                <c:pt idx="36">
                  <c:v>11106.737660308794</c:v>
                </c:pt>
                <c:pt idx="37">
                  <c:v>11312.59495338003</c:v>
                </c:pt>
                <c:pt idx="38">
                  <c:v>11518.452246451268</c:v>
                </c:pt>
                <c:pt idx="39">
                  <c:v>11724.309539522506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6D0-47D8-AD7C-13FB84DAAA35}"/>
            </c:ext>
          </c:extLst>
        </c:ser>
        <c:ser>
          <c:idx val="4"/>
          <c:order val="2"/>
          <c:tx>
            <c:strRef>
              <c:f>SAles10years!$K$3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SAles10years!$B$4:$C$51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SAles10years!$K$4:$K$51</c:f>
              <c:numCache>
                <c:formatCode>General</c:formatCode>
                <c:ptCount val="48"/>
                <c:pt idx="0">
                  <c:v>2805.5552042747872</c:v>
                </c:pt>
                <c:pt idx="1">
                  <c:v>2979.157859654576</c:v>
                </c:pt>
                <c:pt idx="2">
                  <c:v>4450.6296577431995</c:v>
                </c:pt>
                <c:pt idx="3">
                  <c:v>5723.1495097970474</c:v>
                </c:pt>
                <c:pt idx="4">
                  <c:v>3430.6239447105495</c:v>
                </c:pt>
                <c:pt idx="5">
                  <c:v>3607.885111352155</c:v>
                </c:pt>
                <c:pt idx="6">
                  <c:v>5342.8264365237555</c:v>
                </c:pt>
                <c:pt idx="7">
                  <c:v>6815.6883252221724</c:v>
                </c:pt>
                <c:pt idx="8">
                  <c:v>4055.6926851463118</c:v>
                </c:pt>
                <c:pt idx="9">
                  <c:v>4236.6123630497341</c:v>
                </c:pt>
                <c:pt idx="10">
                  <c:v>6235.0232153043098</c:v>
                </c:pt>
                <c:pt idx="11">
                  <c:v>7908.2271406472964</c:v>
                </c:pt>
                <c:pt idx="12">
                  <c:v>4680.7614255820745</c:v>
                </c:pt>
                <c:pt idx="13">
                  <c:v>4865.3396147473122</c:v>
                </c:pt>
                <c:pt idx="14">
                  <c:v>7127.2199940848641</c:v>
                </c:pt>
                <c:pt idx="15">
                  <c:v>9000.7659560724223</c:v>
                </c:pt>
                <c:pt idx="16">
                  <c:v>5305.8301660178367</c:v>
                </c:pt>
                <c:pt idx="17">
                  <c:v>5494.0668664448913</c:v>
                </c:pt>
                <c:pt idx="18">
                  <c:v>8019.4167728654202</c:v>
                </c:pt>
                <c:pt idx="19">
                  <c:v>10093.304771497546</c:v>
                </c:pt>
                <c:pt idx="20">
                  <c:v>5930.8989064535981</c:v>
                </c:pt>
                <c:pt idx="21">
                  <c:v>6122.7941181424703</c:v>
                </c:pt>
                <c:pt idx="22">
                  <c:v>8911.6135516459726</c:v>
                </c:pt>
                <c:pt idx="23">
                  <c:v>11185.843586922671</c:v>
                </c:pt>
                <c:pt idx="24">
                  <c:v>6555.9676468893613</c:v>
                </c:pt>
                <c:pt idx="25">
                  <c:v>6751.5213698400485</c:v>
                </c:pt>
                <c:pt idx="26">
                  <c:v>9803.8103304265296</c:v>
                </c:pt>
                <c:pt idx="27">
                  <c:v>12278.382402347796</c:v>
                </c:pt>
                <c:pt idx="28">
                  <c:v>7181.0363873251226</c:v>
                </c:pt>
                <c:pt idx="29">
                  <c:v>7380.2486215376275</c:v>
                </c:pt>
                <c:pt idx="30">
                  <c:v>10696.007109207085</c:v>
                </c:pt>
                <c:pt idx="31">
                  <c:v>13370.921217772919</c:v>
                </c:pt>
                <c:pt idx="32">
                  <c:v>7806.1051277608849</c:v>
                </c:pt>
                <c:pt idx="33">
                  <c:v>8008.9758732352066</c:v>
                </c:pt>
                <c:pt idx="34">
                  <c:v>11588.203887987638</c:v>
                </c:pt>
                <c:pt idx="35">
                  <c:v>14463.460033198044</c:v>
                </c:pt>
                <c:pt idx="36">
                  <c:v>8431.1738681966472</c:v>
                </c:pt>
                <c:pt idx="37">
                  <c:v>8637.7031249327847</c:v>
                </c:pt>
                <c:pt idx="38">
                  <c:v>12480.400666768193</c:v>
                </c:pt>
                <c:pt idx="39">
                  <c:v>15555.998848623169</c:v>
                </c:pt>
                <c:pt idx="40">
                  <c:v>9056.2426086324103</c:v>
                </c:pt>
                <c:pt idx="41">
                  <c:v>9266.4303766303638</c:v>
                </c:pt>
                <c:pt idx="42">
                  <c:v>13372.597445548749</c:v>
                </c:pt>
                <c:pt idx="43">
                  <c:v>16648.537664048294</c:v>
                </c:pt>
                <c:pt idx="44">
                  <c:v>9681.3113490681717</c:v>
                </c:pt>
                <c:pt idx="45">
                  <c:v>9895.1576283279428</c:v>
                </c:pt>
                <c:pt idx="46">
                  <c:v>14264.794224329304</c:v>
                </c:pt>
                <c:pt idx="47">
                  <c:v>17741.076479473417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6D0-47D8-AD7C-13FB84DAAA35}"/>
            </c:ext>
          </c:extLst>
        </c:ser>
        <c:marker val="1"/>
        <c:axId val="125305216"/>
        <c:axId val="125306752"/>
      </c:lineChart>
      <c:catAx>
        <c:axId val="1253052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306752"/>
        <c:crosses val="autoZero"/>
        <c:auto val="1"/>
        <c:lblAlgn val="ctr"/>
        <c:lblOffset val="100"/>
      </c:catAx>
      <c:valAx>
        <c:axId val="1253067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Passengers 10-year</a:t>
            </a:r>
            <a:br>
              <a:rPr lang="en-US"/>
            </a:br>
            <a:r>
              <a:rPr lang="en-US"/>
              <a:t>Trimester</a:t>
            </a:r>
            <a:r>
              <a:rPr lang="en-US" baseline="0"/>
              <a:t> lag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AirPassengers!$B$4:$C$43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</c:lvl>
              </c:multiLvlStrCache>
            </c:multiLvlStrRef>
          </c:cat>
          <c:val>
            <c:numRef>
              <c:f>AirPassengers!$D$4:$D$42</c:f>
              <c:numCache>
                <c:formatCode>General</c:formatCode>
                <c:ptCount val="39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4D2B-4474-8658-ABD3B922CB02}"/>
            </c:ext>
          </c:extLst>
        </c:ser>
        <c:ser>
          <c:idx val="1"/>
          <c:order val="1"/>
          <c:tx>
            <c:strRef>
              <c:f>AirPassengers!$F$3</c:f>
              <c:strCache>
                <c:ptCount val="1"/>
                <c:pt idx="0">
                  <c:v>CenterMA(4)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AirPassengers!$F$4:$F$41</c:f>
              <c:numCache>
                <c:formatCode>General</c:formatCode>
                <c:ptCount val="38"/>
                <c:pt idx="2">
                  <c:v>123.875</c:v>
                </c:pt>
                <c:pt idx="3">
                  <c:v>127.125</c:v>
                </c:pt>
                <c:pt idx="4">
                  <c:v>131.25</c:v>
                </c:pt>
                <c:pt idx="5">
                  <c:v>135.625</c:v>
                </c:pt>
                <c:pt idx="6">
                  <c:v>139.875</c:v>
                </c:pt>
                <c:pt idx="7">
                  <c:v>139.75</c:v>
                </c:pt>
                <c:pt idx="8">
                  <c:v>132.25</c:v>
                </c:pt>
                <c:pt idx="9">
                  <c:v>123</c:v>
                </c:pt>
                <c:pt idx="10">
                  <c:v>116.625</c:v>
                </c:pt>
                <c:pt idx="11">
                  <c:v>114.875</c:v>
                </c:pt>
                <c:pt idx="12">
                  <c:v>120.375</c:v>
                </c:pt>
                <c:pt idx="13">
                  <c:v>127.125</c:v>
                </c:pt>
                <c:pt idx="14">
                  <c:v>130.5</c:v>
                </c:pt>
                <c:pt idx="15">
                  <c:v>134.625</c:v>
                </c:pt>
                <c:pt idx="16">
                  <c:v>141.125</c:v>
                </c:pt>
                <c:pt idx="17">
                  <c:v>149.125</c:v>
                </c:pt>
                <c:pt idx="18">
                  <c:v>157.625</c:v>
                </c:pt>
                <c:pt idx="19">
                  <c:v>159.75</c:v>
                </c:pt>
                <c:pt idx="20">
                  <c:v>150.75</c:v>
                </c:pt>
                <c:pt idx="21">
                  <c:v>140</c:v>
                </c:pt>
                <c:pt idx="22">
                  <c:v>134.625</c:v>
                </c:pt>
                <c:pt idx="23">
                  <c:v>135.125</c:v>
                </c:pt>
                <c:pt idx="24">
                  <c:v>145.25</c:v>
                </c:pt>
                <c:pt idx="25">
                  <c:v>156.125</c:v>
                </c:pt>
                <c:pt idx="26">
                  <c:v>162.375</c:v>
                </c:pt>
                <c:pt idx="27">
                  <c:v>169.25</c:v>
                </c:pt>
                <c:pt idx="28">
                  <c:v>175.375</c:v>
                </c:pt>
                <c:pt idx="29">
                  <c:v>182.5</c:v>
                </c:pt>
                <c:pt idx="30">
                  <c:v>188.5</c:v>
                </c:pt>
                <c:pt idx="31">
                  <c:v>188</c:v>
                </c:pt>
                <c:pt idx="32">
                  <c:v>179.375</c:v>
                </c:pt>
                <c:pt idx="33">
                  <c:v>168.625</c:v>
                </c:pt>
                <c:pt idx="34">
                  <c:v>162.875</c:v>
                </c:pt>
                <c:pt idx="35">
                  <c:v>163.5</c:v>
                </c:pt>
                <c:pt idx="36">
                  <c:v>171.625</c:v>
                </c:pt>
                <c:pt idx="37">
                  <c:v>179.375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4D2B-4474-8658-ABD3B922CB02}"/>
            </c:ext>
          </c:extLst>
        </c:ser>
        <c:marker val="1"/>
        <c:axId val="144648448"/>
        <c:axId val="144666624"/>
      </c:lineChart>
      <c:catAx>
        <c:axId val="1446484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666624"/>
        <c:crosses val="autoZero"/>
        <c:auto val="1"/>
        <c:lblAlgn val="ctr"/>
        <c:lblOffset val="100"/>
      </c:catAx>
      <c:valAx>
        <c:axId val="1446666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6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AirPassengers!$D$4:$D$43</c:f>
              <c:numCache>
                <c:formatCode>General</c:formatCode>
                <c:ptCount val="4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3E-4F28-979C-54F5904F951A}"/>
            </c:ext>
          </c:extLst>
        </c:ser>
        <c:ser>
          <c:idx val="1"/>
          <c:order val="1"/>
          <c:tx>
            <c:strRef>
              <c:f>AirPassengers!$J$3</c:f>
              <c:strCache>
                <c:ptCount val="1"/>
                <c:pt idx="0">
                  <c:v>Trend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AirPassengers!$J$4:$J$51</c:f>
              <c:numCache>
                <c:formatCode>General</c:formatCode>
                <c:ptCount val="48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  <c:pt idx="20">
                  <c:v>150.08347979669304</c:v>
                </c:pt>
                <c:pt idx="21">
                  <c:v>151.78831241668769</c:v>
                </c:pt>
                <c:pt idx="22">
                  <c:v>153.49314503668234</c:v>
                </c:pt>
                <c:pt idx="23">
                  <c:v>155.19797765667698</c:v>
                </c:pt>
                <c:pt idx="24">
                  <c:v>156.90281027667163</c:v>
                </c:pt>
                <c:pt idx="25">
                  <c:v>158.60764289666631</c:v>
                </c:pt>
                <c:pt idx="26">
                  <c:v>160.31247551666095</c:v>
                </c:pt>
                <c:pt idx="27">
                  <c:v>162.0173081366556</c:v>
                </c:pt>
                <c:pt idx="28">
                  <c:v>163.72214075665025</c:v>
                </c:pt>
                <c:pt idx="29">
                  <c:v>165.4269733766449</c:v>
                </c:pt>
                <c:pt idx="30">
                  <c:v>167.13180599663954</c:v>
                </c:pt>
                <c:pt idx="31">
                  <c:v>168.83663861663422</c:v>
                </c:pt>
                <c:pt idx="32">
                  <c:v>170.54147123662887</c:v>
                </c:pt>
                <c:pt idx="33">
                  <c:v>172.24630385662351</c:v>
                </c:pt>
                <c:pt idx="34">
                  <c:v>173.95113647661816</c:v>
                </c:pt>
                <c:pt idx="35">
                  <c:v>175.65596909661281</c:v>
                </c:pt>
                <c:pt idx="36">
                  <c:v>177.36080171660745</c:v>
                </c:pt>
                <c:pt idx="37">
                  <c:v>179.0656343366021</c:v>
                </c:pt>
                <c:pt idx="38">
                  <c:v>180.77046695659675</c:v>
                </c:pt>
                <c:pt idx="39">
                  <c:v>182.4752995765914</c:v>
                </c:pt>
                <c:pt idx="40">
                  <c:v>184.18013219658607</c:v>
                </c:pt>
                <c:pt idx="41">
                  <c:v>185.88496481658072</c:v>
                </c:pt>
                <c:pt idx="42">
                  <c:v>187.58979743657537</c:v>
                </c:pt>
                <c:pt idx="43">
                  <c:v>189.29463005657001</c:v>
                </c:pt>
                <c:pt idx="44">
                  <c:v>190.99946267656469</c:v>
                </c:pt>
                <c:pt idx="45">
                  <c:v>192.70429529655934</c:v>
                </c:pt>
                <c:pt idx="46">
                  <c:v>194.40912791655398</c:v>
                </c:pt>
                <c:pt idx="47">
                  <c:v>196.11396053654863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53E-4F28-979C-54F5904F951A}"/>
            </c:ext>
          </c:extLst>
        </c:ser>
        <c:ser>
          <c:idx val="2"/>
          <c:order val="2"/>
          <c:tx>
            <c:strRef>
              <c:f>AirPassengers!$K$3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AirPassengers!$K$4:$K$51</c:f>
              <c:numCache>
                <c:formatCode>General</c:formatCode>
                <c:ptCount val="48"/>
                <c:pt idx="0">
                  <c:v>113.93279279289249</c:v>
                </c:pt>
                <c:pt idx="1">
                  <c:v>115.12193635846603</c:v>
                </c:pt>
                <c:pt idx="2">
                  <c:v>120.3186874723073</c:v>
                </c:pt>
                <c:pt idx="3">
                  <c:v>124.34261898791226</c:v>
                </c:pt>
                <c:pt idx="4">
                  <c:v>120.63135834554501</c:v>
                </c:pt>
                <c:pt idx="5">
                  <c:v>121.79237102997476</c:v>
                </c:pt>
                <c:pt idx="6">
                  <c:v>127.19068910879514</c:v>
                </c:pt>
                <c:pt idx="7">
                  <c:v>131.3444697919945</c:v>
                </c:pt>
                <c:pt idx="8">
                  <c:v>127.32992389819752</c:v>
                </c:pt>
                <c:pt idx="9">
                  <c:v>128.46280570148346</c:v>
                </c:pt>
                <c:pt idx="10">
                  <c:v>134.06269074528296</c:v>
                </c:pt>
                <c:pt idx="11">
                  <c:v>138.34632059607674</c:v>
                </c:pt>
                <c:pt idx="12">
                  <c:v>134.02848945085006</c:v>
                </c:pt>
                <c:pt idx="13">
                  <c:v>135.13324037299219</c:v>
                </c:pt>
                <c:pt idx="14">
                  <c:v>140.93469238177084</c:v>
                </c:pt>
                <c:pt idx="15">
                  <c:v>145.34817140015895</c:v>
                </c:pt>
                <c:pt idx="16">
                  <c:v>140.72705500350256</c:v>
                </c:pt>
                <c:pt idx="17">
                  <c:v>141.80367504450095</c:v>
                </c:pt>
                <c:pt idx="18">
                  <c:v>147.8066940182587</c:v>
                </c:pt>
                <c:pt idx="19">
                  <c:v>152.35002220424118</c:v>
                </c:pt>
                <c:pt idx="20">
                  <c:v>147.42562055615511</c:v>
                </c:pt>
                <c:pt idx="21">
                  <c:v>148.47410971600965</c:v>
                </c:pt>
                <c:pt idx="22">
                  <c:v>154.67869565474652</c:v>
                </c:pt>
                <c:pt idx="23">
                  <c:v>159.35187300832339</c:v>
                </c:pt>
                <c:pt idx="24">
                  <c:v>154.12418610880761</c:v>
                </c:pt>
                <c:pt idx="25">
                  <c:v>155.14454438751841</c:v>
                </c:pt>
                <c:pt idx="26">
                  <c:v>161.55069729123437</c:v>
                </c:pt>
                <c:pt idx="27">
                  <c:v>166.35372381240566</c:v>
                </c:pt>
                <c:pt idx="28">
                  <c:v>160.82275166146016</c:v>
                </c:pt>
                <c:pt idx="29">
                  <c:v>161.81497905902711</c:v>
                </c:pt>
                <c:pt idx="30">
                  <c:v>168.42269892772219</c:v>
                </c:pt>
                <c:pt idx="31">
                  <c:v>173.3555746164879</c:v>
                </c:pt>
                <c:pt idx="32">
                  <c:v>167.52131721411268</c:v>
                </c:pt>
                <c:pt idx="33">
                  <c:v>168.48541373053584</c:v>
                </c:pt>
                <c:pt idx="34">
                  <c:v>175.29470056421007</c:v>
                </c:pt>
                <c:pt idx="35">
                  <c:v>180.35742542057011</c:v>
                </c:pt>
                <c:pt idx="36">
                  <c:v>174.21988276676518</c:v>
                </c:pt>
                <c:pt idx="37">
                  <c:v>175.15584840204457</c:v>
                </c:pt>
                <c:pt idx="38">
                  <c:v>182.1667022006979</c:v>
                </c:pt>
                <c:pt idx="39">
                  <c:v>187.35927622465232</c:v>
                </c:pt>
                <c:pt idx="40">
                  <c:v>180.91844831941773</c:v>
                </c:pt>
                <c:pt idx="41">
                  <c:v>181.8262830735533</c:v>
                </c:pt>
                <c:pt idx="42">
                  <c:v>189.03870383718575</c:v>
                </c:pt>
                <c:pt idx="43">
                  <c:v>194.36112702873456</c:v>
                </c:pt>
                <c:pt idx="44">
                  <c:v>187.61701387207026</c:v>
                </c:pt>
                <c:pt idx="45">
                  <c:v>188.49671774506203</c:v>
                </c:pt>
                <c:pt idx="46">
                  <c:v>195.9107054736736</c:v>
                </c:pt>
                <c:pt idx="47">
                  <c:v>201.3629778328168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53E-4F28-979C-54F5904F951A}"/>
            </c:ext>
          </c:extLst>
        </c:ser>
        <c:marker val="1"/>
        <c:axId val="144800768"/>
        <c:axId val="144708352"/>
      </c:lineChart>
      <c:catAx>
        <c:axId val="1448007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708352"/>
        <c:crosses val="autoZero"/>
        <c:auto val="1"/>
        <c:lblAlgn val="ctr"/>
        <c:lblOffset val="100"/>
      </c:catAx>
      <c:valAx>
        <c:axId val="1447083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80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v>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AirPassengers!$B$4:$C$43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</c:lvl>
              </c:multiLvlStrCache>
            </c:multiLvlStrRef>
          </c:cat>
          <c:val>
            <c:numRef>
              <c:f>AirPassengers!$D$4:$D$35</c:f>
              <c:numCache>
                <c:formatCode>General</c:formatCode>
                <c:ptCount val="32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4E-47F7-B2DD-D320E7246DCA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AirPassengers!$B$4:$C$43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</c:lvl>
              </c:multiLvlStrCache>
            </c:multiLvlStrRef>
          </c:cat>
          <c:val>
            <c:numRef>
              <c:f>AirPassengers!$J$4:$J$35</c:f>
              <c:numCache>
                <c:formatCode>General</c:formatCode>
                <c:ptCount val="32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  <c:pt idx="20">
                  <c:v>150.08347979669304</c:v>
                </c:pt>
                <c:pt idx="21">
                  <c:v>151.78831241668769</c:v>
                </c:pt>
                <c:pt idx="22">
                  <c:v>153.49314503668234</c:v>
                </c:pt>
                <c:pt idx="23">
                  <c:v>155.19797765667698</c:v>
                </c:pt>
                <c:pt idx="24">
                  <c:v>156.90281027667163</c:v>
                </c:pt>
                <c:pt idx="25">
                  <c:v>158.60764289666631</c:v>
                </c:pt>
                <c:pt idx="26">
                  <c:v>160.31247551666095</c:v>
                </c:pt>
                <c:pt idx="27">
                  <c:v>162.0173081366556</c:v>
                </c:pt>
                <c:pt idx="28">
                  <c:v>163.72214075665025</c:v>
                </c:pt>
                <c:pt idx="29">
                  <c:v>165.4269733766449</c:v>
                </c:pt>
                <c:pt idx="30">
                  <c:v>167.13180599663954</c:v>
                </c:pt>
                <c:pt idx="31">
                  <c:v>168.83663861663422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A4E-47F7-B2DD-D320E7246DCA}"/>
            </c:ext>
          </c:extLst>
        </c:ser>
        <c:ser>
          <c:idx val="2"/>
          <c:order val="2"/>
          <c:tx>
            <c:v>Forecasting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AirPassengers!$K$4:$K$39</c:f>
              <c:numCache>
                <c:formatCode>General</c:formatCode>
                <c:ptCount val="36"/>
                <c:pt idx="0">
                  <c:v>113.93279279289249</c:v>
                </c:pt>
                <c:pt idx="1">
                  <c:v>115.12193635846603</c:v>
                </c:pt>
                <c:pt idx="2">
                  <c:v>120.3186874723073</c:v>
                </c:pt>
                <c:pt idx="3">
                  <c:v>124.34261898791226</c:v>
                </c:pt>
                <c:pt idx="4">
                  <c:v>120.63135834554501</c:v>
                </c:pt>
                <c:pt idx="5">
                  <c:v>121.79237102997476</c:v>
                </c:pt>
                <c:pt idx="6">
                  <c:v>127.19068910879514</c:v>
                </c:pt>
                <c:pt idx="7">
                  <c:v>131.3444697919945</c:v>
                </c:pt>
                <c:pt idx="8">
                  <c:v>127.32992389819752</c:v>
                </c:pt>
                <c:pt idx="9">
                  <c:v>128.46280570148346</c:v>
                </c:pt>
                <c:pt idx="10">
                  <c:v>134.06269074528296</c:v>
                </c:pt>
                <c:pt idx="11">
                  <c:v>138.34632059607674</c:v>
                </c:pt>
                <c:pt idx="12">
                  <c:v>134.02848945085006</c:v>
                </c:pt>
                <c:pt idx="13">
                  <c:v>135.13324037299219</c:v>
                </c:pt>
                <c:pt idx="14">
                  <c:v>140.93469238177084</c:v>
                </c:pt>
                <c:pt idx="15">
                  <c:v>145.34817140015895</c:v>
                </c:pt>
                <c:pt idx="16">
                  <c:v>140.72705500350256</c:v>
                </c:pt>
                <c:pt idx="17">
                  <c:v>141.80367504450095</c:v>
                </c:pt>
                <c:pt idx="18">
                  <c:v>147.8066940182587</c:v>
                </c:pt>
                <c:pt idx="19">
                  <c:v>152.35002220424118</c:v>
                </c:pt>
                <c:pt idx="20">
                  <c:v>147.42562055615511</c:v>
                </c:pt>
                <c:pt idx="21">
                  <c:v>148.47410971600965</c:v>
                </c:pt>
                <c:pt idx="22">
                  <c:v>154.67869565474652</c:v>
                </c:pt>
                <c:pt idx="23">
                  <c:v>159.35187300832339</c:v>
                </c:pt>
                <c:pt idx="24">
                  <c:v>154.12418610880761</c:v>
                </c:pt>
                <c:pt idx="25">
                  <c:v>155.14454438751841</c:v>
                </c:pt>
                <c:pt idx="26">
                  <c:v>161.55069729123437</c:v>
                </c:pt>
                <c:pt idx="27">
                  <c:v>166.35372381240566</c:v>
                </c:pt>
                <c:pt idx="28">
                  <c:v>160.82275166146016</c:v>
                </c:pt>
                <c:pt idx="29">
                  <c:v>161.81497905902711</c:v>
                </c:pt>
                <c:pt idx="30">
                  <c:v>168.42269892772219</c:v>
                </c:pt>
                <c:pt idx="31">
                  <c:v>173.3555746164879</c:v>
                </c:pt>
                <c:pt idx="32">
                  <c:v>167.52131721411268</c:v>
                </c:pt>
                <c:pt idx="33">
                  <c:v>168.48541373053584</c:v>
                </c:pt>
                <c:pt idx="34">
                  <c:v>175.29470056421007</c:v>
                </c:pt>
                <c:pt idx="35">
                  <c:v>180.35742542057011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A4E-47F7-B2DD-D320E7246DCA}"/>
            </c:ext>
          </c:extLst>
        </c:ser>
        <c:marker val="1"/>
        <c:axId val="144956032"/>
        <c:axId val="144954880"/>
      </c:lineChart>
      <c:catAx>
        <c:axId val="1449560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54880"/>
        <c:crosses val="autoZero"/>
        <c:auto val="1"/>
        <c:lblAlgn val="ctr"/>
        <c:lblOffset val="100"/>
      </c:catAx>
      <c:valAx>
        <c:axId val="1449548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smoothMarker"/>
        <c:ser>
          <c:idx val="0"/>
          <c:order val="0"/>
          <c:tx>
            <c:strRef>
              <c:f>AirpassengersErros!$B$1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yVal>
            <c:numRef>
              <c:f>AirpassengersErros!$B$2:$B$49</c:f>
              <c:numCache>
                <c:formatCode>General</c:formatCode>
                <c:ptCount val="48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D7B-43A9-9080-49CB300BB72D}"/>
            </c:ext>
          </c:extLst>
        </c:ser>
        <c:ser>
          <c:idx val="1"/>
          <c:order val="1"/>
          <c:tx>
            <c:strRef>
              <c:f>AirpassengersErros!$I$46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AirpassengersErros!$I$47:$I$94</c:f>
              <c:numCache>
                <c:formatCode>General</c:formatCode>
                <c:ptCount val="48"/>
                <c:pt idx="0">
                  <c:v>-0.55612244897957908</c:v>
                </c:pt>
                <c:pt idx="1">
                  <c:v>3.4941380807642304</c:v>
                </c:pt>
                <c:pt idx="2">
                  <c:v>15.54439861050804</c:v>
                </c:pt>
                <c:pt idx="3">
                  <c:v>10.594659140251864</c:v>
                </c:pt>
                <c:pt idx="4">
                  <c:v>0.64491966999567296</c:v>
                </c:pt>
                <c:pt idx="5">
                  <c:v>12.695180199739482</c:v>
                </c:pt>
                <c:pt idx="6">
                  <c:v>23.745440729483292</c:v>
                </c:pt>
                <c:pt idx="7">
                  <c:v>21.795701259227101</c:v>
                </c:pt>
                <c:pt idx="8">
                  <c:v>7.845961788970925</c:v>
                </c:pt>
                <c:pt idx="9">
                  <c:v>-11.103777681285266</c:v>
                </c:pt>
                <c:pt idx="10">
                  <c:v>-28.053517151541456</c:v>
                </c:pt>
                <c:pt idx="11">
                  <c:v>-16.003256621797647</c:v>
                </c:pt>
                <c:pt idx="12">
                  <c:v>-20.952996092053837</c:v>
                </c:pt>
                <c:pt idx="13">
                  <c:v>-11.902735562310028</c:v>
                </c:pt>
                <c:pt idx="14">
                  <c:v>1.1475249674337817</c:v>
                </c:pt>
                <c:pt idx="15">
                  <c:v>-6.8022145028224088</c:v>
                </c:pt>
                <c:pt idx="16">
                  <c:v>-18.751953973078571</c:v>
                </c:pt>
                <c:pt idx="17">
                  <c:v>3.2983065566652385</c:v>
                </c:pt>
                <c:pt idx="18">
                  <c:v>22.348567086409048</c:v>
                </c:pt>
                <c:pt idx="19">
                  <c:v>20.398827616152857</c:v>
                </c:pt>
                <c:pt idx="20">
                  <c:v>6.4490881458966669</c:v>
                </c:pt>
                <c:pt idx="21">
                  <c:v>-20.500651324359524</c:v>
                </c:pt>
                <c:pt idx="22">
                  <c:v>-41.450390794615714</c:v>
                </c:pt>
                <c:pt idx="23">
                  <c:v>-17.400130264871905</c:v>
                </c:pt>
                <c:pt idx="24">
                  <c:v>-14.349869735128095</c:v>
                </c:pt>
                <c:pt idx="25">
                  <c:v>-11.299609205384286</c:v>
                </c:pt>
                <c:pt idx="26">
                  <c:v>14.750651324359524</c:v>
                </c:pt>
                <c:pt idx="27">
                  <c:v>-2.1990881458966669</c:v>
                </c:pt>
                <c:pt idx="28">
                  <c:v>4.8511723838471426</c:v>
                </c:pt>
                <c:pt idx="29">
                  <c:v>8.901432913590952</c:v>
                </c:pt>
                <c:pt idx="30">
                  <c:v>27.95169344333479</c:v>
                </c:pt>
                <c:pt idx="31">
                  <c:v>26.001953973078599</c:v>
                </c:pt>
                <c:pt idx="32">
                  <c:v>9.0522145028224088</c:v>
                </c:pt>
                <c:pt idx="33">
                  <c:v>-14.897524967433782</c:v>
                </c:pt>
                <c:pt idx="34">
                  <c:v>-32.847264437689972</c:v>
                </c:pt>
                <c:pt idx="35">
                  <c:v>-14.797003907946163</c:v>
                </c:pt>
                <c:pt idx="36">
                  <c:v>-11.746743378202353</c:v>
                </c:pt>
                <c:pt idx="37">
                  <c:v>-4.6964828484585155</c:v>
                </c:pt>
                <c:pt idx="38">
                  <c:v>6.353777681285294</c:v>
                </c:pt>
                <c:pt idx="39">
                  <c:v>-7.5959617889708966</c:v>
                </c:pt>
                <c:pt idx="40">
                  <c:v>-7.5457012592270871</c:v>
                </c:pt>
                <c:pt idx="41">
                  <c:v>25.504559270516722</c:v>
                </c:pt>
                <c:pt idx="42">
                  <c:v>35.554819800260532</c:v>
                </c:pt>
                <c:pt idx="43">
                  <c:v>45.605080330004341</c:v>
                </c:pt>
                <c:pt idx="44">
                  <c:v>10.655340859748151</c:v>
                </c:pt>
                <c:pt idx="45">
                  <c:v>-9.2943986105080398</c:v>
                </c:pt>
                <c:pt idx="46">
                  <c:v>-30.24413808076423</c:v>
                </c:pt>
                <c:pt idx="47">
                  <c:v>-10.193877551020421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D7B-43A9-9080-49CB300BB72D}"/>
            </c:ext>
          </c:extLst>
        </c:ser>
        <c:axId val="144991360"/>
        <c:axId val="144992896"/>
      </c:scatterChart>
      <c:valAx>
        <c:axId val="14499136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92896"/>
        <c:crosses val="autoZero"/>
        <c:crossBetween val="midCat"/>
      </c:valAx>
      <c:valAx>
        <c:axId val="1449928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9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AirpassengersErros!$I$46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AirpassengersErros!$I$47:$I$94</c:f>
              <c:numCache>
                <c:formatCode>General</c:formatCode>
                <c:ptCount val="48"/>
                <c:pt idx="0">
                  <c:v>-0.55612244897957908</c:v>
                </c:pt>
                <c:pt idx="1">
                  <c:v>3.4941380807642304</c:v>
                </c:pt>
                <c:pt idx="2">
                  <c:v>15.54439861050804</c:v>
                </c:pt>
                <c:pt idx="3">
                  <c:v>10.594659140251864</c:v>
                </c:pt>
                <c:pt idx="4">
                  <c:v>0.64491966999567296</c:v>
                </c:pt>
                <c:pt idx="5">
                  <c:v>12.695180199739482</c:v>
                </c:pt>
                <c:pt idx="6">
                  <c:v>23.745440729483292</c:v>
                </c:pt>
                <c:pt idx="7">
                  <c:v>21.795701259227101</c:v>
                </c:pt>
                <c:pt idx="8">
                  <c:v>7.845961788970925</c:v>
                </c:pt>
                <c:pt idx="9">
                  <c:v>-11.103777681285266</c:v>
                </c:pt>
                <c:pt idx="10">
                  <c:v>-28.053517151541456</c:v>
                </c:pt>
                <c:pt idx="11">
                  <c:v>-16.003256621797647</c:v>
                </c:pt>
                <c:pt idx="12">
                  <c:v>-20.952996092053837</c:v>
                </c:pt>
                <c:pt idx="13">
                  <c:v>-11.902735562310028</c:v>
                </c:pt>
                <c:pt idx="14">
                  <c:v>1.1475249674337817</c:v>
                </c:pt>
                <c:pt idx="15">
                  <c:v>-6.8022145028224088</c:v>
                </c:pt>
                <c:pt idx="16">
                  <c:v>-18.751953973078571</c:v>
                </c:pt>
                <c:pt idx="17">
                  <c:v>3.2983065566652385</c:v>
                </c:pt>
                <c:pt idx="18">
                  <c:v>22.348567086409048</c:v>
                </c:pt>
                <c:pt idx="19">
                  <c:v>20.398827616152857</c:v>
                </c:pt>
                <c:pt idx="20">
                  <c:v>6.4490881458966669</c:v>
                </c:pt>
                <c:pt idx="21">
                  <c:v>-20.500651324359524</c:v>
                </c:pt>
                <c:pt idx="22">
                  <c:v>-41.450390794615714</c:v>
                </c:pt>
                <c:pt idx="23">
                  <c:v>-17.400130264871905</c:v>
                </c:pt>
                <c:pt idx="24">
                  <c:v>-14.349869735128095</c:v>
                </c:pt>
                <c:pt idx="25">
                  <c:v>-11.299609205384286</c:v>
                </c:pt>
                <c:pt idx="26">
                  <c:v>14.750651324359524</c:v>
                </c:pt>
                <c:pt idx="27">
                  <c:v>-2.1990881458966669</c:v>
                </c:pt>
                <c:pt idx="28">
                  <c:v>4.8511723838471426</c:v>
                </c:pt>
                <c:pt idx="29">
                  <c:v>8.901432913590952</c:v>
                </c:pt>
                <c:pt idx="30">
                  <c:v>27.95169344333479</c:v>
                </c:pt>
                <c:pt idx="31">
                  <c:v>26.001953973078599</c:v>
                </c:pt>
                <c:pt idx="32">
                  <c:v>9.0522145028224088</c:v>
                </c:pt>
                <c:pt idx="33">
                  <c:v>-14.897524967433782</c:v>
                </c:pt>
                <c:pt idx="34">
                  <c:v>-32.847264437689972</c:v>
                </c:pt>
                <c:pt idx="35">
                  <c:v>-14.797003907946163</c:v>
                </c:pt>
                <c:pt idx="36">
                  <c:v>-11.746743378202353</c:v>
                </c:pt>
                <c:pt idx="37">
                  <c:v>-4.6964828484585155</c:v>
                </c:pt>
                <c:pt idx="38">
                  <c:v>6.353777681285294</c:v>
                </c:pt>
                <c:pt idx="39">
                  <c:v>-7.5959617889708966</c:v>
                </c:pt>
                <c:pt idx="40">
                  <c:v>-7.5457012592270871</c:v>
                </c:pt>
                <c:pt idx="41">
                  <c:v>25.504559270516722</c:v>
                </c:pt>
                <c:pt idx="42">
                  <c:v>35.554819800260532</c:v>
                </c:pt>
                <c:pt idx="43">
                  <c:v>45.605080330004341</c:v>
                </c:pt>
                <c:pt idx="44">
                  <c:v>10.655340859748151</c:v>
                </c:pt>
                <c:pt idx="45">
                  <c:v>-9.2943986105080398</c:v>
                </c:pt>
                <c:pt idx="46">
                  <c:v>-30.24413808076423</c:v>
                </c:pt>
                <c:pt idx="47">
                  <c:v>-10.193877551020421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01-4976-B7AB-B73D34304AEE}"/>
            </c:ext>
          </c:extLst>
        </c:ser>
        <c:axId val="145005952"/>
        <c:axId val="145215488"/>
      </c:scatterChart>
      <c:valAx>
        <c:axId val="1450059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215488"/>
        <c:crosses val="autoZero"/>
        <c:crossBetween val="midCat"/>
      </c:valAx>
      <c:valAx>
        <c:axId val="1452154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0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plotArea>
      <c:layout/>
      <c:lineChart>
        <c:grouping val="standard"/>
        <c:ser>
          <c:idx val="0"/>
          <c:order val="0"/>
          <c:tx>
            <c:strRef>
              <c:f>Canadaprofits3years!$D$1</c:f>
              <c:strCache>
                <c:ptCount val="1"/>
                <c:pt idx="0">
                  <c:v>profits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Canadaprofits3years!$B$2:$C$28</c:f>
              <c:multiLvlStrCache>
                <c:ptCount val="27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  <c:pt idx="7">
                    <c:v>11</c:v>
                  </c:pt>
                  <c:pt idx="8">
                    <c:v>5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</c:v>
                  </c:pt>
                  <c:pt idx="15">
                    <c:v>5</c:v>
                  </c:pt>
                  <c:pt idx="16">
                    <c:v>8</c:v>
                  </c:pt>
                  <c:pt idx="17">
                    <c:v>9</c:v>
                  </c:pt>
                  <c:pt idx="18">
                    <c:v>10</c:v>
                  </c:pt>
                  <c:pt idx="19">
                    <c:v>11</c:v>
                  </c:pt>
                  <c:pt idx="20">
                    <c:v>1</c:v>
                  </c:pt>
                  <c:pt idx="21">
                    <c:v>3</c:v>
                  </c:pt>
                  <c:pt idx="22">
                    <c:v>5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</c:lvl>
                <c:lvl>
                  <c:pt idx="0">
                    <c:v>2011</c:v>
                  </c:pt>
                  <c:pt idx="8">
                    <c:v>2012</c:v>
                  </c:pt>
                  <c:pt idx="14">
                    <c:v>2013</c:v>
                  </c:pt>
                  <c:pt idx="20">
                    <c:v>2014</c:v>
                  </c:pt>
                </c:lvl>
              </c:multiLvlStrCache>
            </c:multiLvlStrRef>
          </c:cat>
          <c:val>
            <c:numRef>
              <c:f>Canadaprofits3years!$D$2:$D$28</c:f>
              <c:numCache>
                <c:formatCode>General</c:formatCode>
                <c:ptCount val="27"/>
                <c:pt idx="0">
                  <c:v>3.12</c:v>
                </c:pt>
                <c:pt idx="1">
                  <c:v>335.54999999999995</c:v>
                </c:pt>
                <c:pt idx="2">
                  <c:v>77.099999999999994</c:v>
                </c:pt>
                <c:pt idx="3">
                  <c:v>66.42</c:v>
                </c:pt>
                <c:pt idx="4">
                  <c:v>73.38</c:v>
                </c:pt>
                <c:pt idx="5">
                  <c:v>10.17</c:v>
                </c:pt>
                <c:pt idx="6">
                  <c:v>5.37</c:v>
                </c:pt>
                <c:pt idx="7">
                  <c:v>169.46999999999997</c:v>
                </c:pt>
                <c:pt idx="8">
                  <c:v>49.2</c:v>
                </c:pt>
                <c:pt idx="9">
                  <c:v>624.32999999999993</c:v>
                </c:pt>
                <c:pt idx="10">
                  <c:v>23.16</c:v>
                </c:pt>
                <c:pt idx="11">
                  <c:v>53.129999999999995</c:v>
                </c:pt>
                <c:pt idx="12">
                  <c:v>225.57</c:v>
                </c:pt>
                <c:pt idx="13">
                  <c:v>2.16</c:v>
                </c:pt>
                <c:pt idx="14">
                  <c:v>227.39999999999998</c:v>
                </c:pt>
                <c:pt idx="15">
                  <c:v>60.84</c:v>
                </c:pt>
                <c:pt idx="16">
                  <c:v>269.07000000000005</c:v>
                </c:pt>
                <c:pt idx="17">
                  <c:v>170.73</c:v>
                </c:pt>
                <c:pt idx="18">
                  <c:v>38.01</c:v>
                </c:pt>
                <c:pt idx="19">
                  <c:v>525.6</c:v>
                </c:pt>
                <c:pt idx="20">
                  <c:v>10.199999999999999</c:v>
                </c:pt>
                <c:pt idx="21">
                  <c:v>5.0999999999999996</c:v>
                </c:pt>
                <c:pt idx="22">
                  <c:v>11.58</c:v>
                </c:pt>
                <c:pt idx="23">
                  <c:v>17.28</c:v>
                </c:pt>
                <c:pt idx="24">
                  <c:v>109.98</c:v>
                </c:pt>
                <c:pt idx="25">
                  <c:v>351.57</c:v>
                </c:pt>
                <c:pt idx="26">
                  <c:v>295.83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F7-4D33-B6BB-E525AC0091D5}"/>
            </c:ext>
          </c:extLst>
        </c:ser>
        <c:marker val="1"/>
        <c:axId val="143947648"/>
        <c:axId val="143949184"/>
      </c:lineChart>
      <c:catAx>
        <c:axId val="1439476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949184"/>
        <c:crosses val="autoZero"/>
        <c:auto val="1"/>
        <c:lblAlgn val="ctr"/>
        <c:lblOffset val="100"/>
      </c:catAx>
      <c:valAx>
        <c:axId val="1439491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9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Canadaprofits3years!$O$51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Canadaprofits3years!$O$52:$O$78</c:f>
              <c:numCache>
                <c:formatCode>General</c:formatCode>
                <c:ptCount val="27"/>
                <c:pt idx="0">
                  <c:v>-103.70499999999997</c:v>
                </c:pt>
                <c:pt idx="1">
                  <c:v>226.08384615384614</c:v>
                </c:pt>
                <c:pt idx="2">
                  <c:v>-35.007307692307677</c:v>
                </c:pt>
                <c:pt idx="3">
                  <c:v>-48.328461538461525</c:v>
                </c:pt>
                <c:pt idx="4">
                  <c:v>-44.009615384615373</c:v>
                </c:pt>
                <c:pt idx="5">
                  <c:v>-109.86076923076922</c:v>
                </c:pt>
                <c:pt idx="6">
                  <c:v>-117.30192307692306</c:v>
                </c:pt>
                <c:pt idx="7">
                  <c:v>44.15692307692305</c:v>
                </c:pt>
                <c:pt idx="8">
                  <c:v>-78.754230769230759</c:v>
                </c:pt>
                <c:pt idx="9">
                  <c:v>493.73461538461532</c:v>
                </c:pt>
                <c:pt idx="10">
                  <c:v>-110.07653846153846</c:v>
                </c:pt>
                <c:pt idx="11">
                  <c:v>-82.747692307692319</c:v>
                </c:pt>
                <c:pt idx="12">
                  <c:v>87.051153846153852</c:v>
                </c:pt>
                <c:pt idx="13">
                  <c:v>-139</c:v>
                </c:pt>
                <c:pt idx="14">
                  <c:v>83.598846153846125</c:v>
                </c:pt>
                <c:pt idx="15">
                  <c:v>-85.602307692307676</c:v>
                </c:pt>
                <c:pt idx="16">
                  <c:v>119.98653846153852</c:v>
                </c:pt>
                <c:pt idx="17">
                  <c:v>19.0053846153846</c:v>
                </c:pt>
                <c:pt idx="18">
                  <c:v>-116.35576923076925</c:v>
                </c:pt>
                <c:pt idx="19">
                  <c:v>368.59307692307692</c:v>
                </c:pt>
                <c:pt idx="20">
                  <c:v>-149.44807692307694</c:v>
                </c:pt>
                <c:pt idx="21">
                  <c:v>-157.18923076923079</c:v>
                </c:pt>
                <c:pt idx="22">
                  <c:v>-153.35038461538463</c:v>
                </c:pt>
                <c:pt idx="23">
                  <c:v>-150.29153846153847</c:v>
                </c:pt>
                <c:pt idx="24">
                  <c:v>-60.232692307692318</c:v>
                </c:pt>
                <c:pt idx="25">
                  <c:v>178.71615384615382</c:v>
                </c:pt>
                <c:pt idx="26">
                  <c:v>120.33499999999998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6F5-41E6-A34A-7D1AF067C8D6}"/>
            </c:ext>
          </c:extLst>
        </c:ser>
        <c:axId val="143940608"/>
        <c:axId val="143979264"/>
      </c:scatterChart>
      <c:valAx>
        <c:axId val="1439406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979264"/>
        <c:crosses val="autoZero"/>
        <c:crossBetween val="midCat"/>
      </c:valAx>
      <c:valAx>
        <c:axId val="1439792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94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Canadaprofits3years!$V$24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Canadaprofits3years!$V$25:$V$51</c:f>
              <c:numCache>
                <c:formatCode>General</c:formatCode>
                <c:ptCount val="27"/>
                <c:pt idx="0">
                  <c:v>-103.70499999999997</c:v>
                </c:pt>
                <c:pt idx="1">
                  <c:v>226.08384615384614</c:v>
                </c:pt>
                <c:pt idx="2">
                  <c:v>-35.007307692307677</c:v>
                </c:pt>
                <c:pt idx="3">
                  <c:v>-48.328461538461525</c:v>
                </c:pt>
                <c:pt idx="4">
                  <c:v>-44.009615384615373</c:v>
                </c:pt>
                <c:pt idx="5">
                  <c:v>-109.86076923076922</c:v>
                </c:pt>
                <c:pt idx="6">
                  <c:v>-117.30192307692306</c:v>
                </c:pt>
                <c:pt idx="7">
                  <c:v>44.15692307692305</c:v>
                </c:pt>
                <c:pt idx="8">
                  <c:v>-78.754230769230759</c:v>
                </c:pt>
                <c:pt idx="9">
                  <c:v>493.73461538461532</c:v>
                </c:pt>
                <c:pt idx="10">
                  <c:v>-110.07653846153846</c:v>
                </c:pt>
                <c:pt idx="11">
                  <c:v>-82.747692307692319</c:v>
                </c:pt>
                <c:pt idx="12">
                  <c:v>87.051153846153852</c:v>
                </c:pt>
                <c:pt idx="13">
                  <c:v>-139</c:v>
                </c:pt>
                <c:pt idx="14">
                  <c:v>83.598846153846125</c:v>
                </c:pt>
                <c:pt idx="15">
                  <c:v>-85.602307692307676</c:v>
                </c:pt>
                <c:pt idx="16">
                  <c:v>119.98653846153852</c:v>
                </c:pt>
                <c:pt idx="17">
                  <c:v>19.0053846153846</c:v>
                </c:pt>
                <c:pt idx="18">
                  <c:v>-116.35576923076925</c:v>
                </c:pt>
                <c:pt idx="19">
                  <c:v>368.59307692307692</c:v>
                </c:pt>
                <c:pt idx="20">
                  <c:v>-149.44807692307694</c:v>
                </c:pt>
                <c:pt idx="21">
                  <c:v>-157.18923076923079</c:v>
                </c:pt>
                <c:pt idx="22">
                  <c:v>-153.35038461538463</c:v>
                </c:pt>
                <c:pt idx="23">
                  <c:v>-150.29153846153847</c:v>
                </c:pt>
                <c:pt idx="24">
                  <c:v>-60.232692307692318</c:v>
                </c:pt>
                <c:pt idx="25">
                  <c:v>178.71615384615382</c:v>
                </c:pt>
                <c:pt idx="26">
                  <c:v>120.33499999999998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404-4C7F-A552-4B2E984F77EF}"/>
            </c:ext>
          </c:extLst>
        </c:ser>
        <c:axId val="143823232"/>
        <c:axId val="143824768"/>
      </c:scatterChart>
      <c:valAx>
        <c:axId val="1438232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824768"/>
        <c:crosses val="autoZero"/>
        <c:crossBetween val="midCat"/>
      </c:valAx>
      <c:valAx>
        <c:axId val="1438247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82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smoothMarker"/>
        <c:ser>
          <c:idx val="0"/>
          <c:order val="0"/>
          <c:tx>
            <c:strRef>
              <c:f>Canadaprofits3years!$S$1</c:f>
              <c:strCache>
                <c:ptCount val="1"/>
                <c:pt idx="0">
                  <c:v>profits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yVal>
            <c:numRef>
              <c:f>Canadaprofits3years!$S$2:$S$28</c:f>
              <c:numCache>
                <c:formatCode>General</c:formatCode>
                <c:ptCount val="27"/>
                <c:pt idx="0">
                  <c:v>3.12</c:v>
                </c:pt>
                <c:pt idx="1">
                  <c:v>335.54999999999995</c:v>
                </c:pt>
                <c:pt idx="2">
                  <c:v>77.099999999999994</c:v>
                </c:pt>
                <c:pt idx="3">
                  <c:v>66.42</c:v>
                </c:pt>
                <c:pt idx="4">
                  <c:v>73.38</c:v>
                </c:pt>
                <c:pt idx="5">
                  <c:v>10.17</c:v>
                </c:pt>
                <c:pt idx="6">
                  <c:v>5.37</c:v>
                </c:pt>
                <c:pt idx="7">
                  <c:v>169.46999999999997</c:v>
                </c:pt>
                <c:pt idx="8">
                  <c:v>49.2</c:v>
                </c:pt>
                <c:pt idx="9">
                  <c:v>624.32999999999993</c:v>
                </c:pt>
                <c:pt idx="10">
                  <c:v>23.16</c:v>
                </c:pt>
                <c:pt idx="11">
                  <c:v>53.129999999999995</c:v>
                </c:pt>
                <c:pt idx="12">
                  <c:v>225.57</c:v>
                </c:pt>
                <c:pt idx="13">
                  <c:v>2.16</c:v>
                </c:pt>
                <c:pt idx="14">
                  <c:v>227.39999999999998</c:v>
                </c:pt>
                <c:pt idx="15">
                  <c:v>60.84</c:v>
                </c:pt>
                <c:pt idx="16">
                  <c:v>269.07000000000005</c:v>
                </c:pt>
                <c:pt idx="17">
                  <c:v>170.73</c:v>
                </c:pt>
                <c:pt idx="18">
                  <c:v>38.01</c:v>
                </c:pt>
                <c:pt idx="19">
                  <c:v>525.6</c:v>
                </c:pt>
                <c:pt idx="20">
                  <c:v>10.199999999999999</c:v>
                </c:pt>
                <c:pt idx="21">
                  <c:v>5.0999999999999996</c:v>
                </c:pt>
                <c:pt idx="22">
                  <c:v>11.58</c:v>
                </c:pt>
                <c:pt idx="23">
                  <c:v>17.28</c:v>
                </c:pt>
                <c:pt idx="24">
                  <c:v>109.98</c:v>
                </c:pt>
                <c:pt idx="25">
                  <c:v>351.57</c:v>
                </c:pt>
                <c:pt idx="26">
                  <c:v>295.83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C72-4FD3-A04E-35B723068E69}"/>
            </c:ext>
          </c:extLst>
        </c:ser>
        <c:ser>
          <c:idx val="1"/>
          <c:order val="1"/>
          <c:tx>
            <c:strRef>
              <c:f>Canadaprofits3years!$V$24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Canadaprofits3years!$V$25:$V$51</c:f>
              <c:numCache>
                <c:formatCode>General</c:formatCode>
                <c:ptCount val="27"/>
                <c:pt idx="0">
                  <c:v>-103.70499999999997</c:v>
                </c:pt>
                <c:pt idx="1">
                  <c:v>226.08384615384614</c:v>
                </c:pt>
                <c:pt idx="2">
                  <c:v>-35.007307692307677</c:v>
                </c:pt>
                <c:pt idx="3">
                  <c:v>-48.328461538461525</c:v>
                </c:pt>
                <c:pt idx="4">
                  <c:v>-44.009615384615373</c:v>
                </c:pt>
                <c:pt idx="5">
                  <c:v>-109.86076923076922</c:v>
                </c:pt>
                <c:pt idx="6">
                  <c:v>-117.30192307692306</c:v>
                </c:pt>
                <c:pt idx="7">
                  <c:v>44.15692307692305</c:v>
                </c:pt>
                <c:pt idx="8">
                  <c:v>-78.754230769230759</c:v>
                </c:pt>
                <c:pt idx="9">
                  <c:v>493.73461538461532</c:v>
                </c:pt>
                <c:pt idx="10">
                  <c:v>-110.07653846153846</c:v>
                </c:pt>
                <c:pt idx="11">
                  <c:v>-82.747692307692319</c:v>
                </c:pt>
                <c:pt idx="12">
                  <c:v>87.051153846153852</c:v>
                </c:pt>
                <c:pt idx="13">
                  <c:v>-139</c:v>
                </c:pt>
                <c:pt idx="14">
                  <c:v>83.598846153846125</c:v>
                </c:pt>
                <c:pt idx="15">
                  <c:v>-85.602307692307676</c:v>
                </c:pt>
                <c:pt idx="16">
                  <c:v>119.98653846153852</c:v>
                </c:pt>
                <c:pt idx="17">
                  <c:v>19.0053846153846</c:v>
                </c:pt>
                <c:pt idx="18">
                  <c:v>-116.35576923076925</c:v>
                </c:pt>
                <c:pt idx="19">
                  <c:v>368.59307692307692</c:v>
                </c:pt>
                <c:pt idx="20">
                  <c:v>-149.44807692307694</c:v>
                </c:pt>
                <c:pt idx="21">
                  <c:v>-157.18923076923079</c:v>
                </c:pt>
                <c:pt idx="22">
                  <c:v>-153.35038461538463</c:v>
                </c:pt>
                <c:pt idx="23">
                  <c:v>-150.29153846153847</c:v>
                </c:pt>
                <c:pt idx="24">
                  <c:v>-60.232692307692318</c:v>
                </c:pt>
                <c:pt idx="25">
                  <c:v>178.71615384615382</c:v>
                </c:pt>
                <c:pt idx="26">
                  <c:v>120.33499999999998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C72-4FD3-A04E-35B723068E69}"/>
            </c:ext>
          </c:extLst>
        </c:ser>
        <c:axId val="143986048"/>
        <c:axId val="143991936"/>
      </c:scatterChart>
      <c:valAx>
        <c:axId val="1439860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991936"/>
        <c:crosses val="autoZero"/>
        <c:crossBetween val="midCat"/>
      </c:valAx>
      <c:valAx>
        <c:axId val="143991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98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AirPassengers!$D$4:$D$43</c:f>
              <c:numCache>
                <c:formatCode>General</c:formatCode>
                <c:ptCount val="4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F0-4FD4-94EE-A156A98B5E3B}"/>
            </c:ext>
          </c:extLst>
        </c:ser>
        <c:ser>
          <c:idx val="3"/>
          <c:order val="1"/>
          <c:tx>
            <c:strRef>
              <c:f>AirPassengers!$J$3</c:f>
              <c:strCache>
                <c:ptCount val="1"/>
                <c:pt idx="0">
                  <c:v>Trend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AirPassengers!$J$4:$J$43</c:f>
              <c:numCache>
                <c:formatCode>General</c:formatCode>
                <c:ptCount val="40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  <c:pt idx="20">
                  <c:v>150.08347979669304</c:v>
                </c:pt>
                <c:pt idx="21">
                  <c:v>151.78831241668769</c:v>
                </c:pt>
                <c:pt idx="22">
                  <c:v>153.49314503668234</c:v>
                </c:pt>
                <c:pt idx="23">
                  <c:v>155.19797765667698</c:v>
                </c:pt>
                <c:pt idx="24">
                  <c:v>156.90281027667163</c:v>
                </c:pt>
                <c:pt idx="25">
                  <c:v>158.60764289666631</c:v>
                </c:pt>
                <c:pt idx="26">
                  <c:v>160.31247551666095</c:v>
                </c:pt>
                <c:pt idx="27">
                  <c:v>162.0173081366556</c:v>
                </c:pt>
                <c:pt idx="28">
                  <c:v>163.72214075665025</c:v>
                </c:pt>
                <c:pt idx="29">
                  <c:v>165.4269733766449</c:v>
                </c:pt>
                <c:pt idx="30">
                  <c:v>167.13180599663954</c:v>
                </c:pt>
                <c:pt idx="31">
                  <c:v>168.83663861663422</c:v>
                </c:pt>
                <c:pt idx="32">
                  <c:v>170.54147123662887</c:v>
                </c:pt>
                <c:pt idx="33">
                  <c:v>172.24630385662351</c:v>
                </c:pt>
                <c:pt idx="34">
                  <c:v>173.95113647661816</c:v>
                </c:pt>
                <c:pt idx="35">
                  <c:v>175.65596909661281</c:v>
                </c:pt>
                <c:pt idx="36">
                  <c:v>177.36080171660745</c:v>
                </c:pt>
                <c:pt idx="37">
                  <c:v>179.0656343366021</c:v>
                </c:pt>
                <c:pt idx="38">
                  <c:v>180.77046695659675</c:v>
                </c:pt>
                <c:pt idx="39">
                  <c:v>182.4752995765914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F0-4FD4-94EE-A156A98B5E3B}"/>
            </c:ext>
          </c:extLst>
        </c:ser>
        <c:ser>
          <c:idx val="4"/>
          <c:order val="2"/>
          <c:tx>
            <c:strRef>
              <c:f>AirPassengers!$K$3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AirPassengers!$K$4:$K$51</c:f>
              <c:numCache>
                <c:formatCode>General</c:formatCode>
                <c:ptCount val="48"/>
                <c:pt idx="0">
                  <c:v>113.93279279289249</c:v>
                </c:pt>
                <c:pt idx="1">
                  <c:v>115.12193635846603</c:v>
                </c:pt>
                <c:pt idx="2">
                  <c:v>120.3186874723073</c:v>
                </c:pt>
                <c:pt idx="3">
                  <c:v>124.34261898791226</c:v>
                </c:pt>
                <c:pt idx="4">
                  <c:v>120.63135834554501</c:v>
                </c:pt>
                <c:pt idx="5">
                  <c:v>121.79237102997476</c:v>
                </c:pt>
                <c:pt idx="6">
                  <c:v>127.19068910879514</c:v>
                </c:pt>
                <c:pt idx="7">
                  <c:v>131.3444697919945</c:v>
                </c:pt>
                <c:pt idx="8">
                  <c:v>127.32992389819752</c:v>
                </c:pt>
                <c:pt idx="9">
                  <c:v>128.46280570148346</c:v>
                </c:pt>
                <c:pt idx="10">
                  <c:v>134.06269074528296</c:v>
                </c:pt>
                <c:pt idx="11">
                  <c:v>138.34632059607674</c:v>
                </c:pt>
                <c:pt idx="12">
                  <c:v>134.02848945085006</c:v>
                </c:pt>
                <c:pt idx="13">
                  <c:v>135.13324037299219</c:v>
                </c:pt>
                <c:pt idx="14">
                  <c:v>140.93469238177084</c:v>
                </c:pt>
                <c:pt idx="15">
                  <c:v>145.34817140015895</c:v>
                </c:pt>
                <c:pt idx="16">
                  <c:v>140.72705500350256</c:v>
                </c:pt>
                <c:pt idx="17">
                  <c:v>141.80367504450095</c:v>
                </c:pt>
                <c:pt idx="18">
                  <c:v>147.8066940182587</c:v>
                </c:pt>
                <c:pt idx="19">
                  <c:v>152.35002220424118</c:v>
                </c:pt>
                <c:pt idx="20">
                  <c:v>147.42562055615511</c:v>
                </c:pt>
                <c:pt idx="21">
                  <c:v>148.47410971600965</c:v>
                </c:pt>
                <c:pt idx="22">
                  <c:v>154.67869565474652</c:v>
                </c:pt>
                <c:pt idx="23">
                  <c:v>159.35187300832339</c:v>
                </c:pt>
                <c:pt idx="24">
                  <c:v>154.12418610880761</c:v>
                </c:pt>
                <c:pt idx="25">
                  <c:v>155.14454438751841</c:v>
                </c:pt>
                <c:pt idx="26">
                  <c:v>161.55069729123437</c:v>
                </c:pt>
                <c:pt idx="27">
                  <c:v>166.35372381240566</c:v>
                </c:pt>
                <c:pt idx="28">
                  <c:v>160.82275166146016</c:v>
                </c:pt>
                <c:pt idx="29">
                  <c:v>161.81497905902711</c:v>
                </c:pt>
                <c:pt idx="30">
                  <c:v>168.42269892772219</c:v>
                </c:pt>
                <c:pt idx="31">
                  <c:v>173.3555746164879</c:v>
                </c:pt>
                <c:pt idx="32">
                  <c:v>167.52131721411268</c:v>
                </c:pt>
                <c:pt idx="33">
                  <c:v>168.48541373053584</c:v>
                </c:pt>
                <c:pt idx="34">
                  <c:v>175.29470056421007</c:v>
                </c:pt>
                <c:pt idx="35">
                  <c:v>180.35742542057011</c:v>
                </c:pt>
                <c:pt idx="36">
                  <c:v>174.21988276676518</c:v>
                </c:pt>
                <c:pt idx="37">
                  <c:v>175.15584840204457</c:v>
                </c:pt>
                <c:pt idx="38">
                  <c:v>182.1667022006979</c:v>
                </c:pt>
                <c:pt idx="39">
                  <c:v>187.35927622465232</c:v>
                </c:pt>
                <c:pt idx="40">
                  <c:v>180.91844831941773</c:v>
                </c:pt>
                <c:pt idx="41">
                  <c:v>181.8262830735533</c:v>
                </c:pt>
                <c:pt idx="42">
                  <c:v>189.03870383718575</c:v>
                </c:pt>
                <c:pt idx="43">
                  <c:v>194.36112702873456</c:v>
                </c:pt>
                <c:pt idx="44">
                  <c:v>187.61701387207026</c:v>
                </c:pt>
                <c:pt idx="45">
                  <c:v>188.49671774506203</c:v>
                </c:pt>
                <c:pt idx="46">
                  <c:v>195.9107054736736</c:v>
                </c:pt>
                <c:pt idx="47">
                  <c:v>201.3629778328168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F0-4FD4-94EE-A156A98B5E3B}"/>
            </c:ext>
          </c:extLst>
        </c:ser>
        <c:marker val="1"/>
        <c:axId val="144305536"/>
        <c:axId val="144475264"/>
      </c:lineChart>
      <c:catAx>
        <c:axId val="1443055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475264"/>
        <c:crosses val="autoZero"/>
        <c:auto val="1"/>
        <c:lblAlgn val="ctr"/>
        <c:lblOffset val="100"/>
      </c:catAx>
      <c:valAx>
        <c:axId val="1444752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3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AirPassengers!$R$83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AirPassengers!$R$84:$R$123</c:f>
              <c:numCache>
                <c:formatCode>General</c:formatCode>
                <c:ptCount val="40"/>
                <c:pt idx="0">
                  <c:v>-3.4731707317072846</c:v>
                </c:pt>
                <c:pt idx="1">
                  <c:v>0.80365853658538811</c:v>
                </c:pt>
                <c:pt idx="2">
                  <c:v>13.080487804878075</c:v>
                </c:pt>
                <c:pt idx="3">
                  <c:v>8.357317073170762</c:v>
                </c:pt>
                <c:pt idx="4">
                  <c:v>-1.3658536585365653</c:v>
                </c:pt>
                <c:pt idx="5">
                  <c:v>10.910975609756122</c:v>
                </c:pt>
                <c:pt idx="6">
                  <c:v>22.187804878048809</c:v>
                </c:pt>
                <c:pt idx="7">
                  <c:v>20.464634146341481</c:v>
                </c:pt>
                <c:pt idx="8">
                  <c:v>6.7414634146341541</c:v>
                </c:pt>
                <c:pt idx="9">
                  <c:v>-11.981707317073159</c:v>
                </c:pt>
                <c:pt idx="10">
                  <c:v>-28.704878048780472</c:v>
                </c:pt>
                <c:pt idx="11">
                  <c:v>-16.428048780487785</c:v>
                </c:pt>
                <c:pt idx="12">
                  <c:v>-21.151219512195098</c:v>
                </c:pt>
                <c:pt idx="13">
                  <c:v>-11.874390243902411</c:v>
                </c:pt>
                <c:pt idx="14">
                  <c:v>1.4024390243902758</c:v>
                </c:pt>
                <c:pt idx="15">
                  <c:v>-6.3207317073170657</c:v>
                </c:pt>
                <c:pt idx="16">
                  <c:v>-18.043902439024379</c:v>
                </c:pt>
                <c:pt idx="17">
                  <c:v>4.2329268292683082</c:v>
                </c:pt>
                <c:pt idx="18">
                  <c:v>23.509756097560995</c:v>
                </c:pt>
                <c:pt idx="19">
                  <c:v>21.786585365853682</c:v>
                </c:pt>
                <c:pt idx="20">
                  <c:v>8.0634146341463406</c:v>
                </c:pt>
                <c:pt idx="21">
                  <c:v>-18.659756097560944</c:v>
                </c:pt>
                <c:pt idx="22">
                  <c:v>-39.382926829268285</c:v>
                </c:pt>
                <c:pt idx="23">
                  <c:v>-15.106097560975599</c:v>
                </c:pt>
                <c:pt idx="24">
                  <c:v>-11.829268292682912</c:v>
                </c:pt>
                <c:pt idx="25">
                  <c:v>-8.5524390243902246</c:v>
                </c:pt>
                <c:pt idx="26">
                  <c:v>17.724390243902462</c:v>
                </c:pt>
                <c:pt idx="27">
                  <c:v>1.0012195121951208</c:v>
                </c:pt>
                <c:pt idx="28">
                  <c:v>8.2780487804878078</c:v>
                </c:pt>
                <c:pt idx="29">
                  <c:v>12.554878048780495</c:v>
                </c:pt>
                <c:pt idx="30">
                  <c:v>31.831707317073182</c:v>
                </c:pt>
                <c:pt idx="31">
                  <c:v>30.108536585365869</c:v>
                </c:pt>
                <c:pt idx="32">
                  <c:v>13.385365853658527</c:v>
                </c:pt>
                <c:pt idx="33">
                  <c:v>-10.337804878048757</c:v>
                </c:pt>
                <c:pt idx="34">
                  <c:v>-28.060975609756099</c:v>
                </c:pt>
                <c:pt idx="35">
                  <c:v>-9.784146341463412</c:v>
                </c:pt>
                <c:pt idx="36">
                  <c:v>-6.5073170731707251</c:v>
                </c:pt>
                <c:pt idx="37">
                  <c:v>0.76951219512196189</c:v>
                </c:pt>
                <c:pt idx="38">
                  <c:v>12.046341463414649</c:v>
                </c:pt>
                <c:pt idx="39">
                  <c:v>-1.6768292682926926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3E-40F4-B36A-177C99525187}"/>
            </c:ext>
          </c:extLst>
        </c:ser>
        <c:axId val="144381440"/>
        <c:axId val="144521088"/>
      </c:scatterChart>
      <c:valAx>
        <c:axId val="1443814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521088"/>
        <c:crosses val="autoZero"/>
        <c:crossBetween val="midCat"/>
      </c:valAx>
      <c:valAx>
        <c:axId val="144521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3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AirPassengers!$U$83</c:f>
              <c:strCache>
                <c:ptCount val="1"/>
                <c:pt idx="0">
                  <c:v>(et-(et-1))^2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AirPassengers!$U$84:$U$123</c:f>
              <c:numCache>
                <c:formatCode>General</c:formatCode>
                <c:ptCount val="40"/>
                <c:pt idx="1">
                  <c:v>18.29126859012484</c:v>
                </c:pt>
                <c:pt idx="2">
                  <c:v>150.72053688280795</c:v>
                </c:pt>
                <c:pt idx="3">
                  <c:v>22.308341760856596</c:v>
                </c:pt>
                <c:pt idx="4">
                  <c:v>94.540049077930007</c:v>
                </c:pt>
                <c:pt idx="5">
                  <c:v>150.72053688280795</c:v>
                </c:pt>
                <c:pt idx="6">
                  <c:v>127.16687834622257</c:v>
                </c:pt>
                <c:pt idx="7">
                  <c:v>2.9693173706127656</c:v>
                </c:pt>
                <c:pt idx="8">
                  <c:v>188.32541493158863</c:v>
                </c:pt>
                <c:pt idx="9">
                  <c:v>350.55712224866136</c:v>
                </c:pt>
                <c:pt idx="10">
                  <c:v>279.66443932183211</c:v>
                </c:pt>
                <c:pt idx="11">
                  <c:v>150.72053688280795</c:v>
                </c:pt>
                <c:pt idx="12">
                  <c:v>22.308341760856596</c:v>
                </c:pt>
                <c:pt idx="13">
                  <c:v>86.059561273051827</c:v>
                </c:pt>
                <c:pt idx="14">
                  <c:v>176.27419541939332</c:v>
                </c:pt>
                <c:pt idx="15">
                  <c:v>59.647366151100911</c:v>
                </c:pt>
                <c:pt idx="16">
                  <c:v>137.43273200475898</c:v>
                </c:pt>
                <c:pt idx="17">
                  <c:v>496.25712224866169</c:v>
                </c:pt>
                <c:pt idx="18">
                  <c:v>371.59614663890557</c:v>
                </c:pt>
                <c:pt idx="19">
                  <c:v>2.9693173706127167</c:v>
                </c:pt>
                <c:pt idx="20">
                  <c:v>188.32541493158902</c:v>
                </c:pt>
                <c:pt idx="21">
                  <c:v>714.12785395597689</c:v>
                </c:pt>
                <c:pt idx="22">
                  <c:v>429.4498051754918</c:v>
                </c:pt>
                <c:pt idx="23">
                  <c:v>589.36443932183249</c:v>
                </c:pt>
                <c:pt idx="24">
                  <c:v>10.737610053539585</c:v>
                </c:pt>
                <c:pt idx="25">
                  <c:v>10.737610053539585</c:v>
                </c:pt>
                <c:pt idx="26">
                  <c:v>690.47175639500324</c:v>
                </c:pt>
                <c:pt idx="27">
                  <c:v>279.66443932183307</c:v>
                </c:pt>
                <c:pt idx="28">
                  <c:v>52.952244199881079</c:v>
                </c:pt>
                <c:pt idx="29">
                  <c:v>18.291268590124961</c:v>
                </c:pt>
                <c:pt idx="30">
                  <c:v>371.59614663890557</c:v>
                </c:pt>
                <c:pt idx="31">
                  <c:v>2.9693173706127167</c:v>
                </c:pt>
                <c:pt idx="32">
                  <c:v>279.66443932183307</c:v>
                </c:pt>
                <c:pt idx="33">
                  <c:v>562.78882956573318</c:v>
                </c:pt>
                <c:pt idx="34">
                  <c:v>314.11078078524775</c:v>
                </c:pt>
                <c:pt idx="35">
                  <c:v>334.04248810232019</c:v>
                </c:pt>
                <c:pt idx="36">
                  <c:v>10.737610053539585</c:v>
                </c:pt>
                <c:pt idx="37">
                  <c:v>52.952244199881079</c:v>
                </c:pt>
                <c:pt idx="38">
                  <c:v>127.16687834622257</c:v>
                </c:pt>
                <c:pt idx="39">
                  <c:v>188.32541493158902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0E-4F24-9BDF-76AB66565E9A}"/>
            </c:ext>
          </c:extLst>
        </c:ser>
        <c:axId val="144438784"/>
        <c:axId val="144440320"/>
      </c:scatterChart>
      <c:valAx>
        <c:axId val="1444387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440320"/>
        <c:crosses val="autoZero"/>
        <c:crossBetween val="midCat"/>
      </c:valAx>
      <c:valAx>
        <c:axId val="1444403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43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AirPassengers!$S$83</c:f>
              <c:strCache>
                <c:ptCount val="1"/>
                <c:pt idx="0">
                  <c:v>e^2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AirPassengers!$S$84:$S$123</c:f>
              <c:numCache>
                <c:formatCode>General</c:formatCode>
                <c:ptCount val="40"/>
                <c:pt idx="0">
                  <c:v>12.062914931588114</c:v>
                </c:pt>
                <c:pt idx="1">
                  <c:v>0.64586704342656764</c:v>
                </c:pt>
                <c:pt idx="2">
                  <c:v>171.09916121356403</c:v>
                </c:pt>
                <c:pt idx="3">
                  <c:v>69.844748661511517</c:v>
                </c:pt>
                <c:pt idx="4">
                  <c:v>1.8655562165377202</c:v>
                </c:pt>
                <c:pt idx="5">
                  <c:v>119.04938875669298</c:v>
                </c:pt>
                <c:pt idx="6">
                  <c:v>492.29868530636651</c:v>
                </c:pt>
                <c:pt idx="7">
                  <c:v>418.80125074360575</c:v>
                </c:pt>
                <c:pt idx="8">
                  <c:v>45.447328970850791</c:v>
                </c:pt>
                <c:pt idx="9">
                  <c:v>143.56131023200447</c:v>
                </c:pt>
                <c:pt idx="10">
                  <c:v>823.970023795359</c:v>
                </c:pt>
                <c:pt idx="11">
                  <c:v>269.8807867340862</c:v>
                </c:pt>
                <c:pt idx="12">
                  <c:v>447.37408685306264</c:v>
                </c:pt>
                <c:pt idx="13">
                  <c:v>141.00114366448477</c:v>
                </c:pt>
                <c:pt idx="14">
                  <c:v>1.9668352171327486</c:v>
                </c:pt>
                <c:pt idx="15">
                  <c:v>39.951649315883309</c:v>
                </c:pt>
                <c:pt idx="16">
                  <c:v>325.58241522902995</c:v>
                </c:pt>
                <c:pt idx="17">
                  <c:v>17.917669541939453</c:v>
                </c:pt>
                <c:pt idx="18">
                  <c:v>552.70863176680643</c:v>
                </c:pt>
                <c:pt idx="19">
                  <c:v>474.65530190362983</c:v>
                </c:pt>
                <c:pt idx="20">
                  <c:v>65.018655562165364</c:v>
                </c:pt>
                <c:pt idx="21">
                  <c:v>348.18649762046283</c:v>
                </c:pt>
                <c:pt idx="22">
                  <c:v>1551.0149256394998</c:v>
                </c:pt>
                <c:pt idx="23">
                  <c:v>228.19418352171292</c:v>
                </c:pt>
                <c:pt idx="24">
                  <c:v>139.93158834027329</c:v>
                </c:pt>
                <c:pt idx="25">
                  <c:v>73.144213265912811</c:v>
                </c:pt>
                <c:pt idx="26">
                  <c:v>314.15400951814479</c:v>
                </c:pt>
                <c:pt idx="27">
                  <c:v>1.0024405116002357</c:v>
                </c:pt>
                <c:pt idx="28">
                  <c:v>68.526091612135687</c:v>
                </c:pt>
                <c:pt idx="29">
                  <c:v>157.62496281975032</c:v>
                </c:pt>
                <c:pt idx="30">
                  <c:v>1013.2575907198103</c:v>
                </c:pt>
                <c:pt idx="31">
                  <c:v>906.52397531231497</c:v>
                </c:pt>
                <c:pt idx="32">
                  <c:v>179.16801903628766</c:v>
                </c:pt>
                <c:pt idx="33">
                  <c:v>106.87020969660868</c:v>
                </c:pt>
                <c:pt idx="34">
                  <c:v>787.41835217132666</c:v>
                </c:pt>
                <c:pt idx="35">
                  <c:v>95.729519631171868</c:v>
                </c:pt>
                <c:pt idx="36">
                  <c:v>42.345175490779212</c:v>
                </c:pt>
                <c:pt idx="37">
                  <c:v>0.59214901844142032</c:v>
                </c:pt>
                <c:pt idx="38">
                  <c:v>145.11434265318297</c:v>
                </c:pt>
                <c:pt idx="39">
                  <c:v>2.8117563950030071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F2B-40EF-8522-2920D87EE9CD}"/>
            </c:ext>
          </c:extLst>
        </c:ser>
        <c:axId val="144571008"/>
        <c:axId val="144572800"/>
      </c:scatterChart>
      <c:valAx>
        <c:axId val="1445710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572800"/>
        <c:crosses val="autoZero"/>
        <c:crossBetween val="midCat"/>
      </c:valAx>
      <c:valAx>
        <c:axId val="144572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57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598170</xdr:colOff>
      <xdr:row>5</xdr:row>
      <xdr:rowOff>163830</xdr:rowOff>
    </xdr:from>
    <xdr:to>
      <xdr:col>17</xdr:col>
      <xdr:colOff>160020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6D4CCE3-5D90-4BF8-8245-EF6EA16C2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5</xdr:row>
      <xdr:rowOff>11430</xdr:rowOff>
    </xdr:from>
    <xdr:to>
      <xdr:col>16</xdr:col>
      <xdr:colOff>323850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F4E5FB7-4F55-44BE-A28A-E1117CB03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201930</xdr:colOff>
      <xdr:row>44</xdr:row>
      <xdr:rowOff>171450</xdr:rowOff>
    </xdr:from>
    <xdr:to>
      <xdr:col>16</xdr:col>
      <xdr:colOff>506730</xdr:colOff>
      <xdr:row>59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626F4029-B02E-4688-B7C0-617A87EC5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60960</xdr:colOff>
      <xdr:row>11</xdr:row>
      <xdr:rowOff>30480</xdr:rowOff>
    </xdr:from>
    <xdr:to>
      <xdr:col>15</xdr:col>
      <xdr:colOff>541020</xdr:colOff>
      <xdr:row>12</xdr:row>
      <xdr:rowOff>83820</xdr:rowOff>
    </xdr:to>
    <xdr:sp macro="" textlink="">
      <xdr:nvSpPr>
        <xdr:cNvPr id="5" name="TextBox 1">
          <a:extLst>
            <a:ext uri="{FF2B5EF4-FFF2-40B4-BE49-F238E27FC236}">
              <a16:creationId xmlns="" xmlns:a16="http://schemas.microsoft.com/office/drawing/2014/main" id="{9280D908-0A5D-49E2-AADB-7E95865F0D02}"/>
            </a:ext>
          </a:extLst>
        </xdr:cNvPr>
        <xdr:cNvSpPr txBox="1"/>
      </xdr:nvSpPr>
      <xdr:spPr>
        <a:xfrm>
          <a:off x="8938260" y="2042160"/>
          <a:ext cx="1089660" cy="236220"/>
        </a:xfrm>
        <a:prstGeom prst="rect">
          <a:avLst/>
        </a:prstGeom>
        <a:ln w="25400">
          <a:solidFill>
            <a:schemeClr val="accent1"/>
          </a:solidFill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Regression</a:t>
          </a:r>
          <a:r>
            <a:rPr lang="en-US" sz="1100" baseline="0"/>
            <a:t> Line</a:t>
          </a:r>
          <a:endParaRPr lang="en-US" sz="1100"/>
        </a:p>
      </xdr:txBody>
    </xdr:sp>
    <xdr:clientData/>
  </xdr:twoCellAnchor>
  <xdr:twoCellAnchor>
    <xdr:from>
      <xdr:col>11</xdr:col>
      <xdr:colOff>251460</xdr:colOff>
      <xdr:row>7</xdr:row>
      <xdr:rowOff>91440</xdr:rowOff>
    </xdr:from>
    <xdr:to>
      <xdr:col>11</xdr:col>
      <xdr:colOff>297180</xdr:colOff>
      <xdr:row>10</xdr:row>
      <xdr:rowOff>38100</xdr:rowOff>
    </xdr:to>
    <xdr:cxnSp macro="">
      <xdr:nvCxnSpPr>
        <xdr:cNvPr id="7" name="Straight Arrow Connector 6">
          <a:extLst>
            <a:ext uri="{FF2B5EF4-FFF2-40B4-BE49-F238E27FC236}">
              <a16:creationId xmlns="" xmlns:a16="http://schemas.microsoft.com/office/drawing/2014/main" id="{C2D799D3-AFB4-4A7B-83BD-9E32064068B0}"/>
            </a:ext>
          </a:extLst>
        </xdr:cNvPr>
        <xdr:cNvCxnSpPr/>
      </xdr:nvCxnSpPr>
      <xdr:spPr>
        <a:xfrm>
          <a:off x="7299960" y="1371600"/>
          <a:ext cx="4572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13</xdr:row>
      <xdr:rowOff>144780</xdr:rowOff>
    </xdr:from>
    <xdr:to>
      <xdr:col>14</xdr:col>
      <xdr:colOff>464820</xdr:colOff>
      <xdr:row>14</xdr:row>
      <xdr:rowOff>76200</xdr:rowOff>
    </xdr:to>
    <xdr:cxnSp macro="">
      <xdr:nvCxnSpPr>
        <xdr:cNvPr id="8" name="Straight Arrow Connector 7">
          <a:extLst>
            <a:ext uri="{FF2B5EF4-FFF2-40B4-BE49-F238E27FC236}">
              <a16:creationId xmlns="" xmlns:a16="http://schemas.microsoft.com/office/drawing/2014/main" id="{FFD83AF0-DF08-46FD-BEDA-CB33BC9752B3}"/>
            </a:ext>
          </a:extLst>
        </xdr:cNvPr>
        <xdr:cNvCxnSpPr/>
      </xdr:nvCxnSpPr>
      <xdr:spPr>
        <a:xfrm flipH="1">
          <a:off x="9060180" y="2522220"/>
          <a:ext cx="281940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0.0907</cdr:x>
      <cdr:y>0.07361</cdr:y>
    </cdr:from>
    <cdr:to>
      <cdr:x>0.37287</cdr:x>
      <cdr:y>0.1625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77A8CDC1-0BFC-454D-8CB5-91A0230D822C}"/>
            </a:ext>
          </a:extLst>
        </cdr:cNvPr>
        <cdr:cNvSpPr txBox="1"/>
      </cdr:nvSpPr>
      <cdr:spPr>
        <a:xfrm xmlns:a="http://schemas.openxmlformats.org/drawingml/2006/main">
          <a:off x="445770" y="201930"/>
          <a:ext cx="1386840" cy="243840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Air Passengers Sales</a:t>
          </a:r>
        </a:p>
      </cdr:txBody>
    </cdr:sp>
  </cdr:relSizeAnchor>
  <cdr:relSizeAnchor xmlns:cdr="http://schemas.openxmlformats.org/drawingml/2006/chartDrawing">
    <cdr:from>
      <cdr:x>0.77829</cdr:x>
      <cdr:y>0.51574</cdr:y>
    </cdr:from>
    <cdr:to>
      <cdr:x>0.96977</cdr:x>
      <cdr:y>0.71806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9280D908-0A5D-49E2-AADB-7E95865F0D02}"/>
            </a:ext>
          </a:extLst>
        </cdr:cNvPr>
        <cdr:cNvSpPr txBox="1"/>
      </cdr:nvSpPr>
      <cdr:spPr>
        <a:xfrm xmlns:a="http://schemas.openxmlformats.org/drawingml/2006/main">
          <a:off x="3825240" y="1414780"/>
          <a:ext cx="941070" cy="554990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Residuals</a:t>
          </a:r>
          <a:r>
            <a:rPr lang="en-US" sz="1100" baseline="0"/>
            <a:t> or Errors from Regression</a:t>
          </a:r>
          <a:endParaRPr lang="en-US" sz="1100"/>
        </a:p>
      </cdr:txBody>
    </cdr:sp>
  </cdr:relSizeAnchor>
  <cdr:relSizeAnchor xmlns:cdr="http://schemas.openxmlformats.org/drawingml/2006/chartDrawing">
    <cdr:from>
      <cdr:x>0.70155</cdr:x>
      <cdr:y>0.2875</cdr:y>
    </cdr:from>
    <cdr:to>
      <cdr:x>0.71705</cdr:x>
      <cdr:y>0.40694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="" xmlns:a16="http://schemas.microsoft.com/office/drawing/2014/main" id="{C2D799D3-AFB4-4A7B-83BD-9E32064068B0}"/>
            </a:ext>
          </a:extLst>
        </cdr:cNvPr>
        <cdr:cNvCxnSpPr/>
      </cdr:nvCxnSpPr>
      <cdr:spPr>
        <a:xfrm xmlns:a="http://schemas.openxmlformats.org/drawingml/2006/main" flipV="1">
          <a:off x="3448050" y="788670"/>
          <a:ext cx="76200" cy="3276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0.20186</cdr:x>
      <cdr:y>0.03199</cdr:y>
    </cdr:from>
    <cdr:to>
      <cdr:x>0.68606</cdr:x>
      <cdr:y>0.11668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="" xmlns:a16="http://schemas.microsoft.com/office/drawing/2014/main" id="{B88C76BD-550D-4CD5-8979-E1B7323F9AE7}"/>
            </a:ext>
          </a:extLst>
        </cdr:cNvPr>
        <cdr:cNvSpPr/>
      </cdr:nvSpPr>
      <cdr:spPr>
        <a:xfrm xmlns:a="http://schemas.openxmlformats.org/drawingml/2006/main">
          <a:off x="965200" y="111760"/>
          <a:ext cx="2315210" cy="2959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Sales prediciton for Years 11 and 12</a:t>
          </a:r>
          <a:endParaRPr lang="en-US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331470</xdr:colOff>
      <xdr:row>8</xdr:row>
      <xdr:rowOff>156210</xdr:rowOff>
    </xdr:from>
    <xdr:to>
      <xdr:col>16</xdr:col>
      <xdr:colOff>26670</xdr:colOff>
      <xdr:row>23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DF2081C-A866-4086-AF87-DE4DC2A01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415290</xdr:colOff>
      <xdr:row>52</xdr:row>
      <xdr:rowOff>171450</xdr:rowOff>
    </xdr:from>
    <xdr:to>
      <xdr:col>11</xdr:col>
      <xdr:colOff>110490</xdr:colOff>
      <xdr:row>67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A1AB7F41-5206-4B2E-8B7D-A61387590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23</xdr:row>
      <xdr:rowOff>3810</xdr:rowOff>
    </xdr:from>
    <xdr:to>
      <xdr:col>29</xdr:col>
      <xdr:colOff>400050</xdr:colOff>
      <xdr:row>37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E09345E-EC80-408E-87E3-65A6F3F57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</xdr:colOff>
      <xdr:row>1</xdr:row>
      <xdr:rowOff>38100</xdr:rowOff>
    </xdr:from>
    <xdr:to>
      <xdr:col>17</xdr:col>
      <xdr:colOff>7620</xdr:colOff>
      <xdr:row>17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9492291A-730B-4CEC-B38B-7B5D76006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0.07813</cdr:x>
      <cdr:y>0.08549</cdr:y>
    </cdr:from>
    <cdr:to>
      <cdr:x>0.33357</cdr:x>
      <cdr:y>0.16441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0450E90-9B28-4FF7-9464-F3CABEACB8E7}"/>
            </a:ext>
          </a:extLst>
        </cdr:cNvPr>
        <cdr:cNvSpPr txBox="1"/>
      </cdr:nvSpPr>
      <cdr:spPr>
        <a:xfrm xmlns:a="http://schemas.openxmlformats.org/drawingml/2006/main">
          <a:off x="424180" y="264160"/>
          <a:ext cx="1386838" cy="243843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Canada Profits</a:t>
          </a:r>
        </a:p>
      </cdr:txBody>
    </cdr:sp>
  </cdr:relSizeAnchor>
  <cdr:relSizeAnchor xmlns:cdr="http://schemas.openxmlformats.org/drawingml/2006/chartDrawing">
    <cdr:from>
      <cdr:x>0.73076</cdr:x>
      <cdr:y>0.08549</cdr:y>
    </cdr:from>
    <cdr:to>
      <cdr:x>0.93146</cdr:x>
      <cdr:y>0.16194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9280D908-0A5D-49E2-AADB-7E95865F0D02}"/>
            </a:ext>
          </a:extLst>
        </cdr:cNvPr>
        <cdr:cNvSpPr txBox="1"/>
      </cdr:nvSpPr>
      <cdr:spPr>
        <a:xfrm xmlns:a="http://schemas.openxmlformats.org/drawingml/2006/main">
          <a:off x="3967480" y="264160"/>
          <a:ext cx="1089660" cy="236220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Regression</a:t>
          </a:r>
          <a:r>
            <a:rPr lang="en-US" sz="1100" baseline="0"/>
            <a:t> Line</a:t>
          </a:r>
          <a:endParaRPr lang="en-US" sz="1100"/>
        </a:p>
      </cdr:txBody>
    </cdr:sp>
  </cdr:relSizeAnchor>
  <cdr:relSizeAnchor xmlns:cdr="http://schemas.openxmlformats.org/drawingml/2006/chartDrawing">
    <cdr:from>
      <cdr:x>0.11322</cdr:x>
      <cdr:y>0.81052</cdr:y>
    </cdr:from>
    <cdr:to>
      <cdr:x>0.28656</cdr:x>
      <cdr:y>0.99014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BBBD3450-1064-4411-A9A5-ACB9DA3AE31F}"/>
            </a:ext>
          </a:extLst>
        </cdr:cNvPr>
        <cdr:cNvSpPr txBox="1"/>
      </cdr:nvSpPr>
      <cdr:spPr>
        <a:xfrm xmlns:a="http://schemas.openxmlformats.org/drawingml/2006/main">
          <a:off x="614680" y="2504440"/>
          <a:ext cx="941105" cy="555004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Residuals</a:t>
          </a:r>
          <a:r>
            <a:rPr lang="en-US" sz="1100" baseline="0"/>
            <a:t> or Errors from Regression</a:t>
          </a:r>
          <a:endParaRPr lang="en-US" sz="1100"/>
        </a:p>
      </cdr:txBody>
    </cdr:sp>
  </cdr:relSizeAnchor>
  <cdr:relSizeAnchor xmlns:cdr="http://schemas.openxmlformats.org/drawingml/2006/chartDrawing">
    <cdr:from>
      <cdr:x>0.33637</cdr:x>
      <cdr:y>0.10851</cdr:y>
    </cdr:from>
    <cdr:to>
      <cdr:x>0.37544</cdr:x>
      <cdr:y>0.12248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="" xmlns:a16="http://schemas.microsoft.com/office/drawing/2014/main" id="{C2D799D3-AFB4-4A7B-83BD-9E32064068B0}"/>
            </a:ext>
          </a:extLst>
        </cdr:cNvPr>
        <cdr:cNvCxnSpPr/>
      </cdr:nvCxnSpPr>
      <cdr:spPr>
        <a:xfrm xmlns:a="http://schemas.openxmlformats.org/drawingml/2006/main" flipV="1">
          <a:off x="1826260" y="335280"/>
          <a:ext cx="212090" cy="4318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0.7614</cdr:x>
      <cdr:y>0.15701</cdr:y>
    </cdr:from>
    <cdr:to>
      <cdr:x>0.79111</cdr:x>
      <cdr:y>0.52774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="" xmlns:a16="http://schemas.microsoft.com/office/drawing/2014/main" id="{C2D799D3-AFB4-4A7B-83BD-9E32064068B0}"/>
            </a:ext>
          </a:extLst>
        </cdr:cNvPr>
        <cdr:cNvCxnSpPr/>
      </cdr:nvCxnSpPr>
      <cdr:spPr>
        <a:xfrm xmlns:a="http://schemas.openxmlformats.org/drawingml/2006/main" flipH="1">
          <a:off x="4133850" y="485140"/>
          <a:ext cx="161290" cy="11455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0.28865</cdr:x>
      <cdr:y>0.73243</cdr:y>
    </cdr:from>
    <cdr:to>
      <cdr:x>0.29123</cdr:x>
      <cdr:y>0.81545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="" xmlns:a16="http://schemas.microsoft.com/office/drawing/2014/main" id="{C2D799D3-AFB4-4A7B-83BD-9E32064068B0}"/>
            </a:ext>
          </a:extLst>
        </cdr:cNvPr>
        <cdr:cNvCxnSpPr/>
      </cdr:nvCxnSpPr>
      <cdr:spPr>
        <a:xfrm xmlns:a="http://schemas.openxmlformats.org/drawingml/2006/main" flipV="1">
          <a:off x="1567180" y="2263140"/>
          <a:ext cx="13970" cy="2565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262890</xdr:colOff>
      <xdr:row>1</xdr:row>
      <xdr:rowOff>15240</xdr:rowOff>
    </xdr:from>
    <xdr:to>
      <xdr:col>27</xdr:col>
      <xdr:colOff>327660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0238414-63D0-42F0-AD6D-EA0B09FC7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121920</xdr:colOff>
      <xdr:row>19</xdr:row>
      <xdr:rowOff>0</xdr:rowOff>
    </xdr:from>
    <xdr:to>
      <xdr:col>20</xdr:col>
      <xdr:colOff>121920</xdr:colOff>
      <xdr:row>19</xdr:row>
      <xdr:rowOff>7620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8C7A5A73-D9D4-453E-A174-1D97C3215391}"/>
            </a:ext>
          </a:extLst>
        </xdr:cNvPr>
        <xdr:cNvCxnSpPr/>
      </xdr:nvCxnSpPr>
      <xdr:spPr>
        <a:xfrm flipV="1">
          <a:off x="7642860" y="3474720"/>
          <a:ext cx="5486400" cy="76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91440</xdr:colOff>
      <xdr:row>21</xdr:row>
      <xdr:rowOff>76200</xdr:rowOff>
    </xdr:from>
    <xdr:to>
      <xdr:col>17</xdr:col>
      <xdr:colOff>434340</xdr:colOff>
      <xdr:row>21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20A16E11-5222-4E99-9314-743A6DF86A8F}"/>
            </a:ext>
          </a:extLst>
        </xdr:cNvPr>
        <xdr:cNvCxnSpPr/>
      </xdr:nvCxnSpPr>
      <xdr:spPr>
        <a:xfrm>
          <a:off x="9441180" y="3916680"/>
          <a:ext cx="2171700" cy="152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449580</xdr:colOff>
      <xdr:row>21</xdr:row>
      <xdr:rowOff>68580</xdr:rowOff>
    </xdr:from>
    <xdr:to>
      <xdr:col>14</xdr:col>
      <xdr:colOff>106680</xdr:colOff>
      <xdr:row>21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8B911F6E-D244-42AA-8210-2E9CA9E40A98}"/>
            </a:ext>
          </a:extLst>
        </xdr:cNvPr>
        <xdr:cNvCxnSpPr/>
      </xdr:nvCxnSpPr>
      <xdr:spPr>
        <a:xfrm>
          <a:off x="8580120" y="3909060"/>
          <a:ext cx="876300" cy="76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434340</xdr:colOff>
      <xdr:row>21</xdr:row>
      <xdr:rowOff>91440</xdr:rowOff>
    </xdr:from>
    <xdr:to>
      <xdr:col>19</xdr:col>
      <xdr:colOff>91440</xdr:colOff>
      <xdr:row>21</xdr:row>
      <xdr:rowOff>99060</xdr:rowOff>
    </xdr:to>
    <xdr:cxnSp macro="">
      <xdr:nvCxnSpPr>
        <xdr:cNvPr id="6" name="Straight Connector 5">
          <a:extLst>
            <a:ext uri="{FF2B5EF4-FFF2-40B4-BE49-F238E27FC236}">
              <a16:creationId xmlns="" xmlns:a16="http://schemas.microsoft.com/office/drawing/2014/main" id="{A23EB1E8-AA3A-4515-AF2B-0DB055AA07BB}"/>
            </a:ext>
          </a:extLst>
        </xdr:cNvPr>
        <xdr:cNvCxnSpPr/>
      </xdr:nvCxnSpPr>
      <xdr:spPr>
        <a:xfrm>
          <a:off x="11612880" y="3931920"/>
          <a:ext cx="876300" cy="76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</xdr:colOff>
      <xdr:row>21</xdr:row>
      <xdr:rowOff>60960</xdr:rowOff>
    </xdr:from>
    <xdr:to>
      <xdr:col>12</xdr:col>
      <xdr:colOff>449580</xdr:colOff>
      <xdr:row>21</xdr:row>
      <xdr:rowOff>68580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D2C11BEC-E76D-4869-9F2C-81F7E7FE5F89}"/>
            </a:ext>
          </a:extLst>
        </xdr:cNvPr>
        <xdr:cNvCxnSpPr/>
      </xdr:nvCxnSpPr>
      <xdr:spPr>
        <a:xfrm>
          <a:off x="7703820" y="3901440"/>
          <a:ext cx="876300" cy="7620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21</xdr:row>
      <xdr:rowOff>106680</xdr:rowOff>
    </xdr:from>
    <xdr:to>
      <xdr:col>20</xdr:col>
      <xdr:colOff>327660</xdr:colOff>
      <xdr:row>21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="" xmlns:a16="http://schemas.microsoft.com/office/drawing/2014/main" id="{9AEBDC43-E232-4E72-A502-16DF4E7DAF72}"/>
            </a:ext>
          </a:extLst>
        </xdr:cNvPr>
        <xdr:cNvCxnSpPr/>
      </xdr:nvCxnSpPr>
      <xdr:spPr>
        <a:xfrm>
          <a:off x="13487400" y="3947160"/>
          <a:ext cx="876300" cy="7620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74</xdr:row>
      <xdr:rowOff>144780</xdr:rowOff>
    </xdr:from>
    <xdr:to>
      <xdr:col>14</xdr:col>
      <xdr:colOff>125730</xdr:colOff>
      <xdr:row>98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6258FED2-B4F3-429D-BC9C-F4DCC6EBD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651510</xdr:colOff>
      <xdr:row>98</xdr:row>
      <xdr:rowOff>34290</xdr:rowOff>
    </xdr:from>
    <xdr:to>
      <xdr:col>13</xdr:col>
      <xdr:colOff>308610</xdr:colOff>
      <xdr:row>113</xdr:row>
      <xdr:rowOff>34290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AE9ADD51-ECA9-4DE8-A717-3362564C9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87630</xdr:colOff>
      <xdr:row>112</xdr:row>
      <xdr:rowOff>87630</xdr:rowOff>
    </xdr:from>
    <xdr:to>
      <xdr:col>13</xdr:col>
      <xdr:colOff>521970</xdr:colOff>
      <xdr:row>127</xdr:row>
      <xdr:rowOff>80010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7FBCB72E-2D8C-4562-BBD4-5E7298D55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53340</xdr:colOff>
      <xdr:row>2</xdr:row>
      <xdr:rowOff>137160</xdr:rowOff>
    </xdr:from>
    <xdr:to>
      <xdr:col>24</xdr:col>
      <xdr:colOff>213360</xdr:colOff>
      <xdr:row>4</xdr:row>
      <xdr:rowOff>45720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8FD0CDC2-0F79-41A8-B5A7-17C51719C5BB}"/>
            </a:ext>
          </a:extLst>
        </xdr:cNvPr>
        <xdr:cNvSpPr/>
      </xdr:nvSpPr>
      <xdr:spPr>
        <a:xfrm>
          <a:off x="14698980" y="502920"/>
          <a:ext cx="1988820" cy="2743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Air Passengers Time</a:t>
          </a:r>
          <a:r>
            <a:rPr lang="en-US" sz="1100" baseline="0">
              <a:solidFill>
                <a:schemeClr val="tx1"/>
              </a:solidFill>
            </a:rPr>
            <a:t> Series Data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434340</xdr:colOff>
      <xdr:row>4</xdr:row>
      <xdr:rowOff>60960</xdr:rowOff>
    </xdr:from>
    <xdr:to>
      <xdr:col>23</xdr:col>
      <xdr:colOff>274320</xdr:colOff>
      <xdr:row>5</xdr:row>
      <xdr:rowOff>175260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F2F541A4-2244-4828-B268-1C960E238642}"/>
            </a:ext>
          </a:extLst>
        </xdr:cNvPr>
        <xdr:cNvCxnSpPr/>
      </xdr:nvCxnSpPr>
      <xdr:spPr>
        <a:xfrm>
          <a:off x="15689580" y="792480"/>
          <a:ext cx="449580" cy="29718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435972</xdr:colOff>
      <xdr:row>32</xdr:row>
      <xdr:rowOff>40375</xdr:rowOff>
    </xdr:from>
    <xdr:to>
      <xdr:col>21</xdr:col>
      <xdr:colOff>416923</xdr:colOff>
      <xdr:row>58</xdr:row>
      <xdr:rowOff>19099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F94CA077-6747-4833-AAAA-39A09A33C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560070</xdr:colOff>
      <xdr:row>24</xdr:row>
      <xdr:rowOff>76200</xdr:rowOff>
    </xdr:from>
    <xdr:to>
      <xdr:col>31</xdr:col>
      <xdr:colOff>533400</xdr:colOff>
      <xdr:row>51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4BBA2272-809C-4664-A32B-99E6B99B1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695646</xdr:colOff>
      <xdr:row>1</xdr:row>
      <xdr:rowOff>126572</xdr:rowOff>
    </xdr:from>
    <xdr:to>
      <xdr:col>16</xdr:col>
      <xdr:colOff>789610</xdr:colOff>
      <xdr:row>19</xdr:row>
      <xdr:rowOff>138002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9AE1779C-7AD1-45D2-8C5D-AE56A72B9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0.09059</cdr:x>
      <cdr:y>0.6121</cdr:y>
    </cdr:from>
    <cdr:to>
      <cdr:x>0.45339</cdr:x>
      <cdr:y>0.74202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="" xmlns:a16="http://schemas.microsoft.com/office/drawing/2014/main" id="{8FD0CDC2-0F79-41A8-B5A7-17C51719C5BB}"/>
            </a:ext>
          </a:extLst>
        </cdr:cNvPr>
        <cdr:cNvSpPr/>
      </cdr:nvSpPr>
      <cdr:spPr>
        <a:xfrm xmlns:a="http://schemas.openxmlformats.org/drawingml/2006/main">
          <a:off x="392430" y="1898335"/>
          <a:ext cx="1571627" cy="4029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chemeClr val="tx1"/>
              </a:solidFill>
            </a:rPr>
            <a:t>Air Passengers Trending</a:t>
          </a:r>
          <a:r>
            <a:rPr lang="en-US" sz="1100" baseline="0">
              <a:solidFill>
                <a:schemeClr val="tx1"/>
              </a:solidFill>
            </a:rPr>
            <a:t> Line from Regression</a:t>
          </a:r>
          <a:endParaRPr lang="en-US" sz="11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0.36675</cdr:x>
      <cdr:y>0.37592</cdr:y>
    </cdr:from>
    <cdr:to>
      <cdr:x>0.42815</cdr:x>
      <cdr:y>0.61048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="" xmlns:a16="http://schemas.microsoft.com/office/drawing/2014/main" id="{F2F541A4-2244-4828-B268-1C960E238642}"/>
            </a:ext>
          </a:extLst>
        </cdr:cNvPr>
        <cdr:cNvCxnSpPr/>
      </cdr:nvCxnSpPr>
      <cdr:spPr>
        <a:xfrm xmlns:a="http://schemas.openxmlformats.org/drawingml/2006/main" flipH="1" flipV="1">
          <a:off x="1588770" y="1165860"/>
          <a:ext cx="265981" cy="727449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0.65764</cdr:x>
      <cdr:y>0.51648</cdr:y>
    </cdr:from>
    <cdr:to>
      <cdr:x>0.92351</cdr:x>
      <cdr:y>0.75676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="" xmlns:a16="http://schemas.microsoft.com/office/drawing/2014/main" id="{2AB2D059-F937-4F17-9BC0-4F249DCA36B4}"/>
            </a:ext>
          </a:extLst>
        </cdr:cNvPr>
        <cdr:cNvSpPr/>
      </cdr:nvSpPr>
      <cdr:spPr>
        <a:xfrm xmlns:a="http://schemas.openxmlformats.org/drawingml/2006/main">
          <a:off x="2848860" y="1601773"/>
          <a:ext cx="1151740" cy="7451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rgbClr val="FF0000"/>
              </a:solidFill>
            </a:rPr>
            <a:t>Air Passengers Forecast from Time Series for years 11 and 12</a:t>
          </a:r>
        </a:p>
      </cdr:txBody>
    </cdr:sp>
  </cdr:relSizeAnchor>
  <cdr:relSizeAnchor xmlns:cdr="http://schemas.openxmlformats.org/drawingml/2006/chartDrawing">
    <cdr:from>
      <cdr:x>0.81408</cdr:x>
      <cdr:y>0.22528</cdr:y>
    </cdr:from>
    <cdr:to>
      <cdr:x>0.93147</cdr:x>
      <cdr:y>0.51756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="" xmlns:a16="http://schemas.microsoft.com/office/drawing/2014/main" id="{201E317B-C523-48C6-801E-1DECF9E1DA7E}"/>
            </a:ext>
          </a:extLst>
        </cdr:cNvPr>
        <cdr:cNvCxnSpPr/>
      </cdr:nvCxnSpPr>
      <cdr:spPr>
        <a:xfrm xmlns:a="http://schemas.openxmlformats.org/drawingml/2006/main" flipV="1">
          <a:off x="3892550" y="1059180"/>
          <a:ext cx="561340" cy="137414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0.82234</cdr:x>
      <cdr:y>0.76167</cdr:y>
    </cdr:from>
    <cdr:to>
      <cdr:x>0.82234</cdr:x>
      <cdr:y>0.88943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="" xmlns:a16="http://schemas.microsoft.com/office/drawing/2014/main" id="{E87343B3-8B25-418D-973C-12F97F2E2300}"/>
            </a:ext>
          </a:extLst>
        </cdr:cNvPr>
        <cdr:cNvCxnSpPr/>
      </cdr:nvCxnSpPr>
      <cdr:spPr>
        <a:xfrm xmlns:a="http://schemas.openxmlformats.org/drawingml/2006/main">
          <a:off x="3562350" y="2362200"/>
          <a:ext cx="0" cy="396240"/>
        </a:xfrm>
        <a:prstGeom xmlns:a="http://schemas.openxmlformats.org/drawingml/2006/main" prst="straightConnector1">
          <a:avLst/>
        </a:prstGeom>
        <a:ln xmlns:a="http://schemas.openxmlformats.org/drawingml/2006/main" w="63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0.82319</cdr:x>
      <cdr:y>0.88452</cdr:y>
    </cdr:from>
    <cdr:to>
      <cdr:x>0.98165</cdr:x>
      <cdr:y>0.98703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="" xmlns:a16="http://schemas.microsoft.com/office/drawing/2014/main" id="{04660E29-0063-4D58-A43A-3162A37736DD}"/>
            </a:ext>
          </a:extLst>
        </cdr:cNvPr>
        <cdr:cNvSpPr/>
      </cdr:nvSpPr>
      <cdr:spPr>
        <a:xfrm xmlns:a="http://schemas.openxmlformats.org/drawingml/2006/main">
          <a:off x="3566036" y="2743200"/>
          <a:ext cx="686444" cy="3179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0.34898</cdr:x>
      <cdr:y>0.53365</cdr:y>
    </cdr:from>
    <cdr:to>
      <cdr:x>0.49771</cdr:x>
      <cdr:y>0.59247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="" xmlns:a16="http://schemas.microsoft.com/office/drawing/2014/main" id="{A36FBAB9-BB35-4396-A9D3-98B13EB118D5}"/>
            </a:ext>
          </a:extLst>
        </cdr:cNvPr>
        <cdr:cNvSpPr/>
      </cdr:nvSpPr>
      <cdr:spPr>
        <a:xfrm xmlns:a="http://schemas.openxmlformats.org/drawingml/2006/main">
          <a:off x="1841500" y="255778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CMA=157</a:t>
          </a:r>
        </a:p>
      </cdr:txBody>
    </cdr:sp>
  </cdr:relSizeAnchor>
  <cdr:relSizeAnchor xmlns:cdr="http://schemas.openxmlformats.org/drawingml/2006/chartDrawing">
    <cdr:from>
      <cdr:x>0.3432</cdr:x>
      <cdr:y>0.20138</cdr:y>
    </cdr:from>
    <cdr:to>
      <cdr:x>0.49194</cdr:x>
      <cdr:y>0.2602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="" xmlns:a16="http://schemas.microsoft.com/office/drawing/2014/main" id="{5E8B89CF-D1A5-46CA-AD3F-73D902ED1FED}"/>
            </a:ext>
          </a:extLst>
        </cdr:cNvPr>
        <cdr:cNvSpPr/>
      </cdr:nvSpPr>
      <cdr:spPr>
        <a:xfrm xmlns:a="http://schemas.openxmlformats.org/drawingml/2006/main">
          <a:off x="1811020" y="96520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Sales=170</a:t>
          </a:r>
        </a:p>
      </cdr:txBody>
    </cdr:sp>
  </cdr:relSizeAnchor>
  <cdr:relSizeAnchor xmlns:cdr="http://schemas.openxmlformats.org/drawingml/2006/chartDrawing">
    <cdr:from>
      <cdr:x>0.06715</cdr:x>
      <cdr:y>0.28458</cdr:y>
    </cdr:from>
    <cdr:to>
      <cdr:x>0.40794</cdr:x>
      <cdr:y>0.38103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="" xmlns:a16="http://schemas.microsoft.com/office/drawing/2014/main" id="{25DCFA1F-33BB-472C-9AA3-1ECD8F276D59}"/>
            </a:ext>
          </a:extLst>
        </cdr:cNvPr>
        <cdr:cNvSpPr/>
      </cdr:nvSpPr>
      <cdr:spPr>
        <a:xfrm xmlns:a="http://schemas.openxmlformats.org/drawingml/2006/main">
          <a:off x="354330" y="1363980"/>
          <a:ext cx="1798320" cy="462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Iregularity 1 </a:t>
          </a:r>
          <a:r>
            <a:rPr lang="en-US">
              <a:solidFill>
                <a:schemeClr val="tx1"/>
              </a:solidFill>
            </a:rPr>
            <a:t>=170/157=1.07</a:t>
          </a:r>
        </a:p>
      </cdr:txBody>
    </cdr:sp>
  </cdr:relSizeAnchor>
  <cdr:relSizeAnchor xmlns:cdr="http://schemas.openxmlformats.org/drawingml/2006/chartDrawing">
    <cdr:from>
      <cdr:x>0.49603</cdr:x>
      <cdr:y>0.36407</cdr:y>
    </cdr:from>
    <cdr:to>
      <cdr:x>0.49603</cdr:x>
      <cdr:y>0.39587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="" xmlns:a16="http://schemas.microsoft.com/office/drawing/2014/main" id="{51CAD3AA-E03F-4437-A645-67B5C4BE5EF3}"/>
            </a:ext>
          </a:extLst>
        </cdr:cNvPr>
        <cdr:cNvCxnSpPr/>
      </cdr:nvCxnSpPr>
      <cdr:spPr>
        <a:xfrm xmlns:a="http://schemas.openxmlformats.org/drawingml/2006/main">
          <a:off x="2617470" y="1744980"/>
          <a:ext cx="0" cy="1524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0.49025</cdr:x>
      <cdr:y>0.26073</cdr:y>
    </cdr:from>
    <cdr:to>
      <cdr:x>0.49603</cdr:x>
      <cdr:y>0.36566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="" xmlns:a16="http://schemas.microsoft.com/office/drawing/2014/main" id="{18DDA4EA-FD7F-4325-9455-5D8F597AA06D}"/>
            </a:ext>
          </a:extLst>
        </cdr:cNvPr>
        <cdr:cNvCxnSpPr/>
      </cdr:nvCxnSpPr>
      <cdr:spPr>
        <a:xfrm xmlns:a="http://schemas.openxmlformats.org/drawingml/2006/main">
          <a:off x="2586990" y="1249680"/>
          <a:ext cx="30480" cy="5029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0.49627</cdr:x>
      <cdr:y>0.39746</cdr:y>
    </cdr:from>
    <cdr:to>
      <cdr:x>0.49892</cdr:x>
      <cdr:y>0.52888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="" xmlns:a16="http://schemas.microsoft.com/office/drawing/2014/main" id="{764B266B-EC20-4FD0-860E-DB1E78DBAB67}"/>
            </a:ext>
          </a:extLst>
        </cdr:cNvPr>
        <cdr:cNvCxnSpPr/>
      </cdr:nvCxnSpPr>
      <cdr:spPr>
        <a:xfrm xmlns:a="http://schemas.openxmlformats.org/drawingml/2006/main" flipV="1">
          <a:off x="2618740" y="1905000"/>
          <a:ext cx="13970" cy="6299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0.40818</cdr:x>
      <cdr:y>0.34764</cdr:y>
    </cdr:from>
    <cdr:to>
      <cdr:x>0.49747</cdr:x>
      <cdr:y>0.38474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="" xmlns:a16="http://schemas.microsoft.com/office/drawing/2014/main" id="{5A32E6C9-B344-4F16-B03E-2D2E9751B101}"/>
            </a:ext>
          </a:extLst>
        </cdr:cNvPr>
        <cdr:cNvCxnSpPr/>
      </cdr:nvCxnSpPr>
      <cdr:spPr>
        <a:xfrm xmlns:a="http://schemas.openxmlformats.org/drawingml/2006/main">
          <a:off x="2153920" y="1666240"/>
          <a:ext cx="47117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0.63057</cdr:x>
      <cdr:y>0.60837</cdr:y>
    </cdr:from>
    <cdr:to>
      <cdr:x>0.7793</cdr:x>
      <cdr:y>0.6672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="" xmlns:a16="http://schemas.microsoft.com/office/drawing/2014/main" id="{ACB185CB-1EF3-4D12-AAF4-6D8D23275F1F}"/>
            </a:ext>
          </a:extLst>
        </cdr:cNvPr>
        <cdr:cNvSpPr/>
      </cdr:nvSpPr>
      <cdr:spPr>
        <a:xfrm xmlns:a="http://schemas.openxmlformats.org/drawingml/2006/main">
          <a:off x="3327400" y="291592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Sales=114</a:t>
          </a:r>
        </a:p>
      </cdr:txBody>
    </cdr:sp>
  </cdr:relSizeAnchor>
  <cdr:relSizeAnchor xmlns:cdr="http://schemas.openxmlformats.org/drawingml/2006/chartDrawing">
    <cdr:from>
      <cdr:x>0.60168</cdr:x>
      <cdr:y>0.20933</cdr:y>
    </cdr:from>
    <cdr:to>
      <cdr:x>0.75042</cdr:x>
      <cdr:y>0.26815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="" xmlns:a16="http://schemas.microsoft.com/office/drawing/2014/main" id="{20B1A070-0BC2-4DCF-BAE2-1FF5F6931CD9}"/>
            </a:ext>
          </a:extLst>
        </cdr:cNvPr>
        <cdr:cNvSpPr/>
      </cdr:nvSpPr>
      <cdr:spPr>
        <a:xfrm xmlns:a="http://schemas.openxmlformats.org/drawingml/2006/main">
          <a:off x="3175000" y="100330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CMA=134</a:t>
          </a:r>
        </a:p>
      </cdr:txBody>
    </cdr:sp>
  </cdr:relSizeAnchor>
  <cdr:relSizeAnchor xmlns:cdr="http://schemas.openxmlformats.org/drawingml/2006/chartDrawing">
    <cdr:from>
      <cdr:x>0.58941</cdr:x>
      <cdr:y>0.4637</cdr:y>
    </cdr:from>
    <cdr:to>
      <cdr:x>0.58989</cdr:x>
      <cdr:y>0.51669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="" xmlns:a16="http://schemas.microsoft.com/office/drawing/2014/main" id="{B987C108-9FF3-4A97-BF8C-721C316F8D42}"/>
            </a:ext>
          </a:extLst>
        </cdr:cNvPr>
        <cdr:cNvCxnSpPr/>
      </cdr:nvCxnSpPr>
      <cdr:spPr>
        <a:xfrm xmlns:a="http://schemas.openxmlformats.org/drawingml/2006/main">
          <a:off x="3110230" y="2222500"/>
          <a:ext cx="2540" cy="2540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0.65945</cdr:x>
      <cdr:y>0.46529</cdr:y>
    </cdr:from>
    <cdr:to>
      <cdr:x>0.99422</cdr:x>
      <cdr:y>0.56174</cdr:y>
    </cdr:to>
    <cdr:sp macro="" textlink="">
      <cdr:nvSpPr>
        <cdr:cNvPr id="20" name="Rectangle 19">
          <a:extLst xmlns:a="http://schemas.openxmlformats.org/drawingml/2006/main">
            <a:ext uri="{FF2B5EF4-FFF2-40B4-BE49-F238E27FC236}">
              <a16:creationId xmlns="" xmlns:a16="http://schemas.microsoft.com/office/drawing/2014/main" id="{ABEB1B16-C712-4A8F-BA05-1B7520ABE61B}"/>
            </a:ext>
          </a:extLst>
        </cdr:cNvPr>
        <cdr:cNvSpPr/>
      </cdr:nvSpPr>
      <cdr:spPr>
        <a:xfrm xmlns:a="http://schemas.openxmlformats.org/drawingml/2006/main">
          <a:off x="3479800" y="2230120"/>
          <a:ext cx="1766570" cy="462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Iregularity 2 </a:t>
          </a:r>
          <a:r>
            <a:rPr lang="en-US">
              <a:solidFill>
                <a:schemeClr val="tx1"/>
              </a:solidFill>
            </a:rPr>
            <a:t>=114/134=0.34</a:t>
          </a:r>
        </a:p>
      </cdr:txBody>
    </cdr:sp>
  </cdr:relSizeAnchor>
  <cdr:relSizeAnchor xmlns:cdr="http://schemas.openxmlformats.org/drawingml/2006/chartDrawing">
    <cdr:from>
      <cdr:x>0.58989</cdr:x>
      <cdr:y>0.48172</cdr:y>
    </cdr:from>
    <cdr:to>
      <cdr:x>0.658</cdr:x>
      <cdr:y>0.50503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="" xmlns:a16="http://schemas.microsoft.com/office/drawing/2014/main" id="{FFB02174-2F79-45F7-A467-A3EE346C6F62}"/>
            </a:ext>
          </a:extLst>
        </cdr:cNvPr>
        <cdr:cNvCxnSpPr/>
      </cdr:nvCxnSpPr>
      <cdr:spPr>
        <a:xfrm xmlns:a="http://schemas.openxmlformats.org/drawingml/2006/main" flipH="1" flipV="1">
          <a:off x="3112770" y="2308860"/>
          <a:ext cx="359410" cy="11176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0.58989</cdr:x>
      <cdr:y>0.26974</cdr:y>
    </cdr:from>
    <cdr:to>
      <cdr:x>0.64212</cdr:x>
      <cdr:y>0.46582</cdr:y>
    </cdr:to>
    <cdr:cxnSp macro="">
      <cdr:nvCxnSpPr>
        <cdr:cNvPr id="23" name="Straight Arrow Connector 22">
          <a:extLst xmlns:a="http://schemas.openxmlformats.org/drawingml/2006/main">
            <a:ext uri="{FF2B5EF4-FFF2-40B4-BE49-F238E27FC236}">
              <a16:creationId xmlns="" xmlns:a16="http://schemas.microsoft.com/office/drawing/2014/main" id="{C652037C-12FF-4EE7-8E99-C64B070D2F7F}"/>
            </a:ext>
          </a:extLst>
        </cdr:cNvPr>
        <cdr:cNvCxnSpPr/>
      </cdr:nvCxnSpPr>
      <cdr:spPr>
        <a:xfrm xmlns:a="http://schemas.openxmlformats.org/drawingml/2006/main" flipH="1">
          <a:off x="3112770" y="1292860"/>
          <a:ext cx="275590" cy="939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0.58845</cdr:x>
      <cdr:y>0.51828</cdr:y>
    </cdr:from>
    <cdr:to>
      <cdr:x>0.63201</cdr:x>
      <cdr:y>0.61102</cdr:y>
    </cdr:to>
    <cdr:cxnSp macro="">
      <cdr:nvCxnSpPr>
        <cdr:cNvPr id="25" name="Straight Arrow Connector 24">
          <a:extLst xmlns:a="http://schemas.openxmlformats.org/drawingml/2006/main">
            <a:ext uri="{FF2B5EF4-FFF2-40B4-BE49-F238E27FC236}">
              <a16:creationId xmlns="" xmlns:a16="http://schemas.microsoft.com/office/drawing/2014/main" id="{E2E5BF31-E044-4974-9BBD-A7B8C10E2403}"/>
            </a:ext>
          </a:extLst>
        </cdr:cNvPr>
        <cdr:cNvCxnSpPr/>
      </cdr:nvCxnSpPr>
      <cdr:spPr>
        <a:xfrm xmlns:a="http://schemas.openxmlformats.org/drawingml/2006/main" flipH="1" flipV="1">
          <a:off x="3105150" y="2484120"/>
          <a:ext cx="229870" cy="4445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0.39611</cdr:x>
      <cdr:y>0.52963</cdr:y>
    </cdr:from>
    <cdr:to>
      <cdr:x>0.61917</cdr:x>
      <cdr:y>0.57774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="" xmlns:a16="http://schemas.microsoft.com/office/drawing/2014/main" id="{1A1BDA34-6751-4236-B740-DB32D4A8708B}"/>
            </a:ext>
          </a:extLst>
        </cdr:cNvPr>
        <cdr:cNvSpPr/>
      </cdr:nvSpPr>
      <cdr:spPr>
        <a:xfrm xmlns:a="http://schemas.openxmlformats.org/drawingml/2006/main">
          <a:off x="2232082" y="2647471"/>
          <a:ext cx="1256916" cy="240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Trending</a:t>
          </a:r>
          <a:r>
            <a:rPr lang="en-US" b="1" baseline="0">
              <a:solidFill>
                <a:schemeClr val="tx1"/>
              </a:solidFill>
            </a:rPr>
            <a:t> line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0.27924</cdr:x>
      <cdr:y>0.15244</cdr:y>
    </cdr:from>
    <cdr:to>
      <cdr:x>0.4325</cdr:x>
      <cdr:y>0.20139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="" xmlns:a16="http://schemas.microsoft.com/office/drawing/2014/main" id="{0FBADA84-1ECA-4C08-9734-B07C4A1C70EA}"/>
            </a:ext>
          </a:extLst>
        </cdr:cNvPr>
        <cdr:cNvSpPr/>
      </cdr:nvSpPr>
      <cdr:spPr>
        <a:xfrm xmlns:a="http://schemas.openxmlformats.org/drawingml/2006/main">
          <a:off x="1573529" y="762000"/>
          <a:ext cx="863603" cy="244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Data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0.39278</cdr:x>
      <cdr:y>0.20185</cdr:y>
    </cdr:from>
    <cdr:to>
      <cdr:x>0.56728</cdr:x>
      <cdr:y>0.28049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="" xmlns:a16="http://schemas.microsoft.com/office/drawing/2014/main" id="{185F88EE-3A6E-448C-A788-B13C1D04BD18}"/>
            </a:ext>
          </a:extLst>
        </cdr:cNvPr>
        <cdr:cNvCxnSpPr/>
      </cdr:nvCxnSpPr>
      <cdr:spPr>
        <a:xfrm xmlns:a="http://schemas.openxmlformats.org/drawingml/2006/main">
          <a:off x="2213299" y="1009001"/>
          <a:ext cx="983291" cy="39307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0.50444</cdr:x>
      <cdr:y>0.35694</cdr:y>
    </cdr:from>
    <cdr:to>
      <cdr:x>0.50583</cdr:x>
      <cdr:y>0.53241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="" xmlns:a16="http://schemas.microsoft.com/office/drawing/2014/main" id="{D2B37ADD-8031-4926-A1F9-9F841D0C08E5}"/>
            </a:ext>
          </a:extLst>
        </cdr:cNvPr>
        <cdr:cNvCxnSpPr/>
      </cdr:nvCxnSpPr>
      <cdr:spPr>
        <a:xfrm xmlns:a="http://schemas.openxmlformats.org/drawingml/2006/main" flipV="1">
          <a:off x="2306320" y="979170"/>
          <a:ext cx="6350" cy="48133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0.73518</cdr:x>
      <cdr:y>0.47205</cdr:y>
    </cdr:from>
    <cdr:to>
      <cdr:x>0.95824</cdr:x>
      <cdr:y>0.52017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="" xmlns:a16="http://schemas.microsoft.com/office/drawing/2014/main" id="{E4E6FDF5-21B1-498D-948E-901F6F467F92}"/>
            </a:ext>
          </a:extLst>
        </cdr:cNvPr>
        <cdr:cNvSpPr/>
      </cdr:nvSpPr>
      <cdr:spPr>
        <a:xfrm xmlns:a="http://schemas.openxmlformats.org/drawingml/2006/main">
          <a:off x="4142740" y="2359660"/>
          <a:ext cx="1256916" cy="240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Regression: 189</a:t>
          </a:r>
          <a:r>
            <a:rPr lang="en-US" b="1" baseline="0">
              <a:solidFill>
                <a:schemeClr val="tx1"/>
              </a:solidFill>
            </a:rPr>
            <a:t> 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0.38089</cdr:x>
      <cdr:y>0.04065</cdr:y>
    </cdr:from>
    <cdr:to>
      <cdr:x>0.69574</cdr:x>
      <cdr:y>0.08841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="" xmlns:a16="http://schemas.microsoft.com/office/drawing/2014/main" id="{CFBE47BE-1AED-40CB-9CD8-C08BD3A1CD5E}"/>
            </a:ext>
          </a:extLst>
        </cdr:cNvPr>
        <cdr:cNvSpPr/>
      </cdr:nvSpPr>
      <cdr:spPr>
        <a:xfrm xmlns:a="http://schemas.openxmlformats.org/drawingml/2006/main">
          <a:off x="2146300" y="203200"/>
          <a:ext cx="1774190" cy="238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Irregularity: 1.02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0.84671</cdr:x>
      <cdr:y>0.23933</cdr:y>
    </cdr:from>
    <cdr:to>
      <cdr:x>0.89047</cdr:x>
      <cdr:y>0.47205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="" xmlns:a16="http://schemas.microsoft.com/office/drawing/2014/main" id="{2533FE07-3B13-4546-97F8-96E0FAD2635E}"/>
            </a:ext>
          </a:extLst>
        </cdr:cNvPr>
        <cdr:cNvCxnSpPr>
          <a:stCxn xmlns:a="http://schemas.openxmlformats.org/drawingml/2006/main" id="9" idx="0"/>
        </cdr:cNvCxnSpPr>
      </cdr:nvCxnSpPr>
      <cdr:spPr>
        <a:xfrm xmlns:a="http://schemas.openxmlformats.org/drawingml/2006/main" flipV="1">
          <a:off x="4771198" y="1196340"/>
          <a:ext cx="246572" cy="11633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0.53831</cdr:x>
      <cdr:y>0.08841</cdr:y>
    </cdr:from>
    <cdr:to>
      <cdr:x>0.88776</cdr:x>
      <cdr:y>0.22866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="" xmlns:a16="http://schemas.microsoft.com/office/drawing/2014/main" id="{EE8D4E25-AFE2-4B64-AFBF-D84C3DF99682}"/>
            </a:ext>
          </a:extLst>
        </cdr:cNvPr>
        <cdr:cNvCxnSpPr>
          <a:stCxn xmlns:a="http://schemas.openxmlformats.org/drawingml/2006/main" id="10" idx="2"/>
        </cdr:cNvCxnSpPr>
      </cdr:nvCxnSpPr>
      <cdr:spPr>
        <a:xfrm xmlns:a="http://schemas.openxmlformats.org/drawingml/2006/main">
          <a:off x="3033395" y="441960"/>
          <a:ext cx="1969135" cy="7010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0.73383</cdr:x>
      <cdr:y>0.01982</cdr:y>
    </cdr:from>
    <cdr:to>
      <cdr:x>0.95688</cdr:x>
      <cdr:y>0.15244</cdr:y>
    </cdr:to>
    <cdr:sp macro="" textlink="">
      <cdr:nvSpPr>
        <cdr:cNvPr id="18" name="Rectangle 17">
          <a:extLst xmlns:a="http://schemas.openxmlformats.org/drawingml/2006/main">
            <a:ext uri="{FF2B5EF4-FFF2-40B4-BE49-F238E27FC236}">
              <a16:creationId xmlns="" xmlns:a16="http://schemas.microsoft.com/office/drawing/2014/main" id="{DB45DD2D-2247-4B49-A61F-8F0F4FE07670}"/>
            </a:ext>
          </a:extLst>
        </cdr:cNvPr>
        <cdr:cNvSpPr/>
      </cdr:nvSpPr>
      <cdr:spPr>
        <a:xfrm xmlns:a="http://schemas.openxmlformats.org/drawingml/2006/main">
          <a:off x="4135120" y="99060"/>
          <a:ext cx="1256916" cy="662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Forecast 4th.</a:t>
          </a:r>
          <a:r>
            <a:rPr lang="en-US" b="1" baseline="0">
              <a:solidFill>
                <a:schemeClr val="tx1"/>
              </a:solidFill>
            </a:rPr>
            <a:t> Trimester</a:t>
          </a:r>
          <a:r>
            <a:rPr lang="en-US" b="1">
              <a:solidFill>
                <a:schemeClr val="tx1"/>
              </a:solidFill>
            </a:rPr>
            <a:t>: 189*1.02 = 194.36</a:t>
          </a:r>
          <a:r>
            <a:rPr lang="en-US" b="1" baseline="0">
              <a:solidFill>
                <a:schemeClr val="tx1"/>
              </a:solidFill>
            </a:rPr>
            <a:t> 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0.84536</cdr:x>
      <cdr:y>0.15244</cdr:y>
    </cdr:from>
    <cdr:to>
      <cdr:x>0.89317</cdr:x>
      <cdr:y>0.22713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="" xmlns:a16="http://schemas.microsoft.com/office/drawing/2014/main" id="{588A4B22-A3A0-43FD-A92F-73EDD25994E9}"/>
            </a:ext>
          </a:extLst>
        </cdr:cNvPr>
        <cdr:cNvCxnSpPr>
          <a:stCxn xmlns:a="http://schemas.openxmlformats.org/drawingml/2006/main" id="18" idx="2"/>
        </cdr:cNvCxnSpPr>
      </cdr:nvCxnSpPr>
      <cdr:spPr>
        <a:xfrm xmlns:a="http://schemas.openxmlformats.org/drawingml/2006/main">
          <a:off x="4763578" y="762000"/>
          <a:ext cx="269432" cy="3733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0.07338</cdr:x>
      <cdr:y>0.05998</cdr:y>
    </cdr:from>
    <cdr:to>
      <cdr:x>0.47729</cdr:x>
      <cdr:y>0.19377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30BE8F65-B90A-4C8F-A175-6D70D8C3A244}"/>
            </a:ext>
          </a:extLst>
        </cdr:cNvPr>
        <cdr:cNvSpPr txBox="1"/>
      </cdr:nvSpPr>
      <cdr:spPr>
        <a:xfrm xmlns:a="http://schemas.openxmlformats.org/drawingml/2006/main">
          <a:off x="400050" y="198120"/>
          <a:ext cx="2202180" cy="44196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Quarterly Sales of Air Passengers</a:t>
          </a:r>
        </a:p>
        <a:p xmlns:a="http://schemas.openxmlformats.org/drawingml/2006/main">
          <a:r>
            <a:rPr lang="en-US" sz="1100"/>
            <a:t>Years 1 to 8</a:t>
          </a:r>
        </a:p>
      </cdr:txBody>
    </cdr:sp>
  </cdr:relSizeAnchor>
  <cdr:relSizeAnchor xmlns:cdr="http://schemas.openxmlformats.org/drawingml/2006/chartDrawing">
    <cdr:from>
      <cdr:x>0.46331</cdr:x>
      <cdr:y>0.19608</cdr:y>
    </cdr:from>
    <cdr:to>
      <cdr:x>0.53459</cdr:x>
      <cdr:y>0.29988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="" xmlns:a16="http://schemas.microsoft.com/office/drawing/2014/main" id="{C17A86E2-956F-44C9-8E3B-E977952AF0F8}"/>
            </a:ext>
          </a:extLst>
        </cdr:cNvPr>
        <cdr:cNvCxnSpPr/>
      </cdr:nvCxnSpPr>
      <cdr:spPr>
        <a:xfrm xmlns:a="http://schemas.openxmlformats.org/drawingml/2006/main">
          <a:off x="2526030" y="647700"/>
          <a:ext cx="388620" cy="3429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0.18402</cdr:x>
      <cdr:y>0.70281</cdr:y>
    </cdr:from>
    <cdr:to>
      <cdr:x>0.61985</cdr:x>
      <cdr:y>0.7797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9E9D0FDF-912E-4768-A797-2EA44FAD3788}"/>
            </a:ext>
          </a:extLst>
        </cdr:cNvPr>
        <cdr:cNvSpPr txBox="1"/>
      </cdr:nvSpPr>
      <cdr:spPr>
        <a:xfrm xmlns:a="http://schemas.openxmlformats.org/drawingml/2006/main">
          <a:off x="1003300" y="2321560"/>
          <a:ext cx="2376170" cy="254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Error</a:t>
          </a:r>
          <a:r>
            <a:rPr lang="en-US" sz="1100" baseline="0"/>
            <a:t> between Regression and Sales</a:t>
          </a:r>
          <a:endParaRPr lang="en-US" sz="1100"/>
        </a:p>
      </cdr:txBody>
    </cdr:sp>
  </cdr:relSizeAnchor>
  <cdr:relSizeAnchor xmlns:cdr="http://schemas.openxmlformats.org/drawingml/2006/chartDrawing">
    <cdr:from>
      <cdr:x>0.2369</cdr:x>
      <cdr:y>0.3737</cdr:y>
    </cdr:from>
    <cdr:to>
      <cdr:x>0.24249</cdr:x>
      <cdr:y>0.43137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="" xmlns:a16="http://schemas.microsoft.com/office/drawing/2014/main" id="{4021A0A2-1EAF-493D-8056-E4CF680C22B0}"/>
            </a:ext>
          </a:extLst>
        </cdr:cNvPr>
        <cdr:cNvCxnSpPr/>
      </cdr:nvCxnSpPr>
      <cdr:spPr>
        <a:xfrm xmlns:a="http://schemas.openxmlformats.org/drawingml/2006/main">
          <a:off x="1291590" y="1234440"/>
          <a:ext cx="30480" cy="190500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0.32658</cdr:x>
      <cdr:y>0.42138</cdr:y>
    </cdr:from>
    <cdr:to>
      <cdr:x>0.33194</cdr:x>
      <cdr:y>0.51211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="" xmlns:a16="http://schemas.microsoft.com/office/drawing/2014/main" id="{5C610C7C-BD54-442F-909B-B8F04302A880}"/>
            </a:ext>
          </a:extLst>
        </cdr:cNvPr>
        <cdr:cNvCxnSpPr/>
      </cdr:nvCxnSpPr>
      <cdr:spPr>
        <a:xfrm xmlns:a="http://schemas.openxmlformats.org/drawingml/2006/main">
          <a:off x="1780540" y="1391920"/>
          <a:ext cx="29210" cy="299720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0.24272</cdr:x>
      <cdr:y>0.396</cdr:y>
    </cdr:from>
    <cdr:to>
      <cdr:x>0.28721</cdr:x>
      <cdr:y>0.7105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="" xmlns:a16="http://schemas.microsoft.com/office/drawing/2014/main" id="{039C0616-5876-4D75-90EA-A7AA053E1166}"/>
            </a:ext>
          </a:extLst>
        </cdr:cNvPr>
        <cdr:cNvCxnSpPr/>
      </cdr:nvCxnSpPr>
      <cdr:spPr>
        <a:xfrm xmlns:a="http://schemas.openxmlformats.org/drawingml/2006/main">
          <a:off x="1323340" y="1308100"/>
          <a:ext cx="242570" cy="10388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0.32937</cdr:x>
      <cdr:y>0.46751</cdr:y>
    </cdr:from>
    <cdr:to>
      <cdr:x>0.40193</cdr:x>
      <cdr:y>0.70281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="" xmlns:a16="http://schemas.microsoft.com/office/drawing/2014/main" id="{D558406F-DE00-4F6A-B6E0-19EBFF993914}"/>
            </a:ext>
          </a:extLst>
        </cdr:cNvPr>
        <cdr:cNvCxnSpPr>
          <a:endCxn xmlns:a="http://schemas.openxmlformats.org/drawingml/2006/main" id="7" idx="0"/>
        </cdr:cNvCxnSpPr>
      </cdr:nvCxnSpPr>
      <cdr:spPr>
        <a:xfrm xmlns:a="http://schemas.openxmlformats.org/drawingml/2006/main">
          <a:off x="1795780" y="1544320"/>
          <a:ext cx="395605" cy="7772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0.65642</cdr:x>
      <cdr:y>0.12611</cdr:y>
    </cdr:from>
    <cdr:to>
      <cdr:x>0.69811</cdr:x>
      <cdr:y>0.33679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="" xmlns:a16="http://schemas.microsoft.com/office/drawing/2014/main" id="{D558406F-DE00-4F6A-B6E0-19EBFF993914}"/>
            </a:ext>
          </a:extLst>
        </cdr:cNvPr>
        <cdr:cNvCxnSpPr/>
      </cdr:nvCxnSpPr>
      <cdr:spPr>
        <a:xfrm xmlns:a="http://schemas.openxmlformats.org/drawingml/2006/main">
          <a:off x="3578860" y="416560"/>
          <a:ext cx="227330" cy="6959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0.50827</cdr:x>
      <cdr:y>0.05229</cdr:y>
    </cdr:from>
    <cdr:to>
      <cdr:x>0.83927</cdr:x>
      <cdr:y>0.12918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BE710CB4-A5B1-4BD7-BA83-EEC736356E90}"/>
            </a:ext>
          </a:extLst>
        </cdr:cNvPr>
        <cdr:cNvSpPr txBox="1"/>
      </cdr:nvSpPr>
      <cdr:spPr>
        <a:xfrm xmlns:a="http://schemas.openxmlformats.org/drawingml/2006/main">
          <a:off x="2771140" y="172720"/>
          <a:ext cx="1804670" cy="254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Regression or Trending line</a:t>
          </a:r>
        </a:p>
      </cdr:txBody>
    </cdr:sp>
  </cdr:relSizeAnchor>
  <cdr:relSizeAnchor xmlns:cdr="http://schemas.openxmlformats.org/drawingml/2006/chartDrawing">
    <cdr:from>
      <cdr:x>0.64943</cdr:x>
      <cdr:y>0.57593</cdr:y>
    </cdr:from>
    <cdr:to>
      <cdr:x>0.97345</cdr:x>
      <cdr:y>0.71972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F4D8233-7482-4B89-95D3-CFAB3DAE6157}"/>
            </a:ext>
          </a:extLst>
        </cdr:cNvPr>
        <cdr:cNvSpPr txBox="1"/>
      </cdr:nvSpPr>
      <cdr:spPr>
        <a:xfrm xmlns:a="http://schemas.openxmlformats.org/drawingml/2006/main">
          <a:off x="3540760" y="1902460"/>
          <a:ext cx="1766570" cy="47498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Prediction or Forecast for Year</a:t>
          </a:r>
          <a:r>
            <a:rPr lang="en-US" sz="1100" baseline="0"/>
            <a:t> 9</a:t>
          </a:r>
          <a:endParaRPr lang="en-US" sz="1100"/>
        </a:p>
      </cdr:txBody>
    </cdr:sp>
  </cdr:relSizeAnchor>
  <cdr:relSizeAnchor xmlns:cdr="http://schemas.openxmlformats.org/drawingml/2006/chartDrawing">
    <cdr:from>
      <cdr:x>0.83951</cdr:x>
      <cdr:y>0.29527</cdr:y>
    </cdr:from>
    <cdr:to>
      <cdr:x>0.92313</cdr:x>
      <cdr:y>0.57593</cdr:y>
    </cdr:to>
    <cdr:cxnSp macro="">
      <cdr:nvCxnSpPr>
        <cdr:cNvPr id="22" name="Straight Arrow Connector 21">
          <a:extLst xmlns:a="http://schemas.openxmlformats.org/drawingml/2006/main">
            <a:ext uri="{FF2B5EF4-FFF2-40B4-BE49-F238E27FC236}">
              <a16:creationId xmlns="" xmlns:a16="http://schemas.microsoft.com/office/drawing/2014/main" id="{C7E1D63E-6E26-4A5D-908A-50042D45E194}"/>
            </a:ext>
          </a:extLst>
        </cdr:cNvPr>
        <cdr:cNvCxnSpPr/>
      </cdr:nvCxnSpPr>
      <cdr:spPr>
        <a:xfrm xmlns:a="http://schemas.openxmlformats.org/drawingml/2006/main" flipV="1">
          <a:off x="4577080" y="975360"/>
          <a:ext cx="455930" cy="9271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A. roque" refreshedDate="44509.991168171298" createdVersion="7" refreshedVersion="7" minRefreshableVersion="3" recordCount="140">
  <cacheSource type="worksheet">
    <worksheetSource ref="A1:U1048576" sheet="Sheet1"/>
  </cacheSource>
  <cacheFields count="21">
    <cacheField name="datetrans" numFmtId="0">
      <sharedItems containsString="0" containsBlank="1" containsNumber="1" containsInteger="1" minValue="40546" maxValue="41982"/>
    </cacheField>
    <cacheField name="segment" numFmtId="0">
      <sharedItems containsBlank="1"/>
    </cacheField>
    <cacheField name="country" numFmtId="0">
      <sharedItems containsBlank="1"/>
    </cacheField>
    <cacheField name="market" numFmtId="0">
      <sharedItems containsBlank="1"/>
    </cacheField>
    <cacheField name="region" numFmtId="0">
      <sharedItems containsBlank="1"/>
    </cacheField>
    <cacheField name="prodid" numFmtId="0">
      <sharedItems containsBlank="1"/>
    </cacheField>
    <cacheField name="category" numFmtId="0">
      <sharedItems containsBlank="1"/>
    </cacheField>
    <cacheField name="sub-category" numFmtId="0">
      <sharedItems containsBlank="1"/>
    </cacheField>
    <cacheField name="sales" numFmtId="0">
      <sharedItems containsString="0" containsBlank="1" containsNumber="1" minValue="6.12" maxValue="1799.1"/>
    </cacheField>
    <cacheField name="qty" numFmtId="0">
      <sharedItems containsString="0" containsBlank="1" containsNumber="1" containsInteger="1" minValue="1" maxValue="12"/>
    </cacheField>
    <cacheField name="discount" numFmtId="0">
      <sharedItems containsString="0" containsBlank="1" containsNumber="1" containsInteger="1" minValue="0" maxValue="0"/>
    </cacheField>
    <cacheField name="profit" numFmtId="0">
      <sharedItems containsString="0" containsBlank="1" containsNumber="1" minValue="0.24" maxValue="593.64"/>
    </cacheField>
    <cacheField name="shippingcost" numFmtId="0">
      <sharedItems containsString="0" containsBlank="1" containsNumber="1" minValue="0.39" maxValue="274.75"/>
    </cacheField>
    <cacheField name="priority" numFmtId="0">
      <sharedItems containsBlank="1"/>
    </cacheField>
    <cacheField name="id" numFmtId="0">
      <sharedItems containsString="0" containsBlank="1" containsNumber="1" containsInteger="1" minValue="476" maxValue="37351"/>
    </cacheField>
    <cacheField name="month" numFmtId="0">
      <sharedItems containsString="0" containsBlank="1" containsNumber="1" containsInteger="1" minValue="1" maxValue="12" count="13">
        <n v="3"/>
        <n v="11"/>
        <n v="9"/>
        <n v="1"/>
        <n v="5"/>
        <n v="10"/>
        <n v="7"/>
        <n v="8"/>
        <n v="6"/>
        <n v="4"/>
        <n v="2"/>
        <n v="12"/>
        <m/>
      </sharedItems>
    </cacheField>
    <cacheField name="Cluster" numFmtId="0">
      <sharedItems containsNonDate="0" containsString="0" containsBlank="1"/>
    </cacheField>
    <cacheField name="7" numFmtId="0">
      <sharedItems containsNonDate="0" containsString="0" containsBlank="1"/>
    </cacheField>
    <cacheField name="month2" numFmtId="0">
      <sharedItems containsString="0" containsBlank="1" containsNumber="1" containsInteger="1" minValue="1" maxValue="12"/>
    </cacheField>
    <cacheField name="year" numFmtId="0">
      <sharedItems containsString="0" containsBlank="1" containsNumber="1" containsInteger="1" minValue="2011" maxValue="2014" count="5">
        <n v="2011"/>
        <n v="2012"/>
        <n v="2013"/>
        <n v="2014"/>
        <m/>
      </sharedItems>
    </cacheField>
    <cacheField name="quarter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n v="40546"/>
    <s v="Consumer"/>
    <s v="Canada"/>
    <s v="Canada"/>
    <s v="Canada"/>
    <s v="OFF-FEL-10001405"/>
    <s v="Office Supplies"/>
    <s v="Storage"/>
    <n v="551.16"/>
    <n v="4"/>
    <n v="0"/>
    <n v="71.64"/>
    <n v="164.36"/>
    <s v="High"/>
    <n v="1209"/>
    <x v="0"/>
    <m/>
    <m/>
    <n v="1"/>
    <x v="0"/>
    <n v="1"/>
  </r>
  <r>
    <n v="40554"/>
    <s v="Consumer"/>
    <s v="Canada"/>
    <s v="Canada"/>
    <s v="Canada"/>
    <s v="TEC-CAN-10003392"/>
    <s v="Technology"/>
    <s v="Copiers"/>
    <n v="527.16"/>
    <n v="2"/>
    <n v="0"/>
    <n v="131.76"/>
    <n v="82.29"/>
    <s v="Medium"/>
    <n v="3087"/>
    <x v="1"/>
    <m/>
    <m/>
    <n v="1"/>
    <x v="0"/>
    <n v="1"/>
  </r>
  <r>
    <n v="40546"/>
    <s v="Consumer"/>
    <s v="Canada"/>
    <s v="Canada"/>
    <s v="Canada"/>
    <s v="FUR-HAR-10001792"/>
    <s v="Furniture"/>
    <s v="Chairs"/>
    <n v="246.48"/>
    <n v="4"/>
    <n v="0"/>
    <n v="105.96"/>
    <n v="65.81"/>
    <s v="High"/>
    <n v="4039"/>
    <x v="0"/>
    <m/>
    <m/>
    <n v="1"/>
    <x v="0"/>
    <n v="1"/>
  </r>
  <r>
    <n v="40554"/>
    <s v="Consumer"/>
    <s v="Canada"/>
    <s v="Canada"/>
    <s v="Canada"/>
    <s v="TEC-OKI-10001062"/>
    <s v="Technology"/>
    <s v="Machines"/>
    <n v="266.91000000000003"/>
    <n v="1"/>
    <n v="0"/>
    <n v="2.64"/>
    <n v="26.26"/>
    <s v="Medium"/>
    <n v="9432"/>
    <x v="1"/>
    <m/>
    <m/>
    <n v="1"/>
    <x v="0"/>
    <n v="1"/>
  </r>
  <r>
    <n v="40546"/>
    <s v="Consumer"/>
    <s v="Canada"/>
    <s v="Canada"/>
    <s v="Canada"/>
    <s v="TEC-APP-10004912"/>
    <s v="Technology"/>
    <s v="Phones"/>
    <n v="493.2"/>
    <n v="4"/>
    <n v="0"/>
    <n v="123.24"/>
    <n v="18.190000000000001"/>
    <s v="High"/>
    <n v="12288"/>
    <x v="0"/>
    <m/>
    <m/>
    <n v="1"/>
    <x v="0"/>
    <n v="1"/>
  </r>
  <r>
    <n v="40552"/>
    <s v="Corporate"/>
    <s v="Canada"/>
    <s v="Canada"/>
    <s v="Canada"/>
    <s v="TEC-APP-10002321"/>
    <s v="Technology"/>
    <s v="Phones"/>
    <n v="137.94"/>
    <n v="1"/>
    <n v="0"/>
    <n v="6.87"/>
    <n v="17.43"/>
    <s v="Medium"/>
    <n v="12632"/>
    <x v="2"/>
    <m/>
    <m/>
    <n v="1"/>
    <x v="0"/>
    <n v="1"/>
  </r>
  <r>
    <n v="40554"/>
    <s v="Consumer"/>
    <s v="Canada"/>
    <s v="Canada"/>
    <s v="Canada"/>
    <s v="OFF-SME-10003752"/>
    <s v="Office Supplies"/>
    <s v="Storage"/>
    <n v="128.43"/>
    <n v="1"/>
    <n v="0"/>
    <n v="1.26"/>
    <n v="15.87"/>
    <s v="Medium"/>
    <n v="13430"/>
    <x v="1"/>
    <m/>
    <m/>
    <n v="1"/>
    <x v="0"/>
    <n v="1"/>
  </r>
  <r>
    <n v="40546"/>
    <s v="Consumer"/>
    <s v="Canada"/>
    <s v="Canada"/>
    <s v="Canada"/>
    <s v="OFF-ACC-10004692"/>
    <s v="Office Supplies"/>
    <s v="Binders"/>
    <n v="30.48"/>
    <n v="1"/>
    <n v="0"/>
    <n v="2.73"/>
    <n v="6.7"/>
    <s v="High"/>
    <n v="21203"/>
    <x v="0"/>
    <m/>
    <m/>
    <n v="1"/>
    <x v="0"/>
    <n v="1"/>
  </r>
  <r>
    <n v="40546"/>
    <s v="Consumer"/>
    <s v="Canada"/>
    <s v="Canada"/>
    <s v="Canada"/>
    <s v="OFF-OIC-10002161"/>
    <s v="Office Supplies"/>
    <s v="Fasteners"/>
    <n v="12.36"/>
    <n v="1"/>
    <n v="0"/>
    <n v="2.46"/>
    <n v="3.1"/>
    <s v="High"/>
    <n v="28062"/>
    <x v="0"/>
    <m/>
    <m/>
    <n v="1"/>
    <x v="0"/>
    <n v="1"/>
  </r>
  <r>
    <n v="40546"/>
    <s v="Consumer"/>
    <s v="Canada"/>
    <s v="Canada"/>
    <s v="Canada"/>
    <s v="OFF-HON-10001783"/>
    <s v="Office Supplies"/>
    <s v="Labels"/>
    <n v="11.76"/>
    <n v="1"/>
    <n v="0"/>
    <n v="5.64"/>
    <n v="2.2400000000000002"/>
    <s v="High"/>
    <n v="30554"/>
    <x v="0"/>
    <m/>
    <m/>
    <n v="1"/>
    <x v="0"/>
    <n v="1"/>
  </r>
  <r>
    <n v="40575"/>
    <s v="Consumer"/>
    <s v="Canada"/>
    <s v="Canada"/>
    <s v="Canada"/>
    <s v="TEC-OKI-10002750"/>
    <s v="Technology"/>
    <s v="Machines"/>
    <n v="314.22000000000003"/>
    <n v="1"/>
    <n v="0"/>
    <n v="3.12"/>
    <n v="24.1"/>
    <s v="Medium"/>
    <n v="10086"/>
    <x v="3"/>
    <m/>
    <m/>
    <n v="2"/>
    <x v="0"/>
    <n v="1"/>
  </r>
  <r>
    <n v="40585"/>
    <s v="Corporate"/>
    <s v="Canada"/>
    <s v="Canada"/>
    <s v="Canada"/>
    <s v="OFF-IBI-10003541"/>
    <s v="Office Supplies"/>
    <s v="Binders"/>
    <n v="102.84"/>
    <n v="2"/>
    <n v="0"/>
    <n v="9.24"/>
    <n v="9.85"/>
    <s v="High"/>
    <n v="17623"/>
    <x v="1"/>
    <m/>
    <m/>
    <n v="2"/>
    <x v="0"/>
    <n v="1"/>
  </r>
  <r>
    <n v="40607"/>
    <s v="Consumer"/>
    <s v="Canada"/>
    <s v="Canada"/>
    <s v="Canada"/>
    <s v="TEC-STA-10004181"/>
    <s v="Technology"/>
    <s v="Machines"/>
    <n v="600.36"/>
    <n v="2"/>
    <n v="0"/>
    <n v="66"/>
    <n v="52.98"/>
    <s v="Medium"/>
    <n v="5055"/>
    <x v="4"/>
    <m/>
    <m/>
    <n v="3"/>
    <x v="0"/>
    <n v="1"/>
  </r>
  <r>
    <n v="40607"/>
    <s v="Consumer"/>
    <s v="Canada"/>
    <s v="Canada"/>
    <s v="Canada"/>
    <s v="OFF-ACC-10000102"/>
    <s v="Office Supplies"/>
    <s v="Binders"/>
    <n v="101.1"/>
    <n v="2"/>
    <n v="0"/>
    <n v="11.1"/>
    <n v="6.8"/>
    <s v="Medium"/>
    <n v="21055"/>
    <x v="4"/>
    <m/>
    <m/>
    <n v="3"/>
    <x v="0"/>
    <n v="1"/>
  </r>
  <r>
    <n v="40612"/>
    <s v="Consumer"/>
    <s v="Canada"/>
    <s v="Canada"/>
    <s v="Canada"/>
    <s v="TEC-MEM-10002524"/>
    <s v="Technology"/>
    <s v="Accessories"/>
    <n v="28.38"/>
    <n v="1"/>
    <n v="0"/>
    <n v="5.37"/>
    <n v="5.12"/>
    <s v="High"/>
    <n v="23746"/>
    <x v="5"/>
    <m/>
    <m/>
    <n v="3"/>
    <x v="0"/>
    <n v="1"/>
  </r>
  <r>
    <n v="40644"/>
    <s v="Corporate"/>
    <s v="Canada"/>
    <s v="Canada"/>
    <s v="Canada"/>
    <s v="OFF-OIC-10000988"/>
    <s v="Office Supplies"/>
    <s v="Fasteners"/>
    <n v="17.190000000000001"/>
    <n v="1"/>
    <n v="0"/>
    <n v="6.51"/>
    <n v="0.69"/>
    <s v="Medium"/>
    <n v="36361"/>
    <x v="1"/>
    <m/>
    <m/>
    <n v="4"/>
    <x v="0"/>
    <n v="2"/>
  </r>
  <r>
    <n v="40758"/>
    <s v="Consumer"/>
    <s v="Canada"/>
    <s v="Canada"/>
    <s v="Canada"/>
    <s v="OFF-IBI-10004074"/>
    <s v="Office Supplies"/>
    <s v="Binders"/>
    <n v="59.82"/>
    <n v="2"/>
    <n v="0"/>
    <n v="23.88"/>
    <n v="5"/>
    <s v="Medium"/>
    <n v="23963"/>
    <x v="0"/>
    <m/>
    <m/>
    <n v="8"/>
    <x v="0"/>
    <n v="3"/>
  </r>
  <r>
    <n v="40797"/>
    <s v="Home Office"/>
    <s v="Canada"/>
    <s v="Canada"/>
    <s v="Canada"/>
    <s v="TEC-STA-10004536"/>
    <s v="Technology"/>
    <s v="Machines"/>
    <n v="603.54"/>
    <n v="2"/>
    <n v="0"/>
    <n v="18.059999999999999"/>
    <n v="92.65"/>
    <s v="High"/>
    <n v="2649"/>
    <x v="1"/>
    <m/>
    <m/>
    <n v="9"/>
    <x v="0"/>
    <n v="3"/>
  </r>
  <r>
    <n v="40793"/>
    <s v="Consumer"/>
    <s v="Canada"/>
    <s v="Canada"/>
    <s v="Canada"/>
    <s v="OFF-IBI-10003191"/>
    <s v="Office Supplies"/>
    <s v="Binders"/>
    <n v="127.8"/>
    <n v="4"/>
    <n v="0"/>
    <n v="47.28"/>
    <n v="10.08"/>
    <s v="Medium"/>
    <n v="17434"/>
    <x v="6"/>
    <m/>
    <m/>
    <n v="9"/>
    <x v="0"/>
    <n v="3"/>
  </r>
  <r>
    <n v="40794"/>
    <s v="Corporate"/>
    <s v="Canada"/>
    <s v="Canada"/>
    <s v="Canada"/>
    <s v="OFF-AME-10002956"/>
    <s v="Office Supplies"/>
    <s v="Envelopes"/>
    <n v="87.84"/>
    <n v="6"/>
    <n v="0"/>
    <n v="29.7"/>
    <n v="7.97"/>
    <s v="Medium"/>
    <n v="19553"/>
    <x v="7"/>
    <m/>
    <m/>
    <n v="9"/>
    <x v="0"/>
    <n v="3"/>
  </r>
  <r>
    <n v="40793"/>
    <s v="Corporate"/>
    <s v="Canada"/>
    <s v="Canada"/>
    <s v="Canada"/>
    <s v="OFF-SAN-10002839"/>
    <s v="Office Supplies"/>
    <s v="Art"/>
    <n v="51.78"/>
    <n v="1"/>
    <n v="0"/>
    <n v="19.14"/>
    <n v="4.8600000000000003"/>
    <s v="Medium"/>
    <n v="24214"/>
    <x v="6"/>
    <m/>
    <m/>
    <n v="9"/>
    <x v="0"/>
    <n v="3"/>
  </r>
  <r>
    <n v="40795"/>
    <s v="Corporate"/>
    <s v="Canada"/>
    <s v="Canada"/>
    <s v="Canada"/>
    <s v="OFF-AVE-10000909"/>
    <s v="Office Supplies"/>
    <s v="Labels"/>
    <n v="23.7"/>
    <n v="2"/>
    <n v="0"/>
    <n v="3.3"/>
    <n v="2.1800000000000002"/>
    <s v="Critical"/>
    <n v="30734"/>
    <x v="2"/>
    <m/>
    <m/>
    <n v="9"/>
    <x v="0"/>
    <n v="3"/>
  </r>
  <r>
    <n v="40855"/>
    <s v="Consumer"/>
    <s v="Canada"/>
    <s v="Canada"/>
    <s v="Canada"/>
    <s v="OFF-WIL-10002153"/>
    <s v="Office Supplies"/>
    <s v="Binders"/>
    <n v="109.8"/>
    <n v="4"/>
    <n v="0"/>
    <n v="30.72"/>
    <n v="14.3"/>
    <s v="Medium"/>
    <n v="14306"/>
    <x v="7"/>
    <m/>
    <m/>
    <n v="11"/>
    <x v="0"/>
    <n v="4"/>
  </r>
  <r>
    <n v="40855"/>
    <s v="Consumer"/>
    <s v="Canada"/>
    <s v="Canada"/>
    <s v="Canada"/>
    <s v="OFF-CAR-10004408"/>
    <s v="Office Supplies"/>
    <s v="Binders"/>
    <n v="28.8"/>
    <n v="1"/>
    <n v="0"/>
    <n v="12.96"/>
    <n v="2.42"/>
    <s v="Medium"/>
    <n v="29983"/>
    <x v="7"/>
    <m/>
    <m/>
    <n v="11"/>
    <x v="0"/>
    <n v="4"/>
  </r>
  <r>
    <n v="40913"/>
    <s v="Consumer"/>
    <s v="Canada"/>
    <s v="Canada"/>
    <s v="Canada"/>
    <s v="OFF-KRA-10001807"/>
    <s v="Office Supplies"/>
    <s v="Envelopes"/>
    <n v="115.56"/>
    <n v="4"/>
    <n v="0"/>
    <n v="9.24"/>
    <n v="33.909999999999997"/>
    <s v="Critical"/>
    <n v="7648"/>
    <x v="4"/>
    <m/>
    <m/>
    <n v="1"/>
    <x v="1"/>
    <n v="1"/>
  </r>
  <r>
    <n v="40919"/>
    <s v="Corporate"/>
    <s v="Canada"/>
    <s v="Canada"/>
    <s v="Canada"/>
    <s v="FUR-DEF-10001359"/>
    <s v="Furniture"/>
    <s v="Furnishings"/>
    <n v="108.66"/>
    <n v="1"/>
    <n v="0"/>
    <n v="2.16"/>
    <n v="10.17"/>
    <s v="High"/>
    <n v="17355"/>
    <x v="1"/>
    <m/>
    <m/>
    <n v="1"/>
    <x v="1"/>
    <n v="1"/>
  </r>
  <r>
    <n v="40913"/>
    <s v="Consumer"/>
    <s v="Canada"/>
    <s v="Canada"/>
    <s v="Canada"/>
    <s v="FUR-DEF-10000639"/>
    <s v="Furniture"/>
    <s v="Furnishings"/>
    <n v="51.9"/>
    <n v="1"/>
    <n v="0"/>
    <n v="11.4"/>
    <n v="9.99"/>
    <s v="Critical"/>
    <n v="17499"/>
    <x v="4"/>
    <m/>
    <m/>
    <n v="1"/>
    <x v="1"/>
    <n v="1"/>
  </r>
  <r>
    <n v="40913"/>
    <s v="Consumer"/>
    <s v="Canada"/>
    <s v="Canada"/>
    <s v="Canada"/>
    <s v="OFF-SME-10000018"/>
    <s v="Office Supplies"/>
    <s v="Labels"/>
    <n v="6.9"/>
    <n v="1"/>
    <n v="0"/>
    <n v="2.46"/>
    <n v="1.52"/>
    <s v="Critical"/>
    <n v="33030"/>
    <x v="4"/>
    <m/>
    <m/>
    <n v="1"/>
    <x v="1"/>
    <n v="1"/>
  </r>
  <r>
    <n v="40945"/>
    <s v="Consumer"/>
    <s v="Canada"/>
    <s v="Canada"/>
    <s v="Canada"/>
    <s v="OFF-TEN-10004194"/>
    <s v="Office Supplies"/>
    <s v="Storage"/>
    <n v="538.44000000000005"/>
    <n v="4"/>
    <n v="0"/>
    <n v="252.96"/>
    <n v="88.05"/>
    <s v="High"/>
    <n v="2830"/>
    <x v="8"/>
    <m/>
    <m/>
    <n v="2"/>
    <x v="1"/>
    <n v="1"/>
  </r>
  <r>
    <n v="40949"/>
    <s v="Home Office"/>
    <s v="Canada"/>
    <s v="Canada"/>
    <s v="Canada"/>
    <s v="OFF-FEL-10001541"/>
    <s v="Office Supplies"/>
    <s v="Storage"/>
    <n v="206.4"/>
    <n v="1"/>
    <n v="0"/>
    <n v="92.88"/>
    <n v="13.09"/>
    <s v="Medium"/>
    <n v="15041"/>
    <x v="5"/>
    <m/>
    <m/>
    <n v="2"/>
    <x v="1"/>
    <n v="1"/>
  </r>
  <r>
    <n v="40949"/>
    <s v="Home Office"/>
    <s v="Canada"/>
    <s v="Canada"/>
    <s v="Canada"/>
    <s v="TEC-CAN-10004697"/>
    <s v="Technology"/>
    <s v="Copiers"/>
    <n v="190.98"/>
    <n v="1"/>
    <n v="0"/>
    <n v="21"/>
    <n v="10.5"/>
    <s v="Medium"/>
    <n v="17069"/>
    <x v="5"/>
    <m/>
    <m/>
    <n v="2"/>
    <x v="1"/>
    <n v="1"/>
  </r>
  <r>
    <n v="40945"/>
    <s v="Consumer"/>
    <s v="Canada"/>
    <s v="Canada"/>
    <s v="Canada"/>
    <s v="OFF-BOS-10002073"/>
    <s v="Office Supplies"/>
    <s v="Art"/>
    <n v="56.82"/>
    <n v="1"/>
    <n v="0"/>
    <n v="8.52"/>
    <n v="7.44"/>
    <s v="High"/>
    <n v="20212"/>
    <x v="8"/>
    <m/>
    <m/>
    <n v="2"/>
    <x v="1"/>
    <n v="1"/>
  </r>
  <r>
    <n v="40943"/>
    <s v="Home Office"/>
    <s v="Canada"/>
    <s v="Canada"/>
    <s v="Canada"/>
    <s v="TEC-OKI-10003221"/>
    <s v="Technology"/>
    <s v="Machines"/>
    <n v="120.06"/>
    <n v="1"/>
    <n v="0"/>
    <n v="20.399999999999999"/>
    <n v="6.05"/>
    <s v="Medium"/>
    <n v="22189"/>
    <x v="9"/>
    <m/>
    <m/>
    <n v="2"/>
    <x v="1"/>
    <n v="1"/>
  </r>
  <r>
    <n v="40949"/>
    <s v="Home Office"/>
    <s v="Canada"/>
    <s v="Canada"/>
    <s v="Canada"/>
    <s v="OFF-KLE-10004112"/>
    <s v="Office Supplies"/>
    <s v="Supplies"/>
    <n v="76.260000000000005"/>
    <n v="2"/>
    <n v="0"/>
    <n v="20.58"/>
    <n v="3.72"/>
    <s v="Medium"/>
    <n v="26535"/>
    <x v="5"/>
    <m/>
    <m/>
    <n v="2"/>
    <x v="1"/>
    <n v="1"/>
  </r>
  <r>
    <n v="40945"/>
    <s v="Consumer"/>
    <s v="Canada"/>
    <s v="Canada"/>
    <s v="Canada"/>
    <s v="FUR-RUB-10001094"/>
    <s v="Furniture"/>
    <s v="Furnishings"/>
    <n v="43.86"/>
    <n v="1"/>
    <n v="0"/>
    <n v="3.06"/>
    <n v="3.5"/>
    <s v="High"/>
    <n v="27064"/>
    <x v="8"/>
    <m/>
    <m/>
    <n v="2"/>
    <x v="1"/>
    <n v="1"/>
  </r>
  <r>
    <n v="40949"/>
    <s v="Home Office"/>
    <s v="Canada"/>
    <s v="Canada"/>
    <s v="Canada"/>
    <s v="FUR-SAF-10003540"/>
    <s v="Furniture"/>
    <s v="Bookcases"/>
    <n v="196.2"/>
    <n v="1"/>
    <n v="0"/>
    <n v="58.86"/>
    <n v="3.06"/>
    <s v="Medium"/>
    <n v="28195"/>
    <x v="5"/>
    <m/>
    <m/>
    <n v="2"/>
    <x v="1"/>
    <n v="1"/>
  </r>
  <r>
    <n v="40945"/>
    <s v="Consumer"/>
    <s v="Canada"/>
    <s v="Canada"/>
    <s v="Canada"/>
    <s v="OFF-HAR-10002479"/>
    <s v="Office Supplies"/>
    <s v="Labels"/>
    <n v="26.58"/>
    <n v="2"/>
    <n v="0"/>
    <n v="12.72"/>
    <n v="2.92"/>
    <s v="High"/>
    <n v="28573"/>
    <x v="8"/>
    <m/>
    <m/>
    <n v="2"/>
    <x v="1"/>
    <n v="1"/>
  </r>
  <r>
    <n v="40943"/>
    <s v="Consumer"/>
    <s v="Canada"/>
    <s v="Canada"/>
    <s v="Canada"/>
    <s v="OFF-ACC-10004322"/>
    <s v="Office Supplies"/>
    <s v="Binders"/>
    <n v="29.22"/>
    <n v="2"/>
    <n v="0"/>
    <n v="9.6"/>
    <n v="2.81"/>
    <s v="High"/>
    <n v="28883"/>
    <x v="9"/>
    <m/>
    <m/>
    <n v="2"/>
    <x v="1"/>
    <n v="1"/>
  </r>
  <r>
    <n v="40949"/>
    <s v="Home Office"/>
    <s v="Canada"/>
    <s v="Canada"/>
    <s v="Canada"/>
    <s v="OFF-ACC-10000798"/>
    <s v="Office Supplies"/>
    <s v="Binders"/>
    <n v="6.66"/>
    <n v="1"/>
    <n v="0"/>
    <n v="0.56999999999999995"/>
    <n v="0.6"/>
    <s v="Medium"/>
    <n v="36674"/>
    <x v="5"/>
    <m/>
    <m/>
    <n v="2"/>
    <x v="1"/>
    <n v="1"/>
  </r>
  <r>
    <n v="40977"/>
    <s v="Consumer"/>
    <s v="Canada"/>
    <s v="Canada"/>
    <s v="Canada"/>
    <s v="OFF-STA-10001636"/>
    <s v="Office Supplies"/>
    <s v="Art"/>
    <n v="152.28"/>
    <n v="6"/>
    <n v="0"/>
    <n v="50.22"/>
    <n v="16.41"/>
    <s v="Medium"/>
    <n v="13127"/>
    <x v="2"/>
    <m/>
    <m/>
    <n v="3"/>
    <x v="1"/>
    <n v="1"/>
  </r>
  <r>
    <n v="41005"/>
    <s v="Consumer"/>
    <s v="Canada"/>
    <s v="Canada"/>
    <s v="Canada"/>
    <s v="OFF-BIN-10004729"/>
    <s v="Office Supplies"/>
    <s v="Art"/>
    <n v="198"/>
    <n v="4"/>
    <n v="0"/>
    <n v="65.28"/>
    <n v="15.51"/>
    <s v="Medium"/>
    <n v="13629"/>
    <x v="8"/>
    <m/>
    <m/>
    <n v="4"/>
    <x v="1"/>
    <n v="2"/>
  </r>
  <r>
    <n v="41005"/>
    <s v="Consumer"/>
    <s v="Canada"/>
    <s v="Canada"/>
    <s v="Canada"/>
    <s v="OFF-CAR-10003373"/>
    <s v="Office Supplies"/>
    <s v="Binders"/>
    <n v="6.84"/>
    <n v="1"/>
    <n v="0"/>
    <n v="1.41"/>
    <n v="0.54"/>
    <s v="Medium"/>
    <n v="36894"/>
    <x v="8"/>
    <m/>
    <m/>
    <n v="4"/>
    <x v="1"/>
    <n v="2"/>
  </r>
  <r>
    <n v="41008"/>
    <s v="Corporate"/>
    <s v="Canada"/>
    <s v="Canada"/>
    <s v="Canada"/>
    <s v="OFF-AVE-10000909"/>
    <s v="Office Supplies"/>
    <s v="Labels"/>
    <n v="11.85"/>
    <n v="1"/>
    <n v="0"/>
    <n v="1.65"/>
    <n v="0.41"/>
    <s v="Medium"/>
    <n v="37294"/>
    <x v="2"/>
    <m/>
    <m/>
    <n v="4"/>
    <x v="1"/>
    <n v="2"/>
  </r>
  <r>
    <n v="41035"/>
    <s v="Corporate"/>
    <s v="Canada"/>
    <s v="Canada"/>
    <s v="Canada"/>
    <s v="OFF-ROG-10003898"/>
    <s v="Office Supplies"/>
    <s v="Storage"/>
    <n v="846.6"/>
    <n v="4"/>
    <n v="0"/>
    <n v="372.48"/>
    <n v="43.94"/>
    <s v="Medium"/>
    <n v="6064"/>
    <x v="8"/>
    <m/>
    <m/>
    <n v="5"/>
    <x v="1"/>
    <n v="2"/>
  </r>
  <r>
    <n v="41031"/>
    <s v="Corporate"/>
    <s v="Canada"/>
    <s v="Canada"/>
    <s v="Canada"/>
    <s v="OFF-SME-10000746"/>
    <s v="Office Supplies"/>
    <s v="Storage"/>
    <n v="198.9"/>
    <n v="1"/>
    <n v="0"/>
    <n v="55.68"/>
    <n v="23.32"/>
    <s v="High"/>
    <n v="10330"/>
    <x v="10"/>
    <m/>
    <m/>
    <n v="5"/>
    <x v="1"/>
    <n v="2"/>
  </r>
  <r>
    <n v="41031"/>
    <s v="Corporate"/>
    <s v="Canada"/>
    <s v="Canada"/>
    <s v="Canada"/>
    <s v="OFF-BIN-10004563"/>
    <s v="Office Supplies"/>
    <s v="Art"/>
    <n v="55.86"/>
    <n v="2"/>
    <n v="0"/>
    <n v="6.12"/>
    <n v="14.33"/>
    <s v="High"/>
    <n v="14288"/>
    <x v="10"/>
    <m/>
    <m/>
    <n v="5"/>
    <x v="1"/>
    <n v="2"/>
  </r>
  <r>
    <n v="41031"/>
    <s v="Corporate"/>
    <s v="Canada"/>
    <s v="Canada"/>
    <s v="Canada"/>
    <s v="OFF-SME-10003752"/>
    <s v="Office Supplies"/>
    <s v="Storage"/>
    <n v="128.43"/>
    <n v="1"/>
    <n v="0"/>
    <n v="1.26"/>
    <n v="7.78"/>
    <s v="High"/>
    <n v="19777"/>
    <x v="10"/>
    <m/>
    <m/>
    <n v="5"/>
    <x v="1"/>
    <n v="2"/>
  </r>
  <r>
    <n v="41035"/>
    <s v="Corporate"/>
    <s v="Canada"/>
    <s v="Canada"/>
    <s v="Canada"/>
    <s v="OFF-ACC-10002220"/>
    <s v="Office Supplies"/>
    <s v="Binders"/>
    <n v="102.18"/>
    <n v="2"/>
    <n v="0"/>
    <n v="29.58"/>
    <n v="6.6"/>
    <s v="Medium"/>
    <n v="21357"/>
    <x v="8"/>
    <m/>
    <m/>
    <n v="5"/>
    <x v="1"/>
    <n v="2"/>
  </r>
  <r>
    <n v="41035"/>
    <s v="Corporate"/>
    <s v="Canada"/>
    <s v="Canada"/>
    <s v="Canada"/>
    <s v="OFF-AME-10004759"/>
    <s v="Office Supplies"/>
    <s v="Envelopes"/>
    <n v="56.46"/>
    <n v="2"/>
    <n v="0"/>
    <n v="24.24"/>
    <n v="2.2400000000000002"/>
    <s v="Medium"/>
    <n v="30559"/>
    <x v="8"/>
    <m/>
    <m/>
    <n v="5"/>
    <x v="1"/>
    <n v="2"/>
  </r>
  <r>
    <n v="41031"/>
    <s v="Corporate"/>
    <s v="Canada"/>
    <s v="Canada"/>
    <s v="Canada"/>
    <s v="OFF-IBI-10000951"/>
    <s v="Office Supplies"/>
    <s v="Binders"/>
    <n v="13.65"/>
    <n v="1"/>
    <n v="0"/>
    <n v="1.89"/>
    <n v="2.21"/>
    <s v="High"/>
    <n v="30649"/>
    <x v="10"/>
    <m/>
    <m/>
    <n v="5"/>
    <x v="1"/>
    <n v="2"/>
  </r>
  <r>
    <n v="41068"/>
    <s v="Corporate"/>
    <s v="Canada"/>
    <s v="Canada"/>
    <s v="Canada"/>
    <s v="OFF-AVE-10003740"/>
    <s v="Office Supplies"/>
    <s v="Binders"/>
    <n v="193.2"/>
    <n v="4"/>
    <n v="0"/>
    <n v="23.16"/>
    <n v="19.68"/>
    <s v="High"/>
    <n v="11647"/>
    <x v="7"/>
    <m/>
    <m/>
    <n v="6"/>
    <x v="1"/>
    <n v="2"/>
  </r>
  <r>
    <n v="41069"/>
    <s v="Consumer"/>
    <s v="Canada"/>
    <s v="Canada"/>
    <s v="Canada"/>
    <s v="OFF-SME-10004370"/>
    <s v="Office Supplies"/>
    <s v="Storage"/>
    <n v="127.47"/>
    <n v="1"/>
    <n v="0"/>
    <n v="1.26"/>
    <n v="15.77"/>
    <s v="High"/>
    <n v="13474"/>
    <x v="2"/>
    <m/>
    <m/>
    <n v="6"/>
    <x v="1"/>
    <n v="2"/>
  </r>
  <r>
    <n v="41072"/>
    <s v="Home Office"/>
    <s v="Canada"/>
    <s v="Canada"/>
    <s v="Canada"/>
    <s v="OFF-BIN-10004563"/>
    <s v="Office Supplies"/>
    <s v="Art"/>
    <n v="27.93"/>
    <n v="1"/>
    <n v="0"/>
    <n v="3.06"/>
    <n v="0.71"/>
    <s v="High"/>
    <n v="36264"/>
    <x v="11"/>
    <m/>
    <m/>
    <n v="6"/>
    <x v="1"/>
    <n v="2"/>
  </r>
  <r>
    <n v="41097"/>
    <s v="Consumer"/>
    <s v="Canada"/>
    <s v="Canada"/>
    <s v="Canada"/>
    <s v="OFF-BRE-10002706"/>
    <s v="Office Supplies"/>
    <s v="Appliances"/>
    <n v="1799.1"/>
    <n v="6"/>
    <n v="0"/>
    <n v="593.64"/>
    <n v="274.75"/>
    <s v="High"/>
    <n v="476"/>
    <x v="6"/>
    <m/>
    <m/>
    <n v="7"/>
    <x v="1"/>
    <n v="3"/>
  </r>
  <r>
    <n v="41096"/>
    <s v="Consumer"/>
    <s v="Canada"/>
    <s v="Canada"/>
    <s v="Canada"/>
    <s v="OFF-HAM-10004917"/>
    <s v="Office Supplies"/>
    <s v="Appliances"/>
    <n v="1084.68"/>
    <n v="2"/>
    <n v="0"/>
    <n v="488.1"/>
    <n v="109.66"/>
    <s v="Medium"/>
    <n v="2130"/>
    <x v="8"/>
    <m/>
    <m/>
    <n v="7"/>
    <x v="1"/>
    <n v="3"/>
  </r>
  <r>
    <n v="41100"/>
    <s v="Consumer"/>
    <s v="Canada"/>
    <s v="Canada"/>
    <s v="Canada"/>
    <s v="OFF-ELD-10000124"/>
    <s v="Office Supplies"/>
    <s v="Storage"/>
    <n v="96"/>
    <n v="2"/>
    <n v="0"/>
    <n v="31.68"/>
    <n v="11.09"/>
    <s v="High"/>
    <n v="16543"/>
    <x v="5"/>
    <m/>
    <m/>
    <n v="7"/>
    <x v="1"/>
    <n v="3"/>
  </r>
  <r>
    <n v="41097"/>
    <s v="Consumer"/>
    <s v="Canada"/>
    <s v="Canada"/>
    <s v="Canada"/>
    <s v="OFF-CAR-10003373"/>
    <s v="Office Supplies"/>
    <s v="Binders"/>
    <n v="27.36"/>
    <n v="4"/>
    <n v="0"/>
    <n v="5.64"/>
    <n v="4"/>
    <s v="High"/>
    <n v="25915"/>
    <x v="6"/>
    <m/>
    <m/>
    <n v="7"/>
    <x v="1"/>
    <n v="3"/>
  </r>
  <r>
    <n v="41096"/>
    <s v="Corporate"/>
    <s v="Canada"/>
    <s v="Canada"/>
    <s v="Canada"/>
    <s v="OFF-BIN-10001385"/>
    <s v="Office Supplies"/>
    <s v="Art"/>
    <n v="13.2"/>
    <n v="1"/>
    <n v="0"/>
    <n v="0.24"/>
    <n v="1.3"/>
    <s v="Medium"/>
    <n v="33895"/>
    <x v="8"/>
    <m/>
    <m/>
    <n v="7"/>
    <x v="1"/>
    <n v="3"/>
  </r>
  <r>
    <n v="41127"/>
    <s v="Consumer"/>
    <s v="Canada"/>
    <s v="Canada"/>
    <s v="Canada"/>
    <s v="OFF-HON-10000934"/>
    <s v="Office Supplies"/>
    <s v="Labels"/>
    <n v="21.72"/>
    <n v="2"/>
    <n v="0"/>
    <n v="3.9"/>
    <n v="1.65"/>
    <s v="Medium"/>
    <n v="32567"/>
    <x v="8"/>
    <m/>
    <m/>
    <n v="8"/>
    <x v="1"/>
    <n v="3"/>
  </r>
  <r>
    <n v="41157"/>
    <s v="Home Office"/>
    <s v="Canada"/>
    <s v="Canada"/>
    <s v="Canada"/>
    <s v="OFF-ROG-10004393"/>
    <s v="Office Supplies"/>
    <s v="Storage"/>
    <n v="187.02"/>
    <n v="6"/>
    <n v="0"/>
    <n v="26.1"/>
    <n v="6.96"/>
    <s v="Medium"/>
    <n v="20810"/>
    <x v="4"/>
    <m/>
    <m/>
    <n v="9"/>
    <x v="1"/>
    <n v="3"/>
  </r>
  <r>
    <n v="41184"/>
    <s v="Corporate"/>
    <s v="Canada"/>
    <s v="Canada"/>
    <s v="Canada"/>
    <s v="OFF-ACC-10001281"/>
    <s v="Office Supplies"/>
    <s v="Fasteners"/>
    <n v="116.28"/>
    <n v="6"/>
    <n v="0"/>
    <n v="54.54"/>
    <n v="14.96"/>
    <s v="Low"/>
    <n v="13944"/>
    <x v="10"/>
    <m/>
    <m/>
    <n v="10"/>
    <x v="1"/>
    <n v="4"/>
  </r>
  <r>
    <n v="41184"/>
    <s v="Corporate"/>
    <s v="Canada"/>
    <s v="Canada"/>
    <s v="Canada"/>
    <s v="OFF-KLE-10004543"/>
    <s v="Office Supplies"/>
    <s v="Supplies"/>
    <n v="13.56"/>
    <n v="1"/>
    <n v="0"/>
    <n v="2.97"/>
    <n v="2.12"/>
    <s v="Low"/>
    <n v="30940"/>
    <x v="10"/>
    <m/>
    <m/>
    <n v="10"/>
    <x v="1"/>
    <n v="4"/>
  </r>
  <r>
    <n v="41250"/>
    <s v="Corporate"/>
    <s v="Canada"/>
    <s v="Canada"/>
    <s v="Canada"/>
    <s v="FUR-ELD-10003828"/>
    <s v="Furniture"/>
    <s v="Furnishings"/>
    <n v="95.28"/>
    <n v="4"/>
    <n v="0"/>
    <n v="11.4"/>
    <n v="7.35"/>
    <s v="Medium"/>
    <n v="20320"/>
    <x v="6"/>
    <m/>
    <m/>
    <n v="12"/>
    <x v="1"/>
    <n v="4"/>
  </r>
  <r>
    <n v="41250"/>
    <s v="Corporate"/>
    <s v="Canada"/>
    <s v="Canada"/>
    <s v="Canada"/>
    <s v="OFF-TEN-10001031"/>
    <s v="Office Supplies"/>
    <s v="Storage"/>
    <n v="54.69"/>
    <n v="1"/>
    <n v="0"/>
    <n v="13.65"/>
    <n v="2.95"/>
    <s v="Medium"/>
    <n v="28500"/>
    <x v="6"/>
    <m/>
    <m/>
    <n v="12"/>
    <x v="1"/>
    <n v="4"/>
  </r>
  <r>
    <n v="41249"/>
    <s v="Home Office"/>
    <s v="Canada"/>
    <s v="Canada"/>
    <s v="Canada"/>
    <s v="OFF-GRE-10002510"/>
    <s v="Office Supplies"/>
    <s v="Paper"/>
    <n v="29.67"/>
    <n v="1"/>
    <n v="0"/>
    <n v="2.67"/>
    <n v="2.0499999999999998"/>
    <s v="Medium"/>
    <n v="31158"/>
    <x v="8"/>
    <m/>
    <m/>
    <n v="12"/>
    <x v="1"/>
    <n v="4"/>
  </r>
  <r>
    <n v="41285"/>
    <s v="Consumer"/>
    <s v="Canada"/>
    <s v="Canada"/>
    <s v="Canada"/>
    <s v="FUR-IKE-10004160"/>
    <s v="Furniture"/>
    <s v="Bookcases"/>
    <n v="735.48"/>
    <n v="6"/>
    <n v="0"/>
    <n v="271.98"/>
    <n v="72.34"/>
    <s v="High"/>
    <n v="3625"/>
    <x v="1"/>
    <m/>
    <m/>
    <n v="1"/>
    <x v="2"/>
    <n v="1"/>
  </r>
  <r>
    <n v="41279"/>
    <s v="Corporate"/>
    <s v="Canada"/>
    <s v="Canada"/>
    <s v="Canada"/>
    <s v="TEC-BEL-10003177"/>
    <s v="Technology"/>
    <s v="Accessories"/>
    <n v="81.69"/>
    <n v="1"/>
    <n v="0"/>
    <n v="4.8899999999999997"/>
    <n v="25.73"/>
    <s v="Critical"/>
    <n v="9579"/>
    <x v="4"/>
    <m/>
    <m/>
    <n v="1"/>
    <x v="2"/>
    <n v="1"/>
  </r>
  <r>
    <n v="41279"/>
    <s v="Corporate"/>
    <s v="Canada"/>
    <s v="Canada"/>
    <s v="Canada"/>
    <s v="OFF-STA-10000155"/>
    <s v="Office Supplies"/>
    <s v="Art"/>
    <n v="111.84"/>
    <n v="4"/>
    <n v="0"/>
    <n v="4.4400000000000004"/>
    <n v="17.55"/>
    <s v="Critical"/>
    <n v="12578"/>
    <x v="4"/>
    <m/>
    <m/>
    <n v="1"/>
    <x v="2"/>
    <n v="1"/>
  </r>
  <r>
    <n v="41279"/>
    <s v="Corporate"/>
    <s v="Canada"/>
    <s v="Canada"/>
    <s v="Canada"/>
    <s v="OFF-BIN-10000901"/>
    <s v="Office Supplies"/>
    <s v="Art"/>
    <n v="15.12"/>
    <n v="1"/>
    <n v="0"/>
    <n v="5.43"/>
    <n v="3.01"/>
    <s v="Medium"/>
    <n v="28329"/>
    <x v="4"/>
    <m/>
    <m/>
    <n v="1"/>
    <x v="2"/>
    <n v="1"/>
  </r>
  <r>
    <n v="41275"/>
    <s v="Home Office"/>
    <s v="Canada"/>
    <s v="Canada"/>
    <s v="Canada"/>
    <s v="OFF-SAN-10002441"/>
    <s v="Office Supplies"/>
    <s v="Art"/>
    <n v="15.75"/>
    <n v="1"/>
    <n v="0"/>
    <n v="1.71"/>
    <n v="1.4"/>
    <s v="Medium"/>
    <n v="33475"/>
    <x v="3"/>
    <m/>
    <m/>
    <n v="1"/>
    <x v="2"/>
    <n v="1"/>
  </r>
  <r>
    <n v="41314"/>
    <s v="Consumer"/>
    <s v="Canada"/>
    <s v="Canada"/>
    <s v="Canada"/>
    <s v="FUR-BEV-10004919"/>
    <s v="Furniture"/>
    <s v="Tables"/>
    <n v="533.61"/>
    <n v="1"/>
    <n v="0"/>
    <n v="170.73"/>
    <n v="133.38"/>
    <s v="Critical"/>
    <n v="1678"/>
    <x v="2"/>
    <m/>
    <m/>
    <n v="2"/>
    <x v="2"/>
    <n v="1"/>
  </r>
  <r>
    <n v="41310"/>
    <s v="Corporate"/>
    <s v="Canada"/>
    <s v="Canada"/>
    <s v="Canada"/>
    <s v="TEC-APP-10002829"/>
    <s v="Technology"/>
    <s v="Phones"/>
    <n v="336.36"/>
    <n v="2"/>
    <n v="0"/>
    <n v="30.24"/>
    <n v="8.59"/>
    <s v="Medium"/>
    <n v="18849"/>
    <x v="4"/>
    <m/>
    <m/>
    <n v="2"/>
    <x v="2"/>
    <n v="1"/>
  </r>
  <r>
    <n v="41334"/>
    <s v="Home Office"/>
    <s v="Canada"/>
    <s v="Canada"/>
    <s v="Canada"/>
    <s v="TEC-HEW-10002501"/>
    <s v="Technology"/>
    <s v="Copiers"/>
    <n v="319.92"/>
    <n v="1"/>
    <n v="0"/>
    <n v="15.99"/>
    <n v="62"/>
    <s v="High"/>
    <n v="4270"/>
    <x v="3"/>
    <m/>
    <m/>
    <n v="3"/>
    <x v="2"/>
    <n v="1"/>
  </r>
  <r>
    <n v="41334"/>
    <s v="Home Office"/>
    <s v="Canada"/>
    <s v="Canada"/>
    <s v="Canada"/>
    <s v="TEC-OKI-10001385"/>
    <s v="Technology"/>
    <s v="Machines"/>
    <n v="311.25"/>
    <n v="1"/>
    <n v="0"/>
    <n v="40.44"/>
    <n v="31.3"/>
    <s v="High"/>
    <n v="8147"/>
    <x v="3"/>
    <m/>
    <m/>
    <n v="3"/>
    <x v="2"/>
    <n v="1"/>
  </r>
  <r>
    <n v="41334"/>
    <s v="Home Office"/>
    <s v="Canada"/>
    <s v="Canada"/>
    <s v="Canada"/>
    <s v="OFF-GRE-10001059"/>
    <s v="Office Supplies"/>
    <s v="Paper"/>
    <n v="178.2"/>
    <n v="6"/>
    <n v="0"/>
    <n v="74.7"/>
    <n v="24.71"/>
    <s v="High"/>
    <n v="9888"/>
    <x v="3"/>
    <m/>
    <m/>
    <n v="3"/>
    <x v="2"/>
    <n v="1"/>
  </r>
  <r>
    <n v="41339"/>
    <s v="Consumer"/>
    <s v="Canada"/>
    <s v="Canada"/>
    <s v="Canada"/>
    <s v="OFF-TEN-10003948"/>
    <s v="Office Supplies"/>
    <s v="Storage"/>
    <n v="132"/>
    <n v="8"/>
    <n v="0"/>
    <n v="32.880000000000003"/>
    <n v="9.39"/>
    <s v="Medium"/>
    <n v="18063"/>
    <x v="8"/>
    <m/>
    <m/>
    <n v="3"/>
    <x v="2"/>
    <n v="1"/>
  </r>
  <r>
    <n v="41339"/>
    <s v="Consumer"/>
    <s v="Canada"/>
    <s v="Canada"/>
    <s v="Canada"/>
    <s v="FUR-DEF-10000639"/>
    <s v="Furniture"/>
    <s v="Furnishings"/>
    <n v="51.9"/>
    <n v="1"/>
    <n v="0"/>
    <n v="11.4"/>
    <n v="3.79"/>
    <s v="Medium"/>
    <n v="26385"/>
    <x v="8"/>
    <m/>
    <m/>
    <n v="3"/>
    <x v="2"/>
    <n v="1"/>
  </r>
  <r>
    <n v="41339"/>
    <s v="Consumer"/>
    <s v="Canada"/>
    <s v="Canada"/>
    <s v="Canada"/>
    <s v="OFF-SAN-10003368"/>
    <s v="Office Supplies"/>
    <s v="Art"/>
    <n v="22.2"/>
    <n v="2"/>
    <n v="0"/>
    <n v="5.28"/>
    <n v="2.04"/>
    <s v="Medium"/>
    <n v="31202"/>
    <x v="8"/>
    <m/>
    <m/>
    <n v="3"/>
    <x v="2"/>
    <n v="1"/>
  </r>
  <r>
    <n v="41339"/>
    <s v="Consumer"/>
    <s v="Canada"/>
    <s v="Canada"/>
    <s v="Canada"/>
    <s v="OFF-STA-10003803"/>
    <s v="Office Supplies"/>
    <s v="Art"/>
    <n v="31.92"/>
    <n v="2"/>
    <n v="0"/>
    <n v="11.76"/>
    <n v="1.67"/>
    <s v="Medium"/>
    <n v="32491"/>
    <x v="8"/>
    <m/>
    <m/>
    <n v="3"/>
    <x v="2"/>
    <n v="1"/>
  </r>
  <r>
    <n v="41334"/>
    <s v="Home Office"/>
    <s v="Canada"/>
    <s v="Canada"/>
    <s v="Canada"/>
    <s v="OFF-AVE-10003465"/>
    <s v="Office Supplies"/>
    <s v="Binders"/>
    <n v="12.9"/>
    <n v="1"/>
    <n v="0"/>
    <n v="5.01"/>
    <n v="1.44"/>
    <s v="High"/>
    <n v="33339"/>
    <x v="3"/>
    <m/>
    <m/>
    <n v="3"/>
    <x v="2"/>
    <n v="1"/>
  </r>
  <r>
    <n v="41374"/>
    <s v="Consumer"/>
    <s v="Canada"/>
    <s v="Canada"/>
    <s v="Canada"/>
    <s v="OFF-BRE-10003081"/>
    <s v="Office Supplies"/>
    <s v="Appliances"/>
    <n v="61.29"/>
    <n v="1"/>
    <n v="0"/>
    <n v="21.45"/>
    <n v="5.2"/>
    <s v="High"/>
    <n v="23596"/>
    <x v="5"/>
    <m/>
    <m/>
    <n v="4"/>
    <x v="2"/>
    <n v="2"/>
  </r>
  <r>
    <n v="41374"/>
    <s v="Consumer"/>
    <s v="Canada"/>
    <s v="Canada"/>
    <s v="Canada"/>
    <s v="OFF-STO-10003604"/>
    <s v="Office Supplies"/>
    <s v="Fasteners"/>
    <n v="43.68"/>
    <n v="4"/>
    <n v="0"/>
    <n v="16.559999999999999"/>
    <n v="4.74"/>
    <s v="High"/>
    <n v="24423"/>
    <x v="5"/>
    <m/>
    <m/>
    <n v="4"/>
    <x v="2"/>
    <n v="2"/>
  </r>
  <r>
    <n v="41366"/>
    <s v="Corporate"/>
    <s v="Canada"/>
    <s v="Canada"/>
    <s v="Canada"/>
    <s v="OFF-ACC-10003788"/>
    <s v="Office Supplies"/>
    <s v="Binders"/>
    <n v="6.12"/>
    <n v="1"/>
    <n v="0"/>
    <n v="0.24"/>
    <n v="0.87"/>
    <s v="Low"/>
    <n v="35625"/>
    <x v="10"/>
    <m/>
    <m/>
    <n v="4"/>
    <x v="2"/>
    <n v="2"/>
  </r>
  <r>
    <n v="41433"/>
    <s v="Corporate"/>
    <s v="Canada"/>
    <s v="Canada"/>
    <s v="Canada"/>
    <s v="TEC-HEW-10003460"/>
    <s v="Technology"/>
    <s v="Copiers"/>
    <n v="388.62"/>
    <n v="2"/>
    <n v="0"/>
    <n v="85.44"/>
    <n v="23.37"/>
    <s v="Medium"/>
    <n v="10321"/>
    <x v="7"/>
    <m/>
    <m/>
    <n v="6"/>
    <x v="2"/>
    <n v="2"/>
  </r>
  <r>
    <n v="41433"/>
    <s v="Corporate"/>
    <s v="Canada"/>
    <s v="Canada"/>
    <s v="Canada"/>
    <s v="TEC-SAN-10003238"/>
    <s v="Technology"/>
    <s v="Accessories"/>
    <n v="254.16"/>
    <n v="1"/>
    <n v="0"/>
    <n v="101.64"/>
    <n v="16.010000000000002"/>
    <s v="Medium"/>
    <n v="13348"/>
    <x v="7"/>
    <m/>
    <m/>
    <n v="6"/>
    <x v="2"/>
    <n v="2"/>
  </r>
  <r>
    <n v="41433"/>
    <s v="Consumer"/>
    <s v="Canada"/>
    <s v="Canada"/>
    <s v="Canada"/>
    <s v="OFF-BRE-10001343"/>
    <s v="Office Supplies"/>
    <s v="Appliances"/>
    <n v="90.24"/>
    <n v="1"/>
    <n v="0"/>
    <n v="15.33"/>
    <n v="15.76"/>
    <s v="High"/>
    <n v="13479"/>
    <x v="7"/>
    <m/>
    <m/>
    <n v="6"/>
    <x v="2"/>
    <n v="2"/>
  </r>
  <r>
    <n v="41433"/>
    <s v="Corporate"/>
    <s v="Canada"/>
    <s v="Canada"/>
    <s v="Canada"/>
    <s v="TEC-BRO-10003380"/>
    <s v="Technology"/>
    <s v="Copiers"/>
    <n v="520.98"/>
    <n v="2"/>
    <n v="0"/>
    <n v="62.46"/>
    <n v="11.22"/>
    <s v="Medium"/>
    <n v="16422"/>
    <x v="7"/>
    <m/>
    <m/>
    <n v="6"/>
    <x v="2"/>
    <n v="2"/>
  </r>
  <r>
    <n v="41430"/>
    <s v="Home Office"/>
    <s v="Canada"/>
    <s v="Canada"/>
    <s v="Canada"/>
    <s v="OFF-STA-10002654"/>
    <s v="Office Supplies"/>
    <s v="Art"/>
    <n v="49.56"/>
    <n v="2"/>
    <n v="0"/>
    <n v="15.84"/>
    <n v="4.29"/>
    <s v="Low"/>
    <n v="25317"/>
    <x v="4"/>
    <m/>
    <m/>
    <n v="6"/>
    <x v="2"/>
    <n v="2"/>
  </r>
  <r>
    <n v="41431"/>
    <s v="Corporate"/>
    <s v="Canada"/>
    <s v="Canada"/>
    <s v="Canada"/>
    <s v="FUR-DEF-10000622"/>
    <s v="Furniture"/>
    <s v="Furnishings"/>
    <n v="18.989999999999998"/>
    <n v="1"/>
    <n v="0"/>
    <n v="6.81"/>
    <n v="4.21"/>
    <s v="High"/>
    <n v="25470"/>
    <x v="8"/>
    <m/>
    <m/>
    <n v="6"/>
    <x v="2"/>
    <n v="2"/>
  </r>
  <r>
    <n v="41463"/>
    <s v="Home Office"/>
    <s v="Canada"/>
    <s v="Canada"/>
    <s v="Canada"/>
    <s v="OFF-CAR-10001911"/>
    <s v="Office Supplies"/>
    <s v="Binders"/>
    <n v="11.46"/>
    <n v="1"/>
    <n v="0"/>
    <n v="2.97"/>
    <n v="2.65"/>
    <s v="Medium"/>
    <n v="29311"/>
    <x v="7"/>
    <m/>
    <m/>
    <n v="7"/>
    <x v="2"/>
    <n v="3"/>
  </r>
  <r>
    <n v="41463"/>
    <s v="Home Office"/>
    <s v="Canada"/>
    <s v="Canada"/>
    <s v="Canada"/>
    <s v="OFF-AVE-10001847"/>
    <s v="Office Supplies"/>
    <s v="Binders"/>
    <n v="12.36"/>
    <n v="1"/>
    <n v="0"/>
    <n v="1.23"/>
    <n v="0.56999999999999995"/>
    <s v="Medium"/>
    <n v="36771"/>
    <x v="7"/>
    <m/>
    <m/>
    <n v="7"/>
    <x v="2"/>
    <n v="3"/>
  </r>
  <r>
    <n v="41497"/>
    <s v="Consumer"/>
    <s v="Canada"/>
    <s v="Canada"/>
    <s v="Canada"/>
    <s v="OFF-ROG-10000332"/>
    <s v="Office Supplies"/>
    <s v="Storage"/>
    <n v="24"/>
    <n v="1"/>
    <n v="0"/>
    <n v="2.88"/>
    <n v="1.82"/>
    <s v="Medium"/>
    <n v="31954"/>
    <x v="1"/>
    <m/>
    <m/>
    <n v="8"/>
    <x v="2"/>
    <n v="3"/>
  </r>
  <r>
    <n v="41497"/>
    <s v="Consumer"/>
    <s v="Canada"/>
    <s v="Canada"/>
    <s v="Canada"/>
    <s v="OFF-CAR-10000150"/>
    <s v="Office Supplies"/>
    <s v="Binders"/>
    <n v="13.29"/>
    <n v="1"/>
    <n v="0"/>
    <n v="0.39"/>
    <n v="0.95"/>
    <s v="Medium"/>
    <n v="35306"/>
    <x v="1"/>
    <m/>
    <m/>
    <n v="8"/>
    <x v="2"/>
    <n v="3"/>
  </r>
  <r>
    <n v="41497"/>
    <s v="Consumer"/>
    <s v="Canada"/>
    <s v="Canada"/>
    <s v="Canada"/>
    <s v="OFF-CAR-10003030"/>
    <s v="Office Supplies"/>
    <s v="Binders"/>
    <n v="8.76"/>
    <n v="1"/>
    <n v="0"/>
    <n v="4.0199999999999996"/>
    <n v="0.75"/>
    <s v="Medium"/>
    <n v="36100"/>
    <x v="1"/>
    <m/>
    <m/>
    <n v="8"/>
    <x v="2"/>
    <n v="3"/>
  </r>
  <r>
    <n v="41528"/>
    <s v="Corporate"/>
    <s v="Canada"/>
    <s v="Canada"/>
    <s v="Canada"/>
    <s v="TEC-PAN-10002365"/>
    <s v="Technology"/>
    <s v="Machines"/>
    <n v="529.79999999999995"/>
    <n v="2"/>
    <n v="0"/>
    <n v="116.52"/>
    <n v="32.92"/>
    <s v="Medium"/>
    <n v="7824"/>
    <x v="1"/>
    <m/>
    <m/>
    <n v="9"/>
    <x v="2"/>
    <n v="3"/>
  </r>
  <r>
    <n v="41528"/>
    <s v="Corporate"/>
    <s v="Canada"/>
    <s v="Canada"/>
    <s v="Canada"/>
    <s v="FUR-BEV-10000388"/>
    <s v="Furniture"/>
    <s v="Tables"/>
    <n v="315.75"/>
    <n v="1"/>
    <n v="0"/>
    <n v="129.44999999999999"/>
    <n v="28.79"/>
    <s v="Medium"/>
    <n v="8741"/>
    <x v="1"/>
    <m/>
    <m/>
    <n v="9"/>
    <x v="2"/>
    <n v="3"/>
  </r>
  <r>
    <n v="41528"/>
    <s v="Corporate"/>
    <s v="Canada"/>
    <s v="Canada"/>
    <s v="Canada"/>
    <s v="OFF-GLO-10002982"/>
    <s v="Office Supplies"/>
    <s v="Envelopes"/>
    <n v="38.549999999999997"/>
    <n v="1"/>
    <n v="0"/>
    <n v="0.36"/>
    <n v="0.95"/>
    <s v="Medium"/>
    <n v="35311"/>
    <x v="1"/>
    <m/>
    <m/>
    <n v="9"/>
    <x v="2"/>
    <n v="3"/>
  </r>
  <r>
    <n v="41548"/>
    <s v="Consumer"/>
    <s v="Canada"/>
    <s v="Canada"/>
    <s v="Canada"/>
    <s v="TEC-LOG-10003651"/>
    <s v="Technology"/>
    <s v="Accessories"/>
    <n v="248.82"/>
    <n v="1"/>
    <n v="0"/>
    <n v="89.55"/>
    <n v="31.11"/>
    <s v="Medium"/>
    <n v="8182"/>
    <x v="3"/>
    <m/>
    <m/>
    <n v="10"/>
    <x v="2"/>
    <n v="4"/>
  </r>
  <r>
    <n v="41553"/>
    <s v="Corporate"/>
    <s v="Canada"/>
    <s v="Canada"/>
    <s v="Canada"/>
    <s v="OFF-BIN-10001715"/>
    <s v="Office Supplies"/>
    <s v="Art"/>
    <n v="103.26"/>
    <n v="2"/>
    <n v="0"/>
    <n v="17.52"/>
    <n v="17.09"/>
    <s v="High"/>
    <n v="12778"/>
    <x v="8"/>
    <m/>
    <m/>
    <n v="10"/>
    <x v="2"/>
    <n v="4"/>
  </r>
  <r>
    <n v="41553"/>
    <s v="Corporate"/>
    <s v="Canada"/>
    <s v="Canada"/>
    <s v="Canada"/>
    <s v="OFF-ACM-10003715"/>
    <s v="Office Supplies"/>
    <s v="Supplies"/>
    <n v="279.72000000000003"/>
    <n v="6"/>
    <n v="0"/>
    <n v="8.2799999999999994"/>
    <n v="16.91"/>
    <s v="High"/>
    <n v="12861"/>
    <x v="8"/>
    <m/>
    <m/>
    <n v="10"/>
    <x v="2"/>
    <n v="4"/>
  </r>
  <r>
    <n v="41553"/>
    <s v="Corporate"/>
    <s v="Canada"/>
    <s v="Canada"/>
    <s v="Canada"/>
    <s v="FUR-DAN-10002314"/>
    <s v="Furniture"/>
    <s v="Bookcases"/>
    <n v="121.05"/>
    <n v="1"/>
    <n v="0"/>
    <n v="50.82"/>
    <n v="8.17"/>
    <s v="High"/>
    <n v="19335"/>
    <x v="8"/>
    <m/>
    <m/>
    <n v="10"/>
    <x v="2"/>
    <n v="4"/>
  </r>
  <r>
    <n v="41553"/>
    <s v="Corporate"/>
    <s v="Canada"/>
    <s v="Canada"/>
    <s v="Canada"/>
    <s v="OFF-FEL-10002837"/>
    <s v="Office Supplies"/>
    <s v="Storage"/>
    <n v="52.86"/>
    <n v="2"/>
    <n v="0"/>
    <n v="21.66"/>
    <n v="3.82"/>
    <s v="High"/>
    <n v="26310"/>
    <x v="8"/>
    <m/>
    <m/>
    <n v="10"/>
    <x v="2"/>
    <n v="4"/>
  </r>
  <r>
    <n v="41553"/>
    <s v="Corporate"/>
    <s v="Canada"/>
    <s v="Canada"/>
    <s v="Canada"/>
    <s v="OFF-ELD-10001293"/>
    <s v="Office Supplies"/>
    <s v="Storage"/>
    <n v="9.33"/>
    <n v="1"/>
    <n v="0"/>
    <n v="2.97"/>
    <n v="1.17"/>
    <s v="High"/>
    <n v="34408"/>
    <x v="8"/>
    <m/>
    <m/>
    <n v="10"/>
    <x v="2"/>
    <n v="4"/>
  </r>
  <r>
    <n v="41620"/>
    <s v="Corporate"/>
    <s v="Canada"/>
    <s v="Canada"/>
    <s v="Canada"/>
    <s v="OFF-CAR-10004661"/>
    <s v="Office Supplies"/>
    <s v="Binders"/>
    <n v="100.26"/>
    <n v="2"/>
    <n v="0"/>
    <n v="21"/>
    <n v="8.2799999999999994"/>
    <s v="Medium"/>
    <n v="19195"/>
    <x v="11"/>
    <m/>
    <m/>
    <n v="12"/>
    <x v="2"/>
    <n v="4"/>
  </r>
  <r>
    <n v="41620"/>
    <s v="Corporate"/>
    <s v="Canada"/>
    <s v="Canada"/>
    <s v="Canada"/>
    <s v="OFF-BOS-10003478"/>
    <s v="Office Supplies"/>
    <s v="Art"/>
    <n v="27.63"/>
    <n v="1"/>
    <n v="0"/>
    <n v="4.1399999999999997"/>
    <n v="2.65"/>
    <s v="High"/>
    <n v="29315"/>
    <x v="11"/>
    <m/>
    <m/>
    <n v="12"/>
    <x v="2"/>
    <n v="4"/>
  </r>
  <r>
    <n v="41651"/>
    <s v="Consumer"/>
    <s v="Canada"/>
    <s v="Canada"/>
    <s v="Canada"/>
    <s v="OFF-BRE-10000391"/>
    <s v="Office Supplies"/>
    <s v="Appliances"/>
    <n v="456.84"/>
    <n v="6"/>
    <n v="0"/>
    <n v="132.47999999999999"/>
    <n v="28.18"/>
    <s v="Medium"/>
    <n v="8904"/>
    <x v="11"/>
    <m/>
    <m/>
    <n v="1"/>
    <x v="3"/>
    <n v="1"/>
  </r>
  <r>
    <n v="41651"/>
    <s v="Consumer"/>
    <s v="Canada"/>
    <s v="Canada"/>
    <s v="Canada"/>
    <s v="TEC-OKI-10000616"/>
    <s v="Technology"/>
    <s v="Machines"/>
    <n v="351.9"/>
    <n v="2"/>
    <n v="0"/>
    <n v="28.14"/>
    <n v="19.86"/>
    <s v="Medium"/>
    <n v="11577"/>
    <x v="11"/>
    <m/>
    <m/>
    <n v="1"/>
    <x v="3"/>
    <n v="1"/>
  </r>
  <r>
    <n v="41651"/>
    <s v="Consumer"/>
    <s v="Canada"/>
    <s v="Canada"/>
    <s v="Canada"/>
    <s v="FUR-HON-10001558"/>
    <s v="Furniture"/>
    <s v="Chairs"/>
    <n v="322.44"/>
    <n v="2"/>
    <n v="0"/>
    <n v="90.24"/>
    <n v="17.78"/>
    <s v="Medium"/>
    <n v="12474"/>
    <x v="11"/>
    <m/>
    <m/>
    <n v="1"/>
    <x v="3"/>
    <n v="1"/>
  </r>
  <r>
    <n v="41651"/>
    <s v="Consumer"/>
    <s v="Canada"/>
    <s v="Canada"/>
    <s v="Canada"/>
    <s v="TEC-CIS-10003017"/>
    <s v="Technology"/>
    <s v="Phones"/>
    <n v="303.66000000000003"/>
    <n v="2"/>
    <n v="0"/>
    <n v="75.900000000000006"/>
    <n v="14.33"/>
    <s v="Medium"/>
    <n v="14287"/>
    <x v="11"/>
    <m/>
    <m/>
    <n v="1"/>
    <x v="3"/>
    <n v="1"/>
  </r>
  <r>
    <n v="41651"/>
    <s v="Consumer"/>
    <s v="Canada"/>
    <s v="Canada"/>
    <s v="Canada"/>
    <s v="TEC-SAN-10001899"/>
    <s v="Technology"/>
    <s v="Accessories"/>
    <n v="79.290000000000006"/>
    <n v="1"/>
    <n v="0"/>
    <n v="10.29"/>
    <n v="8.49"/>
    <s v="Medium"/>
    <n v="18954"/>
    <x v="11"/>
    <m/>
    <m/>
    <n v="1"/>
    <x v="3"/>
    <n v="1"/>
  </r>
  <r>
    <n v="41651"/>
    <s v="Consumer"/>
    <s v="Canada"/>
    <s v="Canada"/>
    <s v="Canada"/>
    <s v="FUR-DEF-10002774"/>
    <s v="Furniture"/>
    <s v="Furnishings"/>
    <n v="47.34"/>
    <n v="1"/>
    <n v="0"/>
    <n v="15.12"/>
    <n v="2.36"/>
    <s v="Medium"/>
    <n v="30173"/>
    <x v="11"/>
    <m/>
    <m/>
    <n v="1"/>
    <x v="3"/>
    <n v="1"/>
  </r>
  <r>
    <n v="41679"/>
    <s v="Corporate"/>
    <s v="Canada"/>
    <s v="Canada"/>
    <s v="Canada"/>
    <s v="OFF-ROG-10002132"/>
    <s v="Office Supplies"/>
    <s v="Storage"/>
    <n v="424.2"/>
    <n v="2"/>
    <n v="0"/>
    <n v="161.16"/>
    <n v="38.69"/>
    <s v="High"/>
    <n v="6824"/>
    <x v="2"/>
    <m/>
    <m/>
    <n v="2"/>
    <x v="3"/>
    <n v="1"/>
  </r>
  <r>
    <n v="41737"/>
    <s v="Home Office"/>
    <s v="Canada"/>
    <s v="Canada"/>
    <s v="Canada"/>
    <s v="OFF-STA-10000155"/>
    <s v="Office Supplies"/>
    <s v="Art"/>
    <n v="111.84"/>
    <n v="4"/>
    <n v="0"/>
    <n v="4.4400000000000004"/>
    <n v="53.9"/>
    <s v="Critical"/>
    <n v="4964"/>
    <x v="7"/>
    <m/>
    <m/>
    <n v="4"/>
    <x v="3"/>
    <n v="2"/>
  </r>
  <r>
    <n v="41737"/>
    <s v="Home Office"/>
    <s v="Canada"/>
    <s v="Canada"/>
    <s v="Canada"/>
    <s v="FUR-SAU-10002540"/>
    <s v="Furniture"/>
    <s v="Bookcases"/>
    <n v="146.28"/>
    <n v="1"/>
    <n v="0"/>
    <n v="21.93"/>
    <n v="37.200000000000003"/>
    <s v="Critical"/>
    <n v="7082"/>
    <x v="7"/>
    <m/>
    <m/>
    <n v="4"/>
    <x v="3"/>
    <n v="2"/>
  </r>
  <r>
    <n v="41737"/>
    <s v="Home Office"/>
    <s v="Canada"/>
    <s v="Canada"/>
    <s v="Canada"/>
    <s v="OFF-NOV-10000141"/>
    <s v="Office Supplies"/>
    <s v="Labels"/>
    <n v="26.64"/>
    <n v="4"/>
    <n v="0"/>
    <n v="12.48"/>
    <n v="8.0399999999999991"/>
    <s v="Critical"/>
    <n v="19478"/>
    <x v="7"/>
    <m/>
    <m/>
    <n v="4"/>
    <x v="3"/>
    <n v="2"/>
  </r>
  <r>
    <n v="41736"/>
    <s v="Consumer"/>
    <s v="Canada"/>
    <s v="Canada"/>
    <s v="Canada"/>
    <s v="OFF-SME-10000018"/>
    <s v="Office Supplies"/>
    <s v="Labels"/>
    <n v="41.4"/>
    <n v="6"/>
    <n v="0"/>
    <n v="14.76"/>
    <n v="2.82"/>
    <s v="Medium"/>
    <n v="28850"/>
    <x v="6"/>
    <m/>
    <m/>
    <n v="4"/>
    <x v="3"/>
    <n v="2"/>
  </r>
  <r>
    <n v="41736"/>
    <s v="Corporate"/>
    <s v="Canada"/>
    <s v="Canada"/>
    <s v="Canada"/>
    <s v="OFF-CAR-10004229"/>
    <s v="Office Supplies"/>
    <s v="Binders"/>
    <n v="7.26"/>
    <n v="1"/>
    <n v="0"/>
    <n v="2.52"/>
    <n v="1.99"/>
    <s v="Critical"/>
    <n v="31389"/>
    <x v="6"/>
    <m/>
    <m/>
    <n v="4"/>
    <x v="3"/>
    <n v="2"/>
  </r>
  <r>
    <n v="41802"/>
    <s v="Home Office"/>
    <s v="Canada"/>
    <s v="Canada"/>
    <s v="Canada"/>
    <s v="FUR-HAR-10002632"/>
    <s v="Furniture"/>
    <s v="Chairs"/>
    <n v="74.489999999999995"/>
    <n v="1"/>
    <n v="0"/>
    <n v="28.29"/>
    <n v="5.65"/>
    <s v="High"/>
    <n v="22818"/>
    <x v="11"/>
    <m/>
    <m/>
    <n v="6"/>
    <x v="3"/>
    <n v="2"/>
  </r>
  <r>
    <n v="41798"/>
    <s v="Corporate"/>
    <s v="Canada"/>
    <s v="Canada"/>
    <s v="Canada"/>
    <s v="OFF-AVE-10004708"/>
    <s v="Office Supplies"/>
    <s v="Binders"/>
    <n v="26.52"/>
    <n v="2"/>
    <n v="0"/>
    <n v="12.18"/>
    <n v="0.39"/>
    <s v="High"/>
    <n v="37351"/>
    <x v="7"/>
    <m/>
    <m/>
    <n v="6"/>
    <x v="3"/>
    <n v="2"/>
  </r>
  <r>
    <n v="41821"/>
    <s v="Corporate"/>
    <s v="Canada"/>
    <s v="Canada"/>
    <s v="Canada"/>
    <s v="FUR-IKE-10003262"/>
    <s v="Furniture"/>
    <s v="Bookcases"/>
    <n v="170.34"/>
    <n v="1"/>
    <n v="0"/>
    <n v="10.199999999999999"/>
    <n v="13.44"/>
    <s v="Medium"/>
    <n v="14831"/>
    <x v="3"/>
    <m/>
    <m/>
    <n v="7"/>
    <x v="3"/>
    <n v="3"/>
  </r>
  <r>
    <n v="41824"/>
    <s v="Corporate"/>
    <s v="Canada"/>
    <s v="Canada"/>
    <s v="Canada"/>
    <s v="OFF-FEL-10001261"/>
    <s v="Office Supplies"/>
    <s v="Storage"/>
    <n v="137.31"/>
    <n v="1"/>
    <n v="0"/>
    <n v="54.9"/>
    <n v="11.13"/>
    <s v="High"/>
    <n v="16499"/>
    <x v="9"/>
    <m/>
    <m/>
    <n v="7"/>
    <x v="3"/>
    <n v="3"/>
  </r>
  <r>
    <n v="41861"/>
    <s v="Consumer"/>
    <s v="Canada"/>
    <s v="Canada"/>
    <s v="Canada"/>
    <s v="FUR-HON-10001558"/>
    <s v="Furniture"/>
    <s v="Chairs"/>
    <n v="967.32"/>
    <n v="6"/>
    <n v="0"/>
    <n v="270.72000000000003"/>
    <n v="193.25"/>
    <s v="Medium"/>
    <n v="905"/>
    <x v="5"/>
    <m/>
    <m/>
    <n v="8"/>
    <x v="3"/>
    <n v="3"/>
  </r>
  <r>
    <n v="41859"/>
    <s v="Corporate"/>
    <s v="Canada"/>
    <s v="Canada"/>
    <s v="Canada"/>
    <s v="TEC-BEL-10002476"/>
    <s v="Technology"/>
    <s v="Accessories"/>
    <n v="258.75"/>
    <n v="1"/>
    <n v="0"/>
    <n v="10.35"/>
    <n v="15.03"/>
    <s v="Medium"/>
    <n v="13899"/>
    <x v="7"/>
    <m/>
    <m/>
    <n v="8"/>
    <x v="3"/>
    <n v="3"/>
  </r>
  <r>
    <n v="41859"/>
    <s v="Corporate"/>
    <s v="Canada"/>
    <s v="Canada"/>
    <s v="Canada"/>
    <s v="OFF-SAN-10003660"/>
    <s v="Office Supplies"/>
    <s v="Paper"/>
    <n v="374.4"/>
    <n v="12"/>
    <n v="0"/>
    <n v="48.6"/>
    <n v="14.59"/>
    <s v="Medium"/>
    <n v="14133"/>
    <x v="7"/>
    <m/>
    <m/>
    <n v="8"/>
    <x v="3"/>
    <n v="3"/>
  </r>
  <r>
    <n v="41861"/>
    <s v="Consumer"/>
    <s v="Canada"/>
    <s v="Canada"/>
    <s v="Canada"/>
    <s v="OFF-TEN-10003211"/>
    <s v="Office Supplies"/>
    <s v="Storage"/>
    <n v="31.14"/>
    <n v="2"/>
    <n v="0"/>
    <n v="14.28"/>
    <n v="4.75"/>
    <s v="Medium"/>
    <n v="24402"/>
    <x v="5"/>
    <m/>
    <m/>
    <n v="8"/>
    <x v="3"/>
    <n v="3"/>
  </r>
  <r>
    <n v="41861"/>
    <s v="Consumer"/>
    <s v="Canada"/>
    <s v="Canada"/>
    <s v="Canada"/>
    <s v="OFF-AME-10000244"/>
    <s v="Office Supplies"/>
    <s v="Envelopes"/>
    <n v="27.09"/>
    <n v="1"/>
    <n v="0"/>
    <n v="10.83"/>
    <n v="4.3099999999999996"/>
    <s v="Medium"/>
    <n v="25275"/>
    <x v="5"/>
    <m/>
    <m/>
    <n v="8"/>
    <x v="3"/>
    <n v="3"/>
  </r>
  <r>
    <n v="41863"/>
    <s v="Home Office"/>
    <s v="Canada"/>
    <s v="Canada"/>
    <s v="Canada"/>
    <s v="OFF-TEN-10003948"/>
    <s v="Office Supplies"/>
    <s v="Storage"/>
    <n v="16.5"/>
    <n v="1"/>
    <n v="0"/>
    <n v="4.1100000000000003"/>
    <n v="3.05"/>
    <s v="High"/>
    <n v="28228"/>
    <x v="11"/>
    <m/>
    <m/>
    <n v="8"/>
    <x v="3"/>
    <n v="3"/>
  </r>
  <r>
    <n v="41887"/>
    <s v="Consumer"/>
    <s v="Canada"/>
    <s v="Canada"/>
    <s v="Canada"/>
    <s v="OFF-BIN-10001715"/>
    <s v="Office Supplies"/>
    <s v="Art"/>
    <n v="51.63"/>
    <n v="1"/>
    <n v="0"/>
    <n v="8.76"/>
    <n v="4.0599999999999996"/>
    <s v="Medium"/>
    <n v="25787"/>
    <x v="4"/>
    <m/>
    <m/>
    <n v="9"/>
    <x v="3"/>
    <n v="3"/>
  </r>
  <r>
    <n v="41891"/>
    <s v="Corporate"/>
    <s v="Canada"/>
    <s v="Canada"/>
    <s v="Canada"/>
    <s v="OFF-ELD-10001882"/>
    <s v="Office Supplies"/>
    <s v="Storage"/>
    <n v="20.52"/>
    <n v="2"/>
    <n v="0"/>
    <n v="5.28"/>
    <n v="2"/>
    <s v="Low"/>
    <n v="31337"/>
    <x v="2"/>
    <m/>
    <m/>
    <n v="9"/>
    <x v="3"/>
    <n v="3"/>
  </r>
  <r>
    <n v="41891"/>
    <s v="Consumer"/>
    <s v="Canada"/>
    <s v="Canada"/>
    <s v="Canada"/>
    <s v="OFF-SAN-10000335"/>
    <s v="Office Supplies"/>
    <s v="Paper"/>
    <n v="16.71"/>
    <n v="1"/>
    <n v="0"/>
    <n v="3.15"/>
    <n v="1.53"/>
    <s v="Medium"/>
    <n v="32987"/>
    <x v="2"/>
    <m/>
    <m/>
    <n v="9"/>
    <x v="3"/>
    <n v="3"/>
  </r>
  <r>
    <n v="41891"/>
    <s v="Consumer"/>
    <s v="Canada"/>
    <s v="Canada"/>
    <s v="Canada"/>
    <s v="OFF-ADV-10000213"/>
    <s v="Office Supplies"/>
    <s v="Fasteners"/>
    <n v="16.71"/>
    <n v="1"/>
    <n v="0"/>
    <n v="4.17"/>
    <n v="0.97"/>
    <s v="Medium"/>
    <n v="35218"/>
    <x v="2"/>
    <m/>
    <m/>
    <n v="9"/>
    <x v="3"/>
    <n v="3"/>
  </r>
  <r>
    <n v="41915"/>
    <s v="Corporate"/>
    <s v="Canada"/>
    <s v="Canada"/>
    <s v="Canada"/>
    <s v="OFF-HAM-10003628"/>
    <s v="Office Supplies"/>
    <s v="Appliances"/>
    <n v="42.66"/>
    <n v="1"/>
    <n v="0"/>
    <n v="5.0999999999999996"/>
    <n v="4.8899999999999997"/>
    <s v="Medium"/>
    <n v="24157"/>
    <x v="0"/>
    <m/>
    <m/>
    <n v="10"/>
    <x v="3"/>
    <n v="4"/>
  </r>
  <r>
    <n v="41945"/>
    <s v="Corporate"/>
    <s v="Canada"/>
    <s v="Canada"/>
    <s v="Canada"/>
    <s v="OFF-ROG-10002132"/>
    <s v="Office Supplies"/>
    <s v="Storage"/>
    <n v="212.1"/>
    <n v="1"/>
    <n v="0"/>
    <n v="80.58"/>
    <n v="65.349999999999994"/>
    <s v="Critical"/>
    <n v="4067"/>
    <x v="10"/>
    <m/>
    <m/>
    <n v="11"/>
    <x v="3"/>
    <n v="4"/>
  </r>
  <r>
    <n v="41945"/>
    <s v="Consumer"/>
    <s v="Canada"/>
    <s v="Canada"/>
    <s v="Canada"/>
    <s v="OFF-TEN-10000025"/>
    <s v="Office Supplies"/>
    <s v="Storage"/>
    <n v="204.15"/>
    <n v="1"/>
    <n v="0"/>
    <n v="53.07"/>
    <n v="29.85"/>
    <s v="High"/>
    <n v="8474"/>
    <x v="10"/>
    <m/>
    <m/>
    <n v="11"/>
    <x v="3"/>
    <n v="4"/>
  </r>
  <r>
    <n v="41945"/>
    <s v="Corporate"/>
    <s v="Canada"/>
    <s v="Canada"/>
    <s v="Canada"/>
    <s v="OFF-BIN-10000712"/>
    <s v="Office Supplies"/>
    <s v="Art"/>
    <n v="102.72"/>
    <n v="2"/>
    <n v="0"/>
    <n v="19.5"/>
    <n v="13.97"/>
    <s v="Critical"/>
    <n v="14496"/>
    <x v="10"/>
    <m/>
    <m/>
    <n v="11"/>
    <x v="3"/>
    <n v="4"/>
  </r>
  <r>
    <n v="41982"/>
    <s v="Consumer"/>
    <s v="Canada"/>
    <s v="Canada"/>
    <s v="Canada"/>
    <s v="FUR-BUS-10003368"/>
    <s v="Furniture"/>
    <s v="Bookcases"/>
    <n v="695.16"/>
    <n v="4"/>
    <n v="0"/>
    <n v="173.76"/>
    <n v="2.5499999999999998"/>
    <s v="Medium"/>
    <n v="29600"/>
    <x v="2"/>
    <m/>
    <m/>
    <n v="12"/>
    <x v="3"/>
    <n v="4"/>
  </r>
  <r>
    <n v="41978"/>
    <s v="Corporate"/>
    <s v="Canada"/>
    <s v="Canada"/>
    <s v="Canada"/>
    <s v="OFF-NOV-10004048"/>
    <s v="Office Supplies"/>
    <s v="Labels"/>
    <n v="21.72"/>
    <n v="2"/>
    <n v="0"/>
    <n v="2.82"/>
    <n v="2.12"/>
    <s v="High"/>
    <n v="30944"/>
    <x v="4"/>
    <m/>
    <m/>
    <n v="12"/>
    <x v="3"/>
    <n v="4"/>
  </r>
  <r>
    <n v="41982"/>
    <s v="Consumer"/>
    <s v="Canada"/>
    <s v="Canada"/>
    <s v="Canada"/>
    <s v="OFF-HAR-10001714"/>
    <s v="Office Supplies"/>
    <s v="Labels"/>
    <n v="8.85"/>
    <n v="1"/>
    <n v="0"/>
    <n v="4.05"/>
    <n v="0.7"/>
    <s v="Medium"/>
    <n v="36311"/>
    <x v="2"/>
    <m/>
    <m/>
    <n v="12"/>
    <x v="3"/>
    <n v="4"/>
  </r>
  <r>
    <m/>
    <m/>
    <m/>
    <m/>
    <m/>
    <m/>
    <m/>
    <m/>
    <m/>
    <m/>
    <m/>
    <m/>
    <m/>
    <m/>
    <m/>
    <x v="12"/>
    <m/>
    <m/>
    <m/>
    <x v="4"/>
    <m/>
  </r>
  <r>
    <m/>
    <m/>
    <m/>
    <m/>
    <m/>
    <m/>
    <m/>
    <m/>
    <m/>
    <m/>
    <m/>
    <m/>
    <m/>
    <m/>
    <m/>
    <x v="1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5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4">
        <item x="3"/>
        <item x="10"/>
        <item x="0"/>
        <item x="9"/>
        <item x="4"/>
        <item x="8"/>
        <item x="6"/>
        <item x="7"/>
        <item x="2"/>
        <item x="5"/>
        <item x="1"/>
        <item x="11"/>
        <item x="12"/>
        <item t="default"/>
      </items>
    </pivotField>
    <pivotField showAll="0"/>
    <pivotField showAll="0"/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</pivotFields>
  <rowFields count="2">
    <field x="19"/>
    <field x="15"/>
  </rowFields>
  <rowItems count="42">
    <i>
      <x/>
    </i>
    <i r="1">
      <x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>
      <x v="1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 t="grand">
      <x/>
    </i>
  </rowItems>
  <colItems count="1">
    <i/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real-statistics.com/statistics-tables/durbin-watson-table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6"/>
  <sheetViews>
    <sheetView workbookViewId="0">
      <selection activeCell="D43" sqref="D43"/>
    </sheetView>
  </sheetViews>
  <sheetFormatPr baseColWidth="10" defaultColWidth="8.88671875" defaultRowHeight="14.4"/>
  <cols>
    <col min="6" max="7" width="11.33203125" bestFit="1" customWidth="1"/>
    <col min="9" max="10" width="11.6640625" bestFit="1" customWidth="1"/>
    <col min="11" max="11" width="10.33203125" bestFit="1" customWidth="1"/>
  </cols>
  <sheetData>
    <row r="1" spans="1:20">
      <c r="H1" t="s">
        <v>12</v>
      </c>
    </row>
    <row r="2" spans="1:20">
      <c r="E2" t="s">
        <v>14</v>
      </c>
      <c r="H2" t="s">
        <v>11</v>
      </c>
      <c r="J2" t="s">
        <v>18</v>
      </c>
    </row>
    <row r="3" spans="1:20">
      <c r="A3" t="s">
        <v>7</v>
      </c>
      <c r="B3" t="s">
        <v>0</v>
      </c>
      <c r="C3" t="s">
        <v>1</v>
      </c>
      <c r="D3" t="s">
        <v>2</v>
      </c>
      <c r="E3" t="s">
        <v>8</v>
      </c>
      <c r="F3" t="s">
        <v>10</v>
      </c>
      <c r="G3" t="s">
        <v>13</v>
      </c>
      <c r="H3" t="s">
        <v>15</v>
      </c>
      <c r="I3" t="s">
        <v>17</v>
      </c>
      <c r="J3" t="s">
        <v>19</v>
      </c>
      <c r="K3" t="s">
        <v>44</v>
      </c>
    </row>
    <row r="4" spans="1:20" ht="15">
      <c r="A4">
        <v>1</v>
      </c>
      <c r="B4" t="s">
        <v>3</v>
      </c>
      <c r="C4">
        <v>1</v>
      </c>
      <c r="D4" s="6">
        <v>1664.81</v>
      </c>
      <c r="H4">
        <f>T9</f>
        <v>0.75910443967056307</v>
      </c>
      <c r="I4">
        <f>D4/H4</f>
        <v>2193.1237824435539</v>
      </c>
      <c r="J4">
        <f>$Q$55+($Q$56*A4)</f>
        <v>3695.8751097442469</v>
      </c>
      <c r="K4">
        <f>H4*J4</f>
        <v>2805.5552042747872</v>
      </c>
    </row>
    <row r="5" spans="1:20" ht="15">
      <c r="A5">
        <v>2</v>
      </c>
      <c r="C5">
        <v>2</v>
      </c>
      <c r="D5" s="6">
        <v>2397.5300000000002</v>
      </c>
      <c r="H5">
        <f>T10</f>
        <v>0.76354745843277727</v>
      </c>
      <c r="I5">
        <f t="shared" ref="I5:I43" si="0">D5/H5</f>
        <v>3139.9881874023404</v>
      </c>
      <c r="J5">
        <f t="shared" ref="J5:J51" si="1">$Q$55+($Q$56*A5)</f>
        <v>3901.732402815484</v>
      </c>
      <c r="K5">
        <f t="shared" ref="K5:K51" si="2">H5*J5</f>
        <v>2979.157859654576</v>
      </c>
    </row>
    <row r="6" spans="1:20" ht="15">
      <c r="A6">
        <v>3</v>
      </c>
      <c r="C6">
        <v>3</v>
      </c>
      <c r="D6" s="6">
        <v>2840.71</v>
      </c>
      <c r="E6">
        <f>AVERAGE(D4:D7)</f>
        <v>2612.585</v>
      </c>
      <c r="F6">
        <f>AVERAGE(E6:E7)</f>
        <v>2873.6037499999998</v>
      </c>
      <c r="G6">
        <f>D6/F6</f>
        <v>0.98855313645801035</v>
      </c>
      <c r="H6">
        <f>T11</f>
        <v>1.0835136874065083</v>
      </c>
      <c r="I6">
        <f t="shared" si="0"/>
        <v>2621.7573741957112</v>
      </c>
      <c r="J6">
        <f t="shared" si="1"/>
        <v>4107.5896958867215</v>
      </c>
      <c r="K6">
        <f t="shared" si="2"/>
        <v>4450.6296577431995</v>
      </c>
    </row>
    <row r="7" spans="1:20" ht="15">
      <c r="A7">
        <v>4</v>
      </c>
      <c r="C7">
        <v>4</v>
      </c>
      <c r="D7" s="6">
        <v>3547.29</v>
      </c>
      <c r="E7">
        <f t="shared" ref="E7:E42" si="3">AVERAGE(D5:D8)</f>
        <v>3134.6224999999995</v>
      </c>
      <c r="F7">
        <f t="shared" ref="F7:F41" si="4">AVERAGE(E7:E8)</f>
        <v>3299.2737499999994</v>
      </c>
      <c r="G7">
        <f t="shared" ref="G7:G41" si="5">D7/F7</f>
        <v>1.0751729831451544</v>
      </c>
      <c r="H7">
        <f>T12</f>
        <v>1.3268157750513225</v>
      </c>
      <c r="I7">
        <f t="shared" si="0"/>
        <v>2673.5361959822849</v>
      </c>
      <c r="J7">
        <f t="shared" si="1"/>
        <v>4313.4469889579586</v>
      </c>
      <c r="K7">
        <f t="shared" si="2"/>
        <v>5723.1495097970474</v>
      </c>
    </row>
    <row r="8" spans="1:20" ht="15">
      <c r="A8">
        <v>5</v>
      </c>
      <c r="B8" t="s">
        <v>4</v>
      </c>
      <c r="C8">
        <v>1</v>
      </c>
      <c r="D8" s="6">
        <v>3752.96</v>
      </c>
      <c r="E8">
        <f t="shared" si="3"/>
        <v>3463.9249999999997</v>
      </c>
      <c r="F8">
        <f t="shared" si="4"/>
        <v>3652.5374999999995</v>
      </c>
      <c r="G8">
        <f t="shared" si="5"/>
        <v>1.0274938997888456</v>
      </c>
      <c r="H8">
        <v>0.75910443967056307</v>
      </c>
      <c r="I8">
        <f t="shared" si="0"/>
        <v>4943.9310375114046</v>
      </c>
      <c r="J8">
        <f t="shared" si="1"/>
        <v>4519.3042820291967</v>
      </c>
      <c r="K8">
        <f t="shared" si="2"/>
        <v>3430.6239447105495</v>
      </c>
      <c r="S8" s="1" t="s">
        <v>16</v>
      </c>
      <c r="T8" s="1" t="s">
        <v>15</v>
      </c>
    </row>
    <row r="9" spans="1:20" ht="15">
      <c r="A9">
        <v>6</v>
      </c>
      <c r="C9">
        <v>2</v>
      </c>
      <c r="D9" s="6">
        <v>3714.74</v>
      </c>
      <c r="E9">
        <f t="shared" si="3"/>
        <v>3841.1499999999996</v>
      </c>
      <c r="F9">
        <f t="shared" si="4"/>
        <v>3843.53125</v>
      </c>
      <c r="G9">
        <f t="shared" si="5"/>
        <v>0.96649142634133645</v>
      </c>
      <c r="H9">
        <v>0.76354745843277727</v>
      </c>
      <c r="I9">
        <f t="shared" si="0"/>
        <v>4865.1068888693653</v>
      </c>
      <c r="J9">
        <f t="shared" si="1"/>
        <v>4725.1615751004338</v>
      </c>
      <c r="K9">
        <f t="shared" si="2"/>
        <v>3607.885111352155</v>
      </c>
      <c r="S9" s="1">
        <v>1</v>
      </c>
      <c r="T9" s="1">
        <f>AVERAGE(G8,G12,G16,G20,G24,G28,G32,G36,G40)</f>
        <v>0.75910443967056307</v>
      </c>
    </row>
    <row r="10" spans="1:20" ht="15">
      <c r="A10">
        <v>7</v>
      </c>
      <c r="C10">
        <v>3</v>
      </c>
      <c r="D10" s="6">
        <v>4349.6099999999997</v>
      </c>
      <c r="E10">
        <f t="shared" si="3"/>
        <v>3845.9124999999999</v>
      </c>
      <c r="F10">
        <f t="shared" si="4"/>
        <v>4004.5199999999995</v>
      </c>
      <c r="G10">
        <f t="shared" si="5"/>
        <v>1.0861751221120135</v>
      </c>
      <c r="H10">
        <v>1.0835136874065083</v>
      </c>
      <c r="I10">
        <f t="shared" si="0"/>
        <v>4014.35630260583</v>
      </c>
      <c r="J10">
        <f t="shared" si="1"/>
        <v>4931.0188681716718</v>
      </c>
      <c r="K10">
        <f t="shared" si="2"/>
        <v>5342.8264365237555</v>
      </c>
      <c r="S10" s="1">
        <v>2</v>
      </c>
      <c r="T10" s="1">
        <f>AVERAGE(G9,G13,G17,G21,G25,G29,G33,G37,G41)</f>
        <v>0.76354745843277727</v>
      </c>
    </row>
    <row r="11" spans="1:20" ht="15">
      <c r="A11">
        <v>8</v>
      </c>
      <c r="C11">
        <v>4</v>
      </c>
      <c r="D11" s="6">
        <v>3566.34</v>
      </c>
      <c r="E11">
        <f t="shared" si="3"/>
        <v>4163.1274999999996</v>
      </c>
      <c r="F11">
        <f t="shared" si="4"/>
        <v>4501.7199999999993</v>
      </c>
      <c r="G11">
        <f t="shared" si="5"/>
        <v>0.79221719698248683</v>
      </c>
      <c r="H11">
        <v>1.3268157750513225</v>
      </c>
      <c r="I11">
        <f t="shared" si="0"/>
        <v>2687.8938787579991</v>
      </c>
      <c r="J11">
        <f t="shared" si="1"/>
        <v>5136.8761612429089</v>
      </c>
      <c r="K11">
        <f t="shared" si="2"/>
        <v>6815.6883252221724</v>
      </c>
      <c r="S11" s="1">
        <v>3</v>
      </c>
      <c r="T11" s="1">
        <f>AVERAGE(G6,G10,G14,G18,G22,G26,G30,G34,G38)</f>
        <v>1.0835136874065083</v>
      </c>
    </row>
    <row r="12" spans="1:20" ht="15">
      <c r="A12">
        <v>9</v>
      </c>
      <c r="B12" t="s">
        <v>5</v>
      </c>
      <c r="C12">
        <v>1</v>
      </c>
      <c r="D12" s="6">
        <v>5021.82</v>
      </c>
      <c r="E12">
        <f t="shared" si="3"/>
        <v>4840.3125</v>
      </c>
      <c r="F12">
        <f t="shared" si="4"/>
        <v>5246.6862499999997</v>
      </c>
      <c r="G12">
        <f t="shared" si="5"/>
        <v>0.95714128131827969</v>
      </c>
      <c r="H12">
        <v>0.75910443967056307</v>
      </c>
      <c r="I12">
        <f t="shared" si="0"/>
        <v>6615.4533389099588</v>
      </c>
      <c r="J12">
        <f t="shared" si="1"/>
        <v>5342.733454314146</v>
      </c>
      <c r="K12">
        <f t="shared" si="2"/>
        <v>4055.6926851463118</v>
      </c>
      <c r="S12" s="1">
        <v>4</v>
      </c>
      <c r="T12" s="1">
        <f>AVERAGE(G7,G11,G15,G19,G23,G27,G31,G35,G39)</f>
        <v>1.3268157750513225</v>
      </c>
    </row>
    <row r="13" spans="1:20" ht="15">
      <c r="A13">
        <v>10</v>
      </c>
      <c r="C13">
        <v>2</v>
      </c>
      <c r="D13" s="6">
        <v>6423.48</v>
      </c>
      <c r="E13">
        <f t="shared" si="3"/>
        <v>5653.0599999999995</v>
      </c>
      <c r="F13">
        <f t="shared" si="4"/>
        <v>7676.7937499999998</v>
      </c>
      <c r="G13">
        <f t="shared" si="5"/>
        <v>0.83673994758553982</v>
      </c>
      <c r="H13">
        <v>0.76354745843277727</v>
      </c>
      <c r="I13">
        <f t="shared" si="0"/>
        <v>8412.6794334232236</v>
      </c>
      <c r="J13">
        <f t="shared" si="1"/>
        <v>5548.590747385384</v>
      </c>
      <c r="K13">
        <f t="shared" si="2"/>
        <v>4236.6123630497341</v>
      </c>
    </row>
    <row r="14" spans="1:20" ht="15">
      <c r="A14">
        <v>11</v>
      </c>
      <c r="C14">
        <v>3</v>
      </c>
      <c r="D14" s="6">
        <v>7600.6</v>
      </c>
      <c r="E14">
        <f t="shared" si="3"/>
        <v>9700.5275000000001</v>
      </c>
      <c r="F14">
        <f t="shared" si="4"/>
        <v>9385.276249999999</v>
      </c>
      <c r="G14">
        <f t="shared" si="5"/>
        <v>0.80984297079161638</v>
      </c>
      <c r="H14">
        <v>1.0835136874065083</v>
      </c>
      <c r="I14">
        <f t="shared" si="0"/>
        <v>7014.7706377320892</v>
      </c>
      <c r="J14">
        <f t="shared" si="1"/>
        <v>5754.4480404566211</v>
      </c>
      <c r="K14">
        <f t="shared" si="2"/>
        <v>6235.0232153043098</v>
      </c>
    </row>
    <row r="15" spans="1:20" ht="15">
      <c r="A15">
        <v>12</v>
      </c>
      <c r="C15">
        <v>4</v>
      </c>
      <c r="D15" s="6">
        <v>19756.21</v>
      </c>
      <c r="E15">
        <f t="shared" si="3"/>
        <v>9070.0249999999996</v>
      </c>
      <c r="F15">
        <f t="shared" si="4"/>
        <v>8916.869999999999</v>
      </c>
      <c r="G15">
        <f t="shared" si="5"/>
        <v>2.215599195681893</v>
      </c>
      <c r="H15">
        <v>1.3268157750513225</v>
      </c>
      <c r="I15">
        <f t="shared" si="0"/>
        <v>14889.942048839304</v>
      </c>
      <c r="J15">
        <f t="shared" si="1"/>
        <v>5960.3053335278582</v>
      </c>
      <c r="K15">
        <f t="shared" si="2"/>
        <v>7908.2271406472964</v>
      </c>
    </row>
    <row r="16" spans="1:20" ht="15">
      <c r="A16">
        <v>13</v>
      </c>
      <c r="B16" t="s">
        <v>6</v>
      </c>
      <c r="C16">
        <v>1</v>
      </c>
      <c r="D16" s="6">
        <v>2499.81</v>
      </c>
      <c r="E16">
        <f t="shared" si="3"/>
        <v>8763.7150000000001</v>
      </c>
      <c r="F16">
        <f t="shared" si="4"/>
        <v>8716.7825000000012</v>
      </c>
      <c r="G16">
        <f t="shared" si="5"/>
        <v>0.28678127508630619</v>
      </c>
      <c r="H16">
        <v>0.75910443967056307</v>
      </c>
      <c r="I16">
        <f t="shared" si="0"/>
        <v>3293.1041756057575</v>
      </c>
      <c r="J16">
        <f t="shared" si="1"/>
        <v>6166.1626265990963</v>
      </c>
      <c r="K16">
        <f t="shared" si="2"/>
        <v>4680.7614255820745</v>
      </c>
    </row>
    <row r="17" spans="1:11" ht="15">
      <c r="A17">
        <v>14</v>
      </c>
      <c r="C17">
        <v>2</v>
      </c>
      <c r="D17" s="6">
        <v>5198.24</v>
      </c>
      <c r="E17">
        <f t="shared" si="3"/>
        <v>8669.85</v>
      </c>
      <c r="F17">
        <f t="shared" si="4"/>
        <v>6801.0774999999994</v>
      </c>
      <c r="G17">
        <f t="shared" si="5"/>
        <v>0.76432594688121114</v>
      </c>
      <c r="H17">
        <v>0.76354745843277727</v>
      </c>
      <c r="I17">
        <f t="shared" si="0"/>
        <v>6808.0116600344272</v>
      </c>
      <c r="J17">
        <f t="shared" si="1"/>
        <v>6372.0199196703334</v>
      </c>
      <c r="K17">
        <f t="shared" si="2"/>
        <v>4865.3396147473122</v>
      </c>
    </row>
    <row r="18" spans="1:11" ht="15">
      <c r="A18">
        <v>15</v>
      </c>
      <c r="C18">
        <v>3</v>
      </c>
      <c r="D18" s="6">
        <v>7225.14</v>
      </c>
      <c r="E18">
        <f t="shared" si="3"/>
        <v>4932.3049999999994</v>
      </c>
      <c r="F18">
        <f t="shared" si="4"/>
        <v>5357.4387499999993</v>
      </c>
      <c r="G18">
        <f t="shared" si="5"/>
        <v>1.3486183113152719</v>
      </c>
      <c r="H18">
        <v>1.0835136874065083</v>
      </c>
      <c r="I18">
        <f t="shared" si="0"/>
        <v>6668.2498652084878</v>
      </c>
      <c r="J18">
        <f t="shared" si="1"/>
        <v>6577.8772127415705</v>
      </c>
      <c r="K18">
        <f t="shared" si="2"/>
        <v>7127.2199940848641</v>
      </c>
    </row>
    <row r="19" spans="1:11" ht="15">
      <c r="A19">
        <v>16</v>
      </c>
      <c r="C19">
        <v>4</v>
      </c>
      <c r="D19" s="6">
        <v>4806.03</v>
      </c>
      <c r="E19">
        <f t="shared" si="3"/>
        <v>5782.5725000000002</v>
      </c>
      <c r="F19">
        <f t="shared" si="4"/>
        <v>5751.71</v>
      </c>
      <c r="G19">
        <f t="shared" si="5"/>
        <v>0.83558280928628181</v>
      </c>
      <c r="H19">
        <v>1.3268157750513225</v>
      </c>
      <c r="I19">
        <f t="shared" si="0"/>
        <v>3622.2285643341088</v>
      </c>
      <c r="J19">
        <f t="shared" si="1"/>
        <v>6783.7345058128085</v>
      </c>
      <c r="K19">
        <f t="shared" si="2"/>
        <v>9000.7659560724223</v>
      </c>
    </row>
    <row r="20" spans="1:11" ht="15">
      <c r="A20">
        <v>17</v>
      </c>
      <c r="B20" t="s">
        <v>45</v>
      </c>
      <c r="C20">
        <v>1</v>
      </c>
      <c r="D20" s="6">
        <v>5900.88</v>
      </c>
      <c r="E20">
        <f t="shared" si="3"/>
        <v>5720.8474999999999</v>
      </c>
      <c r="F20">
        <f t="shared" si="4"/>
        <v>5590.0949999999993</v>
      </c>
      <c r="G20">
        <f t="shared" si="5"/>
        <v>1.055595656245556</v>
      </c>
      <c r="H20">
        <v>0.75910443967056307</v>
      </c>
      <c r="I20">
        <f t="shared" si="0"/>
        <v>7773.4758112610571</v>
      </c>
      <c r="J20">
        <f t="shared" si="1"/>
        <v>6989.5917988840456</v>
      </c>
      <c r="K20">
        <f t="shared" si="2"/>
        <v>5305.8301660178367</v>
      </c>
    </row>
    <row r="21" spans="1:11" ht="15">
      <c r="A21">
        <v>18</v>
      </c>
      <c r="C21">
        <v>2</v>
      </c>
      <c r="D21" s="6">
        <v>4951.34</v>
      </c>
      <c r="E21">
        <f t="shared" si="3"/>
        <v>5459.3424999999997</v>
      </c>
      <c r="F21">
        <f t="shared" si="4"/>
        <v>5452.6075000000001</v>
      </c>
      <c r="G21">
        <f t="shared" si="5"/>
        <v>0.90806829576491621</v>
      </c>
      <c r="H21">
        <v>0.76354745843277727</v>
      </c>
      <c r="I21">
        <f t="shared" si="0"/>
        <v>6484.6525848738929</v>
      </c>
      <c r="J21">
        <f t="shared" si="1"/>
        <v>7195.4490919552827</v>
      </c>
      <c r="K21">
        <f t="shared" si="2"/>
        <v>5494.0668664448913</v>
      </c>
    </row>
    <row r="22" spans="1:11" ht="15">
      <c r="A22">
        <v>19</v>
      </c>
      <c r="C22">
        <v>3</v>
      </c>
      <c r="D22" s="6">
        <v>6179.12</v>
      </c>
      <c r="E22">
        <f t="shared" si="3"/>
        <v>5445.8724999999995</v>
      </c>
      <c r="F22">
        <f t="shared" si="4"/>
        <v>5395.3162499999999</v>
      </c>
      <c r="G22">
        <f t="shared" si="5"/>
        <v>1.145274848346471</v>
      </c>
      <c r="H22">
        <v>1.0835136874065083</v>
      </c>
      <c r="I22">
        <f t="shared" si="0"/>
        <v>5702.8536619507813</v>
      </c>
      <c r="J22">
        <f t="shared" si="1"/>
        <v>7401.3063850265207</v>
      </c>
      <c r="K22">
        <f t="shared" si="2"/>
        <v>8019.4167728654202</v>
      </c>
    </row>
    <row r="23" spans="1:11" ht="15">
      <c r="A23">
        <v>20</v>
      </c>
      <c r="C23">
        <v>4</v>
      </c>
      <c r="D23" s="6">
        <v>4752.1499999999996</v>
      </c>
      <c r="E23">
        <f t="shared" si="3"/>
        <v>5344.76</v>
      </c>
      <c r="F23">
        <f t="shared" si="4"/>
        <v>5455.2300000000005</v>
      </c>
      <c r="G23">
        <f t="shared" si="5"/>
        <v>0.87111817466907893</v>
      </c>
      <c r="H23">
        <v>1.3268157750513225</v>
      </c>
      <c r="I23">
        <f t="shared" si="0"/>
        <v>3581.6200631290972</v>
      </c>
      <c r="J23">
        <f t="shared" si="1"/>
        <v>7607.1636780977578</v>
      </c>
      <c r="K23">
        <f t="shared" si="2"/>
        <v>10093.304771497546</v>
      </c>
    </row>
    <row r="24" spans="1:11" ht="15">
      <c r="A24">
        <v>21</v>
      </c>
      <c r="B24" t="s">
        <v>46</v>
      </c>
      <c r="C24">
        <v>1</v>
      </c>
      <c r="D24" s="6">
        <v>5496.43</v>
      </c>
      <c r="E24">
        <f t="shared" si="3"/>
        <v>5565.7000000000007</v>
      </c>
      <c r="F24">
        <f t="shared" si="4"/>
        <v>6368.3200000000006</v>
      </c>
      <c r="G24">
        <f t="shared" si="5"/>
        <v>0.86308948042811917</v>
      </c>
      <c r="H24">
        <v>0.75910443967056307</v>
      </c>
      <c r="I24">
        <f t="shared" si="0"/>
        <v>7240.6769250162033</v>
      </c>
      <c r="J24">
        <f t="shared" si="1"/>
        <v>7813.0209711689949</v>
      </c>
      <c r="K24">
        <f t="shared" si="2"/>
        <v>5930.8989064535981</v>
      </c>
    </row>
    <row r="25" spans="1:11" ht="15">
      <c r="A25">
        <v>22</v>
      </c>
      <c r="C25">
        <v>2</v>
      </c>
      <c r="D25" s="6">
        <v>5835.1</v>
      </c>
      <c r="E25">
        <f t="shared" si="3"/>
        <v>7170.9400000000005</v>
      </c>
      <c r="F25">
        <f t="shared" si="4"/>
        <v>10144.63625</v>
      </c>
      <c r="G25">
        <f t="shared" si="5"/>
        <v>0.57519065801891134</v>
      </c>
      <c r="H25">
        <v>0.76354745843277727</v>
      </c>
      <c r="I25">
        <f t="shared" si="0"/>
        <v>7642.0920999159116</v>
      </c>
      <c r="J25">
        <f t="shared" si="1"/>
        <v>8018.878264240233</v>
      </c>
      <c r="K25">
        <f t="shared" si="2"/>
        <v>6122.7941181424703</v>
      </c>
    </row>
    <row r="26" spans="1:11" ht="15">
      <c r="A26">
        <v>23</v>
      </c>
      <c r="C26">
        <v>3</v>
      </c>
      <c r="D26" s="6">
        <v>12600.08</v>
      </c>
      <c r="E26">
        <f t="shared" si="3"/>
        <v>13118.3325</v>
      </c>
      <c r="F26">
        <f t="shared" si="4"/>
        <v>13020.90625</v>
      </c>
      <c r="G26">
        <f t="shared" si="5"/>
        <v>0.96768072498794011</v>
      </c>
      <c r="H26">
        <v>1.0835136874065083</v>
      </c>
      <c r="I26">
        <f t="shared" si="0"/>
        <v>11628.90708852924</v>
      </c>
      <c r="J26">
        <f t="shared" si="1"/>
        <v>8224.7355573114692</v>
      </c>
      <c r="K26">
        <f t="shared" si="2"/>
        <v>8911.6135516459726</v>
      </c>
    </row>
    <row r="27" spans="1:11" ht="15">
      <c r="A27">
        <v>24</v>
      </c>
      <c r="C27">
        <v>4</v>
      </c>
      <c r="D27" s="6">
        <v>28541.72</v>
      </c>
      <c r="E27">
        <f t="shared" si="3"/>
        <v>12923.48</v>
      </c>
      <c r="F27">
        <f t="shared" si="4"/>
        <v>12906.921249999999</v>
      </c>
      <c r="G27">
        <f t="shared" si="5"/>
        <v>2.2113499762772633</v>
      </c>
      <c r="H27">
        <v>1.3268157750513225</v>
      </c>
      <c r="I27">
        <f t="shared" si="0"/>
        <v>21511.441555551282</v>
      </c>
      <c r="J27">
        <f t="shared" si="1"/>
        <v>8430.5928503827072</v>
      </c>
      <c r="K27">
        <f t="shared" si="2"/>
        <v>11185.843586922671</v>
      </c>
    </row>
    <row r="28" spans="1:11" ht="15">
      <c r="A28">
        <v>25</v>
      </c>
      <c r="B28" t="s">
        <v>48</v>
      </c>
      <c r="C28">
        <v>1</v>
      </c>
      <c r="D28" s="6">
        <v>4717.0200000000004</v>
      </c>
      <c r="E28">
        <f t="shared" si="3"/>
        <v>12890.362500000001</v>
      </c>
      <c r="F28">
        <f t="shared" si="4"/>
        <v>12560.050000000001</v>
      </c>
      <c r="G28">
        <f t="shared" si="5"/>
        <v>0.3755574221440201</v>
      </c>
      <c r="H28">
        <v>0.75910443967056307</v>
      </c>
      <c r="I28">
        <f t="shared" si="0"/>
        <v>6213.92756186105</v>
      </c>
      <c r="J28">
        <f t="shared" si="1"/>
        <v>8636.4501434539452</v>
      </c>
      <c r="K28">
        <f t="shared" si="2"/>
        <v>6555.9676468893613</v>
      </c>
    </row>
    <row r="29" spans="1:11" ht="15">
      <c r="A29">
        <v>26</v>
      </c>
      <c r="C29">
        <v>2</v>
      </c>
      <c r="D29" s="6">
        <v>5702.63</v>
      </c>
      <c r="E29">
        <f t="shared" si="3"/>
        <v>12229.737500000001</v>
      </c>
      <c r="F29">
        <f t="shared" si="4"/>
        <v>9325.1200000000008</v>
      </c>
      <c r="G29">
        <f t="shared" si="5"/>
        <v>0.61153422154352965</v>
      </c>
      <c r="H29">
        <v>0.76354745843277727</v>
      </c>
      <c r="I29">
        <f t="shared" si="0"/>
        <v>7468.5992822305489</v>
      </c>
      <c r="J29">
        <f t="shared" si="1"/>
        <v>8842.3074365251814</v>
      </c>
      <c r="K29">
        <f t="shared" si="2"/>
        <v>6751.5213698400485</v>
      </c>
    </row>
    <row r="30" spans="1:11" ht="15">
      <c r="A30">
        <v>27</v>
      </c>
      <c r="C30">
        <v>3</v>
      </c>
      <c r="D30" s="6">
        <v>9957.58</v>
      </c>
      <c r="E30">
        <f t="shared" si="3"/>
        <v>6420.5025000000005</v>
      </c>
      <c r="F30">
        <f t="shared" si="4"/>
        <v>6642.42875</v>
      </c>
      <c r="G30">
        <f t="shared" si="5"/>
        <v>1.4990872126404065</v>
      </c>
      <c r="H30">
        <v>1.0835136874065083</v>
      </c>
      <c r="I30">
        <f t="shared" si="0"/>
        <v>9190.0823365087363</v>
      </c>
      <c r="J30">
        <f t="shared" si="1"/>
        <v>9048.1647295964194</v>
      </c>
      <c r="K30">
        <f t="shared" si="2"/>
        <v>9803.8103304265296</v>
      </c>
    </row>
    <row r="31" spans="1:11" ht="15">
      <c r="A31">
        <v>28</v>
      </c>
      <c r="C31">
        <v>4</v>
      </c>
      <c r="D31" s="6">
        <v>5304.78</v>
      </c>
      <c r="E31">
        <f t="shared" si="3"/>
        <v>6864.3549999999996</v>
      </c>
      <c r="F31">
        <f t="shared" si="4"/>
        <v>6980.3762499999993</v>
      </c>
      <c r="G31">
        <f t="shared" si="5"/>
        <v>0.7599561699843902</v>
      </c>
      <c r="H31">
        <v>1.3268157750513225</v>
      </c>
      <c r="I31">
        <f t="shared" si="0"/>
        <v>3998.1285267691405</v>
      </c>
      <c r="J31">
        <f t="shared" si="1"/>
        <v>9254.0220226676574</v>
      </c>
      <c r="K31">
        <f t="shared" si="2"/>
        <v>12278.382402347796</v>
      </c>
    </row>
    <row r="32" spans="1:11" ht="15">
      <c r="A32">
        <v>29</v>
      </c>
      <c r="B32" t="s">
        <v>49</v>
      </c>
      <c r="C32">
        <v>1</v>
      </c>
      <c r="D32" s="6">
        <v>6492.43</v>
      </c>
      <c r="E32">
        <f t="shared" si="3"/>
        <v>7096.3975</v>
      </c>
      <c r="F32">
        <f t="shared" si="4"/>
        <v>6770.4025000000001</v>
      </c>
      <c r="G32">
        <f t="shared" si="5"/>
        <v>0.95894298751071305</v>
      </c>
      <c r="H32">
        <v>0.75910443967056307</v>
      </c>
      <c r="I32">
        <f t="shared" si="0"/>
        <v>8552.7493460815367</v>
      </c>
      <c r="J32">
        <f t="shared" si="1"/>
        <v>9459.8793157388936</v>
      </c>
      <c r="K32">
        <f t="shared" si="2"/>
        <v>7181.0363873251226</v>
      </c>
    </row>
    <row r="33" spans="1:17" ht="15">
      <c r="A33">
        <v>30</v>
      </c>
      <c r="C33">
        <v>2</v>
      </c>
      <c r="D33" s="6">
        <v>6630.8</v>
      </c>
      <c r="E33">
        <f t="shared" si="3"/>
        <v>6444.4074999999993</v>
      </c>
      <c r="F33">
        <f t="shared" si="4"/>
        <v>6803.3874999999989</v>
      </c>
      <c r="G33">
        <f t="shared" si="5"/>
        <v>0.97463212260068988</v>
      </c>
      <c r="H33">
        <v>0.76354745843277727</v>
      </c>
      <c r="I33">
        <f t="shared" si="0"/>
        <v>8684.2015211602939</v>
      </c>
      <c r="J33">
        <f t="shared" si="1"/>
        <v>9665.7366088101317</v>
      </c>
      <c r="K33">
        <f t="shared" si="2"/>
        <v>7380.2486215376275</v>
      </c>
    </row>
    <row r="34" spans="1:17" ht="15">
      <c r="A34">
        <v>31</v>
      </c>
      <c r="C34">
        <v>3</v>
      </c>
      <c r="D34" s="6">
        <v>7349.62</v>
      </c>
      <c r="E34">
        <f t="shared" si="3"/>
        <v>7162.3674999999994</v>
      </c>
      <c r="F34">
        <f t="shared" si="4"/>
        <v>7422.4599999999991</v>
      </c>
      <c r="G34">
        <f t="shared" si="5"/>
        <v>0.99018654192814792</v>
      </c>
      <c r="H34">
        <v>1.0835136874065083</v>
      </c>
      <c r="I34">
        <f t="shared" si="0"/>
        <v>6783.1353543784062</v>
      </c>
      <c r="J34">
        <f t="shared" si="1"/>
        <v>9871.5939018813697</v>
      </c>
      <c r="K34">
        <f t="shared" si="2"/>
        <v>10696.007109207085</v>
      </c>
    </row>
    <row r="35" spans="1:17" ht="15">
      <c r="A35">
        <v>32</v>
      </c>
      <c r="C35">
        <v>4</v>
      </c>
      <c r="D35" s="6">
        <v>8176.62</v>
      </c>
      <c r="E35">
        <f t="shared" si="3"/>
        <v>7682.5524999999998</v>
      </c>
      <c r="F35">
        <f t="shared" si="4"/>
        <v>8065.0150000000003</v>
      </c>
      <c r="G35">
        <f t="shared" si="5"/>
        <v>1.0138381639711767</v>
      </c>
      <c r="H35">
        <v>1.3268157750513225</v>
      </c>
      <c r="I35">
        <f t="shared" si="0"/>
        <v>6162.5887736251252</v>
      </c>
      <c r="J35">
        <f t="shared" si="1"/>
        <v>10077.451194952606</v>
      </c>
      <c r="K35">
        <f t="shared" si="2"/>
        <v>13370.921217772919</v>
      </c>
    </row>
    <row r="36" spans="1:17" ht="15">
      <c r="A36">
        <v>33</v>
      </c>
      <c r="B36" t="s">
        <v>47</v>
      </c>
      <c r="C36">
        <v>1</v>
      </c>
      <c r="D36" s="6">
        <v>8573.17</v>
      </c>
      <c r="E36">
        <f t="shared" si="3"/>
        <v>8447.4775000000009</v>
      </c>
      <c r="F36">
        <f t="shared" si="4"/>
        <v>9422.755000000001</v>
      </c>
      <c r="G36">
        <f t="shared" si="5"/>
        <v>0.90983687891704701</v>
      </c>
      <c r="H36">
        <v>0.75910443967056307</v>
      </c>
      <c r="I36">
        <f t="shared" si="0"/>
        <v>11293.795098498691</v>
      </c>
      <c r="J36">
        <f t="shared" si="1"/>
        <v>10283.308488023844</v>
      </c>
      <c r="K36">
        <f t="shared" si="2"/>
        <v>7806.1051277608849</v>
      </c>
    </row>
    <row r="37" spans="1:17" ht="15">
      <c r="A37">
        <v>34</v>
      </c>
      <c r="C37">
        <v>2</v>
      </c>
      <c r="D37" s="6">
        <v>9690.5</v>
      </c>
      <c r="E37">
        <f t="shared" si="3"/>
        <v>10398.032500000001</v>
      </c>
      <c r="F37">
        <f t="shared" si="4"/>
        <v>13633.581249999999</v>
      </c>
      <c r="G37">
        <f t="shared" si="5"/>
        <v>0.71078169574850336</v>
      </c>
      <c r="H37">
        <v>0.76354745843277727</v>
      </c>
      <c r="I37">
        <f t="shared" si="0"/>
        <v>12691.41805525786</v>
      </c>
      <c r="J37">
        <f t="shared" si="1"/>
        <v>10489.165781095082</v>
      </c>
      <c r="K37">
        <f t="shared" si="2"/>
        <v>8008.9758732352066</v>
      </c>
    </row>
    <row r="38" spans="1:17" ht="15">
      <c r="A38">
        <v>35</v>
      </c>
      <c r="C38">
        <v>3</v>
      </c>
      <c r="D38" s="6">
        <v>15151.84</v>
      </c>
      <c r="E38">
        <f t="shared" si="3"/>
        <v>16869.129999999997</v>
      </c>
      <c r="F38">
        <f t="shared" si="4"/>
        <v>16537.62125</v>
      </c>
      <c r="G38">
        <f t="shared" si="5"/>
        <v>0.91620431807869585</v>
      </c>
      <c r="H38">
        <v>1.0835136874065083</v>
      </c>
      <c r="I38">
        <f t="shared" si="0"/>
        <v>13983.985782650656</v>
      </c>
      <c r="J38">
        <f t="shared" si="1"/>
        <v>10695.023074166318</v>
      </c>
      <c r="K38">
        <f t="shared" si="2"/>
        <v>11588.203887987638</v>
      </c>
    </row>
    <row r="39" spans="1:17" ht="15">
      <c r="A39">
        <v>36</v>
      </c>
      <c r="C39">
        <v>4</v>
      </c>
      <c r="D39" s="6">
        <v>34061.01</v>
      </c>
      <c r="E39">
        <f t="shared" si="3"/>
        <v>16206.112500000001</v>
      </c>
      <c r="F39">
        <f t="shared" si="4"/>
        <v>15721.622500000001</v>
      </c>
      <c r="G39">
        <f t="shared" si="5"/>
        <v>2.1665073054641781</v>
      </c>
      <c r="H39">
        <v>1.3268157750513225</v>
      </c>
      <c r="I39">
        <f t="shared" si="0"/>
        <v>25671.24286616391</v>
      </c>
      <c r="J39">
        <f t="shared" si="1"/>
        <v>10900.880367237556</v>
      </c>
      <c r="K39">
        <f t="shared" si="2"/>
        <v>14463.460033198044</v>
      </c>
      <c r="P39" t="s">
        <v>20</v>
      </c>
    </row>
    <row r="40" spans="1:17" ht="15.6" thickBot="1">
      <c r="A40">
        <v>37</v>
      </c>
      <c r="B40" t="s">
        <v>50</v>
      </c>
      <c r="C40">
        <v>1</v>
      </c>
      <c r="D40" s="6">
        <v>5921.1</v>
      </c>
      <c r="E40">
        <f t="shared" si="3"/>
        <v>15237.132500000002</v>
      </c>
      <c r="F40">
        <f t="shared" si="4"/>
        <v>14895.80875</v>
      </c>
      <c r="G40">
        <f t="shared" si="5"/>
        <v>0.3975010755961807</v>
      </c>
      <c r="H40">
        <v>0.75910443967056307</v>
      </c>
      <c r="I40">
        <f t="shared" si="0"/>
        <v>7800.112462218829</v>
      </c>
      <c r="J40">
        <f t="shared" si="1"/>
        <v>11106.737660308794</v>
      </c>
      <c r="K40">
        <f t="shared" si="2"/>
        <v>8431.1738681966472</v>
      </c>
    </row>
    <row r="41" spans="1:17" ht="15">
      <c r="A41">
        <v>38</v>
      </c>
      <c r="C41">
        <v>2</v>
      </c>
      <c r="D41" s="6">
        <v>5814.58</v>
      </c>
      <c r="E41">
        <f t="shared" si="3"/>
        <v>14554.485000000001</v>
      </c>
      <c r="F41">
        <f t="shared" si="4"/>
        <v>11093.08</v>
      </c>
      <c r="G41">
        <f t="shared" si="5"/>
        <v>0.5241628114103567</v>
      </c>
      <c r="H41">
        <v>0.76354745843277727</v>
      </c>
      <c r="I41">
        <f t="shared" si="0"/>
        <v>7615.2175425149626</v>
      </c>
      <c r="J41">
        <f t="shared" si="1"/>
        <v>11312.59495338003</v>
      </c>
      <c r="K41">
        <f t="shared" si="2"/>
        <v>8637.7031249327847</v>
      </c>
      <c r="P41" s="5" t="s">
        <v>21</v>
      </c>
      <c r="Q41" s="5"/>
    </row>
    <row r="42" spans="1:17" ht="15">
      <c r="A42">
        <v>39</v>
      </c>
      <c r="C42">
        <v>3</v>
      </c>
      <c r="D42" s="6">
        <v>12421.25</v>
      </c>
      <c r="E42">
        <f t="shared" si="3"/>
        <v>7631.6750000000002</v>
      </c>
      <c r="F42" t="s">
        <v>9</v>
      </c>
      <c r="H42">
        <v>1.0835136874065083</v>
      </c>
      <c r="I42">
        <f t="shared" si="0"/>
        <v>11463.860719407641</v>
      </c>
      <c r="J42">
        <f t="shared" si="1"/>
        <v>11518.452246451268</v>
      </c>
      <c r="K42">
        <f t="shared" si="2"/>
        <v>12480.400666768193</v>
      </c>
      <c r="P42" s="2" t="s">
        <v>22</v>
      </c>
      <c r="Q42" s="2">
        <v>0.49466847064415409</v>
      </c>
    </row>
    <row r="43" spans="1:17" ht="15">
      <c r="A43">
        <v>40</v>
      </c>
      <c r="C43">
        <v>4</v>
      </c>
      <c r="D43" s="6">
        <v>6369.77</v>
      </c>
      <c r="E43" t="s">
        <v>9</v>
      </c>
      <c r="F43" t="s">
        <v>9</v>
      </c>
      <c r="H43">
        <v>1.3268157750513225</v>
      </c>
      <c r="I43">
        <f t="shared" si="0"/>
        <v>4800.7945939243991</v>
      </c>
      <c r="J43">
        <f t="shared" si="1"/>
        <v>11724.309539522506</v>
      </c>
      <c r="K43">
        <f t="shared" si="2"/>
        <v>15555.998848623169</v>
      </c>
      <c r="P43" s="2" t="s">
        <v>23</v>
      </c>
      <c r="Q43" s="2">
        <v>0.24469689584942633</v>
      </c>
    </row>
    <row r="44" spans="1:17">
      <c r="A44">
        <v>41</v>
      </c>
      <c r="B44" t="s">
        <v>51</v>
      </c>
      <c r="C44">
        <v>1</v>
      </c>
      <c r="H44">
        <v>0.75910443967056307</v>
      </c>
      <c r="J44">
        <f t="shared" si="1"/>
        <v>11930.166832593744</v>
      </c>
      <c r="K44">
        <f t="shared" si="2"/>
        <v>9056.2426086324103</v>
      </c>
      <c r="P44" s="2" t="s">
        <v>24</v>
      </c>
      <c r="Q44" s="2">
        <v>0.22482049837177964</v>
      </c>
    </row>
    <row r="45" spans="1:17">
      <c r="A45">
        <v>42</v>
      </c>
      <c r="C45">
        <v>2</v>
      </c>
      <c r="H45">
        <v>0.76354745843277727</v>
      </c>
      <c r="J45">
        <f t="shared" si="1"/>
        <v>12136.024125664981</v>
      </c>
      <c r="K45">
        <f t="shared" si="2"/>
        <v>9266.4303766303638</v>
      </c>
      <c r="P45" s="2" t="s">
        <v>25</v>
      </c>
      <c r="Q45" s="2">
        <v>4283.3589342834975</v>
      </c>
    </row>
    <row r="46" spans="1:17" ht="15" thickBot="1">
      <c r="A46">
        <v>43</v>
      </c>
      <c r="C46">
        <v>3</v>
      </c>
      <c r="H46">
        <v>1.0835136874065083</v>
      </c>
      <c r="J46">
        <f t="shared" si="1"/>
        <v>12341.881418736219</v>
      </c>
      <c r="K46">
        <f t="shared" si="2"/>
        <v>13372.597445548749</v>
      </c>
      <c r="P46" s="3" t="s">
        <v>26</v>
      </c>
      <c r="Q46" s="3">
        <v>40</v>
      </c>
    </row>
    <row r="47" spans="1:17">
      <c r="A47">
        <v>44</v>
      </c>
      <c r="C47">
        <v>4</v>
      </c>
      <c r="H47">
        <v>1.3268157750513225</v>
      </c>
      <c r="J47">
        <f t="shared" si="1"/>
        <v>12547.738711807457</v>
      </c>
      <c r="K47">
        <f t="shared" si="2"/>
        <v>16648.537664048294</v>
      </c>
    </row>
    <row r="48" spans="1:17" ht="15" thickBot="1">
      <c r="A48">
        <v>45</v>
      </c>
      <c r="B48" t="s">
        <v>52</v>
      </c>
      <c r="C48">
        <v>1</v>
      </c>
      <c r="H48">
        <v>0.75910443967056307</v>
      </c>
      <c r="J48">
        <f t="shared" si="1"/>
        <v>12753.596004878693</v>
      </c>
      <c r="K48">
        <f t="shared" si="2"/>
        <v>9681.3113490681717</v>
      </c>
      <c r="P48" t="s">
        <v>27</v>
      </c>
    </row>
    <row r="49" spans="1:24">
      <c r="A49">
        <v>46</v>
      </c>
      <c r="C49">
        <v>2</v>
      </c>
      <c r="H49">
        <v>0.76354745843277727</v>
      </c>
      <c r="J49">
        <f t="shared" si="1"/>
        <v>12959.453297949931</v>
      </c>
      <c r="K49">
        <f t="shared" si="2"/>
        <v>9895.1576283279428</v>
      </c>
      <c r="P49" s="4"/>
      <c r="Q49" s="4" t="s">
        <v>32</v>
      </c>
      <c r="R49" s="4" t="s">
        <v>33</v>
      </c>
      <c r="S49" s="4" t="s">
        <v>34</v>
      </c>
      <c r="T49" s="4" t="s">
        <v>35</v>
      </c>
      <c r="U49" s="4" t="s">
        <v>36</v>
      </c>
    </row>
    <row r="50" spans="1:24">
      <c r="A50">
        <v>47</v>
      </c>
      <c r="C50">
        <v>3</v>
      </c>
      <c r="H50">
        <v>1.0835136874065083</v>
      </c>
      <c r="J50">
        <f t="shared" si="1"/>
        <v>13165.310591021169</v>
      </c>
      <c r="K50">
        <f t="shared" si="2"/>
        <v>14264.794224329304</v>
      </c>
      <c r="P50" s="2" t="s">
        <v>28</v>
      </c>
      <c r="Q50" s="2">
        <v>1</v>
      </c>
      <c r="R50" s="2">
        <v>225870609.83959043</v>
      </c>
      <c r="S50" s="2">
        <v>225870609.83959043</v>
      </c>
      <c r="T50" s="2">
        <v>12.310927879391448</v>
      </c>
      <c r="U50" s="2">
        <v>1.1757508977843132E-3</v>
      </c>
    </row>
    <row r="51" spans="1:24">
      <c r="A51">
        <v>48</v>
      </c>
      <c r="C51">
        <v>4</v>
      </c>
      <c r="H51">
        <v>1.3268157750513225</v>
      </c>
      <c r="J51">
        <f t="shared" si="1"/>
        <v>13371.167884092405</v>
      </c>
      <c r="K51">
        <f t="shared" si="2"/>
        <v>17741.076479473417</v>
      </c>
      <c r="P51" s="2" t="s">
        <v>29</v>
      </c>
      <c r="Q51" s="2">
        <v>38</v>
      </c>
      <c r="R51" s="2">
        <v>697192222.8764379</v>
      </c>
      <c r="S51" s="2">
        <v>18347163.759906262</v>
      </c>
      <c r="T51" s="2"/>
      <c r="U51" s="2"/>
    </row>
    <row r="52" spans="1:24" ht="15" thickBot="1">
      <c r="P52" s="3" t="s">
        <v>30</v>
      </c>
      <c r="Q52" s="3">
        <v>39</v>
      </c>
      <c r="R52" s="3">
        <v>923062832.71602833</v>
      </c>
      <c r="S52" s="3"/>
      <c r="T52" s="3"/>
      <c r="U52" s="3"/>
    </row>
    <row r="53" spans="1:24" ht="15" thickBot="1"/>
    <row r="54" spans="1:24">
      <c r="P54" s="4"/>
      <c r="Q54" s="4" t="s">
        <v>37</v>
      </c>
      <c r="R54" s="4" t="s">
        <v>25</v>
      </c>
      <c r="S54" s="4" t="s">
        <v>38</v>
      </c>
      <c r="T54" s="4" t="s">
        <v>39</v>
      </c>
      <c r="U54" s="4" t="s">
        <v>40</v>
      </c>
      <c r="V54" s="4" t="s">
        <v>41</v>
      </c>
      <c r="W54" s="4" t="s">
        <v>42</v>
      </c>
      <c r="X54" s="4" t="s">
        <v>43</v>
      </c>
    </row>
    <row r="55" spans="1:24">
      <c r="P55" s="2" t="s">
        <v>31</v>
      </c>
      <c r="Q55" s="2">
        <v>3490.0178166730093</v>
      </c>
      <c r="R55" s="2">
        <v>1380.3196696605478</v>
      </c>
      <c r="S55" s="2">
        <v>2.5284127245185779</v>
      </c>
      <c r="T55" s="2">
        <v>1.5732730595721181E-2</v>
      </c>
      <c r="U55" s="2">
        <v>695.70673307929746</v>
      </c>
      <c r="V55" s="2">
        <v>6284.3289002667207</v>
      </c>
      <c r="W55" s="2">
        <v>695.70673307929746</v>
      </c>
      <c r="X55" s="2">
        <v>6284.3289002667207</v>
      </c>
    </row>
    <row r="56" spans="1:24" ht="15" thickBot="1">
      <c r="P56" s="3" t="s">
        <v>7</v>
      </c>
      <c r="Q56" s="3">
        <v>205.85729307123742</v>
      </c>
      <c r="R56" s="3">
        <v>58.670645197256334</v>
      </c>
      <c r="S56" s="3">
        <v>3.5086931868419966</v>
      </c>
      <c r="T56" s="3">
        <v>1.1757508977843132E-3</v>
      </c>
      <c r="U56" s="3">
        <v>87.084781340961825</v>
      </c>
      <c r="V56" s="3">
        <v>324.62980480151305</v>
      </c>
      <c r="W56" s="3">
        <v>87.084781340961825</v>
      </c>
      <c r="X56" s="3">
        <v>324.62980480151305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45"/>
  <sheetViews>
    <sheetView workbookViewId="0">
      <selection activeCell="A5" sqref="A5:B12 A16:B16 A18:B22 A25:B25 A27:B27 A29:B32 A35:B35 A37:B37 A39:B43"/>
      <pivotSelection pane="bottomRight" showHeader="1" extendable="1" axis="axisRow" dimension="1" start="1" max="9" activeRow="4" previousRow="11" click="1" r:id="rId1">
        <pivotArea dataOnly="0" axis="axisRow" fieldPosition="0">
          <references count="1">
            <reference field="15" count="8">
              <x v="0"/>
              <x v="2"/>
              <x v="4"/>
              <x v="6"/>
              <x v="7"/>
              <x v="8"/>
              <x v="9"/>
              <x v="10"/>
            </reference>
          </references>
        </pivotArea>
      </pivotSelection>
    </sheetView>
  </sheetViews>
  <sheetFormatPr baseColWidth="10" defaultColWidth="8.88671875" defaultRowHeight="14.4"/>
  <cols>
    <col min="1" max="1" width="12.5546875" bestFit="1" customWidth="1"/>
    <col min="2" max="2" width="12.109375" bestFit="1" customWidth="1"/>
    <col min="3" max="5" width="8" bestFit="1" customWidth="1"/>
    <col min="6" max="6" width="10.77734375" bestFit="1" customWidth="1"/>
    <col min="7" max="7" width="8" bestFit="1" customWidth="1"/>
    <col min="8" max="13" width="7" bestFit="1" customWidth="1"/>
    <col min="14" max="14" width="10.77734375" bestFit="1" customWidth="1"/>
  </cols>
  <sheetData>
    <row r="3" spans="1:2">
      <c r="A3" s="11" t="s">
        <v>252</v>
      </c>
      <c r="B3" t="s">
        <v>251</v>
      </c>
    </row>
    <row r="4" spans="1:2">
      <c r="A4" s="8">
        <v>2011</v>
      </c>
      <c r="B4" s="10">
        <v>740.57999999999993</v>
      </c>
    </row>
    <row r="5" spans="1:2">
      <c r="A5" s="12">
        <v>1</v>
      </c>
      <c r="B5" s="10">
        <v>3.12</v>
      </c>
    </row>
    <row r="6" spans="1:2">
      <c r="A6" s="12">
        <v>3</v>
      </c>
      <c r="B6" s="10">
        <v>335.54999999999995</v>
      </c>
    </row>
    <row r="7" spans="1:2">
      <c r="A7" s="12">
        <v>5</v>
      </c>
      <c r="B7" s="10">
        <v>77.099999999999994</v>
      </c>
    </row>
    <row r="8" spans="1:2">
      <c r="A8" s="12">
        <v>7</v>
      </c>
      <c r="B8" s="10">
        <v>66.42</v>
      </c>
    </row>
    <row r="9" spans="1:2">
      <c r="A9" s="12">
        <v>8</v>
      </c>
      <c r="B9" s="10">
        <v>73.38</v>
      </c>
    </row>
    <row r="10" spans="1:2">
      <c r="A10" s="12">
        <v>9</v>
      </c>
      <c r="B10" s="10">
        <v>10.17</v>
      </c>
    </row>
    <row r="11" spans="1:2">
      <c r="A11" s="12">
        <v>10</v>
      </c>
      <c r="B11" s="10">
        <v>5.37</v>
      </c>
    </row>
    <row r="12" spans="1:2">
      <c r="A12" s="12">
        <v>11</v>
      </c>
      <c r="B12" s="10">
        <v>169.46999999999997</v>
      </c>
    </row>
    <row r="13" spans="1:2">
      <c r="A13" s="8">
        <v>2012</v>
      </c>
      <c r="B13" s="10">
        <v>2398.23</v>
      </c>
    </row>
    <row r="14" spans="1:2">
      <c r="A14" s="12">
        <v>2</v>
      </c>
      <c r="B14" s="10">
        <v>122.45999999999998</v>
      </c>
    </row>
    <row r="15" spans="1:2">
      <c r="A15" s="12">
        <v>4</v>
      </c>
      <c r="B15" s="10">
        <v>30</v>
      </c>
    </row>
    <row r="16" spans="1:2">
      <c r="A16" s="12">
        <v>5</v>
      </c>
      <c r="B16" s="10">
        <v>49.2</v>
      </c>
    </row>
    <row r="17" spans="1:2">
      <c r="A17" s="12">
        <v>6</v>
      </c>
      <c r="B17" s="10">
        <v>1265.1600000000003</v>
      </c>
    </row>
    <row r="18" spans="1:2">
      <c r="A18" s="12">
        <v>7</v>
      </c>
      <c r="B18" s="10">
        <v>624.32999999999993</v>
      </c>
    </row>
    <row r="19" spans="1:2">
      <c r="A19" s="12">
        <v>8</v>
      </c>
      <c r="B19" s="10">
        <v>23.16</v>
      </c>
    </row>
    <row r="20" spans="1:2">
      <c r="A20" s="12">
        <v>9</v>
      </c>
      <c r="B20" s="10">
        <v>53.129999999999995</v>
      </c>
    </row>
    <row r="21" spans="1:2">
      <c r="A21" s="12">
        <v>10</v>
      </c>
      <c r="B21" s="10">
        <v>225.57</v>
      </c>
    </row>
    <row r="22" spans="1:2">
      <c r="A22" s="12">
        <v>11</v>
      </c>
      <c r="B22" s="10">
        <v>2.16</v>
      </c>
    </row>
    <row r="23" spans="1:2">
      <c r="A23" s="12">
        <v>12</v>
      </c>
      <c r="B23" s="10">
        <v>3.06</v>
      </c>
    </row>
    <row r="24" spans="1:2">
      <c r="A24" s="8">
        <v>2013</v>
      </c>
      <c r="B24" s="10">
        <v>1486.41</v>
      </c>
    </row>
    <row r="25" spans="1:2">
      <c r="A25" s="12">
        <v>1</v>
      </c>
      <c r="B25" s="10">
        <v>227.39999999999998</v>
      </c>
    </row>
    <row r="26" spans="1:2">
      <c r="A26" s="12">
        <v>2</v>
      </c>
      <c r="B26" s="10">
        <v>0.24</v>
      </c>
    </row>
    <row r="27" spans="1:2">
      <c r="A27" s="12">
        <v>5</v>
      </c>
      <c r="B27" s="10">
        <v>60.84</v>
      </c>
    </row>
    <row r="28" spans="1:2">
      <c r="A28" s="12">
        <v>6</v>
      </c>
      <c r="B28" s="10">
        <v>169.38</v>
      </c>
    </row>
    <row r="29" spans="1:2">
      <c r="A29" s="12">
        <v>8</v>
      </c>
      <c r="B29" s="10">
        <v>269.07000000000005</v>
      </c>
    </row>
    <row r="30" spans="1:2">
      <c r="A30" s="12">
        <v>9</v>
      </c>
      <c r="B30" s="10">
        <v>170.73</v>
      </c>
    </row>
    <row r="31" spans="1:2">
      <c r="A31" s="12">
        <v>10</v>
      </c>
      <c r="B31" s="10">
        <v>38.01</v>
      </c>
    </row>
    <row r="32" spans="1:2">
      <c r="A32" s="12">
        <v>11</v>
      </c>
      <c r="B32" s="10">
        <v>525.6</v>
      </c>
    </row>
    <row r="33" spans="1:2">
      <c r="A33" s="12">
        <v>12</v>
      </c>
      <c r="B33" s="10">
        <v>25.14</v>
      </c>
    </row>
    <row r="34" spans="1:2">
      <c r="A34" s="8">
        <v>2014</v>
      </c>
      <c r="B34" s="10">
        <v>1394.1599999999999</v>
      </c>
    </row>
    <row r="35" spans="1:2">
      <c r="A35" s="12">
        <v>1</v>
      </c>
      <c r="B35" s="10">
        <v>10.199999999999999</v>
      </c>
    </row>
    <row r="36" spans="1:2">
      <c r="A36" s="12">
        <v>2</v>
      </c>
      <c r="B36" s="10">
        <v>153.15</v>
      </c>
    </row>
    <row r="37" spans="1:2">
      <c r="A37" s="12">
        <v>3</v>
      </c>
      <c r="B37" s="10">
        <v>5.0999999999999996</v>
      </c>
    </row>
    <row r="38" spans="1:2">
      <c r="A38" s="12">
        <v>4</v>
      </c>
      <c r="B38" s="10">
        <v>54.9</v>
      </c>
    </row>
    <row r="39" spans="1:2">
      <c r="A39" s="12">
        <v>5</v>
      </c>
      <c r="B39" s="10">
        <v>11.58</v>
      </c>
    </row>
    <row r="40" spans="1:2">
      <c r="A40" s="12">
        <v>7</v>
      </c>
      <c r="B40" s="10">
        <v>17.28</v>
      </c>
    </row>
    <row r="41" spans="1:2">
      <c r="A41" s="12">
        <v>8</v>
      </c>
      <c r="B41" s="10">
        <v>109.98</v>
      </c>
    </row>
    <row r="42" spans="1:2">
      <c r="A42" s="12">
        <v>9</v>
      </c>
      <c r="B42" s="10">
        <v>351.57</v>
      </c>
    </row>
    <row r="43" spans="1:2">
      <c r="A43" s="12">
        <v>10</v>
      </c>
      <c r="B43" s="10">
        <v>295.83</v>
      </c>
    </row>
    <row r="44" spans="1:2">
      <c r="A44" s="12">
        <v>12</v>
      </c>
      <c r="B44" s="10">
        <v>384.57000000000005</v>
      </c>
    </row>
    <row r="45" spans="1:2">
      <c r="A45" s="8" t="s">
        <v>253</v>
      </c>
      <c r="B45" s="10">
        <v>6019.3799999999992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39"/>
  <sheetViews>
    <sheetView workbookViewId="0">
      <selection sqref="A1:XFD1048576"/>
    </sheetView>
  </sheetViews>
  <sheetFormatPr baseColWidth="10" defaultColWidth="8.88671875" defaultRowHeight="14.4"/>
  <sheetData>
    <row r="1" spans="1:21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>
        <v>7</v>
      </c>
      <c r="S1" t="s">
        <v>92</v>
      </c>
      <c r="T1" t="s">
        <v>94</v>
      </c>
      <c r="U1" t="s">
        <v>95</v>
      </c>
    </row>
    <row r="2" spans="1:21">
      <c r="A2">
        <v>40546</v>
      </c>
      <c r="B2" t="s">
        <v>96</v>
      </c>
      <c r="C2" t="s">
        <v>97</v>
      </c>
      <c r="D2" t="s">
        <v>97</v>
      </c>
      <c r="E2" t="s">
        <v>97</v>
      </c>
      <c r="F2" t="s">
        <v>106</v>
      </c>
      <c r="G2" t="s">
        <v>99</v>
      </c>
      <c r="H2" t="s">
        <v>107</v>
      </c>
      <c r="I2">
        <v>551.16</v>
      </c>
      <c r="J2">
        <v>4</v>
      </c>
      <c r="K2">
        <v>0</v>
      </c>
      <c r="L2">
        <v>71.64</v>
      </c>
      <c r="M2">
        <v>164.36</v>
      </c>
      <c r="N2" t="s">
        <v>101</v>
      </c>
      <c r="O2">
        <v>1209</v>
      </c>
      <c r="P2">
        <v>3</v>
      </c>
      <c r="S2">
        <v>1</v>
      </c>
      <c r="T2">
        <v>2011</v>
      </c>
      <c r="U2">
        <v>1</v>
      </c>
    </row>
    <row r="3" spans="1:21">
      <c r="A3">
        <v>40554</v>
      </c>
      <c r="B3" t="s">
        <v>96</v>
      </c>
      <c r="C3" t="s">
        <v>97</v>
      </c>
      <c r="D3" t="s">
        <v>97</v>
      </c>
      <c r="E3" t="s">
        <v>97</v>
      </c>
      <c r="F3" t="s">
        <v>117</v>
      </c>
      <c r="G3" t="s">
        <v>114</v>
      </c>
      <c r="H3" t="s">
        <v>118</v>
      </c>
      <c r="I3">
        <v>527.16</v>
      </c>
      <c r="J3">
        <v>2</v>
      </c>
      <c r="K3">
        <v>0</v>
      </c>
      <c r="L3">
        <v>131.76</v>
      </c>
      <c r="M3">
        <v>82.29</v>
      </c>
      <c r="N3" t="s">
        <v>105</v>
      </c>
      <c r="O3">
        <v>3087</v>
      </c>
      <c r="P3">
        <v>11</v>
      </c>
      <c r="S3">
        <v>1</v>
      </c>
      <c r="T3">
        <v>2011</v>
      </c>
      <c r="U3">
        <v>1</v>
      </c>
    </row>
    <row r="4" spans="1:21">
      <c r="A4">
        <v>40546</v>
      </c>
      <c r="B4" t="s">
        <v>96</v>
      </c>
      <c r="C4" t="s">
        <v>97</v>
      </c>
      <c r="D4" t="s">
        <v>97</v>
      </c>
      <c r="E4" t="s">
        <v>97</v>
      </c>
      <c r="F4" t="s">
        <v>121</v>
      </c>
      <c r="G4" t="s">
        <v>103</v>
      </c>
      <c r="H4" t="s">
        <v>104</v>
      </c>
      <c r="I4">
        <v>246.48</v>
      </c>
      <c r="J4">
        <v>4</v>
      </c>
      <c r="K4">
        <v>0</v>
      </c>
      <c r="L4">
        <v>105.96</v>
      </c>
      <c r="M4">
        <v>65.81</v>
      </c>
      <c r="N4" t="s">
        <v>101</v>
      </c>
      <c r="O4">
        <v>4039</v>
      </c>
      <c r="P4">
        <v>3</v>
      </c>
      <c r="S4">
        <v>1</v>
      </c>
      <c r="T4">
        <v>2011</v>
      </c>
      <c r="U4">
        <v>1</v>
      </c>
    </row>
    <row r="5" spans="1:21">
      <c r="A5">
        <v>40554</v>
      </c>
      <c r="B5" t="s">
        <v>96</v>
      </c>
      <c r="C5" t="s">
        <v>97</v>
      </c>
      <c r="D5" t="s">
        <v>97</v>
      </c>
      <c r="E5" t="s">
        <v>97</v>
      </c>
      <c r="F5" t="s">
        <v>139</v>
      </c>
      <c r="G5" t="s">
        <v>114</v>
      </c>
      <c r="H5" t="s">
        <v>115</v>
      </c>
      <c r="I5">
        <v>266.91000000000003</v>
      </c>
      <c r="J5">
        <v>1</v>
      </c>
      <c r="K5">
        <v>0</v>
      </c>
      <c r="L5">
        <v>2.64</v>
      </c>
      <c r="M5">
        <v>26.26</v>
      </c>
      <c r="N5" t="s">
        <v>105</v>
      </c>
      <c r="O5">
        <v>9432</v>
      </c>
      <c r="P5">
        <v>11</v>
      </c>
      <c r="S5">
        <v>1</v>
      </c>
      <c r="T5">
        <v>2011</v>
      </c>
      <c r="U5">
        <v>1</v>
      </c>
    </row>
    <row r="6" spans="1:21">
      <c r="A6">
        <v>40546</v>
      </c>
      <c r="B6" t="s">
        <v>96</v>
      </c>
      <c r="C6" t="s">
        <v>97</v>
      </c>
      <c r="D6" t="s">
        <v>97</v>
      </c>
      <c r="E6" t="s">
        <v>97</v>
      </c>
      <c r="F6" t="s">
        <v>149</v>
      </c>
      <c r="G6" t="s">
        <v>114</v>
      </c>
      <c r="H6" t="s">
        <v>150</v>
      </c>
      <c r="I6">
        <v>493.2</v>
      </c>
      <c r="J6">
        <v>4</v>
      </c>
      <c r="K6">
        <v>0</v>
      </c>
      <c r="L6">
        <v>123.24</v>
      </c>
      <c r="M6">
        <v>18.190000000000001</v>
      </c>
      <c r="N6" t="s">
        <v>101</v>
      </c>
      <c r="O6">
        <v>12288</v>
      </c>
      <c r="P6">
        <v>3</v>
      </c>
      <c r="S6">
        <v>1</v>
      </c>
      <c r="T6">
        <v>2011</v>
      </c>
      <c r="U6">
        <v>1</v>
      </c>
    </row>
    <row r="7" spans="1:21">
      <c r="A7">
        <v>40552</v>
      </c>
      <c r="B7" t="s">
        <v>122</v>
      </c>
      <c r="C7" t="s">
        <v>97</v>
      </c>
      <c r="D7" t="s">
        <v>97</v>
      </c>
      <c r="E7" t="s">
        <v>97</v>
      </c>
      <c r="F7" t="s">
        <v>151</v>
      </c>
      <c r="G7" t="s">
        <v>114</v>
      </c>
      <c r="H7" t="s">
        <v>150</v>
      </c>
      <c r="I7">
        <v>137.94</v>
      </c>
      <c r="J7">
        <v>1</v>
      </c>
      <c r="K7">
        <v>0</v>
      </c>
      <c r="L7">
        <v>6.87</v>
      </c>
      <c r="M7">
        <v>17.43</v>
      </c>
      <c r="N7" t="s">
        <v>105</v>
      </c>
      <c r="O7">
        <v>12632</v>
      </c>
      <c r="P7">
        <v>9</v>
      </c>
      <c r="S7">
        <v>1</v>
      </c>
      <c r="T7">
        <v>2011</v>
      </c>
      <c r="U7">
        <v>1</v>
      </c>
    </row>
    <row r="8" spans="1:21">
      <c r="A8">
        <v>40554</v>
      </c>
      <c r="B8" t="s">
        <v>96</v>
      </c>
      <c r="C8" t="s">
        <v>97</v>
      </c>
      <c r="D8" t="s">
        <v>97</v>
      </c>
      <c r="E8" t="s">
        <v>97</v>
      </c>
      <c r="F8" t="s">
        <v>157</v>
      </c>
      <c r="G8" t="s">
        <v>99</v>
      </c>
      <c r="H8" t="s">
        <v>107</v>
      </c>
      <c r="I8">
        <v>128.43</v>
      </c>
      <c r="J8">
        <v>1</v>
      </c>
      <c r="K8">
        <v>0</v>
      </c>
      <c r="L8">
        <v>1.26</v>
      </c>
      <c r="M8">
        <v>15.87</v>
      </c>
      <c r="N8" t="s">
        <v>105</v>
      </c>
      <c r="O8">
        <v>13430</v>
      </c>
      <c r="P8">
        <v>11</v>
      </c>
      <c r="S8">
        <v>1</v>
      </c>
      <c r="T8">
        <v>2011</v>
      </c>
      <c r="U8">
        <v>1</v>
      </c>
    </row>
    <row r="9" spans="1:21">
      <c r="A9">
        <v>40546</v>
      </c>
      <c r="B9" t="s">
        <v>96</v>
      </c>
      <c r="C9" t="s">
        <v>97</v>
      </c>
      <c r="D9" t="s">
        <v>97</v>
      </c>
      <c r="E9" t="s">
        <v>97</v>
      </c>
      <c r="F9" t="s">
        <v>193</v>
      </c>
      <c r="G9" t="s">
        <v>99</v>
      </c>
      <c r="H9" t="s">
        <v>148</v>
      </c>
      <c r="I9">
        <v>30.48</v>
      </c>
      <c r="J9">
        <v>1</v>
      </c>
      <c r="K9">
        <v>0</v>
      </c>
      <c r="L9">
        <v>2.73</v>
      </c>
      <c r="M9">
        <v>6.7</v>
      </c>
      <c r="N9" t="s">
        <v>101</v>
      </c>
      <c r="O9">
        <v>21203</v>
      </c>
      <c r="P9">
        <v>3</v>
      </c>
      <c r="S9">
        <v>1</v>
      </c>
      <c r="T9">
        <v>2011</v>
      </c>
      <c r="U9">
        <v>1</v>
      </c>
    </row>
    <row r="10" spans="1:21">
      <c r="A10">
        <v>40546</v>
      </c>
      <c r="B10" t="s">
        <v>96</v>
      </c>
      <c r="C10" t="s">
        <v>97</v>
      </c>
      <c r="D10" t="s">
        <v>97</v>
      </c>
      <c r="E10" t="s">
        <v>97</v>
      </c>
      <c r="F10" t="s">
        <v>211</v>
      </c>
      <c r="G10" t="s">
        <v>99</v>
      </c>
      <c r="H10" t="s">
        <v>163</v>
      </c>
      <c r="I10">
        <v>12.36</v>
      </c>
      <c r="J10">
        <v>1</v>
      </c>
      <c r="K10">
        <v>0</v>
      </c>
      <c r="L10">
        <v>2.46</v>
      </c>
      <c r="M10">
        <v>3.1</v>
      </c>
      <c r="N10" t="s">
        <v>101</v>
      </c>
      <c r="O10">
        <v>28062</v>
      </c>
      <c r="P10">
        <v>3</v>
      </c>
      <c r="S10">
        <v>1</v>
      </c>
      <c r="T10">
        <v>2011</v>
      </c>
      <c r="U10">
        <v>1</v>
      </c>
    </row>
    <row r="11" spans="1:21">
      <c r="A11">
        <v>40546</v>
      </c>
      <c r="B11" t="s">
        <v>96</v>
      </c>
      <c r="C11" t="s">
        <v>97</v>
      </c>
      <c r="D11" t="s">
        <v>97</v>
      </c>
      <c r="E11" t="s">
        <v>97</v>
      </c>
      <c r="F11" t="s">
        <v>223</v>
      </c>
      <c r="G11" t="s">
        <v>99</v>
      </c>
      <c r="H11" t="s">
        <v>187</v>
      </c>
      <c r="I11">
        <v>11.76</v>
      </c>
      <c r="J11">
        <v>1</v>
      </c>
      <c r="K11">
        <v>0</v>
      </c>
      <c r="L11">
        <v>5.64</v>
      </c>
      <c r="M11">
        <v>2.2400000000000002</v>
      </c>
      <c r="N11" t="s">
        <v>101</v>
      </c>
      <c r="O11">
        <v>30554</v>
      </c>
      <c r="P11">
        <v>3</v>
      </c>
      <c r="S11">
        <v>1</v>
      </c>
      <c r="T11">
        <v>2011</v>
      </c>
      <c r="U11">
        <v>1</v>
      </c>
    </row>
    <row r="12" spans="1:21">
      <c r="A12">
        <v>40575</v>
      </c>
      <c r="B12" t="s">
        <v>96</v>
      </c>
      <c r="C12" t="s">
        <v>97</v>
      </c>
      <c r="D12" t="s">
        <v>97</v>
      </c>
      <c r="E12" t="s">
        <v>97</v>
      </c>
      <c r="F12" t="s">
        <v>143</v>
      </c>
      <c r="G12" t="s">
        <v>114</v>
      </c>
      <c r="H12" t="s">
        <v>115</v>
      </c>
      <c r="I12">
        <v>314.22000000000003</v>
      </c>
      <c r="J12">
        <v>1</v>
      </c>
      <c r="K12">
        <v>0</v>
      </c>
      <c r="L12">
        <v>3.12</v>
      </c>
      <c r="M12">
        <v>24.1</v>
      </c>
      <c r="N12" t="s">
        <v>105</v>
      </c>
      <c r="O12">
        <v>10086</v>
      </c>
      <c r="P12">
        <v>1</v>
      </c>
      <c r="S12">
        <v>2</v>
      </c>
      <c r="T12">
        <v>2011</v>
      </c>
      <c r="U12">
        <v>1</v>
      </c>
    </row>
    <row r="13" spans="1:21">
      <c r="A13">
        <v>40585</v>
      </c>
      <c r="B13" t="s">
        <v>122</v>
      </c>
      <c r="C13" t="s">
        <v>97</v>
      </c>
      <c r="D13" t="s">
        <v>97</v>
      </c>
      <c r="E13" t="s">
        <v>97</v>
      </c>
      <c r="F13" t="s">
        <v>180</v>
      </c>
      <c r="G13" t="s">
        <v>99</v>
      </c>
      <c r="H13" t="s">
        <v>148</v>
      </c>
      <c r="I13">
        <v>102.84</v>
      </c>
      <c r="J13">
        <v>2</v>
      </c>
      <c r="K13">
        <v>0</v>
      </c>
      <c r="L13">
        <v>9.24</v>
      </c>
      <c r="M13">
        <v>9.85</v>
      </c>
      <c r="N13" t="s">
        <v>101</v>
      </c>
      <c r="O13">
        <v>17623</v>
      </c>
      <c r="P13">
        <v>11</v>
      </c>
      <c r="S13">
        <v>2</v>
      </c>
      <c r="T13">
        <v>2011</v>
      </c>
      <c r="U13">
        <v>1</v>
      </c>
    </row>
    <row r="14" spans="1:21">
      <c r="A14">
        <v>40607</v>
      </c>
      <c r="B14" t="s">
        <v>96</v>
      </c>
      <c r="C14" t="s">
        <v>97</v>
      </c>
      <c r="D14" t="s">
        <v>97</v>
      </c>
      <c r="E14" t="s">
        <v>97</v>
      </c>
      <c r="F14" t="s">
        <v>127</v>
      </c>
      <c r="G14" t="s">
        <v>114</v>
      </c>
      <c r="H14" t="s">
        <v>115</v>
      </c>
      <c r="I14">
        <v>600.36</v>
      </c>
      <c r="J14">
        <v>2</v>
      </c>
      <c r="K14">
        <v>0</v>
      </c>
      <c r="L14">
        <v>66</v>
      </c>
      <c r="M14">
        <v>52.98</v>
      </c>
      <c r="N14" t="s">
        <v>105</v>
      </c>
      <c r="O14">
        <v>5055</v>
      </c>
      <c r="P14">
        <v>5</v>
      </c>
      <c r="S14">
        <v>3</v>
      </c>
      <c r="T14">
        <v>2011</v>
      </c>
      <c r="U14">
        <v>1</v>
      </c>
    </row>
    <row r="15" spans="1:21">
      <c r="A15">
        <v>40607</v>
      </c>
      <c r="B15" t="s">
        <v>96</v>
      </c>
      <c r="C15" t="s">
        <v>97</v>
      </c>
      <c r="D15" t="s">
        <v>97</v>
      </c>
      <c r="E15" t="s">
        <v>97</v>
      </c>
      <c r="F15" t="s">
        <v>192</v>
      </c>
      <c r="G15" t="s">
        <v>99</v>
      </c>
      <c r="H15" t="s">
        <v>148</v>
      </c>
      <c r="I15">
        <v>101.1</v>
      </c>
      <c r="J15">
        <v>2</v>
      </c>
      <c r="K15">
        <v>0</v>
      </c>
      <c r="L15">
        <v>11.1</v>
      </c>
      <c r="M15">
        <v>6.8</v>
      </c>
      <c r="N15" t="s">
        <v>105</v>
      </c>
      <c r="O15">
        <v>21055</v>
      </c>
      <c r="P15">
        <v>5</v>
      </c>
      <c r="S15">
        <v>3</v>
      </c>
      <c r="T15">
        <v>2011</v>
      </c>
      <c r="U15">
        <v>1</v>
      </c>
    </row>
    <row r="16" spans="1:21">
      <c r="A16">
        <v>40612</v>
      </c>
      <c r="B16" t="s">
        <v>96</v>
      </c>
      <c r="C16" t="s">
        <v>97</v>
      </c>
      <c r="D16" t="s">
        <v>97</v>
      </c>
      <c r="E16" t="s">
        <v>97</v>
      </c>
      <c r="F16" t="s">
        <v>198</v>
      </c>
      <c r="G16" t="s">
        <v>114</v>
      </c>
      <c r="H16" t="s">
        <v>135</v>
      </c>
      <c r="I16">
        <v>28.38</v>
      </c>
      <c r="J16">
        <v>1</v>
      </c>
      <c r="K16">
        <v>0</v>
      </c>
      <c r="L16">
        <v>5.37</v>
      </c>
      <c r="M16">
        <v>5.12</v>
      </c>
      <c r="N16" t="s">
        <v>101</v>
      </c>
      <c r="O16">
        <v>23746</v>
      </c>
      <c r="P16">
        <v>10</v>
      </c>
      <c r="S16">
        <v>3</v>
      </c>
      <c r="T16">
        <v>2011</v>
      </c>
      <c r="U16">
        <v>1</v>
      </c>
    </row>
    <row r="17" spans="1:21">
      <c r="A17">
        <v>40644</v>
      </c>
      <c r="B17" t="s">
        <v>122</v>
      </c>
      <c r="C17" t="s">
        <v>97</v>
      </c>
      <c r="D17" t="s">
        <v>97</v>
      </c>
      <c r="E17" t="s">
        <v>97</v>
      </c>
      <c r="F17" t="s">
        <v>247</v>
      </c>
      <c r="G17" t="s">
        <v>99</v>
      </c>
      <c r="H17" t="s">
        <v>163</v>
      </c>
      <c r="I17">
        <v>17.190000000000001</v>
      </c>
      <c r="J17">
        <v>1</v>
      </c>
      <c r="K17">
        <v>0</v>
      </c>
      <c r="L17">
        <v>6.51</v>
      </c>
      <c r="M17">
        <v>0.69</v>
      </c>
      <c r="N17" t="s">
        <v>105</v>
      </c>
      <c r="O17">
        <v>36361</v>
      </c>
      <c r="P17">
        <v>11</v>
      </c>
      <c r="S17">
        <v>4</v>
      </c>
      <c r="T17">
        <v>2011</v>
      </c>
      <c r="U17">
        <v>2</v>
      </c>
    </row>
    <row r="18" spans="1:21">
      <c r="A18">
        <v>40758</v>
      </c>
      <c r="B18" t="s">
        <v>96</v>
      </c>
      <c r="C18" t="s">
        <v>97</v>
      </c>
      <c r="D18" t="s">
        <v>97</v>
      </c>
      <c r="E18" t="s">
        <v>97</v>
      </c>
      <c r="F18" t="s">
        <v>199</v>
      </c>
      <c r="G18" t="s">
        <v>99</v>
      </c>
      <c r="H18" t="s">
        <v>148</v>
      </c>
      <c r="I18">
        <v>59.82</v>
      </c>
      <c r="J18">
        <v>2</v>
      </c>
      <c r="K18">
        <v>0</v>
      </c>
      <c r="L18">
        <v>23.88</v>
      </c>
      <c r="M18">
        <v>5</v>
      </c>
      <c r="N18" t="s">
        <v>105</v>
      </c>
      <c r="O18">
        <v>23963</v>
      </c>
      <c r="P18">
        <v>3</v>
      </c>
      <c r="S18">
        <v>8</v>
      </c>
      <c r="T18">
        <v>2011</v>
      </c>
      <c r="U18">
        <v>3</v>
      </c>
    </row>
    <row r="19" spans="1:21">
      <c r="A19">
        <v>40797</v>
      </c>
      <c r="B19" t="s">
        <v>112</v>
      </c>
      <c r="C19" t="s">
        <v>97</v>
      </c>
      <c r="D19" t="s">
        <v>97</v>
      </c>
      <c r="E19" t="s">
        <v>97</v>
      </c>
      <c r="F19" t="s">
        <v>113</v>
      </c>
      <c r="G19" t="s">
        <v>114</v>
      </c>
      <c r="H19" t="s">
        <v>115</v>
      </c>
      <c r="I19">
        <v>603.54</v>
      </c>
      <c r="J19">
        <v>2</v>
      </c>
      <c r="K19">
        <v>0</v>
      </c>
      <c r="L19">
        <v>18.059999999999999</v>
      </c>
      <c r="M19">
        <v>92.65</v>
      </c>
      <c r="N19" t="s">
        <v>101</v>
      </c>
      <c r="O19">
        <v>2649</v>
      </c>
      <c r="P19">
        <v>11</v>
      </c>
      <c r="S19">
        <v>9</v>
      </c>
      <c r="T19">
        <v>2011</v>
      </c>
      <c r="U19">
        <v>3</v>
      </c>
    </row>
    <row r="20" spans="1:21">
      <c r="A20">
        <v>40793</v>
      </c>
      <c r="B20" t="s">
        <v>96</v>
      </c>
      <c r="C20" t="s">
        <v>97</v>
      </c>
      <c r="D20" t="s">
        <v>97</v>
      </c>
      <c r="E20" t="s">
        <v>97</v>
      </c>
      <c r="F20" t="s">
        <v>178</v>
      </c>
      <c r="G20" t="s">
        <v>99</v>
      </c>
      <c r="H20" t="s">
        <v>148</v>
      </c>
      <c r="I20">
        <v>127.8</v>
      </c>
      <c r="J20">
        <v>4</v>
      </c>
      <c r="K20">
        <v>0</v>
      </c>
      <c r="L20">
        <v>47.28</v>
      </c>
      <c r="M20">
        <v>10.08</v>
      </c>
      <c r="N20" t="s">
        <v>105</v>
      </c>
      <c r="O20">
        <v>17434</v>
      </c>
      <c r="P20">
        <v>7</v>
      </c>
      <c r="S20">
        <v>9</v>
      </c>
      <c r="T20">
        <v>2011</v>
      </c>
      <c r="U20">
        <v>3</v>
      </c>
    </row>
    <row r="21" spans="1:21">
      <c r="A21">
        <v>40794</v>
      </c>
      <c r="B21" t="s">
        <v>122</v>
      </c>
      <c r="C21" t="s">
        <v>97</v>
      </c>
      <c r="D21" t="s">
        <v>97</v>
      </c>
      <c r="E21" t="s">
        <v>97</v>
      </c>
      <c r="F21" t="s">
        <v>188</v>
      </c>
      <c r="G21" t="s">
        <v>99</v>
      </c>
      <c r="H21" t="s">
        <v>131</v>
      </c>
      <c r="I21">
        <v>87.84</v>
      </c>
      <c r="J21">
        <v>6</v>
      </c>
      <c r="K21">
        <v>0</v>
      </c>
      <c r="L21">
        <v>29.7</v>
      </c>
      <c r="M21">
        <v>7.97</v>
      </c>
      <c r="N21" t="s">
        <v>105</v>
      </c>
      <c r="O21">
        <v>19553</v>
      </c>
      <c r="P21">
        <v>8</v>
      </c>
      <c r="S21">
        <v>9</v>
      </c>
      <c r="T21">
        <v>2011</v>
      </c>
      <c r="U21">
        <v>3</v>
      </c>
    </row>
    <row r="22" spans="1:21">
      <c r="A22">
        <v>40793</v>
      </c>
      <c r="B22" t="s">
        <v>122</v>
      </c>
      <c r="C22" t="s">
        <v>97</v>
      </c>
      <c r="D22" t="s">
        <v>97</v>
      </c>
      <c r="E22" t="s">
        <v>97</v>
      </c>
      <c r="F22" t="s">
        <v>201</v>
      </c>
      <c r="G22" t="s">
        <v>99</v>
      </c>
      <c r="H22" t="s">
        <v>126</v>
      </c>
      <c r="I22">
        <v>51.78</v>
      </c>
      <c r="J22">
        <v>1</v>
      </c>
      <c r="K22">
        <v>0</v>
      </c>
      <c r="L22">
        <v>19.14</v>
      </c>
      <c r="M22">
        <v>4.8600000000000003</v>
      </c>
      <c r="N22" t="s">
        <v>105</v>
      </c>
      <c r="O22">
        <v>24214</v>
      </c>
      <c r="P22">
        <v>7</v>
      </c>
      <c r="S22">
        <v>9</v>
      </c>
      <c r="T22">
        <v>2011</v>
      </c>
      <c r="U22">
        <v>3</v>
      </c>
    </row>
    <row r="23" spans="1:21">
      <c r="A23">
        <v>40795</v>
      </c>
      <c r="B23" t="s">
        <v>122</v>
      </c>
      <c r="C23" t="s">
        <v>97</v>
      </c>
      <c r="D23" t="s">
        <v>97</v>
      </c>
      <c r="E23" t="s">
        <v>97</v>
      </c>
      <c r="F23" t="s">
        <v>226</v>
      </c>
      <c r="G23" t="s">
        <v>99</v>
      </c>
      <c r="H23" t="s">
        <v>187</v>
      </c>
      <c r="I23">
        <v>23.7</v>
      </c>
      <c r="J23">
        <v>2</v>
      </c>
      <c r="K23">
        <v>0</v>
      </c>
      <c r="L23">
        <v>3.3</v>
      </c>
      <c r="M23">
        <v>2.1800000000000002</v>
      </c>
      <c r="N23" t="s">
        <v>110</v>
      </c>
      <c r="O23">
        <v>30734</v>
      </c>
      <c r="P23">
        <v>9</v>
      </c>
      <c r="S23">
        <v>9</v>
      </c>
      <c r="T23">
        <v>2011</v>
      </c>
      <c r="U23">
        <v>3</v>
      </c>
    </row>
    <row r="24" spans="1:21">
      <c r="A24">
        <v>40855</v>
      </c>
      <c r="B24" t="s">
        <v>96</v>
      </c>
      <c r="C24" t="s">
        <v>97</v>
      </c>
      <c r="D24" t="s">
        <v>97</v>
      </c>
      <c r="E24" t="s">
        <v>97</v>
      </c>
      <c r="F24" t="s">
        <v>168</v>
      </c>
      <c r="G24" t="s">
        <v>99</v>
      </c>
      <c r="H24" t="s">
        <v>148</v>
      </c>
      <c r="I24">
        <v>109.8</v>
      </c>
      <c r="J24">
        <v>4</v>
      </c>
      <c r="K24">
        <v>0</v>
      </c>
      <c r="L24">
        <v>30.72</v>
      </c>
      <c r="M24">
        <v>14.3</v>
      </c>
      <c r="N24" t="s">
        <v>105</v>
      </c>
      <c r="O24">
        <v>14306</v>
      </c>
      <c r="P24">
        <v>8</v>
      </c>
      <c r="S24">
        <v>11</v>
      </c>
      <c r="T24">
        <v>2011</v>
      </c>
      <c r="U24">
        <v>4</v>
      </c>
    </row>
    <row r="25" spans="1:21">
      <c r="A25">
        <v>40855</v>
      </c>
      <c r="B25" t="s">
        <v>96</v>
      </c>
      <c r="C25" t="s">
        <v>97</v>
      </c>
      <c r="D25" t="s">
        <v>97</v>
      </c>
      <c r="E25" t="s">
        <v>97</v>
      </c>
      <c r="F25" t="s">
        <v>221</v>
      </c>
      <c r="G25" t="s">
        <v>99</v>
      </c>
      <c r="H25" t="s">
        <v>148</v>
      </c>
      <c r="I25">
        <v>28.8</v>
      </c>
      <c r="J25">
        <v>1</v>
      </c>
      <c r="K25">
        <v>0</v>
      </c>
      <c r="L25">
        <v>12.96</v>
      </c>
      <c r="M25">
        <v>2.42</v>
      </c>
      <c r="N25" t="s">
        <v>105</v>
      </c>
      <c r="O25">
        <v>29983</v>
      </c>
      <c r="P25">
        <v>8</v>
      </c>
      <c r="S25">
        <v>11</v>
      </c>
      <c r="T25">
        <v>2011</v>
      </c>
      <c r="U25">
        <v>4</v>
      </c>
    </row>
    <row r="26" spans="1:21">
      <c r="A26">
        <v>40913</v>
      </c>
      <c r="B26" t="s">
        <v>96</v>
      </c>
      <c r="C26" t="s">
        <v>97</v>
      </c>
      <c r="D26" t="s">
        <v>97</v>
      </c>
      <c r="E26" t="s">
        <v>97</v>
      </c>
      <c r="F26" t="s">
        <v>130</v>
      </c>
      <c r="G26" t="s">
        <v>99</v>
      </c>
      <c r="H26" t="s">
        <v>131</v>
      </c>
      <c r="I26">
        <v>115.56</v>
      </c>
      <c r="J26">
        <v>4</v>
      </c>
      <c r="K26">
        <v>0</v>
      </c>
      <c r="L26">
        <v>9.24</v>
      </c>
      <c r="M26">
        <v>33.909999999999997</v>
      </c>
      <c r="N26" t="s">
        <v>110</v>
      </c>
      <c r="O26">
        <v>7648</v>
      </c>
      <c r="P26">
        <v>5</v>
      </c>
      <c r="S26">
        <v>1</v>
      </c>
      <c r="T26">
        <v>2012</v>
      </c>
      <c r="U26">
        <v>1</v>
      </c>
    </row>
    <row r="27" spans="1:21">
      <c r="A27">
        <v>40919</v>
      </c>
      <c r="B27" t="s">
        <v>122</v>
      </c>
      <c r="C27" t="s">
        <v>97</v>
      </c>
      <c r="D27" t="s">
        <v>97</v>
      </c>
      <c r="E27" t="s">
        <v>97</v>
      </c>
      <c r="F27" t="s">
        <v>176</v>
      </c>
      <c r="G27" t="s">
        <v>103</v>
      </c>
      <c r="H27" t="s">
        <v>177</v>
      </c>
      <c r="I27">
        <v>108.66</v>
      </c>
      <c r="J27">
        <v>1</v>
      </c>
      <c r="K27">
        <v>0</v>
      </c>
      <c r="L27">
        <v>2.16</v>
      </c>
      <c r="M27">
        <v>10.17</v>
      </c>
      <c r="N27" t="s">
        <v>101</v>
      </c>
      <c r="O27">
        <v>17355</v>
      </c>
      <c r="P27">
        <v>11</v>
      </c>
      <c r="S27">
        <v>1</v>
      </c>
      <c r="T27">
        <v>2012</v>
      </c>
      <c r="U27">
        <v>1</v>
      </c>
    </row>
    <row r="28" spans="1:21">
      <c r="A28">
        <v>40913</v>
      </c>
      <c r="B28" t="s">
        <v>96</v>
      </c>
      <c r="C28" t="s">
        <v>97</v>
      </c>
      <c r="D28" t="s">
        <v>97</v>
      </c>
      <c r="E28" t="s">
        <v>97</v>
      </c>
      <c r="F28" t="s">
        <v>179</v>
      </c>
      <c r="G28" t="s">
        <v>103</v>
      </c>
      <c r="H28" t="s">
        <v>177</v>
      </c>
      <c r="I28">
        <v>51.9</v>
      </c>
      <c r="J28">
        <v>1</v>
      </c>
      <c r="K28">
        <v>0</v>
      </c>
      <c r="L28">
        <v>11.4</v>
      </c>
      <c r="M28">
        <v>9.99</v>
      </c>
      <c r="N28" t="s">
        <v>110</v>
      </c>
      <c r="O28">
        <v>17499</v>
      </c>
      <c r="P28">
        <v>5</v>
      </c>
      <c r="S28">
        <v>1</v>
      </c>
      <c r="T28">
        <v>2012</v>
      </c>
      <c r="U28">
        <v>1</v>
      </c>
    </row>
    <row r="29" spans="1:21">
      <c r="A29">
        <v>40913</v>
      </c>
      <c r="B29" t="s">
        <v>96</v>
      </c>
      <c r="C29" t="s">
        <v>97</v>
      </c>
      <c r="D29" t="s">
        <v>97</v>
      </c>
      <c r="E29" t="s">
        <v>97</v>
      </c>
      <c r="F29" t="s">
        <v>216</v>
      </c>
      <c r="G29" t="s">
        <v>99</v>
      </c>
      <c r="H29" t="s">
        <v>187</v>
      </c>
      <c r="I29">
        <v>6.9</v>
      </c>
      <c r="J29">
        <v>1</v>
      </c>
      <c r="K29">
        <v>0</v>
      </c>
      <c r="L29">
        <v>2.46</v>
      </c>
      <c r="M29">
        <v>1.52</v>
      </c>
      <c r="N29" t="s">
        <v>110</v>
      </c>
      <c r="O29">
        <v>33030</v>
      </c>
      <c r="P29">
        <v>5</v>
      </c>
      <c r="S29">
        <v>1</v>
      </c>
      <c r="T29">
        <v>2012</v>
      </c>
      <c r="U29">
        <v>1</v>
      </c>
    </row>
    <row r="30" spans="1:21">
      <c r="A30">
        <v>40945</v>
      </c>
      <c r="B30" t="s">
        <v>96</v>
      </c>
      <c r="C30" t="s">
        <v>97</v>
      </c>
      <c r="D30" t="s">
        <v>97</v>
      </c>
      <c r="E30" t="s">
        <v>97</v>
      </c>
      <c r="F30" t="s">
        <v>116</v>
      </c>
      <c r="G30" t="s">
        <v>99</v>
      </c>
      <c r="H30" t="s">
        <v>107</v>
      </c>
      <c r="I30">
        <v>538.44000000000005</v>
      </c>
      <c r="J30">
        <v>4</v>
      </c>
      <c r="K30">
        <v>0</v>
      </c>
      <c r="L30">
        <v>252.96</v>
      </c>
      <c r="M30">
        <v>88.05</v>
      </c>
      <c r="N30" t="s">
        <v>101</v>
      </c>
      <c r="O30">
        <v>2830</v>
      </c>
      <c r="P30">
        <v>6</v>
      </c>
      <c r="S30">
        <v>2</v>
      </c>
      <c r="T30">
        <v>2012</v>
      </c>
      <c r="U30">
        <v>1</v>
      </c>
    </row>
    <row r="31" spans="1:21">
      <c r="A31">
        <v>40949</v>
      </c>
      <c r="B31" t="s">
        <v>112</v>
      </c>
      <c r="C31" t="s">
        <v>97</v>
      </c>
      <c r="D31" t="s">
        <v>97</v>
      </c>
      <c r="E31" t="s">
        <v>97</v>
      </c>
      <c r="F31" t="s">
        <v>171</v>
      </c>
      <c r="G31" t="s">
        <v>99</v>
      </c>
      <c r="H31" t="s">
        <v>107</v>
      </c>
      <c r="I31">
        <v>206.4</v>
      </c>
      <c r="J31">
        <v>1</v>
      </c>
      <c r="K31">
        <v>0</v>
      </c>
      <c r="L31">
        <v>92.88</v>
      </c>
      <c r="M31">
        <v>13.09</v>
      </c>
      <c r="N31" t="s">
        <v>105</v>
      </c>
      <c r="O31">
        <v>15041</v>
      </c>
      <c r="P31">
        <v>10</v>
      </c>
      <c r="S31">
        <v>2</v>
      </c>
      <c r="T31">
        <v>2012</v>
      </c>
      <c r="U31">
        <v>1</v>
      </c>
    </row>
    <row r="32" spans="1:21">
      <c r="A32">
        <v>40949</v>
      </c>
      <c r="B32" t="s">
        <v>112</v>
      </c>
      <c r="C32" t="s">
        <v>97</v>
      </c>
      <c r="D32" t="s">
        <v>97</v>
      </c>
      <c r="E32" t="s">
        <v>97</v>
      </c>
      <c r="F32" t="s">
        <v>175</v>
      </c>
      <c r="G32" t="s">
        <v>114</v>
      </c>
      <c r="H32" t="s">
        <v>118</v>
      </c>
      <c r="I32">
        <v>190.98</v>
      </c>
      <c r="J32">
        <v>1</v>
      </c>
      <c r="K32">
        <v>0</v>
      </c>
      <c r="L32">
        <v>21</v>
      </c>
      <c r="M32">
        <v>10.5</v>
      </c>
      <c r="N32" t="s">
        <v>105</v>
      </c>
      <c r="O32">
        <v>17069</v>
      </c>
      <c r="P32">
        <v>10</v>
      </c>
      <c r="S32">
        <v>2</v>
      </c>
      <c r="T32">
        <v>2012</v>
      </c>
      <c r="U32">
        <v>1</v>
      </c>
    </row>
    <row r="33" spans="1:21">
      <c r="A33">
        <v>40945</v>
      </c>
      <c r="B33" t="s">
        <v>96</v>
      </c>
      <c r="C33" t="s">
        <v>97</v>
      </c>
      <c r="D33" t="s">
        <v>97</v>
      </c>
      <c r="E33" t="s">
        <v>97</v>
      </c>
      <c r="F33" t="s">
        <v>189</v>
      </c>
      <c r="G33" t="s">
        <v>99</v>
      </c>
      <c r="H33" t="s">
        <v>126</v>
      </c>
      <c r="I33">
        <v>56.82</v>
      </c>
      <c r="J33">
        <v>1</v>
      </c>
      <c r="K33">
        <v>0</v>
      </c>
      <c r="L33">
        <v>8.52</v>
      </c>
      <c r="M33">
        <v>7.44</v>
      </c>
      <c r="N33" t="s">
        <v>101</v>
      </c>
      <c r="O33">
        <v>20212</v>
      </c>
      <c r="P33">
        <v>6</v>
      </c>
      <c r="S33">
        <v>2</v>
      </c>
      <c r="T33">
        <v>2012</v>
      </c>
      <c r="U33">
        <v>1</v>
      </c>
    </row>
    <row r="34" spans="1:21">
      <c r="A34">
        <v>40943</v>
      </c>
      <c r="B34" t="s">
        <v>112</v>
      </c>
      <c r="C34" t="s">
        <v>97</v>
      </c>
      <c r="D34" t="s">
        <v>97</v>
      </c>
      <c r="E34" t="s">
        <v>97</v>
      </c>
      <c r="F34" t="s">
        <v>195</v>
      </c>
      <c r="G34" t="s">
        <v>114</v>
      </c>
      <c r="H34" t="s">
        <v>115</v>
      </c>
      <c r="I34">
        <v>120.06</v>
      </c>
      <c r="J34">
        <v>1</v>
      </c>
      <c r="K34">
        <v>0</v>
      </c>
      <c r="L34">
        <v>20.399999999999999</v>
      </c>
      <c r="M34">
        <v>6.05</v>
      </c>
      <c r="N34" t="s">
        <v>105</v>
      </c>
      <c r="O34">
        <v>22189</v>
      </c>
      <c r="P34">
        <v>4</v>
      </c>
      <c r="S34">
        <v>2</v>
      </c>
      <c r="T34">
        <v>2012</v>
      </c>
      <c r="U34">
        <v>1</v>
      </c>
    </row>
    <row r="35" spans="1:21">
      <c r="A35">
        <v>40949</v>
      </c>
      <c r="B35" t="s">
        <v>112</v>
      </c>
      <c r="C35" t="s">
        <v>97</v>
      </c>
      <c r="D35" t="s">
        <v>97</v>
      </c>
      <c r="E35" t="s">
        <v>97</v>
      </c>
      <c r="F35" t="s">
        <v>209</v>
      </c>
      <c r="G35" t="s">
        <v>99</v>
      </c>
      <c r="H35" t="s">
        <v>154</v>
      </c>
      <c r="I35">
        <v>76.260000000000005</v>
      </c>
      <c r="J35">
        <v>2</v>
      </c>
      <c r="K35">
        <v>0</v>
      </c>
      <c r="L35">
        <v>20.58</v>
      </c>
      <c r="M35">
        <v>3.72</v>
      </c>
      <c r="N35" t="s">
        <v>105</v>
      </c>
      <c r="O35">
        <v>26535</v>
      </c>
      <c r="P35">
        <v>10</v>
      </c>
      <c r="S35">
        <v>2</v>
      </c>
      <c r="T35">
        <v>2012</v>
      </c>
      <c r="U35">
        <v>1</v>
      </c>
    </row>
    <row r="36" spans="1:21">
      <c r="A36">
        <v>40945</v>
      </c>
      <c r="B36" t="s">
        <v>96</v>
      </c>
      <c r="C36" t="s">
        <v>97</v>
      </c>
      <c r="D36" t="s">
        <v>97</v>
      </c>
      <c r="E36" t="s">
        <v>97</v>
      </c>
      <c r="F36" t="s">
        <v>210</v>
      </c>
      <c r="G36" t="s">
        <v>103</v>
      </c>
      <c r="H36" t="s">
        <v>177</v>
      </c>
      <c r="I36">
        <v>43.86</v>
      </c>
      <c r="J36">
        <v>1</v>
      </c>
      <c r="K36">
        <v>0</v>
      </c>
      <c r="L36">
        <v>3.06</v>
      </c>
      <c r="M36">
        <v>3.5</v>
      </c>
      <c r="N36" t="s">
        <v>101</v>
      </c>
      <c r="O36">
        <v>27064</v>
      </c>
      <c r="P36">
        <v>6</v>
      </c>
      <c r="S36">
        <v>2</v>
      </c>
      <c r="T36">
        <v>2012</v>
      </c>
      <c r="U36">
        <v>1</v>
      </c>
    </row>
    <row r="37" spans="1:21">
      <c r="A37">
        <v>40949</v>
      </c>
      <c r="B37" t="s">
        <v>112</v>
      </c>
      <c r="C37" t="s">
        <v>97</v>
      </c>
      <c r="D37" t="s">
        <v>97</v>
      </c>
      <c r="E37" t="s">
        <v>97</v>
      </c>
      <c r="F37" t="s">
        <v>212</v>
      </c>
      <c r="G37" t="s">
        <v>103</v>
      </c>
      <c r="H37" t="s">
        <v>120</v>
      </c>
      <c r="I37">
        <v>196.2</v>
      </c>
      <c r="J37">
        <v>1</v>
      </c>
      <c r="K37">
        <v>0</v>
      </c>
      <c r="L37">
        <v>58.86</v>
      </c>
      <c r="M37">
        <v>3.06</v>
      </c>
      <c r="N37" t="s">
        <v>105</v>
      </c>
      <c r="O37">
        <v>28195</v>
      </c>
      <c r="P37">
        <v>10</v>
      </c>
      <c r="S37">
        <v>2</v>
      </c>
      <c r="T37">
        <v>2012</v>
      </c>
      <c r="U37">
        <v>1</v>
      </c>
    </row>
    <row r="38" spans="1:21">
      <c r="A38">
        <v>40945</v>
      </c>
      <c r="B38" t="s">
        <v>96</v>
      </c>
      <c r="C38" t="s">
        <v>97</v>
      </c>
      <c r="D38" t="s">
        <v>97</v>
      </c>
      <c r="E38" t="s">
        <v>97</v>
      </c>
      <c r="F38" t="s">
        <v>215</v>
      </c>
      <c r="G38" t="s">
        <v>99</v>
      </c>
      <c r="H38" t="s">
        <v>187</v>
      </c>
      <c r="I38">
        <v>26.58</v>
      </c>
      <c r="J38">
        <v>2</v>
      </c>
      <c r="K38">
        <v>0</v>
      </c>
      <c r="L38">
        <v>12.72</v>
      </c>
      <c r="M38">
        <v>2.92</v>
      </c>
      <c r="N38" t="s">
        <v>101</v>
      </c>
      <c r="O38">
        <v>28573</v>
      </c>
      <c r="P38">
        <v>6</v>
      </c>
      <c r="S38">
        <v>2</v>
      </c>
      <c r="T38">
        <v>2012</v>
      </c>
      <c r="U38">
        <v>1</v>
      </c>
    </row>
    <row r="39" spans="1:21">
      <c r="A39">
        <v>40943</v>
      </c>
      <c r="B39" t="s">
        <v>96</v>
      </c>
      <c r="C39" t="s">
        <v>97</v>
      </c>
      <c r="D39" t="s">
        <v>97</v>
      </c>
      <c r="E39" t="s">
        <v>97</v>
      </c>
      <c r="F39" t="s">
        <v>217</v>
      </c>
      <c r="G39" t="s">
        <v>99</v>
      </c>
      <c r="H39" t="s">
        <v>148</v>
      </c>
      <c r="I39">
        <v>29.22</v>
      </c>
      <c r="J39">
        <v>2</v>
      </c>
      <c r="K39">
        <v>0</v>
      </c>
      <c r="L39">
        <v>9.6</v>
      </c>
      <c r="M39">
        <v>2.81</v>
      </c>
      <c r="N39" t="s">
        <v>101</v>
      </c>
      <c r="O39">
        <v>28883</v>
      </c>
      <c r="P39">
        <v>4</v>
      </c>
      <c r="S39">
        <v>2</v>
      </c>
      <c r="T39">
        <v>2012</v>
      </c>
      <c r="U39">
        <v>1</v>
      </c>
    </row>
    <row r="40" spans="1:21">
      <c r="A40">
        <v>40949</v>
      </c>
      <c r="B40" t="s">
        <v>112</v>
      </c>
      <c r="C40" t="s">
        <v>97</v>
      </c>
      <c r="D40" t="s">
        <v>97</v>
      </c>
      <c r="E40" t="s">
        <v>97</v>
      </c>
      <c r="F40" t="s">
        <v>248</v>
      </c>
      <c r="G40" t="s">
        <v>99</v>
      </c>
      <c r="H40" t="s">
        <v>148</v>
      </c>
      <c r="I40">
        <v>6.66</v>
      </c>
      <c r="J40">
        <v>1</v>
      </c>
      <c r="K40">
        <v>0</v>
      </c>
      <c r="L40">
        <v>0.56999999999999995</v>
      </c>
      <c r="M40">
        <v>0.6</v>
      </c>
      <c r="N40" t="s">
        <v>105</v>
      </c>
      <c r="O40">
        <v>36674</v>
      </c>
      <c r="P40">
        <v>10</v>
      </c>
      <c r="S40">
        <v>2</v>
      </c>
      <c r="T40">
        <v>2012</v>
      </c>
      <c r="U40">
        <v>1</v>
      </c>
    </row>
    <row r="41" spans="1:21">
      <c r="A41">
        <v>40977</v>
      </c>
      <c r="B41" t="s">
        <v>96</v>
      </c>
      <c r="C41" t="s">
        <v>97</v>
      </c>
      <c r="D41" t="s">
        <v>97</v>
      </c>
      <c r="E41" t="s">
        <v>97</v>
      </c>
      <c r="F41" t="s">
        <v>155</v>
      </c>
      <c r="G41" t="s">
        <v>99</v>
      </c>
      <c r="H41" t="s">
        <v>126</v>
      </c>
      <c r="I41">
        <v>152.28</v>
      </c>
      <c r="J41">
        <v>6</v>
      </c>
      <c r="K41">
        <v>0</v>
      </c>
      <c r="L41">
        <v>50.22</v>
      </c>
      <c r="M41">
        <v>16.41</v>
      </c>
      <c r="N41" t="s">
        <v>105</v>
      </c>
      <c r="O41">
        <v>13127</v>
      </c>
      <c r="P41">
        <v>9</v>
      </c>
      <c r="S41">
        <v>3</v>
      </c>
      <c r="T41">
        <v>2012</v>
      </c>
      <c r="U41">
        <v>1</v>
      </c>
    </row>
    <row r="42" spans="1:21">
      <c r="A42">
        <v>41005</v>
      </c>
      <c r="B42" t="s">
        <v>96</v>
      </c>
      <c r="C42" t="s">
        <v>97</v>
      </c>
      <c r="D42" t="s">
        <v>97</v>
      </c>
      <c r="E42" t="s">
        <v>97</v>
      </c>
      <c r="F42" t="s">
        <v>160</v>
      </c>
      <c r="G42" t="s">
        <v>99</v>
      </c>
      <c r="H42" t="s">
        <v>126</v>
      </c>
      <c r="I42">
        <v>198</v>
      </c>
      <c r="J42">
        <v>4</v>
      </c>
      <c r="K42">
        <v>0</v>
      </c>
      <c r="L42">
        <v>65.28</v>
      </c>
      <c r="M42">
        <v>15.51</v>
      </c>
      <c r="N42" t="s">
        <v>105</v>
      </c>
      <c r="O42">
        <v>13629</v>
      </c>
      <c r="P42">
        <v>6</v>
      </c>
      <c r="S42">
        <v>4</v>
      </c>
      <c r="T42">
        <v>2012</v>
      </c>
      <c r="U42">
        <v>2</v>
      </c>
    </row>
    <row r="43" spans="1:21">
      <c r="A43">
        <v>41005</v>
      </c>
      <c r="B43" t="s">
        <v>96</v>
      </c>
      <c r="C43" t="s">
        <v>97</v>
      </c>
      <c r="D43" t="s">
        <v>97</v>
      </c>
      <c r="E43" t="s">
        <v>97</v>
      </c>
      <c r="F43" t="s">
        <v>207</v>
      </c>
      <c r="G43" t="s">
        <v>99</v>
      </c>
      <c r="H43" t="s">
        <v>148</v>
      </c>
      <c r="I43">
        <v>6.84</v>
      </c>
      <c r="J43">
        <v>1</v>
      </c>
      <c r="K43">
        <v>0</v>
      </c>
      <c r="L43">
        <v>1.41</v>
      </c>
      <c r="M43">
        <v>0.54</v>
      </c>
      <c r="N43" t="s">
        <v>105</v>
      </c>
      <c r="O43">
        <v>36894</v>
      </c>
      <c r="P43">
        <v>6</v>
      </c>
      <c r="S43">
        <v>4</v>
      </c>
      <c r="T43">
        <v>2012</v>
      </c>
      <c r="U43">
        <v>2</v>
      </c>
    </row>
    <row r="44" spans="1:21">
      <c r="A44">
        <v>41008</v>
      </c>
      <c r="B44" t="s">
        <v>122</v>
      </c>
      <c r="C44" t="s">
        <v>97</v>
      </c>
      <c r="D44" t="s">
        <v>97</v>
      </c>
      <c r="E44" t="s">
        <v>97</v>
      </c>
      <c r="F44" t="s">
        <v>226</v>
      </c>
      <c r="G44" t="s">
        <v>99</v>
      </c>
      <c r="H44" t="s">
        <v>187</v>
      </c>
      <c r="I44">
        <v>11.85</v>
      </c>
      <c r="J44">
        <v>1</v>
      </c>
      <c r="K44">
        <v>0</v>
      </c>
      <c r="L44">
        <v>1.65</v>
      </c>
      <c r="M44">
        <v>0.41</v>
      </c>
      <c r="N44" t="s">
        <v>105</v>
      </c>
      <c r="O44">
        <v>37294</v>
      </c>
      <c r="P44">
        <v>9</v>
      </c>
      <c r="S44">
        <v>4</v>
      </c>
      <c r="T44">
        <v>2012</v>
      </c>
      <c r="U44">
        <v>2</v>
      </c>
    </row>
    <row r="45" spans="1:21">
      <c r="A45">
        <v>41035</v>
      </c>
      <c r="B45" t="s">
        <v>122</v>
      </c>
      <c r="C45" t="s">
        <v>97</v>
      </c>
      <c r="D45" t="s">
        <v>97</v>
      </c>
      <c r="E45" t="s">
        <v>97</v>
      </c>
      <c r="F45" t="s">
        <v>128</v>
      </c>
      <c r="G45" t="s">
        <v>99</v>
      </c>
      <c r="H45" t="s">
        <v>107</v>
      </c>
      <c r="I45">
        <v>846.6</v>
      </c>
      <c r="J45">
        <v>4</v>
      </c>
      <c r="K45">
        <v>0</v>
      </c>
      <c r="L45">
        <v>372.48</v>
      </c>
      <c r="M45">
        <v>43.94</v>
      </c>
      <c r="N45" t="s">
        <v>105</v>
      </c>
      <c r="O45">
        <v>6064</v>
      </c>
      <c r="P45">
        <v>6</v>
      </c>
      <c r="S45">
        <v>5</v>
      </c>
      <c r="T45">
        <v>2012</v>
      </c>
      <c r="U45">
        <v>2</v>
      </c>
    </row>
    <row r="46" spans="1:21">
      <c r="A46">
        <v>41031</v>
      </c>
      <c r="B46" t="s">
        <v>122</v>
      </c>
      <c r="C46" t="s">
        <v>97</v>
      </c>
      <c r="D46" t="s">
        <v>97</v>
      </c>
      <c r="E46" t="s">
        <v>97</v>
      </c>
      <c r="F46" t="s">
        <v>145</v>
      </c>
      <c r="G46" t="s">
        <v>99</v>
      </c>
      <c r="H46" t="s">
        <v>107</v>
      </c>
      <c r="I46">
        <v>198.9</v>
      </c>
      <c r="J46">
        <v>1</v>
      </c>
      <c r="K46">
        <v>0</v>
      </c>
      <c r="L46">
        <v>55.68</v>
      </c>
      <c r="M46">
        <v>23.32</v>
      </c>
      <c r="N46" t="s">
        <v>101</v>
      </c>
      <c r="O46">
        <v>10330</v>
      </c>
      <c r="P46">
        <v>2</v>
      </c>
      <c r="S46">
        <v>5</v>
      </c>
      <c r="T46">
        <v>2012</v>
      </c>
      <c r="U46">
        <v>2</v>
      </c>
    </row>
    <row r="47" spans="1:21">
      <c r="A47">
        <v>41031</v>
      </c>
      <c r="B47" t="s">
        <v>122</v>
      </c>
      <c r="C47" t="s">
        <v>97</v>
      </c>
      <c r="D47" t="s">
        <v>97</v>
      </c>
      <c r="E47" t="s">
        <v>97</v>
      </c>
      <c r="F47" t="s">
        <v>167</v>
      </c>
      <c r="G47" t="s">
        <v>99</v>
      </c>
      <c r="H47" t="s">
        <v>126</v>
      </c>
      <c r="I47">
        <v>55.86</v>
      </c>
      <c r="J47">
        <v>2</v>
      </c>
      <c r="K47">
        <v>0</v>
      </c>
      <c r="L47">
        <v>6.12</v>
      </c>
      <c r="M47">
        <v>14.33</v>
      </c>
      <c r="N47" t="s">
        <v>101</v>
      </c>
      <c r="O47">
        <v>14288</v>
      </c>
      <c r="P47">
        <v>2</v>
      </c>
      <c r="S47">
        <v>5</v>
      </c>
      <c r="T47">
        <v>2012</v>
      </c>
      <c r="U47">
        <v>2</v>
      </c>
    </row>
    <row r="48" spans="1:21">
      <c r="A48">
        <v>41031</v>
      </c>
      <c r="B48" t="s">
        <v>122</v>
      </c>
      <c r="C48" t="s">
        <v>97</v>
      </c>
      <c r="D48" t="s">
        <v>97</v>
      </c>
      <c r="E48" t="s">
        <v>97</v>
      </c>
      <c r="F48" t="s">
        <v>157</v>
      </c>
      <c r="G48" t="s">
        <v>99</v>
      </c>
      <c r="H48" t="s">
        <v>107</v>
      </c>
      <c r="I48">
        <v>128.43</v>
      </c>
      <c r="J48">
        <v>1</v>
      </c>
      <c r="K48">
        <v>0</v>
      </c>
      <c r="L48">
        <v>1.26</v>
      </c>
      <c r="M48">
        <v>7.78</v>
      </c>
      <c r="N48" t="s">
        <v>101</v>
      </c>
      <c r="O48">
        <v>19777</v>
      </c>
      <c r="P48">
        <v>2</v>
      </c>
      <c r="S48">
        <v>5</v>
      </c>
      <c r="T48">
        <v>2012</v>
      </c>
      <c r="U48">
        <v>2</v>
      </c>
    </row>
    <row r="49" spans="1:21">
      <c r="A49">
        <v>41035</v>
      </c>
      <c r="B49" t="s">
        <v>122</v>
      </c>
      <c r="C49" t="s">
        <v>97</v>
      </c>
      <c r="D49" t="s">
        <v>97</v>
      </c>
      <c r="E49" t="s">
        <v>97</v>
      </c>
      <c r="F49" t="s">
        <v>194</v>
      </c>
      <c r="G49" t="s">
        <v>99</v>
      </c>
      <c r="H49" t="s">
        <v>148</v>
      </c>
      <c r="I49">
        <v>102.18</v>
      </c>
      <c r="J49">
        <v>2</v>
      </c>
      <c r="K49">
        <v>0</v>
      </c>
      <c r="L49">
        <v>29.58</v>
      </c>
      <c r="M49">
        <v>6.6</v>
      </c>
      <c r="N49" t="s">
        <v>105</v>
      </c>
      <c r="O49">
        <v>21357</v>
      </c>
      <c r="P49">
        <v>6</v>
      </c>
      <c r="S49">
        <v>5</v>
      </c>
      <c r="T49">
        <v>2012</v>
      </c>
      <c r="U49">
        <v>2</v>
      </c>
    </row>
    <row r="50" spans="1:21">
      <c r="A50">
        <v>41035</v>
      </c>
      <c r="B50" t="s">
        <v>122</v>
      </c>
      <c r="C50" t="s">
        <v>97</v>
      </c>
      <c r="D50" t="s">
        <v>97</v>
      </c>
      <c r="E50" t="s">
        <v>97</v>
      </c>
      <c r="F50" t="s">
        <v>224</v>
      </c>
      <c r="G50" t="s">
        <v>99</v>
      </c>
      <c r="H50" t="s">
        <v>131</v>
      </c>
      <c r="I50">
        <v>56.46</v>
      </c>
      <c r="J50">
        <v>2</v>
      </c>
      <c r="K50">
        <v>0</v>
      </c>
      <c r="L50">
        <v>24.24</v>
      </c>
      <c r="M50">
        <v>2.2400000000000002</v>
      </c>
      <c r="N50" t="s">
        <v>105</v>
      </c>
      <c r="O50">
        <v>30559</v>
      </c>
      <c r="P50">
        <v>6</v>
      </c>
      <c r="S50">
        <v>5</v>
      </c>
      <c r="T50">
        <v>2012</v>
      </c>
      <c r="U50">
        <v>2</v>
      </c>
    </row>
    <row r="51" spans="1:21">
      <c r="A51">
        <v>41031</v>
      </c>
      <c r="B51" t="s">
        <v>122</v>
      </c>
      <c r="C51" t="s">
        <v>97</v>
      </c>
      <c r="D51" t="s">
        <v>97</v>
      </c>
      <c r="E51" t="s">
        <v>97</v>
      </c>
      <c r="F51" t="s">
        <v>225</v>
      </c>
      <c r="G51" t="s">
        <v>99</v>
      </c>
      <c r="H51" t="s">
        <v>148</v>
      </c>
      <c r="I51">
        <v>13.65</v>
      </c>
      <c r="J51">
        <v>1</v>
      </c>
      <c r="K51">
        <v>0</v>
      </c>
      <c r="L51">
        <v>1.89</v>
      </c>
      <c r="M51">
        <v>2.21</v>
      </c>
      <c r="N51" t="s">
        <v>101</v>
      </c>
      <c r="O51">
        <v>30649</v>
      </c>
      <c r="P51">
        <v>2</v>
      </c>
      <c r="S51">
        <v>5</v>
      </c>
      <c r="T51">
        <v>2012</v>
      </c>
      <c r="U51">
        <v>2</v>
      </c>
    </row>
    <row r="52" spans="1:21">
      <c r="A52">
        <v>41068</v>
      </c>
      <c r="B52" t="s">
        <v>122</v>
      </c>
      <c r="C52" t="s">
        <v>97</v>
      </c>
      <c r="D52" t="s">
        <v>97</v>
      </c>
      <c r="E52" t="s">
        <v>97</v>
      </c>
      <c r="F52" t="s">
        <v>147</v>
      </c>
      <c r="G52" t="s">
        <v>99</v>
      </c>
      <c r="H52" t="s">
        <v>148</v>
      </c>
      <c r="I52">
        <v>193.2</v>
      </c>
      <c r="J52">
        <v>4</v>
      </c>
      <c r="K52">
        <v>0</v>
      </c>
      <c r="L52">
        <v>23.16</v>
      </c>
      <c r="M52">
        <v>19.68</v>
      </c>
      <c r="N52" t="s">
        <v>101</v>
      </c>
      <c r="O52">
        <v>11647</v>
      </c>
      <c r="P52">
        <v>8</v>
      </c>
      <c r="S52">
        <v>6</v>
      </c>
      <c r="T52">
        <v>2012</v>
      </c>
      <c r="U52">
        <v>2</v>
      </c>
    </row>
    <row r="53" spans="1:21">
      <c r="A53">
        <v>41069</v>
      </c>
      <c r="B53" t="s">
        <v>96</v>
      </c>
      <c r="C53" t="s">
        <v>97</v>
      </c>
      <c r="D53" t="s">
        <v>97</v>
      </c>
      <c r="E53" t="s">
        <v>97</v>
      </c>
      <c r="F53" t="s">
        <v>158</v>
      </c>
      <c r="G53" t="s">
        <v>99</v>
      </c>
      <c r="H53" t="s">
        <v>107</v>
      </c>
      <c r="I53">
        <v>127.47</v>
      </c>
      <c r="J53">
        <v>1</v>
      </c>
      <c r="K53">
        <v>0</v>
      </c>
      <c r="L53">
        <v>1.26</v>
      </c>
      <c r="M53">
        <v>15.77</v>
      </c>
      <c r="N53" t="s">
        <v>101</v>
      </c>
      <c r="O53">
        <v>13474</v>
      </c>
      <c r="P53">
        <v>9</v>
      </c>
      <c r="S53">
        <v>6</v>
      </c>
      <c r="T53">
        <v>2012</v>
      </c>
      <c r="U53">
        <v>2</v>
      </c>
    </row>
    <row r="54" spans="1:21">
      <c r="A54">
        <v>41072</v>
      </c>
      <c r="B54" t="s">
        <v>112</v>
      </c>
      <c r="C54" t="s">
        <v>97</v>
      </c>
      <c r="D54" t="s">
        <v>97</v>
      </c>
      <c r="E54" t="s">
        <v>97</v>
      </c>
      <c r="F54" t="s">
        <v>167</v>
      </c>
      <c r="G54" t="s">
        <v>99</v>
      </c>
      <c r="H54" t="s">
        <v>126</v>
      </c>
      <c r="I54">
        <v>27.93</v>
      </c>
      <c r="J54">
        <v>1</v>
      </c>
      <c r="K54">
        <v>0</v>
      </c>
      <c r="L54">
        <v>3.06</v>
      </c>
      <c r="M54">
        <v>0.71</v>
      </c>
      <c r="N54" t="s">
        <v>101</v>
      </c>
      <c r="O54">
        <v>36264</v>
      </c>
      <c r="P54">
        <v>12</v>
      </c>
      <c r="S54">
        <v>6</v>
      </c>
      <c r="T54">
        <v>2012</v>
      </c>
      <c r="U54">
        <v>2</v>
      </c>
    </row>
    <row r="55" spans="1:21">
      <c r="A55">
        <v>41097</v>
      </c>
      <c r="B55" t="s">
        <v>96</v>
      </c>
      <c r="C55" t="s">
        <v>97</v>
      </c>
      <c r="D55" t="s">
        <v>97</v>
      </c>
      <c r="E55" t="s">
        <v>97</v>
      </c>
      <c r="F55" t="s">
        <v>98</v>
      </c>
      <c r="G55" t="s">
        <v>99</v>
      </c>
      <c r="H55" t="s">
        <v>100</v>
      </c>
      <c r="I55">
        <v>1799.1</v>
      </c>
      <c r="J55">
        <v>6</v>
      </c>
      <c r="K55">
        <v>0</v>
      </c>
      <c r="L55">
        <v>593.64</v>
      </c>
      <c r="M55">
        <v>274.75</v>
      </c>
      <c r="N55" t="s">
        <v>101</v>
      </c>
      <c r="O55">
        <v>476</v>
      </c>
      <c r="P55">
        <v>7</v>
      </c>
      <c r="S55">
        <v>7</v>
      </c>
      <c r="T55">
        <v>2012</v>
      </c>
      <c r="U55">
        <v>3</v>
      </c>
    </row>
    <row r="56" spans="1:21">
      <c r="A56">
        <v>41096</v>
      </c>
      <c r="B56" t="s">
        <v>96</v>
      </c>
      <c r="C56" t="s">
        <v>97</v>
      </c>
      <c r="D56" t="s">
        <v>97</v>
      </c>
      <c r="E56" t="s">
        <v>97</v>
      </c>
      <c r="F56" t="s">
        <v>111</v>
      </c>
      <c r="G56" t="s">
        <v>99</v>
      </c>
      <c r="H56" t="s">
        <v>100</v>
      </c>
      <c r="I56">
        <v>1084.68</v>
      </c>
      <c r="J56">
        <v>2</v>
      </c>
      <c r="K56">
        <v>0</v>
      </c>
      <c r="L56">
        <v>488.1</v>
      </c>
      <c r="M56">
        <v>109.66</v>
      </c>
      <c r="N56" t="s">
        <v>105</v>
      </c>
      <c r="O56">
        <v>2130</v>
      </c>
      <c r="P56">
        <v>6</v>
      </c>
      <c r="S56">
        <v>7</v>
      </c>
      <c r="T56">
        <v>2012</v>
      </c>
      <c r="U56">
        <v>3</v>
      </c>
    </row>
    <row r="57" spans="1:21">
      <c r="A57">
        <v>41100</v>
      </c>
      <c r="B57" t="s">
        <v>96</v>
      </c>
      <c r="C57" t="s">
        <v>97</v>
      </c>
      <c r="D57" t="s">
        <v>97</v>
      </c>
      <c r="E57" t="s">
        <v>97</v>
      </c>
      <c r="F57" t="s">
        <v>174</v>
      </c>
      <c r="G57" t="s">
        <v>99</v>
      </c>
      <c r="H57" t="s">
        <v>107</v>
      </c>
      <c r="I57">
        <v>96</v>
      </c>
      <c r="J57">
        <v>2</v>
      </c>
      <c r="K57">
        <v>0</v>
      </c>
      <c r="L57">
        <v>31.68</v>
      </c>
      <c r="M57">
        <v>11.09</v>
      </c>
      <c r="N57" t="s">
        <v>101</v>
      </c>
      <c r="O57">
        <v>16543</v>
      </c>
      <c r="P57">
        <v>10</v>
      </c>
      <c r="S57">
        <v>7</v>
      </c>
      <c r="T57">
        <v>2012</v>
      </c>
      <c r="U57">
        <v>3</v>
      </c>
    </row>
    <row r="58" spans="1:21">
      <c r="A58">
        <v>41097</v>
      </c>
      <c r="B58" t="s">
        <v>96</v>
      </c>
      <c r="C58" t="s">
        <v>97</v>
      </c>
      <c r="D58" t="s">
        <v>97</v>
      </c>
      <c r="E58" t="s">
        <v>97</v>
      </c>
      <c r="F58" t="s">
        <v>207</v>
      </c>
      <c r="G58" t="s">
        <v>99</v>
      </c>
      <c r="H58" t="s">
        <v>148</v>
      </c>
      <c r="I58">
        <v>27.36</v>
      </c>
      <c r="J58">
        <v>4</v>
      </c>
      <c r="K58">
        <v>0</v>
      </c>
      <c r="L58">
        <v>5.64</v>
      </c>
      <c r="M58">
        <v>4</v>
      </c>
      <c r="N58" t="s">
        <v>101</v>
      </c>
      <c r="O58">
        <v>25915</v>
      </c>
      <c r="P58">
        <v>7</v>
      </c>
      <c r="S58">
        <v>7</v>
      </c>
      <c r="T58">
        <v>2012</v>
      </c>
      <c r="U58">
        <v>3</v>
      </c>
    </row>
    <row r="59" spans="1:21">
      <c r="A59">
        <v>41096</v>
      </c>
      <c r="B59" t="s">
        <v>122</v>
      </c>
      <c r="C59" t="s">
        <v>97</v>
      </c>
      <c r="D59" t="s">
        <v>97</v>
      </c>
      <c r="E59" t="s">
        <v>97</v>
      </c>
      <c r="F59" t="s">
        <v>239</v>
      </c>
      <c r="G59" t="s">
        <v>99</v>
      </c>
      <c r="H59" t="s">
        <v>126</v>
      </c>
      <c r="I59">
        <v>13.2</v>
      </c>
      <c r="J59">
        <v>1</v>
      </c>
      <c r="K59">
        <v>0</v>
      </c>
      <c r="L59">
        <v>0.24</v>
      </c>
      <c r="M59">
        <v>1.3</v>
      </c>
      <c r="N59" t="s">
        <v>105</v>
      </c>
      <c r="O59">
        <v>33895</v>
      </c>
      <c r="P59">
        <v>6</v>
      </c>
      <c r="S59">
        <v>7</v>
      </c>
      <c r="T59">
        <v>2012</v>
      </c>
      <c r="U59">
        <v>3</v>
      </c>
    </row>
    <row r="60" spans="1:21">
      <c r="A60">
        <v>41127</v>
      </c>
      <c r="B60" t="s">
        <v>96</v>
      </c>
      <c r="C60" t="s">
        <v>97</v>
      </c>
      <c r="D60" t="s">
        <v>97</v>
      </c>
      <c r="E60" t="s">
        <v>97</v>
      </c>
      <c r="F60" t="s">
        <v>235</v>
      </c>
      <c r="G60" t="s">
        <v>99</v>
      </c>
      <c r="H60" t="s">
        <v>187</v>
      </c>
      <c r="I60">
        <v>21.72</v>
      </c>
      <c r="J60">
        <v>2</v>
      </c>
      <c r="K60">
        <v>0</v>
      </c>
      <c r="L60">
        <v>3.9</v>
      </c>
      <c r="M60">
        <v>1.65</v>
      </c>
      <c r="N60" t="s">
        <v>105</v>
      </c>
      <c r="O60">
        <v>32567</v>
      </c>
      <c r="P60">
        <v>6</v>
      </c>
      <c r="S60">
        <v>8</v>
      </c>
      <c r="T60">
        <v>2012</v>
      </c>
      <c r="U60">
        <v>3</v>
      </c>
    </row>
    <row r="61" spans="1:21">
      <c r="A61">
        <v>41157</v>
      </c>
      <c r="B61" t="s">
        <v>112</v>
      </c>
      <c r="C61" t="s">
        <v>97</v>
      </c>
      <c r="D61" t="s">
        <v>97</v>
      </c>
      <c r="E61" t="s">
        <v>97</v>
      </c>
      <c r="F61" t="s">
        <v>191</v>
      </c>
      <c r="G61" t="s">
        <v>99</v>
      </c>
      <c r="H61" t="s">
        <v>107</v>
      </c>
      <c r="I61">
        <v>187.02</v>
      </c>
      <c r="J61">
        <v>6</v>
      </c>
      <c r="K61">
        <v>0</v>
      </c>
      <c r="L61">
        <v>26.1</v>
      </c>
      <c r="M61">
        <v>6.96</v>
      </c>
      <c r="N61" t="s">
        <v>105</v>
      </c>
      <c r="O61">
        <v>20810</v>
      </c>
      <c r="P61">
        <v>5</v>
      </c>
      <c r="S61">
        <v>9</v>
      </c>
      <c r="T61">
        <v>2012</v>
      </c>
      <c r="U61">
        <v>3</v>
      </c>
    </row>
    <row r="62" spans="1:21">
      <c r="A62">
        <v>41184</v>
      </c>
      <c r="B62" t="s">
        <v>122</v>
      </c>
      <c r="C62" t="s">
        <v>97</v>
      </c>
      <c r="D62" t="s">
        <v>97</v>
      </c>
      <c r="E62" t="s">
        <v>97</v>
      </c>
      <c r="F62" t="s">
        <v>162</v>
      </c>
      <c r="G62" t="s">
        <v>99</v>
      </c>
      <c r="H62" t="s">
        <v>163</v>
      </c>
      <c r="I62">
        <v>116.28</v>
      </c>
      <c r="J62">
        <v>6</v>
      </c>
      <c r="K62">
        <v>0</v>
      </c>
      <c r="L62">
        <v>54.54</v>
      </c>
      <c r="M62">
        <v>14.96</v>
      </c>
      <c r="N62" t="s">
        <v>164</v>
      </c>
      <c r="O62">
        <v>13944</v>
      </c>
      <c r="P62">
        <v>2</v>
      </c>
      <c r="S62">
        <v>10</v>
      </c>
      <c r="T62">
        <v>2012</v>
      </c>
      <c r="U62">
        <v>4</v>
      </c>
    </row>
    <row r="63" spans="1:21">
      <c r="A63">
        <v>41184</v>
      </c>
      <c r="B63" t="s">
        <v>122</v>
      </c>
      <c r="C63" t="s">
        <v>97</v>
      </c>
      <c r="D63" t="s">
        <v>97</v>
      </c>
      <c r="E63" t="s">
        <v>97</v>
      </c>
      <c r="F63" t="s">
        <v>227</v>
      </c>
      <c r="G63" t="s">
        <v>99</v>
      </c>
      <c r="H63" t="s">
        <v>154</v>
      </c>
      <c r="I63">
        <v>13.56</v>
      </c>
      <c r="J63">
        <v>1</v>
      </c>
      <c r="K63">
        <v>0</v>
      </c>
      <c r="L63">
        <v>2.97</v>
      </c>
      <c r="M63">
        <v>2.12</v>
      </c>
      <c r="N63" t="s">
        <v>164</v>
      </c>
      <c r="O63">
        <v>30940</v>
      </c>
      <c r="P63">
        <v>2</v>
      </c>
      <c r="S63">
        <v>10</v>
      </c>
      <c r="T63">
        <v>2012</v>
      </c>
      <c r="U63">
        <v>4</v>
      </c>
    </row>
    <row r="64" spans="1:21">
      <c r="A64">
        <v>41250</v>
      </c>
      <c r="B64" t="s">
        <v>122</v>
      </c>
      <c r="C64" t="s">
        <v>97</v>
      </c>
      <c r="D64" t="s">
        <v>97</v>
      </c>
      <c r="E64" t="s">
        <v>97</v>
      </c>
      <c r="F64" t="s">
        <v>190</v>
      </c>
      <c r="G64" t="s">
        <v>103</v>
      </c>
      <c r="H64" t="s">
        <v>177</v>
      </c>
      <c r="I64">
        <v>95.28</v>
      </c>
      <c r="J64">
        <v>4</v>
      </c>
      <c r="K64">
        <v>0</v>
      </c>
      <c r="L64">
        <v>11.4</v>
      </c>
      <c r="M64">
        <v>7.35</v>
      </c>
      <c r="N64" t="s">
        <v>105</v>
      </c>
      <c r="O64">
        <v>20320</v>
      </c>
      <c r="P64">
        <v>7</v>
      </c>
      <c r="S64">
        <v>12</v>
      </c>
      <c r="T64">
        <v>2012</v>
      </c>
      <c r="U64">
        <v>4</v>
      </c>
    </row>
    <row r="65" spans="1:21">
      <c r="A65">
        <v>41250</v>
      </c>
      <c r="B65" t="s">
        <v>122</v>
      </c>
      <c r="C65" t="s">
        <v>97</v>
      </c>
      <c r="D65" t="s">
        <v>97</v>
      </c>
      <c r="E65" t="s">
        <v>97</v>
      </c>
      <c r="F65" t="s">
        <v>214</v>
      </c>
      <c r="G65" t="s">
        <v>99</v>
      </c>
      <c r="H65" t="s">
        <v>107</v>
      </c>
      <c r="I65">
        <v>54.69</v>
      </c>
      <c r="J65">
        <v>1</v>
      </c>
      <c r="K65">
        <v>0</v>
      </c>
      <c r="L65">
        <v>13.65</v>
      </c>
      <c r="M65">
        <v>2.95</v>
      </c>
      <c r="N65" t="s">
        <v>105</v>
      </c>
      <c r="O65">
        <v>28500</v>
      </c>
      <c r="P65">
        <v>7</v>
      </c>
      <c r="S65">
        <v>12</v>
      </c>
      <c r="T65">
        <v>2012</v>
      </c>
      <c r="U65">
        <v>4</v>
      </c>
    </row>
    <row r="66" spans="1:21">
      <c r="A66">
        <v>41249</v>
      </c>
      <c r="B66" t="s">
        <v>112</v>
      </c>
      <c r="C66" t="s">
        <v>97</v>
      </c>
      <c r="D66" t="s">
        <v>97</v>
      </c>
      <c r="E66" t="s">
        <v>97</v>
      </c>
      <c r="F66" t="s">
        <v>229</v>
      </c>
      <c r="G66" t="s">
        <v>99</v>
      </c>
      <c r="H66" t="s">
        <v>142</v>
      </c>
      <c r="I66">
        <v>29.67</v>
      </c>
      <c r="J66">
        <v>1</v>
      </c>
      <c r="K66">
        <v>0</v>
      </c>
      <c r="L66">
        <v>2.67</v>
      </c>
      <c r="M66">
        <v>2.0499999999999998</v>
      </c>
      <c r="N66" t="s">
        <v>105</v>
      </c>
      <c r="O66">
        <v>31158</v>
      </c>
      <c r="P66">
        <v>6</v>
      </c>
      <c r="S66">
        <v>12</v>
      </c>
      <c r="T66">
        <v>2012</v>
      </c>
      <c r="U66">
        <v>4</v>
      </c>
    </row>
    <row r="67" spans="1:21">
      <c r="A67">
        <v>41285</v>
      </c>
      <c r="B67" t="s">
        <v>96</v>
      </c>
      <c r="C67" t="s">
        <v>97</v>
      </c>
      <c r="D67" t="s">
        <v>97</v>
      </c>
      <c r="E67" t="s">
        <v>97</v>
      </c>
      <c r="F67" t="s">
        <v>119</v>
      </c>
      <c r="G67" t="s">
        <v>103</v>
      </c>
      <c r="H67" t="s">
        <v>120</v>
      </c>
      <c r="I67">
        <v>735.48</v>
      </c>
      <c r="J67">
        <v>6</v>
      </c>
      <c r="K67">
        <v>0</v>
      </c>
      <c r="L67">
        <v>271.98</v>
      </c>
      <c r="M67">
        <v>72.34</v>
      </c>
      <c r="N67" t="s">
        <v>101</v>
      </c>
      <c r="O67">
        <v>3625</v>
      </c>
      <c r="P67">
        <v>11</v>
      </c>
      <c r="S67">
        <v>1</v>
      </c>
      <c r="T67">
        <v>2013</v>
      </c>
      <c r="U67">
        <v>1</v>
      </c>
    </row>
    <row r="68" spans="1:21">
      <c r="A68">
        <v>41279</v>
      </c>
      <c r="B68" t="s">
        <v>122</v>
      </c>
      <c r="C68" t="s">
        <v>97</v>
      </c>
      <c r="D68" t="s">
        <v>97</v>
      </c>
      <c r="E68" t="s">
        <v>97</v>
      </c>
      <c r="F68" t="s">
        <v>140</v>
      </c>
      <c r="G68" t="s">
        <v>114</v>
      </c>
      <c r="H68" t="s">
        <v>135</v>
      </c>
      <c r="I68">
        <v>81.69</v>
      </c>
      <c r="J68">
        <v>1</v>
      </c>
      <c r="K68">
        <v>0</v>
      </c>
      <c r="L68">
        <v>4.8899999999999997</v>
      </c>
      <c r="M68">
        <v>25.73</v>
      </c>
      <c r="N68" t="s">
        <v>110</v>
      </c>
      <c r="O68">
        <v>9579</v>
      </c>
      <c r="P68">
        <v>5</v>
      </c>
      <c r="S68">
        <v>1</v>
      </c>
      <c r="T68">
        <v>2013</v>
      </c>
      <c r="U68">
        <v>1</v>
      </c>
    </row>
    <row r="69" spans="1:21">
      <c r="A69">
        <v>41279</v>
      </c>
      <c r="B69" t="s">
        <v>122</v>
      </c>
      <c r="C69" t="s">
        <v>97</v>
      </c>
      <c r="D69" t="s">
        <v>97</v>
      </c>
      <c r="E69" t="s">
        <v>97</v>
      </c>
      <c r="F69" t="s">
        <v>125</v>
      </c>
      <c r="G69" t="s">
        <v>99</v>
      </c>
      <c r="H69" t="s">
        <v>126</v>
      </c>
      <c r="I69">
        <v>111.84</v>
      </c>
      <c r="J69">
        <v>4</v>
      </c>
      <c r="K69">
        <v>0</v>
      </c>
      <c r="L69">
        <v>4.4400000000000004</v>
      </c>
      <c r="M69">
        <v>17.55</v>
      </c>
      <c r="N69" t="s">
        <v>110</v>
      </c>
      <c r="O69">
        <v>12578</v>
      </c>
      <c r="P69">
        <v>5</v>
      </c>
      <c r="S69">
        <v>1</v>
      </c>
      <c r="T69">
        <v>2013</v>
      </c>
      <c r="U69">
        <v>1</v>
      </c>
    </row>
    <row r="70" spans="1:21">
      <c r="A70">
        <v>41279</v>
      </c>
      <c r="B70" t="s">
        <v>122</v>
      </c>
      <c r="C70" t="s">
        <v>97</v>
      </c>
      <c r="D70" t="s">
        <v>97</v>
      </c>
      <c r="E70" t="s">
        <v>97</v>
      </c>
      <c r="F70" t="s">
        <v>213</v>
      </c>
      <c r="G70" t="s">
        <v>99</v>
      </c>
      <c r="H70" t="s">
        <v>126</v>
      </c>
      <c r="I70">
        <v>15.12</v>
      </c>
      <c r="J70">
        <v>1</v>
      </c>
      <c r="K70">
        <v>0</v>
      </c>
      <c r="L70">
        <v>5.43</v>
      </c>
      <c r="M70">
        <v>3.01</v>
      </c>
      <c r="N70" t="s">
        <v>105</v>
      </c>
      <c r="O70">
        <v>28329</v>
      </c>
      <c r="P70">
        <v>5</v>
      </c>
      <c r="S70">
        <v>1</v>
      </c>
      <c r="T70">
        <v>2013</v>
      </c>
      <c r="U70">
        <v>1</v>
      </c>
    </row>
    <row r="71" spans="1:21">
      <c r="A71">
        <v>41275</v>
      </c>
      <c r="B71" t="s">
        <v>112</v>
      </c>
      <c r="C71" t="s">
        <v>97</v>
      </c>
      <c r="D71" t="s">
        <v>97</v>
      </c>
      <c r="E71" t="s">
        <v>97</v>
      </c>
      <c r="F71" t="s">
        <v>238</v>
      </c>
      <c r="G71" t="s">
        <v>99</v>
      </c>
      <c r="H71" t="s">
        <v>126</v>
      </c>
      <c r="I71">
        <v>15.75</v>
      </c>
      <c r="J71">
        <v>1</v>
      </c>
      <c r="K71">
        <v>0</v>
      </c>
      <c r="L71">
        <v>1.71</v>
      </c>
      <c r="M71">
        <v>1.4</v>
      </c>
      <c r="N71" t="s">
        <v>105</v>
      </c>
      <c r="O71">
        <v>33475</v>
      </c>
      <c r="P71">
        <v>1</v>
      </c>
      <c r="S71">
        <v>1</v>
      </c>
      <c r="T71">
        <v>2013</v>
      </c>
      <c r="U71">
        <v>1</v>
      </c>
    </row>
    <row r="72" spans="1:21">
      <c r="A72">
        <v>41314</v>
      </c>
      <c r="B72" t="s">
        <v>96</v>
      </c>
      <c r="C72" t="s">
        <v>97</v>
      </c>
      <c r="D72" t="s">
        <v>97</v>
      </c>
      <c r="E72" t="s">
        <v>97</v>
      </c>
      <c r="F72" t="s">
        <v>108</v>
      </c>
      <c r="G72" t="s">
        <v>103</v>
      </c>
      <c r="H72" t="s">
        <v>109</v>
      </c>
      <c r="I72">
        <v>533.61</v>
      </c>
      <c r="J72">
        <v>1</v>
      </c>
      <c r="K72">
        <v>0</v>
      </c>
      <c r="L72">
        <v>170.73</v>
      </c>
      <c r="M72">
        <v>133.38</v>
      </c>
      <c r="N72" t="s">
        <v>110</v>
      </c>
      <c r="O72">
        <v>1678</v>
      </c>
      <c r="P72">
        <v>9</v>
      </c>
      <c r="S72">
        <v>2</v>
      </c>
      <c r="T72">
        <v>2013</v>
      </c>
      <c r="U72">
        <v>1</v>
      </c>
    </row>
    <row r="73" spans="1:21">
      <c r="A73">
        <v>41310</v>
      </c>
      <c r="B73" t="s">
        <v>122</v>
      </c>
      <c r="C73" t="s">
        <v>97</v>
      </c>
      <c r="D73" t="s">
        <v>97</v>
      </c>
      <c r="E73" t="s">
        <v>97</v>
      </c>
      <c r="F73" t="s">
        <v>182</v>
      </c>
      <c r="G73" t="s">
        <v>114</v>
      </c>
      <c r="H73" t="s">
        <v>150</v>
      </c>
      <c r="I73">
        <v>336.36</v>
      </c>
      <c r="J73">
        <v>2</v>
      </c>
      <c r="K73">
        <v>0</v>
      </c>
      <c r="L73">
        <v>30.24</v>
      </c>
      <c r="M73">
        <v>8.59</v>
      </c>
      <c r="N73" t="s">
        <v>105</v>
      </c>
      <c r="O73">
        <v>18849</v>
      </c>
      <c r="P73">
        <v>5</v>
      </c>
      <c r="S73">
        <v>2</v>
      </c>
      <c r="T73">
        <v>2013</v>
      </c>
      <c r="U73">
        <v>1</v>
      </c>
    </row>
    <row r="74" spans="1:21">
      <c r="A74">
        <v>41334</v>
      </c>
      <c r="B74" t="s">
        <v>112</v>
      </c>
      <c r="C74" t="s">
        <v>97</v>
      </c>
      <c r="D74" t="s">
        <v>97</v>
      </c>
      <c r="E74" t="s">
        <v>97</v>
      </c>
      <c r="F74" t="s">
        <v>124</v>
      </c>
      <c r="G74" t="s">
        <v>114</v>
      </c>
      <c r="H74" t="s">
        <v>118</v>
      </c>
      <c r="I74">
        <v>319.92</v>
      </c>
      <c r="J74">
        <v>1</v>
      </c>
      <c r="K74">
        <v>0</v>
      </c>
      <c r="L74">
        <v>15.99</v>
      </c>
      <c r="M74">
        <v>62</v>
      </c>
      <c r="N74" t="s">
        <v>101</v>
      </c>
      <c r="O74">
        <v>4270</v>
      </c>
      <c r="P74">
        <v>1</v>
      </c>
      <c r="S74">
        <v>3</v>
      </c>
      <c r="T74">
        <v>2013</v>
      </c>
      <c r="U74">
        <v>1</v>
      </c>
    </row>
    <row r="75" spans="1:21">
      <c r="A75">
        <v>41334</v>
      </c>
      <c r="B75" t="s">
        <v>112</v>
      </c>
      <c r="C75" t="s">
        <v>97</v>
      </c>
      <c r="D75" t="s">
        <v>97</v>
      </c>
      <c r="E75" t="s">
        <v>97</v>
      </c>
      <c r="F75" t="s">
        <v>133</v>
      </c>
      <c r="G75" t="s">
        <v>114</v>
      </c>
      <c r="H75" t="s">
        <v>115</v>
      </c>
      <c r="I75">
        <v>311.25</v>
      </c>
      <c r="J75">
        <v>1</v>
      </c>
      <c r="K75">
        <v>0</v>
      </c>
      <c r="L75">
        <v>40.44</v>
      </c>
      <c r="M75">
        <v>31.3</v>
      </c>
      <c r="N75" t="s">
        <v>101</v>
      </c>
      <c r="O75">
        <v>8147</v>
      </c>
      <c r="P75">
        <v>1</v>
      </c>
      <c r="S75">
        <v>3</v>
      </c>
      <c r="T75">
        <v>2013</v>
      </c>
      <c r="U75">
        <v>1</v>
      </c>
    </row>
    <row r="76" spans="1:21">
      <c r="A76">
        <v>41334</v>
      </c>
      <c r="B76" t="s">
        <v>112</v>
      </c>
      <c r="C76" t="s">
        <v>97</v>
      </c>
      <c r="D76" t="s">
        <v>97</v>
      </c>
      <c r="E76" t="s">
        <v>97</v>
      </c>
      <c r="F76" t="s">
        <v>141</v>
      </c>
      <c r="G76" t="s">
        <v>99</v>
      </c>
      <c r="H76" t="s">
        <v>142</v>
      </c>
      <c r="I76">
        <v>178.2</v>
      </c>
      <c r="J76">
        <v>6</v>
      </c>
      <c r="K76">
        <v>0</v>
      </c>
      <c r="L76">
        <v>74.7</v>
      </c>
      <c r="M76">
        <v>24.71</v>
      </c>
      <c r="N76" t="s">
        <v>101</v>
      </c>
      <c r="O76">
        <v>9888</v>
      </c>
      <c r="P76">
        <v>1</v>
      </c>
      <c r="S76">
        <v>3</v>
      </c>
      <c r="T76">
        <v>2013</v>
      </c>
      <c r="U76">
        <v>1</v>
      </c>
    </row>
    <row r="77" spans="1:21">
      <c r="A77">
        <v>41339</v>
      </c>
      <c r="B77" t="s">
        <v>96</v>
      </c>
      <c r="C77" t="s">
        <v>97</v>
      </c>
      <c r="D77" t="s">
        <v>97</v>
      </c>
      <c r="E77" t="s">
        <v>97</v>
      </c>
      <c r="F77" t="s">
        <v>181</v>
      </c>
      <c r="G77" t="s">
        <v>99</v>
      </c>
      <c r="H77" t="s">
        <v>107</v>
      </c>
      <c r="I77">
        <v>132</v>
      </c>
      <c r="J77">
        <v>8</v>
      </c>
      <c r="K77">
        <v>0</v>
      </c>
      <c r="L77">
        <v>32.880000000000003</v>
      </c>
      <c r="M77">
        <v>9.39</v>
      </c>
      <c r="N77" t="s">
        <v>105</v>
      </c>
      <c r="O77">
        <v>18063</v>
      </c>
      <c r="P77">
        <v>6</v>
      </c>
      <c r="S77">
        <v>3</v>
      </c>
      <c r="T77">
        <v>2013</v>
      </c>
      <c r="U77">
        <v>1</v>
      </c>
    </row>
    <row r="78" spans="1:21">
      <c r="A78">
        <v>41339</v>
      </c>
      <c r="B78" t="s">
        <v>96</v>
      </c>
      <c r="C78" t="s">
        <v>97</v>
      </c>
      <c r="D78" t="s">
        <v>97</v>
      </c>
      <c r="E78" t="s">
        <v>97</v>
      </c>
      <c r="F78" t="s">
        <v>179</v>
      </c>
      <c r="G78" t="s">
        <v>103</v>
      </c>
      <c r="H78" t="s">
        <v>177</v>
      </c>
      <c r="I78">
        <v>51.9</v>
      </c>
      <c r="J78">
        <v>1</v>
      </c>
      <c r="K78">
        <v>0</v>
      </c>
      <c r="L78">
        <v>11.4</v>
      </c>
      <c r="M78">
        <v>3.79</v>
      </c>
      <c r="N78" t="s">
        <v>105</v>
      </c>
      <c r="O78">
        <v>26385</v>
      </c>
      <c r="P78">
        <v>6</v>
      </c>
      <c r="S78">
        <v>3</v>
      </c>
      <c r="T78">
        <v>2013</v>
      </c>
      <c r="U78">
        <v>1</v>
      </c>
    </row>
    <row r="79" spans="1:21">
      <c r="A79">
        <v>41339</v>
      </c>
      <c r="B79" t="s">
        <v>96</v>
      </c>
      <c r="C79" t="s">
        <v>97</v>
      </c>
      <c r="D79" t="s">
        <v>97</v>
      </c>
      <c r="E79" t="s">
        <v>97</v>
      </c>
      <c r="F79" t="s">
        <v>230</v>
      </c>
      <c r="G79" t="s">
        <v>99</v>
      </c>
      <c r="H79" t="s">
        <v>126</v>
      </c>
      <c r="I79">
        <v>22.2</v>
      </c>
      <c r="J79">
        <v>2</v>
      </c>
      <c r="K79">
        <v>0</v>
      </c>
      <c r="L79">
        <v>5.28</v>
      </c>
      <c r="M79">
        <v>2.04</v>
      </c>
      <c r="N79" t="s">
        <v>105</v>
      </c>
      <c r="O79">
        <v>31202</v>
      </c>
      <c r="P79">
        <v>6</v>
      </c>
      <c r="S79">
        <v>3</v>
      </c>
      <c r="T79">
        <v>2013</v>
      </c>
      <c r="U79">
        <v>1</v>
      </c>
    </row>
    <row r="80" spans="1:21">
      <c r="A80">
        <v>41339</v>
      </c>
      <c r="B80" t="s">
        <v>96</v>
      </c>
      <c r="C80" t="s">
        <v>97</v>
      </c>
      <c r="D80" t="s">
        <v>97</v>
      </c>
      <c r="E80" t="s">
        <v>97</v>
      </c>
      <c r="F80" t="s">
        <v>234</v>
      </c>
      <c r="G80" t="s">
        <v>99</v>
      </c>
      <c r="H80" t="s">
        <v>126</v>
      </c>
      <c r="I80">
        <v>31.92</v>
      </c>
      <c r="J80">
        <v>2</v>
      </c>
      <c r="K80">
        <v>0</v>
      </c>
      <c r="L80">
        <v>11.76</v>
      </c>
      <c r="M80">
        <v>1.67</v>
      </c>
      <c r="N80" t="s">
        <v>105</v>
      </c>
      <c r="O80">
        <v>32491</v>
      </c>
      <c r="P80">
        <v>6</v>
      </c>
      <c r="S80">
        <v>3</v>
      </c>
      <c r="T80">
        <v>2013</v>
      </c>
      <c r="U80">
        <v>1</v>
      </c>
    </row>
    <row r="81" spans="1:21">
      <c r="A81">
        <v>41334</v>
      </c>
      <c r="B81" t="s">
        <v>112</v>
      </c>
      <c r="C81" t="s">
        <v>97</v>
      </c>
      <c r="D81" t="s">
        <v>97</v>
      </c>
      <c r="E81" t="s">
        <v>97</v>
      </c>
      <c r="F81" t="s">
        <v>237</v>
      </c>
      <c r="G81" t="s">
        <v>99</v>
      </c>
      <c r="H81" t="s">
        <v>148</v>
      </c>
      <c r="I81">
        <v>12.9</v>
      </c>
      <c r="J81">
        <v>1</v>
      </c>
      <c r="K81">
        <v>0</v>
      </c>
      <c r="L81">
        <v>5.01</v>
      </c>
      <c r="M81">
        <v>1.44</v>
      </c>
      <c r="N81" t="s">
        <v>101</v>
      </c>
      <c r="O81">
        <v>33339</v>
      </c>
      <c r="P81">
        <v>1</v>
      </c>
      <c r="S81">
        <v>3</v>
      </c>
      <c r="T81">
        <v>2013</v>
      </c>
      <c r="U81">
        <v>1</v>
      </c>
    </row>
    <row r="82" spans="1:21">
      <c r="A82">
        <v>41374</v>
      </c>
      <c r="B82" t="s">
        <v>96</v>
      </c>
      <c r="C82" t="s">
        <v>97</v>
      </c>
      <c r="D82" t="s">
        <v>97</v>
      </c>
      <c r="E82" t="s">
        <v>97</v>
      </c>
      <c r="F82" t="s">
        <v>197</v>
      </c>
      <c r="G82" t="s">
        <v>99</v>
      </c>
      <c r="H82" t="s">
        <v>100</v>
      </c>
      <c r="I82">
        <v>61.29</v>
      </c>
      <c r="J82">
        <v>1</v>
      </c>
      <c r="K82">
        <v>0</v>
      </c>
      <c r="L82">
        <v>21.45</v>
      </c>
      <c r="M82">
        <v>5.2</v>
      </c>
      <c r="N82" t="s">
        <v>101</v>
      </c>
      <c r="O82">
        <v>23596</v>
      </c>
      <c r="P82">
        <v>10</v>
      </c>
      <c r="S82">
        <v>4</v>
      </c>
      <c r="T82">
        <v>2013</v>
      </c>
      <c r="U82">
        <v>2</v>
      </c>
    </row>
    <row r="83" spans="1:21">
      <c r="A83">
        <v>41374</v>
      </c>
      <c r="B83" t="s">
        <v>96</v>
      </c>
      <c r="C83" t="s">
        <v>97</v>
      </c>
      <c r="D83" t="s">
        <v>97</v>
      </c>
      <c r="E83" t="s">
        <v>97</v>
      </c>
      <c r="F83" t="s">
        <v>203</v>
      </c>
      <c r="G83" t="s">
        <v>99</v>
      </c>
      <c r="H83" t="s">
        <v>163</v>
      </c>
      <c r="I83">
        <v>43.68</v>
      </c>
      <c r="J83">
        <v>4</v>
      </c>
      <c r="K83">
        <v>0</v>
      </c>
      <c r="L83">
        <v>16.559999999999999</v>
      </c>
      <c r="M83">
        <v>4.74</v>
      </c>
      <c r="N83" t="s">
        <v>101</v>
      </c>
      <c r="O83">
        <v>24423</v>
      </c>
      <c r="P83">
        <v>10</v>
      </c>
      <c r="S83">
        <v>4</v>
      </c>
      <c r="T83">
        <v>2013</v>
      </c>
      <c r="U83">
        <v>2</v>
      </c>
    </row>
    <row r="84" spans="1:21">
      <c r="A84">
        <v>41366</v>
      </c>
      <c r="B84" t="s">
        <v>122</v>
      </c>
      <c r="C84" t="s">
        <v>97</v>
      </c>
      <c r="D84" t="s">
        <v>97</v>
      </c>
      <c r="E84" t="s">
        <v>97</v>
      </c>
      <c r="F84" t="s">
        <v>244</v>
      </c>
      <c r="G84" t="s">
        <v>99</v>
      </c>
      <c r="H84" t="s">
        <v>148</v>
      </c>
      <c r="I84">
        <v>6.12</v>
      </c>
      <c r="J84">
        <v>1</v>
      </c>
      <c r="K84">
        <v>0</v>
      </c>
      <c r="L84">
        <v>0.24</v>
      </c>
      <c r="M84">
        <v>0.87</v>
      </c>
      <c r="N84" t="s">
        <v>164</v>
      </c>
      <c r="O84">
        <v>35625</v>
      </c>
      <c r="P84">
        <v>2</v>
      </c>
      <c r="S84">
        <v>4</v>
      </c>
      <c r="T84">
        <v>2013</v>
      </c>
      <c r="U84">
        <v>2</v>
      </c>
    </row>
    <row r="85" spans="1:21">
      <c r="A85">
        <v>41433</v>
      </c>
      <c r="B85" t="s">
        <v>122</v>
      </c>
      <c r="C85" t="s">
        <v>97</v>
      </c>
      <c r="D85" t="s">
        <v>97</v>
      </c>
      <c r="E85" t="s">
        <v>97</v>
      </c>
      <c r="F85" t="s">
        <v>144</v>
      </c>
      <c r="G85" t="s">
        <v>114</v>
      </c>
      <c r="H85" t="s">
        <v>118</v>
      </c>
      <c r="I85">
        <v>388.62</v>
      </c>
      <c r="J85">
        <v>2</v>
      </c>
      <c r="K85">
        <v>0</v>
      </c>
      <c r="L85">
        <v>85.44</v>
      </c>
      <c r="M85">
        <v>23.37</v>
      </c>
      <c r="N85" t="s">
        <v>105</v>
      </c>
      <c r="O85">
        <v>10321</v>
      </c>
      <c r="P85">
        <v>8</v>
      </c>
      <c r="S85">
        <v>6</v>
      </c>
      <c r="T85">
        <v>2013</v>
      </c>
      <c r="U85">
        <v>2</v>
      </c>
    </row>
    <row r="86" spans="1:21">
      <c r="A86">
        <v>41433</v>
      </c>
      <c r="B86" t="s">
        <v>122</v>
      </c>
      <c r="C86" t="s">
        <v>97</v>
      </c>
      <c r="D86" t="s">
        <v>97</v>
      </c>
      <c r="E86" t="s">
        <v>97</v>
      </c>
      <c r="F86" t="s">
        <v>156</v>
      </c>
      <c r="G86" t="s">
        <v>114</v>
      </c>
      <c r="H86" t="s">
        <v>135</v>
      </c>
      <c r="I86">
        <v>254.16</v>
      </c>
      <c r="J86">
        <v>1</v>
      </c>
      <c r="K86">
        <v>0</v>
      </c>
      <c r="L86">
        <v>101.64</v>
      </c>
      <c r="M86">
        <v>16.010000000000002</v>
      </c>
      <c r="N86" t="s">
        <v>105</v>
      </c>
      <c r="O86">
        <v>13348</v>
      </c>
      <c r="P86">
        <v>8</v>
      </c>
      <c r="S86">
        <v>6</v>
      </c>
      <c r="T86">
        <v>2013</v>
      </c>
      <c r="U86">
        <v>2</v>
      </c>
    </row>
    <row r="87" spans="1:21">
      <c r="A87">
        <v>41433</v>
      </c>
      <c r="B87" t="s">
        <v>96</v>
      </c>
      <c r="C87" t="s">
        <v>97</v>
      </c>
      <c r="D87" t="s">
        <v>97</v>
      </c>
      <c r="E87" t="s">
        <v>97</v>
      </c>
      <c r="F87" t="s">
        <v>159</v>
      </c>
      <c r="G87" t="s">
        <v>99</v>
      </c>
      <c r="H87" t="s">
        <v>100</v>
      </c>
      <c r="I87">
        <v>90.24</v>
      </c>
      <c r="J87">
        <v>1</v>
      </c>
      <c r="K87">
        <v>0</v>
      </c>
      <c r="L87">
        <v>15.33</v>
      </c>
      <c r="M87">
        <v>15.76</v>
      </c>
      <c r="N87" t="s">
        <v>101</v>
      </c>
      <c r="O87">
        <v>13479</v>
      </c>
      <c r="P87">
        <v>8</v>
      </c>
      <c r="S87">
        <v>6</v>
      </c>
      <c r="T87">
        <v>2013</v>
      </c>
      <c r="U87">
        <v>2</v>
      </c>
    </row>
    <row r="88" spans="1:21">
      <c r="A88">
        <v>41433</v>
      </c>
      <c r="B88" t="s">
        <v>122</v>
      </c>
      <c r="C88" t="s">
        <v>97</v>
      </c>
      <c r="D88" t="s">
        <v>97</v>
      </c>
      <c r="E88" t="s">
        <v>97</v>
      </c>
      <c r="F88" t="s">
        <v>172</v>
      </c>
      <c r="G88" t="s">
        <v>114</v>
      </c>
      <c r="H88" t="s">
        <v>118</v>
      </c>
      <c r="I88">
        <v>520.98</v>
      </c>
      <c r="J88">
        <v>2</v>
      </c>
      <c r="K88">
        <v>0</v>
      </c>
      <c r="L88">
        <v>62.46</v>
      </c>
      <c r="M88">
        <v>11.22</v>
      </c>
      <c r="N88" t="s">
        <v>105</v>
      </c>
      <c r="O88">
        <v>16422</v>
      </c>
      <c r="P88">
        <v>8</v>
      </c>
      <c r="S88">
        <v>6</v>
      </c>
      <c r="T88">
        <v>2013</v>
      </c>
      <c r="U88">
        <v>2</v>
      </c>
    </row>
    <row r="89" spans="1:21">
      <c r="A89">
        <v>41430</v>
      </c>
      <c r="B89" t="s">
        <v>112</v>
      </c>
      <c r="C89" t="s">
        <v>97</v>
      </c>
      <c r="D89" t="s">
        <v>97</v>
      </c>
      <c r="E89" t="s">
        <v>97</v>
      </c>
      <c r="F89" t="s">
        <v>205</v>
      </c>
      <c r="G89" t="s">
        <v>99</v>
      </c>
      <c r="H89" t="s">
        <v>126</v>
      </c>
      <c r="I89">
        <v>49.56</v>
      </c>
      <c r="J89">
        <v>2</v>
      </c>
      <c r="K89">
        <v>0</v>
      </c>
      <c r="L89">
        <v>15.84</v>
      </c>
      <c r="M89">
        <v>4.29</v>
      </c>
      <c r="N89" t="s">
        <v>164</v>
      </c>
      <c r="O89">
        <v>25317</v>
      </c>
      <c r="P89">
        <v>5</v>
      </c>
      <c r="S89">
        <v>6</v>
      </c>
      <c r="T89">
        <v>2013</v>
      </c>
      <c r="U89">
        <v>2</v>
      </c>
    </row>
    <row r="90" spans="1:21">
      <c r="A90">
        <v>41431</v>
      </c>
      <c r="B90" t="s">
        <v>122</v>
      </c>
      <c r="C90" t="s">
        <v>97</v>
      </c>
      <c r="D90" t="s">
        <v>97</v>
      </c>
      <c r="E90" t="s">
        <v>97</v>
      </c>
      <c r="F90" t="s">
        <v>206</v>
      </c>
      <c r="G90" t="s">
        <v>103</v>
      </c>
      <c r="H90" t="s">
        <v>177</v>
      </c>
      <c r="I90">
        <v>18.989999999999998</v>
      </c>
      <c r="J90">
        <v>1</v>
      </c>
      <c r="K90">
        <v>0</v>
      </c>
      <c r="L90">
        <v>6.81</v>
      </c>
      <c r="M90">
        <v>4.21</v>
      </c>
      <c r="N90" t="s">
        <v>101</v>
      </c>
      <c r="O90">
        <v>25470</v>
      </c>
      <c r="P90">
        <v>6</v>
      </c>
      <c r="S90">
        <v>6</v>
      </c>
      <c r="T90">
        <v>2013</v>
      </c>
      <c r="U90">
        <v>2</v>
      </c>
    </row>
    <row r="91" spans="1:21">
      <c r="A91">
        <v>41463</v>
      </c>
      <c r="B91" t="s">
        <v>112</v>
      </c>
      <c r="C91" t="s">
        <v>97</v>
      </c>
      <c r="D91" t="s">
        <v>97</v>
      </c>
      <c r="E91" t="s">
        <v>97</v>
      </c>
      <c r="F91" t="s">
        <v>218</v>
      </c>
      <c r="G91" t="s">
        <v>99</v>
      </c>
      <c r="H91" t="s">
        <v>148</v>
      </c>
      <c r="I91">
        <v>11.46</v>
      </c>
      <c r="J91">
        <v>1</v>
      </c>
      <c r="K91">
        <v>0</v>
      </c>
      <c r="L91">
        <v>2.97</v>
      </c>
      <c r="M91">
        <v>2.65</v>
      </c>
      <c r="N91" t="s">
        <v>105</v>
      </c>
      <c r="O91">
        <v>29311</v>
      </c>
      <c r="P91">
        <v>8</v>
      </c>
      <c r="S91">
        <v>7</v>
      </c>
      <c r="T91">
        <v>2013</v>
      </c>
      <c r="U91">
        <v>3</v>
      </c>
    </row>
    <row r="92" spans="1:21">
      <c r="A92">
        <v>41463</v>
      </c>
      <c r="B92" t="s">
        <v>112</v>
      </c>
      <c r="C92" t="s">
        <v>97</v>
      </c>
      <c r="D92" t="s">
        <v>97</v>
      </c>
      <c r="E92" t="s">
        <v>97</v>
      </c>
      <c r="F92" t="s">
        <v>249</v>
      </c>
      <c r="G92" t="s">
        <v>99</v>
      </c>
      <c r="H92" t="s">
        <v>148</v>
      </c>
      <c r="I92">
        <v>12.36</v>
      </c>
      <c r="J92">
        <v>1</v>
      </c>
      <c r="K92">
        <v>0</v>
      </c>
      <c r="L92">
        <v>1.23</v>
      </c>
      <c r="M92">
        <v>0.56999999999999995</v>
      </c>
      <c r="N92" t="s">
        <v>105</v>
      </c>
      <c r="O92">
        <v>36771</v>
      </c>
      <c r="P92">
        <v>8</v>
      </c>
      <c r="S92">
        <v>7</v>
      </c>
      <c r="T92">
        <v>2013</v>
      </c>
      <c r="U92">
        <v>3</v>
      </c>
    </row>
    <row r="93" spans="1:21">
      <c r="A93">
        <v>41497</v>
      </c>
      <c r="B93" t="s">
        <v>96</v>
      </c>
      <c r="C93" t="s">
        <v>97</v>
      </c>
      <c r="D93" t="s">
        <v>97</v>
      </c>
      <c r="E93" t="s">
        <v>97</v>
      </c>
      <c r="F93" t="s">
        <v>233</v>
      </c>
      <c r="G93" t="s">
        <v>99</v>
      </c>
      <c r="H93" t="s">
        <v>107</v>
      </c>
      <c r="I93">
        <v>24</v>
      </c>
      <c r="J93">
        <v>1</v>
      </c>
      <c r="K93">
        <v>0</v>
      </c>
      <c r="L93">
        <v>2.88</v>
      </c>
      <c r="M93">
        <v>1.82</v>
      </c>
      <c r="N93" t="s">
        <v>105</v>
      </c>
      <c r="O93">
        <v>31954</v>
      </c>
      <c r="P93">
        <v>11</v>
      </c>
      <c r="S93">
        <v>8</v>
      </c>
      <c r="T93">
        <v>2013</v>
      </c>
      <c r="U93">
        <v>3</v>
      </c>
    </row>
    <row r="94" spans="1:21">
      <c r="A94">
        <v>41497</v>
      </c>
      <c r="B94" t="s">
        <v>96</v>
      </c>
      <c r="C94" t="s">
        <v>97</v>
      </c>
      <c r="D94" t="s">
        <v>97</v>
      </c>
      <c r="E94" t="s">
        <v>97</v>
      </c>
      <c r="F94" t="s">
        <v>242</v>
      </c>
      <c r="G94" t="s">
        <v>99</v>
      </c>
      <c r="H94" t="s">
        <v>148</v>
      </c>
      <c r="I94">
        <v>13.29</v>
      </c>
      <c r="J94">
        <v>1</v>
      </c>
      <c r="K94">
        <v>0</v>
      </c>
      <c r="L94">
        <v>0.39</v>
      </c>
      <c r="M94">
        <v>0.95</v>
      </c>
      <c r="N94" t="s">
        <v>105</v>
      </c>
      <c r="O94">
        <v>35306</v>
      </c>
      <c r="P94">
        <v>11</v>
      </c>
      <c r="S94">
        <v>8</v>
      </c>
      <c r="T94">
        <v>2013</v>
      </c>
      <c r="U94">
        <v>3</v>
      </c>
    </row>
    <row r="95" spans="1:21">
      <c r="A95">
        <v>41497</v>
      </c>
      <c r="B95" t="s">
        <v>96</v>
      </c>
      <c r="C95" t="s">
        <v>97</v>
      </c>
      <c r="D95" t="s">
        <v>97</v>
      </c>
      <c r="E95" t="s">
        <v>97</v>
      </c>
      <c r="F95" t="s">
        <v>245</v>
      </c>
      <c r="G95" t="s">
        <v>99</v>
      </c>
      <c r="H95" t="s">
        <v>148</v>
      </c>
      <c r="I95">
        <v>8.76</v>
      </c>
      <c r="J95">
        <v>1</v>
      </c>
      <c r="K95">
        <v>0</v>
      </c>
      <c r="L95">
        <v>4.0199999999999996</v>
      </c>
      <c r="M95">
        <v>0.75</v>
      </c>
      <c r="N95" t="s">
        <v>105</v>
      </c>
      <c r="O95">
        <v>36100</v>
      </c>
      <c r="P95">
        <v>11</v>
      </c>
      <c r="S95">
        <v>8</v>
      </c>
      <c r="T95">
        <v>2013</v>
      </c>
      <c r="U95">
        <v>3</v>
      </c>
    </row>
    <row r="96" spans="1:21">
      <c r="A96">
        <v>41528</v>
      </c>
      <c r="B96" t="s">
        <v>122</v>
      </c>
      <c r="C96" t="s">
        <v>97</v>
      </c>
      <c r="D96" t="s">
        <v>97</v>
      </c>
      <c r="E96" t="s">
        <v>97</v>
      </c>
      <c r="F96" t="s">
        <v>132</v>
      </c>
      <c r="G96" t="s">
        <v>114</v>
      </c>
      <c r="H96" t="s">
        <v>115</v>
      </c>
      <c r="I96">
        <v>529.79999999999995</v>
      </c>
      <c r="J96">
        <v>2</v>
      </c>
      <c r="K96">
        <v>0</v>
      </c>
      <c r="L96">
        <v>116.52</v>
      </c>
      <c r="M96">
        <v>32.92</v>
      </c>
      <c r="N96" t="s">
        <v>105</v>
      </c>
      <c r="O96">
        <v>7824</v>
      </c>
      <c r="P96">
        <v>11</v>
      </c>
      <c r="S96">
        <v>9</v>
      </c>
      <c r="T96">
        <v>2013</v>
      </c>
      <c r="U96">
        <v>3</v>
      </c>
    </row>
    <row r="97" spans="1:21">
      <c r="A97">
        <v>41528</v>
      </c>
      <c r="B97" t="s">
        <v>122</v>
      </c>
      <c r="C97" t="s">
        <v>97</v>
      </c>
      <c r="D97" t="s">
        <v>97</v>
      </c>
      <c r="E97" t="s">
        <v>97</v>
      </c>
      <c r="F97" t="s">
        <v>137</v>
      </c>
      <c r="G97" t="s">
        <v>103</v>
      </c>
      <c r="H97" t="s">
        <v>109</v>
      </c>
      <c r="I97">
        <v>315.75</v>
      </c>
      <c r="J97">
        <v>1</v>
      </c>
      <c r="K97">
        <v>0</v>
      </c>
      <c r="L97">
        <v>129.44999999999999</v>
      </c>
      <c r="M97">
        <v>28.79</v>
      </c>
      <c r="N97" t="s">
        <v>105</v>
      </c>
      <c r="O97">
        <v>8741</v>
      </c>
      <c r="P97">
        <v>11</v>
      </c>
      <c r="S97">
        <v>9</v>
      </c>
      <c r="T97">
        <v>2013</v>
      </c>
      <c r="U97">
        <v>3</v>
      </c>
    </row>
    <row r="98" spans="1:21">
      <c r="A98">
        <v>41528</v>
      </c>
      <c r="B98" t="s">
        <v>122</v>
      </c>
      <c r="C98" t="s">
        <v>97</v>
      </c>
      <c r="D98" t="s">
        <v>97</v>
      </c>
      <c r="E98" t="s">
        <v>97</v>
      </c>
      <c r="F98" t="s">
        <v>243</v>
      </c>
      <c r="G98" t="s">
        <v>99</v>
      </c>
      <c r="H98" t="s">
        <v>131</v>
      </c>
      <c r="I98">
        <v>38.549999999999997</v>
      </c>
      <c r="J98">
        <v>1</v>
      </c>
      <c r="K98">
        <v>0</v>
      </c>
      <c r="L98">
        <v>0.36</v>
      </c>
      <c r="M98">
        <v>0.95</v>
      </c>
      <c r="N98" t="s">
        <v>105</v>
      </c>
      <c r="O98">
        <v>35311</v>
      </c>
      <c r="P98">
        <v>11</v>
      </c>
      <c r="S98">
        <v>9</v>
      </c>
      <c r="T98">
        <v>2013</v>
      </c>
      <c r="U98">
        <v>3</v>
      </c>
    </row>
    <row r="99" spans="1:21">
      <c r="A99">
        <v>41548</v>
      </c>
      <c r="B99" t="s">
        <v>96</v>
      </c>
      <c r="C99" t="s">
        <v>97</v>
      </c>
      <c r="D99" t="s">
        <v>97</v>
      </c>
      <c r="E99" t="s">
        <v>97</v>
      </c>
      <c r="F99" t="s">
        <v>134</v>
      </c>
      <c r="G99" t="s">
        <v>114</v>
      </c>
      <c r="H99" t="s">
        <v>135</v>
      </c>
      <c r="I99">
        <v>248.82</v>
      </c>
      <c r="J99">
        <v>1</v>
      </c>
      <c r="K99">
        <v>0</v>
      </c>
      <c r="L99">
        <v>89.55</v>
      </c>
      <c r="M99">
        <v>31.11</v>
      </c>
      <c r="N99" t="s">
        <v>105</v>
      </c>
      <c r="O99">
        <v>8182</v>
      </c>
      <c r="P99">
        <v>1</v>
      </c>
      <c r="S99">
        <v>10</v>
      </c>
      <c r="T99">
        <v>2013</v>
      </c>
      <c r="U99">
        <v>4</v>
      </c>
    </row>
    <row r="100" spans="1:21">
      <c r="A100">
        <v>41553</v>
      </c>
      <c r="B100" t="s">
        <v>122</v>
      </c>
      <c r="C100" t="s">
        <v>97</v>
      </c>
      <c r="D100" t="s">
        <v>97</v>
      </c>
      <c r="E100" t="s">
        <v>97</v>
      </c>
      <c r="F100" t="s">
        <v>152</v>
      </c>
      <c r="G100" t="s">
        <v>99</v>
      </c>
      <c r="H100" t="s">
        <v>126</v>
      </c>
      <c r="I100">
        <v>103.26</v>
      </c>
      <c r="J100">
        <v>2</v>
      </c>
      <c r="K100">
        <v>0</v>
      </c>
      <c r="L100">
        <v>17.52</v>
      </c>
      <c r="M100">
        <v>17.09</v>
      </c>
      <c r="N100" t="s">
        <v>101</v>
      </c>
      <c r="O100">
        <v>12778</v>
      </c>
      <c r="P100">
        <v>6</v>
      </c>
      <c r="S100">
        <v>10</v>
      </c>
      <c r="T100">
        <v>2013</v>
      </c>
      <c r="U100">
        <v>4</v>
      </c>
    </row>
    <row r="101" spans="1:21">
      <c r="A101">
        <v>41553</v>
      </c>
      <c r="B101" t="s">
        <v>122</v>
      </c>
      <c r="C101" t="s">
        <v>97</v>
      </c>
      <c r="D101" t="s">
        <v>97</v>
      </c>
      <c r="E101" t="s">
        <v>97</v>
      </c>
      <c r="F101" t="s">
        <v>153</v>
      </c>
      <c r="G101" t="s">
        <v>99</v>
      </c>
      <c r="H101" t="s">
        <v>154</v>
      </c>
      <c r="I101">
        <v>279.72000000000003</v>
      </c>
      <c r="J101">
        <v>6</v>
      </c>
      <c r="K101">
        <v>0</v>
      </c>
      <c r="L101">
        <v>8.2799999999999994</v>
      </c>
      <c r="M101">
        <v>16.91</v>
      </c>
      <c r="N101" t="s">
        <v>101</v>
      </c>
      <c r="O101">
        <v>12861</v>
      </c>
      <c r="P101">
        <v>6</v>
      </c>
      <c r="S101">
        <v>10</v>
      </c>
      <c r="T101">
        <v>2013</v>
      </c>
      <c r="U101">
        <v>4</v>
      </c>
    </row>
    <row r="102" spans="1:21">
      <c r="A102">
        <v>41553</v>
      </c>
      <c r="B102" t="s">
        <v>122</v>
      </c>
      <c r="C102" t="s">
        <v>97</v>
      </c>
      <c r="D102" t="s">
        <v>97</v>
      </c>
      <c r="E102" t="s">
        <v>97</v>
      </c>
      <c r="F102" t="s">
        <v>185</v>
      </c>
      <c r="G102" t="s">
        <v>103</v>
      </c>
      <c r="H102" t="s">
        <v>120</v>
      </c>
      <c r="I102">
        <v>121.05</v>
      </c>
      <c r="J102">
        <v>1</v>
      </c>
      <c r="K102">
        <v>0</v>
      </c>
      <c r="L102">
        <v>50.82</v>
      </c>
      <c r="M102">
        <v>8.17</v>
      </c>
      <c r="N102" t="s">
        <v>101</v>
      </c>
      <c r="O102">
        <v>19335</v>
      </c>
      <c r="P102">
        <v>6</v>
      </c>
      <c r="S102">
        <v>10</v>
      </c>
      <c r="T102">
        <v>2013</v>
      </c>
      <c r="U102">
        <v>4</v>
      </c>
    </row>
    <row r="103" spans="1:21">
      <c r="A103">
        <v>41553</v>
      </c>
      <c r="B103" t="s">
        <v>122</v>
      </c>
      <c r="C103" t="s">
        <v>97</v>
      </c>
      <c r="D103" t="s">
        <v>97</v>
      </c>
      <c r="E103" t="s">
        <v>97</v>
      </c>
      <c r="F103" t="s">
        <v>208</v>
      </c>
      <c r="G103" t="s">
        <v>99</v>
      </c>
      <c r="H103" t="s">
        <v>107</v>
      </c>
      <c r="I103">
        <v>52.86</v>
      </c>
      <c r="J103">
        <v>2</v>
      </c>
      <c r="K103">
        <v>0</v>
      </c>
      <c r="L103">
        <v>21.66</v>
      </c>
      <c r="M103">
        <v>3.82</v>
      </c>
      <c r="N103" t="s">
        <v>101</v>
      </c>
      <c r="O103">
        <v>26310</v>
      </c>
      <c r="P103">
        <v>6</v>
      </c>
      <c r="S103">
        <v>10</v>
      </c>
      <c r="T103">
        <v>2013</v>
      </c>
      <c r="U103">
        <v>4</v>
      </c>
    </row>
    <row r="104" spans="1:21">
      <c r="A104">
        <v>41553</v>
      </c>
      <c r="B104" t="s">
        <v>122</v>
      </c>
      <c r="C104" t="s">
        <v>97</v>
      </c>
      <c r="D104" t="s">
        <v>97</v>
      </c>
      <c r="E104" t="s">
        <v>97</v>
      </c>
      <c r="F104" t="s">
        <v>240</v>
      </c>
      <c r="G104" t="s">
        <v>99</v>
      </c>
      <c r="H104" t="s">
        <v>107</v>
      </c>
      <c r="I104">
        <v>9.33</v>
      </c>
      <c r="J104">
        <v>1</v>
      </c>
      <c r="K104">
        <v>0</v>
      </c>
      <c r="L104">
        <v>2.97</v>
      </c>
      <c r="M104">
        <v>1.17</v>
      </c>
      <c r="N104" t="s">
        <v>101</v>
      </c>
      <c r="O104">
        <v>34408</v>
      </c>
      <c r="P104">
        <v>6</v>
      </c>
      <c r="S104">
        <v>10</v>
      </c>
      <c r="T104">
        <v>2013</v>
      </c>
      <c r="U104">
        <v>4</v>
      </c>
    </row>
    <row r="105" spans="1:21">
      <c r="A105">
        <v>41620</v>
      </c>
      <c r="B105" t="s">
        <v>122</v>
      </c>
      <c r="C105" t="s">
        <v>97</v>
      </c>
      <c r="D105" t="s">
        <v>97</v>
      </c>
      <c r="E105" t="s">
        <v>97</v>
      </c>
      <c r="F105" t="s">
        <v>184</v>
      </c>
      <c r="G105" t="s">
        <v>99</v>
      </c>
      <c r="H105" t="s">
        <v>148</v>
      </c>
      <c r="I105">
        <v>100.26</v>
      </c>
      <c r="J105">
        <v>2</v>
      </c>
      <c r="K105">
        <v>0</v>
      </c>
      <c r="L105">
        <v>21</v>
      </c>
      <c r="M105">
        <v>8.2799999999999994</v>
      </c>
      <c r="N105" t="s">
        <v>105</v>
      </c>
      <c r="O105">
        <v>19195</v>
      </c>
      <c r="P105">
        <v>12</v>
      </c>
      <c r="S105">
        <v>12</v>
      </c>
      <c r="T105">
        <v>2013</v>
      </c>
      <c r="U105">
        <v>4</v>
      </c>
    </row>
    <row r="106" spans="1:21">
      <c r="A106">
        <v>41620</v>
      </c>
      <c r="B106" t="s">
        <v>122</v>
      </c>
      <c r="C106" t="s">
        <v>97</v>
      </c>
      <c r="D106" t="s">
        <v>97</v>
      </c>
      <c r="E106" t="s">
        <v>97</v>
      </c>
      <c r="F106" t="s">
        <v>219</v>
      </c>
      <c r="G106" t="s">
        <v>99</v>
      </c>
      <c r="H106" t="s">
        <v>126</v>
      </c>
      <c r="I106">
        <v>27.63</v>
      </c>
      <c r="J106">
        <v>1</v>
      </c>
      <c r="K106">
        <v>0</v>
      </c>
      <c r="L106">
        <v>4.1399999999999997</v>
      </c>
      <c r="M106">
        <v>2.65</v>
      </c>
      <c r="N106" t="s">
        <v>101</v>
      </c>
      <c r="O106">
        <v>29315</v>
      </c>
      <c r="P106">
        <v>12</v>
      </c>
      <c r="S106">
        <v>12</v>
      </c>
      <c r="T106">
        <v>2013</v>
      </c>
      <c r="U106">
        <v>4</v>
      </c>
    </row>
    <row r="107" spans="1:21">
      <c r="A107">
        <v>41651</v>
      </c>
      <c r="B107" t="s">
        <v>96</v>
      </c>
      <c r="C107" t="s">
        <v>97</v>
      </c>
      <c r="D107" t="s">
        <v>97</v>
      </c>
      <c r="E107" t="s">
        <v>97</v>
      </c>
      <c r="F107" t="s">
        <v>138</v>
      </c>
      <c r="G107" t="s">
        <v>99</v>
      </c>
      <c r="H107" t="s">
        <v>100</v>
      </c>
      <c r="I107">
        <v>456.84</v>
      </c>
      <c r="J107">
        <v>6</v>
      </c>
      <c r="K107">
        <v>0</v>
      </c>
      <c r="L107">
        <v>132.47999999999999</v>
      </c>
      <c r="M107">
        <v>28.18</v>
      </c>
      <c r="N107" t="s">
        <v>105</v>
      </c>
      <c r="O107">
        <v>8904</v>
      </c>
      <c r="P107">
        <v>12</v>
      </c>
      <c r="S107">
        <v>1</v>
      </c>
      <c r="T107">
        <v>2014</v>
      </c>
      <c r="U107">
        <v>1</v>
      </c>
    </row>
    <row r="108" spans="1:21">
      <c r="A108">
        <v>41651</v>
      </c>
      <c r="B108" t="s">
        <v>96</v>
      </c>
      <c r="C108" t="s">
        <v>97</v>
      </c>
      <c r="D108" t="s">
        <v>97</v>
      </c>
      <c r="E108" t="s">
        <v>97</v>
      </c>
      <c r="F108" t="s">
        <v>146</v>
      </c>
      <c r="G108" t="s">
        <v>114</v>
      </c>
      <c r="H108" t="s">
        <v>115</v>
      </c>
      <c r="I108">
        <v>351.9</v>
      </c>
      <c r="J108">
        <v>2</v>
      </c>
      <c r="K108">
        <v>0</v>
      </c>
      <c r="L108">
        <v>28.14</v>
      </c>
      <c r="M108">
        <v>19.86</v>
      </c>
      <c r="N108" t="s">
        <v>105</v>
      </c>
      <c r="O108">
        <v>11577</v>
      </c>
      <c r="P108">
        <v>12</v>
      </c>
      <c r="S108">
        <v>1</v>
      </c>
      <c r="T108">
        <v>2014</v>
      </c>
      <c r="U108">
        <v>1</v>
      </c>
    </row>
    <row r="109" spans="1:21">
      <c r="A109">
        <v>41651</v>
      </c>
      <c r="B109" t="s">
        <v>96</v>
      </c>
      <c r="C109" t="s">
        <v>97</v>
      </c>
      <c r="D109" t="s">
        <v>97</v>
      </c>
      <c r="E109" t="s">
        <v>97</v>
      </c>
      <c r="F109" t="s">
        <v>102</v>
      </c>
      <c r="G109" t="s">
        <v>103</v>
      </c>
      <c r="H109" t="s">
        <v>104</v>
      </c>
      <c r="I109">
        <v>322.44</v>
      </c>
      <c r="J109">
        <v>2</v>
      </c>
      <c r="K109">
        <v>0</v>
      </c>
      <c r="L109">
        <v>90.24</v>
      </c>
      <c r="M109">
        <v>17.78</v>
      </c>
      <c r="N109" t="s">
        <v>105</v>
      </c>
      <c r="O109">
        <v>12474</v>
      </c>
      <c r="P109">
        <v>12</v>
      </c>
      <c r="S109">
        <v>1</v>
      </c>
      <c r="T109">
        <v>2014</v>
      </c>
      <c r="U109">
        <v>1</v>
      </c>
    </row>
    <row r="110" spans="1:21">
      <c r="A110">
        <v>41651</v>
      </c>
      <c r="B110" t="s">
        <v>96</v>
      </c>
      <c r="C110" t="s">
        <v>97</v>
      </c>
      <c r="D110" t="s">
        <v>97</v>
      </c>
      <c r="E110" t="s">
        <v>97</v>
      </c>
      <c r="F110" t="s">
        <v>166</v>
      </c>
      <c r="G110" t="s">
        <v>114</v>
      </c>
      <c r="H110" t="s">
        <v>150</v>
      </c>
      <c r="I110">
        <v>303.66000000000003</v>
      </c>
      <c r="J110">
        <v>2</v>
      </c>
      <c r="K110">
        <v>0</v>
      </c>
      <c r="L110">
        <v>75.900000000000006</v>
      </c>
      <c r="M110">
        <v>14.33</v>
      </c>
      <c r="N110" t="s">
        <v>105</v>
      </c>
      <c r="O110">
        <v>14287</v>
      </c>
      <c r="P110">
        <v>12</v>
      </c>
      <c r="S110">
        <v>1</v>
      </c>
      <c r="T110">
        <v>2014</v>
      </c>
      <c r="U110">
        <v>1</v>
      </c>
    </row>
    <row r="111" spans="1:21">
      <c r="A111">
        <v>41651</v>
      </c>
      <c r="B111" t="s">
        <v>96</v>
      </c>
      <c r="C111" t="s">
        <v>97</v>
      </c>
      <c r="D111" t="s">
        <v>97</v>
      </c>
      <c r="E111" t="s">
        <v>97</v>
      </c>
      <c r="F111" t="s">
        <v>183</v>
      </c>
      <c r="G111" t="s">
        <v>114</v>
      </c>
      <c r="H111" t="s">
        <v>135</v>
      </c>
      <c r="I111">
        <v>79.290000000000006</v>
      </c>
      <c r="J111">
        <v>1</v>
      </c>
      <c r="K111">
        <v>0</v>
      </c>
      <c r="L111">
        <v>10.29</v>
      </c>
      <c r="M111">
        <v>8.49</v>
      </c>
      <c r="N111" t="s">
        <v>105</v>
      </c>
      <c r="O111">
        <v>18954</v>
      </c>
      <c r="P111">
        <v>12</v>
      </c>
      <c r="S111">
        <v>1</v>
      </c>
      <c r="T111">
        <v>2014</v>
      </c>
      <c r="U111">
        <v>1</v>
      </c>
    </row>
    <row r="112" spans="1:21">
      <c r="A112">
        <v>41651</v>
      </c>
      <c r="B112" t="s">
        <v>96</v>
      </c>
      <c r="C112" t="s">
        <v>97</v>
      </c>
      <c r="D112" t="s">
        <v>97</v>
      </c>
      <c r="E112" t="s">
        <v>97</v>
      </c>
      <c r="F112" t="s">
        <v>222</v>
      </c>
      <c r="G112" t="s">
        <v>103</v>
      </c>
      <c r="H112" t="s">
        <v>177</v>
      </c>
      <c r="I112">
        <v>47.34</v>
      </c>
      <c r="J112">
        <v>1</v>
      </c>
      <c r="K112">
        <v>0</v>
      </c>
      <c r="L112">
        <v>15.12</v>
      </c>
      <c r="M112">
        <v>2.36</v>
      </c>
      <c r="N112" t="s">
        <v>105</v>
      </c>
      <c r="O112">
        <v>30173</v>
      </c>
      <c r="P112">
        <v>12</v>
      </c>
      <c r="S112">
        <v>1</v>
      </c>
      <c r="T112">
        <v>2014</v>
      </c>
      <c r="U112">
        <v>1</v>
      </c>
    </row>
    <row r="113" spans="1:21">
      <c r="A113">
        <v>41679</v>
      </c>
      <c r="B113" t="s">
        <v>122</v>
      </c>
      <c r="C113" t="s">
        <v>97</v>
      </c>
      <c r="D113" t="s">
        <v>97</v>
      </c>
      <c r="E113" t="s">
        <v>97</v>
      </c>
      <c r="F113" t="s">
        <v>123</v>
      </c>
      <c r="G113" t="s">
        <v>99</v>
      </c>
      <c r="H113" t="s">
        <v>107</v>
      </c>
      <c r="I113">
        <v>424.2</v>
      </c>
      <c r="J113">
        <v>2</v>
      </c>
      <c r="K113">
        <v>0</v>
      </c>
      <c r="L113">
        <v>161.16</v>
      </c>
      <c r="M113">
        <v>38.69</v>
      </c>
      <c r="N113" t="s">
        <v>101</v>
      </c>
      <c r="O113">
        <v>6824</v>
      </c>
      <c r="P113">
        <v>9</v>
      </c>
      <c r="S113">
        <v>2</v>
      </c>
      <c r="T113">
        <v>2014</v>
      </c>
      <c r="U113">
        <v>1</v>
      </c>
    </row>
    <row r="114" spans="1:21">
      <c r="A114">
        <v>41737</v>
      </c>
      <c r="B114" t="s">
        <v>112</v>
      </c>
      <c r="C114" t="s">
        <v>97</v>
      </c>
      <c r="D114" t="s">
        <v>97</v>
      </c>
      <c r="E114" t="s">
        <v>97</v>
      </c>
      <c r="F114" t="s">
        <v>125</v>
      </c>
      <c r="G114" t="s">
        <v>99</v>
      </c>
      <c r="H114" t="s">
        <v>126</v>
      </c>
      <c r="I114">
        <v>111.84</v>
      </c>
      <c r="J114">
        <v>4</v>
      </c>
      <c r="K114">
        <v>0</v>
      </c>
      <c r="L114">
        <v>4.4400000000000004</v>
      </c>
      <c r="M114">
        <v>53.9</v>
      </c>
      <c r="N114" t="s">
        <v>110</v>
      </c>
      <c r="O114">
        <v>4964</v>
      </c>
      <c r="P114">
        <v>8</v>
      </c>
      <c r="S114">
        <v>4</v>
      </c>
      <c r="T114">
        <v>2014</v>
      </c>
      <c r="U114">
        <v>2</v>
      </c>
    </row>
    <row r="115" spans="1:21">
      <c r="A115">
        <v>41737</v>
      </c>
      <c r="B115" t="s">
        <v>112</v>
      </c>
      <c r="C115" t="s">
        <v>97</v>
      </c>
      <c r="D115" t="s">
        <v>97</v>
      </c>
      <c r="E115" t="s">
        <v>97</v>
      </c>
      <c r="F115" t="s">
        <v>129</v>
      </c>
      <c r="G115" t="s">
        <v>103</v>
      </c>
      <c r="H115" t="s">
        <v>120</v>
      </c>
      <c r="I115">
        <v>146.28</v>
      </c>
      <c r="J115">
        <v>1</v>
      </c>
      <c r="K115">
        <v>0</v>
      </c>
      <c r="L115">
        <v>21.93</v>
      </c>
      <c r="M115">
        <v>37.200000000000003</v>
      </c>
      <c r="N115" t="s">
        <v>110</v>
      </c>
      <c r="O115">
        <v>7082</v>
      </c>
      <c r="P115">
        <v>8</v>
      </c>
      <c r="S115">
        <v>4</v>
      </c>
      <c r="T115">
        <v>2014</v>
      </c>
      <c r="U115">
        <v>2</v>
      </c>
    </row>
    <row r="116" spans="1:21">
      <c r="A116">
        <v>41737</v>
      </c>
      <c r="B116" t="s">
        <v>112</v>
      </c>
      <c r="C116" t="s">
        <v>97</v>
      </c>
      <c r="D116" t="s">
        <v>97</v>
      </c>
      <c r="E116" t="s">
        <v>97</v>
      </c>
      <c r="F116" t="s">
        <v>186</v>
      </c>
      <c r="G116" t="s">
        <v>99</v>
      </c>
      <c r="H116" t="s">
        <v>187</v>
      </c>
      <c r="I116">
        <v>26.64</v>
      </c>
      <c r="J116">
        <v>4</v>
      </c>
      <c r="K116">
        <v>0</v>
      </c>
      <c r="L116">
        <v>12.48</v>
      </c>
      <c r="M116">
        <v>8.0399999999999991</v>
      </c>
      <c r="N116" t="s">
        <v>110</v>
      </c>
      <c r="O116">
        <v>19478</v>
      </c>
      <c r="P116">
        <v>8</v>
      </c>
      <c r="S116">
        <v>4</v>
      </c>
      <c r="T116">
        <v>2014</v>
      </c>
      <c r="U116">
        <v>2</v>
      </c>
    </row>
    <row r="117" spans="1:21">
      <c r="A117">
        <v>41736</v>
      </c>
      <c r="B117" t="s">
        <v>96</v>
      </c>
      <c r="C117" t="s">
        <v>97</v>
      </c>
      <c r="D117" t="s">
        <v>97</v>
      </c>
      <c r="E117" t="s">
        <v>97</v>
      </c>
      <c r="F117" t="s">
        <v>216</v>
      </c>
      <c r="G117" t="s">
        <v>99</v>
      </c>
      <c r="H117" t="s">
        <v>187</v>
      </c>
      <c r="I117">
        <v>41.4</v>
      </c>
      <c r="J117">
        <v>6</v>
      </c>
      <c r="K117">
        <v>0</v>
      </c>
      <c r="L117">
        <v>14.76</v>
      </c>
      <c r="M117">
        <v>2.82</v>
      </c>
      <c r="N117" t="s">
        <v>105</v>
      </c>
      <c r="O117">
        <v>28850</v>
      </c>
      <c r="P117">
        <v>7</v>
      </c>
      <c r="S117">
        <v>4</v>
      </c>
      <c r="T117">
        <v>2014</v>
      </c>
      <c r="U117">
        <v>2</v>
      </c>
    </row>
    <row r="118" spans="1:21">
      <c r="A118">
        <v>41736</v>
      </c>
      <c r="B118" t="s">
        <v>122</v>
      </c>
      <c r="C118" t="s">
        <v>97</v>
      </c>
      <c r="D118" t="s">
        <v>97</v>
      </c>
      <c r="E118" t="s">
        <v>97</v>
      </c>
      <c r="F118" t="s">
        <v>232</v>
      </c>
      <c r="G118" t="s">
        <v>99</v>
      </c>
      <c r="H118" t="s">
        <v>148</v>
      </c>
      <c r="I118">
        <v>7.26</v>
      </c>
      <c r="J118">
        <v>1</v>
      </c>
      <c r="K118">
        <v>0</v>
      </c>
      <c r="L118">
        <v>2.52</v>
      </c>
      <c r="M118">
        <v>1.99</v>
      </c>
      <c r="N118" t="s">
        <v>110</v>
      </c>
      <c r="O118">
        <v>31389</v>
      </c>
      <c r="P118">
        <v>7</v>
      </c>
      <c r="S118">
        <v>4</v>
      </c>
      <c r="T118">
        <v>2014</v>
      </c>
      <c r="U118">
        <v>2</v>
      </c>
    </row>
    <row r="119" spans="1:21">
      <c r="A119">
        <v>41802</v>
      </c>
      <c r="B119" t="s">
        <v>112</v>
      </c>
      <c r="C119" t="s">
        <v>97</v>
      </c>
      <c r="D119" t="s">
        <v>97</v>
      </c>
      <c r="E119" t="s">
        <v>97</v>
      </c>
      <c r="F119" t="s">
        <v>196</v>
      </c>
      <c r="G119" t="s">
        <v>103</v>
      </c>
      <c r="H119" t="s">
        <v>104</v>
      </c>
      <c r="I119">
        <v>74.489999999999995</v>
      </c>
      <c r="J119">
        <v>1</v>
      </c>
      <c r="K119">
        <v>0</v>
      </c>
      <c r="L119">
        <v>28.29</v>
      </c>
      <c r="M119">
        <v>5.65</v>
      </c>
      <c r="N119" t="s">
        <v>101</v>
      </c>
      <c r="O119">
        <v>22818</v>
      </c>
      <c r="P119">
        <v>12</v>
      </c>
      <c r="S119">
        <v>6</v>
      </c>
      <c r="T119">
        <v>2014</v>
      </c>
      <c r="U119">
        <v>2</v>
      </c>
    </row>
    <row r="120" spans="1:21">
      <c r="A120">
        <v>41798</v>
      </c>
      <c r="B120" t="s">
        <v>122</v>
      </c>
      <c r="C120" t="s">
        <v>97</v>
      </c>
      <c r="D120" t="s">
        <v>97</v>
      </c>
      <c r="E120" t="s">
        <v>97</v>
      </c>
      <c r="F120" t="s">
        <v>250</v>
      </c>
      <c r="G120" t="s">
        <v>99</v>
      </c>
      <c r="H120" t="s">
        <v>148</v>
      </c>
      <c r="I120">
        <v>26.52</v>
      </c>
      <c r="J120">
        <v>2</v>
      </c>
      <c r="K120">
        <v>0</v>
      </c>
      <c r="L120">
        <v>12.18</v>
      </c>
      <c r="M120">
        <v>0.39</v>
      </c>
      <c r="N120" t="s">
        <v>101</v>
      </c>
      <c r="O120">
        <v>37351</v>
      </c>
      <c r="P120">
        <v>8</v>
      </c>
      <c r="S120">
        <v>6</v>
      </c>
      <c r="T120">
        <v>2014</v>
      </c>
      <c r="U120">
        <v>2</v>
      </c>
    </row>
    <row r="121" spans="1:21">
      <c r="A121">
        <v>41821</v>
      </c>
      <c r="B121" t="s">
        <v>122</v>
      </c>
      <c r="C121" t="s">
        <v>97</v>
      </c>
      <c r="D121" t="s">
        <v>97</v>
      </c>
      <c r="E121" t="s">
        <v>97</v>
      </c>
      <c r="F121" t="s">
        <v>170</v>
      </c>
      <c r="G121" t="s">
        <v>103</v>
      </c>
      <c r="H121" t="s">
        <v>120</v>
      </c>
      <c r="I121">
        <v>170.34</v>
      </c>
      <c r="J121">
        <v>1</v>
      </c>
      <c r="K121">
        <v>0</v>
      </c>
      <c r="L121">
        <v>10.199999999999999</v>
      </c>
      <c r="M121">
        <v>13.44</v>
      </c>
      <c r="N121" t="s">
        <v>105</v>
      </c>
      <c r="O121">
        <v>14831</v>
      </c>
      <c r="P121">
        <v>1</v>
      </c>
      <c r="S121">
        <v>7</v>
      </c>
      <c r="T121">
        <v>2014</v>
      </c>
      <c r="U121">
        <v>3</v>
      </c>
    </row>
    <row r="122" spans="1:21">
      <c r="A122">
        <v>41824</v>
      </c>
      <c r="B122" t="s">
        <v>122</v>
      </c>
      <c r="C122" t="s">
        <v>97</v>
      </c>
      <c r="D122" t="s">
        <v>97</v>
      </c>
      <c r="E122" t="s">
        <v>97</v>
      </c>
      <c r="F122" t="s">
        <v>173</v>
      </c>
      <c r="G122" t="s">
        <v>99</v>
      </c>
      <c r="H122" t="s">
        <v>107</v>
      </c>
      <c r="I122">
        <v>137.31</v>
      </c>
      <c r="J122">
        <v>1</v>
      </c>
      <c r="K122">
        <v>0</v>
      </c>
      <c r="L122">
        <v>54.9</v>
      </c>
      <c r="M122">
        <v>11.13</v>
      </c>
      <c r="N122" t="s">
        <v>101</v>
      </c>
      <c r="O122">
        <v>16499</v>
      </c>
      <c r="P122">
        <v>4</v>
      </c>
      <c r="S122">
        <v>7</v>
      </c>
      <c r="T122">
        <v>2014</v>
      </c>
      <c r="U122">
        <v>3</v>
      </c>
    </row>
    <row r="123" spans="1:21">
      <c r="A123">
        <v>41861</v>
      </c>
      <c r="B123" t="s">
        <v>96</v>
      </c>
      <c r="C123" t="s">
        <v>97</v>
      </c>
      <c r="D123" t="s">
        <v>97</v>
      </c>
      <c r="E123" t="s">
        <v>97</v>
      </c>
      <c r="F123" t="s">
        <v>102</v>
      </c>
      <c r="G123" t="s">
        <v>103</v>
      </c>
      <c r="H123" t="s">
        <v>104</v>
      </c>
      <c r="I123">
        <v>967.32</v>
      </c>
      <c r="J123">
        <v>6</v>
      </c>
      <c r="K123">
        <v>0</v>
      </c>
      <c r="L123">
        <v>270.72000000000003</v>
      </c>
      <c r="M123">
        <v>193.25</v>
      </c>
      <c r="N123" t="s">
        <v>105</v>
      </c>
      <c r="O123">
        <v>905</v>
      </c>
      <c r="P123">
        <v>10</v>
      </c>
      <c r="S123">
        <v>8</v>
      </c>
      <c r="T123">
        <v>2014</v>
      </c>
      <c r="U123">
        <v>3</v>
      </c>
    </row>
    <row r="124" spans="1:21">
      <c r="A124">
        <v>41859</v>
      </c>
      <c r="B124" t="s">
        <v>122</v>
      </c>
      <c r="C124" t="s">
        <v>97</v>
      </c>
      <c r="D124" t="s">
        <v>97</v>
      </c>
      <c r="E124" t="s">
        <v>97</v>
      </c>
      <c r="F124" t="s">
        <v>161</v>
      </c>
      <c r="G124" t="s">
        <v>114</v>
      </c>
      <c r="H124" t="s">
        <v>135</v>
      </c>
      <c r="I124">
        <v>258.75</v>
      </c>
      <c r="J124">
        <v>1</v>
      </c>
      <c r="K124">
        <v>0</v>
      </c>
      <c r="L124">
        <v>10.35</v>
      </c>
      <c r="M124">
        <v>15.03</v>
      </c>
      <c r="N124" t="s">
        <v>105</v>
      </c>
      <c r="O124">
        <v>13899</v>
      </c>
      <c r="P124">
        <v>8</v>
      </c>
      <c r="S124">
        <v>8</v>
      </c>
      <c r="T124">
        <v>2014</v>
      </c>
      <c r="U124">
        <v>3</v>
      </c>
    </row>
    <row r="125" spans="1:21">
      <c r="A125">
        <v>41859</v>
      </c>
      <c r="B125" t="s">
        <v>122</v>
      </c>
      <c r="C125" t="s">
        <v>97</v>
      </c>
      <c r="D125" t="s">
        <v>97</v>
      </c>
      <c r="E125" t="s">
        <v>97</v>
      </c>
      <c r="F125" t="s">
        <v>165</v>
      </c>
      <c r="G125" t="s">
        <v>99</v>
      </c>
      <c r="H125" t="s">
        <v>142</v>
      </c>
      <c r="I125">
        <v>374.4</v>
      </c>
      <c r="J125">
        <v>12</v>
      </c>
      <c r="K125">
        <v>0</v>
      </c>
      <c r="L125">
        <v>48.6</v>
      </c>
      <c r="M125">
        <v>14.59</v>
      </c>
      <c r="N125" t="s">
        <v>105</v>
      </c>
      <c r="O125">
        <v>14133</v>
      </c>
      <c r="P125">
        <v>8</v>
      </c>
      <c r="S125">
        <v>8</v>
      </c>
      <c r="T125">
        <v>2014</v>
      </c>
      <c r="U125">
        <v>3</v>
      </c>
    </row>
    <row r="126" spans="1:21">
      <c r="A126">
        <v>41861</v>
      </c>
      <c r="B126" t="s">
        <v>96</v>
      </c>
      <c r="C126" t="s">
        <v>97</v>
      </c>
      <c r="D126" t="s">
        <v>97</v>
      </c>
      <c r="E126" t="s">
        <v>97</v>
      </c>
      <c r="F126" t="s">
        <v>202</v>
      </c>
      <c r="G126" t="s">
        <v>99</v>
      </c>
      <c r="H126" t="s">
        <v>107</v>
      </c>
      <c r="I126">
        <v>31.14</v>
      </c>
      <c r="J126">
        <v>2</v>
      </c>
      <c r="K126">
        <v>0</v>
      </c>
      <c r="L126">
        <v>14.28</v>
      </c>
      <c r="M126">
        <v>4.75</v>
      </c>
      <c r="N126" t="s">
        <v>105</v>
      </c>
      <c r="O126">
        <v>24402</v>
      </c>
      <c r="P126">
        <v>10</v>
      </c>
      <c r="S126">
        <v>8</v>
      </c>
      <c r="T126">
        <v>2014</v>
      </c>
      <c r="U126">
        <v>3</v>
      </c>
    </row>
    <row r="127" spans="1:21">
      <c r="A127">
        <v>41861</v>
      </c>
      <c r="B127" t="s">
        <v>96</v>
      </c>
      <c r="C127" t="s">
        <v>97</v>
      </c>
      <c r="D127" t="s">
        <v>97</v>
      </c>
      <c r="E127" t="s">
        <v>97</v>
      </c>
      <c r="F127" t="s">
        <v>204</v>
      </c>
      <c r="G127" t="s">
        <v>99</v>
      </c>
      <c r="H127" t="s">
        <v>131</v>
      </c>
      <c r="I127">
        <v>27.09</v>
      </c>
      <c r="J127">
        <v>1</v>
      </c>
      <c r="K127">
        <v>0</v>
      </c>
      <c r="L127">
        <v>10.83</v>
      </c>
      <c r="M127">
        <v>4.3099999999999996</v>
      </c>
      <c r="N127" t="s">
        <v>105</v>
      </c>
      <c r="O127">
        <v>25275</v>
      </c>
      <c r="P127">
        <v>10</v>
      </c>
      <c r="S127">
        <v>8</v>
      </c>
      <c r="T127">
        <v>2014</v>
      </c>
      <c r="U127">
        <v>3</v>
      </c>
    </row>
    <row r="128" spans="1:21">
      <c r="A128">
        <v>41863</v>
      </c>
      <c r="B128" t="s">
        <v>112</v>
      </c>
      <c r="C128" t="s">
        <v>97</v>
      </c>
      <c r="D128" t="s">
        <v>97</v>
      </c>
      <c r="E128" t="s">
        <v>97</v>
      </c>
      <c r="F128" t="s">
        <v>181</v>
      </c>
      <c r="G128" t="s">
        <v>99</v>
      </c>
      <c r="H128" t="s">
        <v>107</v>
      </c>
      <c r="I128">
        <v>16.5</v>
      </c>
      <c r="J128">
        <v>1</v>
      </c>
      <c r="K128">
        <v>0</v>
      </c>
      <c r="L128">
        <v>4.1100000000000003</v>
      </c>
      <c r="M128">
        <v>3.05</v>
      </c>
      <c r="N128" t="s">
        <v>101</v>
      </c>
      <c r="O128">
        <v>28228</v>
      </c>
      <c r="P128">
        <v>12</v>
      </c>
      <c r="S128">
        <v>8</v>
      </c>
      <c r="T128">
        <v>2014</v>
      </c>
      <c r="U128">
        <v>3</v>
      </c>
    </row>
    <row r="129" spans="1:21">
      <c r="A129">
        <v>41887</v>
      </c>
      <c r="B129" t="s">
        <v>96</v>
      </c>
      <c r="C129" t="s">
        <v>97</v>
      </c>
      <c r="D129" t="s">
        <v>97</v>
      </c>
      <c r="E129" t="s">
        <v>97</v>
      </c>
      <c r="F129" t="s">
        <v>152</v>
      </c>
      <c r="G129" t="s">
        <v>99</v>
      </c>
      <c r="H129" t="s">
        <v>126</v>
      </c>
      <c r="I129">
        <v>51.63</v>
      </c>
      <c r="J129">
        <v>1</v>
      </c>
      <c r="K129">
        <v>0</v>
      </c>
      <c r="L129">
        <v>8.76</v>
      </c>
      <c r="M129">
        <v>4.0599999999999996</v>
      </c>
      <c r="N129" t="s">
        <v>105</v>
      </c>
      <c r="O129">
        <v>25787</v>
      </c>
      <c r="P129">
        <v>5</v>
      </c>
      <c r="S129">
        <v>9</v>
      </c>
      <c r="T129">
        <v>2014</v>
      </c>
      <c r="U129">
        <v>3</v>
      </c>
    </row>
    <row r="130" spans="1:21">
      <c r="A130">
        <v>41891</v>
      </c>
      <c r="B130" t="s">
        <v>122</v>
      </c>
      <c r="C130" t="s">
        <v>97</v>
      </c>
      <c r="D130" t="s">
        <v>97</v>
      </c>
      <c r="E130" t="s">
        <v>97</v>
      </c>
      <c r="F130" t="s">
        <v>231</v>
      </c>
      <c r="G130" t="s">
        <v>99</v>
      </c>
      <c r="H130" t="s">
        <v>107</v>
      </c>
      <c r="I130">
        <v>20.52</v>
      </c>
      <c r="J130">
        <v>2</v>
      </c>
      <c r="K130">
        <v>0</v>
      </c>
      <c r="L130">
        <v>5.28</v>
      </c>
      <c r="M130">
        <v>2</v>
      </c>
      <c r="N130" t="s">
        <v>164</v>
      </c>
      <c r="O130">
        <v>31337</v>
      </c>
      <c r="P130">
        <v>9</v>
      </c>
      <c r="S130">
        <v>9</v>
      </c>
      <c r="T130">
        <v>2014</v>
      </c>
      <c r="U130">
        <v>3</v>
      </c>
    </row>
    <row r="131" spans="1:21">
      <c r="A131">
        <v>41891</v>
      </c>
      <c r="B131" t="s">
        <v>96</v>
      </c>
      <c r="C131" t="s">
        <v>97</v>
      </c>
      <c r="D131" t="s">
        <v>97</v>
      </c>
      <c r="E131" t="s">
        <v>97</v>
      </c>
      <c r="F131" t="s">
        <v>236</v>
      </c>
      <c r="G131" t="s">
        <v>99</v>
      </c>
      <c r="H131" t="s">
        <v>142</v>
      </c>
      <c r="I131">
        <v>16.71</v>
      </c>
      <c r="J131">
        <v>1</v>
      </c>
      <c r="K131">
        <v>0</v>
      </c>
      <c r="L131">
        <v>3.15</v>
      </c>
      <c r="M131">
        <v>1.53</v>
      </c>
      <c r="N131" t="s">
        <v>105</v>
      </c>
      <c r="O131">
        <v>32987</v>
      </c>
      <c r="P131">
        <v>9</v>
      </c>
      <c r="S131">
        <v>9</v>
      </c>
      <c r="T131">
        <v>2014</v>
      </c>
      <c r="U131">
        <v>3</v>
      </c>
    </row>
    <row r="132" spans="1:21">
      <c r="A132">
        <v>41891</v>
      </c>
      <c r="B132" t="s">
        <v>96</v>
      </c>
      <c r="C132" t="s">
        <v>97</v>
      </c>
      <c r="D132" t="s">
        <v>97</v>
      </c>
      <c r="E132" t="s">
        <v>97</v>
      </c>
      <c r="F132" t="s">
        <v>241</v>
      </c>
      <c r="G132" t="s">
        <v>99</v>
      </c>
      <c r="H132" t="s">
        <v>163</v>
      </c>
      <c r="I132">
        <v>16.71</v>
      </c>
      <c r="J132">
        <v>1</v>
      </c>
      <c r="K132">
        <v>0</v>
      </c>
      <c r="L132">
        <v>4.17</v>
      </c>
      <c r="M132">
        <v>0.97</v>
      </c>
      <c r="N132" t="s">
        <v>105</v>
      </c>
      <c r="O132">
        <v>35218</v>
      </c>
      <c r="P132">
        <v>9</v>
      </c>
      <c r="S132">
        <v>9</v>
      </c>
      <c r="T132">
        <v>2014</v>
      </c>
      <c r="U132">
        <v>3</v>
      </c>
    </row>
    <row r="133" spans="1:21">
      <c r="A133">
        <v>41915</v>
      </c>
      <c r="B133" t="s">
        <v>122</v>
      </c>
      <c r="C133" t="s">
        <v>97</v>
      </c>
      <c r="D133" t="s">
        <v>97</v>
      </c>
      <c r="E133" t="s">
        <v>97</v>
      </c>
      <c r="F133" t="s">
        <v>200</v>
      </c>
      <c r="G133" t="s">
        <v>99</v>
      </c>
      <c r="H133" t="s">
        <v>100</v>
      </c>
      <c r="I133">
        <v>42.66</v>
      </c>
      <c r="J133">
        <v>1</v>
      </c>
      <c r="K133">
        <v>0</v>
      </c>
      <c r="L133">
        <v>5.0999999999999996</v>
      </c>
      <c r="M133">
        <v>4.8899999999999997</v>
      </c>
      <c r="N133" t="s">
        <v>105</v>
      </c>
      <c r="O133">
        <v>24157</v>
      </c>
      <c r="P133">
        <v>3</v>
      </c>
      <c r="S133">
        <v>10</v>
      </c>
      <c r="T133">
        <v>2014</v>
      </c>
      <c r="U133">
        <v>4</v>
      </c>
    </row>
    <row r="134" spans="1:21">
      <c r="A134">
        <v>41945</v>
      </c>
      <c r="B134" t="s">
        <v>122</v>
      </c>
      <c r="C134" t="s">
        <v>97</v>
      </c>
      <c r="D134" t="s">
        <v>97</v>
      </c>
      <c r="E134" t="s">
        <v>97</v>
      </c>
      <c r="F134" t="s">
        <v>123</v>
      </c>
      <c r="G134" t="s">
        <v>99</v>
      </c>
      <c r="H134" t="s">
        <v>107</v>
      </c>
      <c r="I134">
        <v>212.1</v>
      </c>
      <c r="J134">
        <v>1</v>
      </c>
      <c r="K134">
        <v>0</v>
      </c>
      <c r="L134">
        <v>80.58</v>
      </c>
      <c r="M134">
        <v>65.349999999999994</v>
      </c>
      <c r="N134" t="s">
        <v>110</v>
      </c>
      <c r="O134">
        <v>4067</v>
      </c>
      <c r="P134">
        <v>2</v>
      </c>
      <c r="S134">
        <v>11</v>
      </c>
      <c r="T134">
        <v>2014</v>
      </c>
      <c r="U134">
        <v>4</v>
      </c>
    </row>
    <row r="135" spans="1:21">
      <c r="A135">
        <v>41945</v>
      </c>
      <c r="B135" t="s">
        <v>96</v>
      </c>
      <c r="C135" t="s">
        <v>97</v>
      </c>
      <c r="D135" t="s">
        <v>97</v>
      </c>
      <c r="E135" t="s">
        <v>97</v>
      </c>
      <c r="F135" t="s">
        <v>136</v>
      </c>
      <c r="G135" t="s">
        <v>99</v>
      </c>
      <c r="H135" t="s">
        <v>107</v>
      </c>
      <c r="I135">
        <v>204.15</v>
      </c>
      <c r="J135">
        <v>1</v>
      </c>
      <c r="K135">
        <v>0</v>
      </c>
      <c r="L135">
        <v>53.07</v>
      </c>
      <c r="M135">
        <v>29.85</v>
      </c>
      <c r="N135" t="s">
        <v>101</v>
      </c>
      <c r="O135">
        <v>8474</v>
      </c>
      <c r="P135">
        <v>2</v>
      </c>
      <c r="S135">
        <v>11</v>
      </c>
      <c r="T135">
        <v>2014</v>
      </c>
      <c r="U135">
        <v>4</v>
      </c>
    </row>
    <row r="136" spans="1:21">
      <c r="A136">
        <v>41945</v>
      </c>
      <c r="B136" t="s">
        <v>122</v>
      </c>
      <c r="C136" t="s">
        <v>97</v>
      </c>
      <c r="D136" t="s">
        <v>97</v>
      </c>
      <c r="E136" t="s">
        <v>97</v>
      </c>
      <c r="F136" t="s">
        <v>169</v>
      </c>
      <c r="G136" t="s">
        <v>99</v>
      </c>
      <c r="H136" t="s">
        <v>126</v>
      </c>
      <c r="I136">
        <v>102.72</v>
      </c>
      <c r="J136">
        <v>2</v>
      </c>
      <c r="K136">
        <v>0</v>
      </c>
      <c r="L136">
        <v>19.5</v>
      </c>
      <c r="M136">
        <v>13.97</v>
      </c>
      <c r="N136" t="s">
        <v>110</v>
      </c>
      <c r="O136">
        <v>14496</v>
      </c>
      <c r="P136">
        <v>2</v>
      </c>
      <c r="S136">
        <v>11</v>
      </c>
      <c r="T136">
        <v>2014</v>
      </c>
      <c r="U136">
        <v>4</v>
      </c>
    </row>
    <row r="137" spans="1:21">
      <c r="A137">
        <v>41982</v>
      </c>
      <c r="B137" t="s">
        <v>96</v>
      </c>
      <c r="C137" t="s">
        <v>97</v>
      </c>
      <c r="D137" t="s">
        <v>97</v>
      </c>
      <c r="E137" t="s">
        <v>97</v>
      </c>
      <c r="F137" t="s">
        <v>220</v>
      </c>
      <c r="G137" t="s">
        <v>103</v>
      </c>
      <c r="H137" t="s">
        <v>120</v>
      </c>
      <c r="I137">
        <v>695.16</v>
      </c>
      <c r="J137">
        <v>4</v>
      </c>
      <c r="K137">
        <v>0</v>
      </c>
      <c r="L137">
        <v>173.76</v>
      </c>
      <c r="M137">
        <v>2.5499999999999998</v>
      </c>
      <c r="N137" t="s">
        <v>105</v>
      </c>
      <c r="O137">
        <v>29600</v>
      </c>
      <c r="P137">
        <v>9</v>
      </c>
      <c r="S137">
        <v>12</v>
      </c>
      <c r="T137">
        <v>2014</v>
      </c>
      <c r="U137">
        <v>4</v>
      </c>
    </row>
    <row r="138" spans="1:21">
      <c r="A138">
        <v>41978</v>
      </c>
      <c r="B138" t="s">
        <v>122</v>
      </c>
      <c r="C138" t="s">
        <v>97</v>
      </c>
      <c r="D138" t="s">
        <v>97</v>
      </c>
      <c r="E138" t="s">
        <v>97</v>
      </c>
      <c r="F138" t="s">
        <v>228</v>
      </c>
      <c r="G138" t="s">
        <v>99</v>
      </c>
      <c r="H138" t="s">
        <v>187</v>
      </c>
      <c r="I138">
        <v>21.72</v>
      </c>
      <c r="J138">
        <v>2</v>
      </c>
      <c r="K138">
        <v>0</v>
      </c>
      <c r="L138">
        <v>2.82</v>
      </c>
      <c r="M138">
        <v>2.12</v>
      </c>
      <c r="N138" t="s">
        <v>101</v>
      </c>
      <c r="O138">
        <v>30944</v>
      </c>
      <c r="P138">
        <v>5</v>
      </c>
      <c r="S138">
        <v>12</v>
      </c>
      <c r="T138">
        <v>2014</v>
      </c>
      <c r="U138">
        <v>4</v>
      </c>
    </row>
    <row r="139" spans="1:21">
      <c r="A139">
        <v>41982</v>
      </c>
      <c r="B139" t="s">
        <v>96</v>
      </c>
      <c r="C139" t="s">
        <v>97</v>
      </c>
      <c r="D139" t="s">
        <v>97</v>
      </c>
      <c r="E139" t="s">
        <v>97</v>
      </c>
      <c r="F139" t="s">
        <v>246</v>
      </c>
      <c r="G139" t="s">
        <v>99</v>
      </c>
      <c r="H139" t="s">
        <v>187</v>
      </c>
      <c r="I139">
        <v>8.85</v>
      </c>
      <c r="J139">
        <v>1</v>
      </c>
      <c r="K139">
        <v>0</v>
      </c>
      <c r="L139">
        <v>4.05</v>
      </c>
      <c r="M139">
        <v>0.7</v>
      </c>
      <c r="N139" t="s">
        <v>105</v>
      </c>
      <c r="O139">
        <v>36311</v>
      </c>
      <c r="P139">
        <v>9</v>
      </c>
      <c r="S139">
        <v>12</v>
      </c>
      <c r="T139">
        <v>2014</v>
      </c>
      <c r="U139">
        <v>4</v>
      </c>
    </row>
  </sheetData>
  <sortState ref="A2:U139">
    <sortCondition ref="T2:T139"/>
    <sortCondition ref="S2:S1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80"/>
  <sheetViews>
    <sheetView tabSelected="1" zoomScale="75" zoomScaleNormal="75" workbookViewId="0">
      <selection activeCell="U66" sqref="U66"/>
    </sheetView>
  </sheetViews>
  <sheetFormatPr baseColWidth="10" defaultColWidth="8.88671875" defaultRowHeight="14.4"/>
  <sheetData>
    <row r="1" spans="1:28">
      <c r="A1" t="s">
        <v>91</v>
      </c>
      <c r="B1" t="s">
        <v>94</v>
      </c>
      <c r="C1" t="s">
        <v>92</v>
      </c>
      <c r="D1" t="s">
        <v>254</v>
      </c>
      <c r="R1" t="s">
        <v>91</v>
      </c>
      <c r="S1" t="s">
        <v>254</v>
      </c>
      <c r="T1" t="s">
        <v>20</v>
      </c>
    </row>
    <row r="2" spans="1:28" ht="15" thickBot="1">
      <c r="A2">
        <v>1</v>
      </c>
      <c r="B2">
        <v>2011</v>
      </c>
      <c r="C2">
        <v>1</v>
      </c>
      <c r="D2">
        <v>3.12</v>
      </c>
      <c r="R2">
        <v>1</v>
      </c>
      <c r="S2">
        <v>3.12</v>
      </c>
    </row>
    <row r="3" spans="1:28">
      <c r="A3">
        <v>2</v>
      </c>
      <c r="C3">
        <v>3</v>
      </c>
      <c r="D3">
        <v>335.54999999999995</v>
      </c>
      <c r="R3">
        <v>2</v>
      </c>
      <c r="S3">
        <v>335.54999999999995</v>
      </c>
      <c r="T3" s="5" t="s">
        <v>21</v>
      </c>
      <c r="U3" s="5"/>
    </row>
    <row r="4" spans="1:28">
      <c r="A4">
        <v>3</v>
      </c>
      <c r="C4">
        <v>5</v>
      </c>
      <c r="D4">
        <v>77.099999999999994</v>
      </c>
      <c r="R4">
        <v>3</v>
      </c>
      <c r="S4">
        <v>77.099999999999994</v>
      </c>
      <c r="T4" s="2" t="s">
        <v>22</v>
      </c>
      <c r="U4" s="2">
        <v>0.12561960338813391</v>
      </c>
    </row>
    <row r="5" spans="1:28">
      <c r="A5">
        <v>4</v>
      </c>
      <c r="C5">
        <v>7</v>
      </c>
      <c r="D5">
        <v>66.42</v>
      </c>
      <c r="R5">
        <v>4</v>
      </c>
      <c r="S5">
        <v>66.42</v>
      </c>
      <c r="T5" s="2" t="s">
        <v>23</v>
      </c>
      <c r="U5" s="2">
        <v>1.5780284755392063E-2</v>
      </c>
    </row>
    <row r="6" spans="1:28">
      <c r="A6">
        <v>5</v>
      </c>
      <c r="C6">
        <v>8</v>
      </c>
      <c r="D6">
        <v>73.38</v>
      </c>
      <c r="R6">
        <v>5</v>
      </c>
      <c r="S6">
        <v>73.38</v>
      </c>
      <c r="T6" s="2" t="s">
        <v>24</v>
      </c>
      <c r="U6" s="2">
        <v>-2.3588503854392252E-2</v>
      </c>
    </row>
    <row r="7" spans="1:28">
      <c r="A7">
        <v>6</v>
      </c>
      <c r="C7">
        <v>9</v>
      </c>
      <c r="D7">
        <v>10.17</v>
      </c>
      <c r="R7">
        <v>6</v>
      </c>
      <c r="S7">
        <v>10.17</v>
      </c>
      <c r="T7" s="2" t="s">
        <v>25</v>
      </c>
      <c r="U7" s="2">
        <v>168.83763341378969</v>
      </c>
    </row>
    <row r="8" spans="1:28" ht="15" thickBot="1">
      <c r="A8">
        <v>7</v>
      </c>
      <c r="C8">
        <v>10</v>
      </c>
      <c r="D8">
        <v>5.37</v>
      </c>
      <c r="R8">
        <v>7</v>
      </c>
      <c r="S8">
        <v>5.37</v>
      </c>
      <c r="T8" s="3" t="s">
        <v>26</v>
      </c>
      <c r="U8" s="3">
        <v>27</v>
      </c>
    </row>
    <row r="9" spans="1:28">
      <c r="A9">
        <v>8</v>
      </c>
      <c r="C9">
        <v>11</v>
      </c>
      <c r="D9">
        <v>169.46999999999997</v>
      </c>
      <c r="R9">
        <v>8</v>
      </c>
      <c r="S9">
        <v>169.46999999999997</v>
      </c>
    </row>
    <row r="10" spans="1:28" ht="15" thickBot="1">
      <c r="A10">
        <v>9</v>
      </c>
      <c r="B10">
        <v>2012</v>
      </c>
      <c r="C10">
        <v>5</v>
      </c>
      <c r="D10">
        <v>49.2</v>
      </c>
      <c r="R10">
        <v>9</v>
      </c>
      <c r="S10">
        <v>49.2</v>
      </c>
      <c r="T10" t="s">
        <v>27</v>
      </c>
    </row>
    <row r="11" spans="1:28">
      <c r="A11">
        <v>10</v>
      </c>
      <c r="C11">
        <v>7</v>
      </c>
      <c r="D11">
        <v>624.32999999999993</v>
      </c>
      <c r="R11">
        <v>10</v>
      </c>
      <c r="S11">
        <v>624.32999999999993</v>
      </c>
      <c r="T11" s="4"/>
      <c r="U11" s="4" t="s">
        <v>32</v>
      </c>
      <c r="V11" s="4" t="s">
        <v>33</v>
      </c>
      <c r="W11" s="4" t="s">
        <v>34</v>
      </c>
      <c r="X11" s="4" t="s">
        <v>35</v>
      </c>
      <c r="Y11" s="4" t="s">
        <v>36</v>
      </c>
    </row>
    <row r="12" spans="1:28">
      <c r="A12">
        <v>11</v>
      </c>
      <c r="C12">
        <v>8</v>
      </c>
      <c r="D12">
        <v>23.16</v>
      </c>
      <c r="R12">
        <v>11</v>
      </c>
      <c r="S12">
        <v>23.16</v>
      </c>
      <c r="T12" s="2" t="s">
        <v>28</v>
      </c>
      <c r="U12" s="2">
        <v>1</v>
      </c>
      <c r="V12" s="2">
        <v>11426.186180768884</v>
      </c>
      <c r="W12" s="2">
        <v>11426.186180768884</v>
      </c>
      <c r="X12" s="2">
        <v>0.40083236778766901</v>
      </c>
      <c r="Y12" s="2">
        <v>0.53240900418775283</v>
      </c>
    </row>
    <row r="13" spans="1:28">
      <c r="A13">
        <v>12</v>
      </c>
      <c r="C13">
        <v>9</v>
      </c>
      <c r="D13">
        <v>53.129999999999995</v>
      </c>
      <c r="R13">
        <v>12</v>
      </c>
      <c r="S13">
        <v>53.129999999999995</v>
      </c>
      <c r="T13" s="2" t="s">
        <v>29</v>
      </c>
      <c r="U13" s="2">
        <v>25</v>
      </c>
      <c r="V13" s="2">
        <v>712653.66141923086</v>
      </c>
      <c r="W13" s="2">
        <v>28506.146456769235</v>
      </c>
      <c r="X13" s="2"/>
      <c r="Y13" s="2"/>
    </row>
    <row r="14" spans="1:28" ht="15" thickBot="1">
      <c r="A14">
        <v>13</v>
      </c>
      <c r="C14">
        <v>10</v>
      </c>
      <c r="D14">
        <v>225.57</v>
      </c>
      <c r="R14">
        <v>13</v>
      </c>
      <c r="S14">
        <v>225.57</v>
      </c>
      <c r="T14" s="3" t="s">
        <v>30</v>
      </c>
      <c r="U14" s="3">
        <v>26</v>
      </c>
      <c r="V14" s="3">
        <v>724079.84759999975</v>
      </c>
      <c r="W14" s="3"/>
      <c r="X14" s="3"/>
      <c r="Y14" s="3"/>
    </row>
    <row r="15" spans="1:28" ht="15" thickBot="1">
      <c r="A15">
        <v>14</v>
      </c>
      <c r="C15">
        <v>11</v>
      </c>
      <c r="D15">
        <v>2.16</v>
      </c>
      <c r="R15">
        <v>14</v>
      </c>
      <c r="S15">
        <v>2.16</v>
      </c>
    </row>
    <row r="16" spans="1:28">
      <c r="A16">
        <v>15</v>
      </c>
      <c r="B16">
        <v>2013</v>
      </c>
      <c r="C16">
        <v>1</v>
      </c>
      <c r="D16">
        <v>227.39999999999998</v>
      </c>
      <c r="R16">
        <v>15</v>
      </c>
      <c r="S16">
        <v>227.39999999999998</v>
      </c>
      <c r="T16" s="4"/>
      <c r="U16" s="4" t="s">
        <v>37</v>
      </c>
      <c r="V16" s="4" t="s">
        <v>25</v>
      </c>
      <c r="W16" s="4" t="s">
        <v>38</v>
      </c>
      <c r="X16" s="4" t="s">
        <v>39</v>
      </c>
      <c r="Y16" s="4" t="s">
        <v>40</v>
      </c>
      <c r="Z16" s="4" t="s">
        <v>41</v>
      </c>
      <c r="AA16" s="4" t="s">
        <v>42</v>
      </c>
      <c r="AB16" s="4" t="s">
        <v>43</v>
      </c>
    </row>
    <row r="17" spans="1:28">
      <c r="A17">
        <v>16</v>
      </c>
      <c r="C17">
        <v>5</v>
      </c>
      <c r="D17">
        <v>60.84</v>
      </c>
      <c r="R17">
        <v>16</v>
      </c>
      <c r="S17">
        <v>60.84</v>
      </c>
      <c r="T17" s="2" t="s">
        <v>31</v>
      </c>
      <c r="U17" s="2">
        <v>104.18384615384613</v>
      </c>
      <c r="V17" s="2">
        <v>66.833936632660965</v>
      </c>
      <c r="W17" s="2">
        <v>1.5588464693688671</v>
      </c>
      <c r="X17" s="2">
        <v>0.13160330383214766</v>
      </c>
      <c r="Y17" s="2">
        <v>-33.463222973390032</v>
      </c>
      <c r="Z17" s="2">
        <v>241.8309152810823</v>
      </c>
      <c r="AA17" s="2">
        <v>-33.463222973390032</v>
      </c>
      <c r="AB17" s="2">
        <v>241.8309152810823</v>
      </c>
    </row>
    <row r="18" spans="1:28" ht="15" thickBot="1">
      <c r="A18">
        <v>17</v>
      </c>
      <c r="C18">
        <v>8</v>
      </c>
      <c r="D18">
        <v>269.07000000000005</v>
      </c>
      <c r="R18">
        <v>17</v>
      </c>
      <c r="S18">
        <v>269.07000000000005</v>
      </c>
      <c r="T18" s="3" t="s">
        <v>91</v>
      </c>
      <c r="U18" s="3">
        <v>2.6411538461538475</v>
      </c>
      <c r="V18" s="3">
        <v>4.1716926798216374</v>
      </c>
      <c r="W18" s="3">
        <v>0.63311323456999502</v>
      </c>
      <c r="X18" s="3">
        <v>0.53240900418774639</v>
      </c>
      <c r="Y18" s="3">
        <v>-5.9506080581775338</v>
      </c>
      <c r="Z18" s="3">
        <v>11.23291575048523</v>
      </c>
      <c r="AA18" s="3">
        <v>-5.9506080581775338</v>
      </c>
      <c r="AB18" s="3">
        <v>11.23291575048523</v>
      </c>
    </row>
    <row r="19" spans="1:28">
      <c r="A19">
        <v>18</v>
      </c>
      <c r="C19">
        <v>9</v>
      </c>
      <c r="D19">
        <v>170.73</v>
      </c>
      <c r="R19">
        <v>18</v>
      </c>
      <c r="S19">
        <v>170.73</v>
      </c>
    </row>
    <row r="20" spans="1:28">
      <c r="A20">
        <v>19</v>
      </c>
      <c r="C20">
        <v>10</v>
      </c>
      <c r="D20">
        <v>38.01</v>
      </c>
      <c r="R20">
        <v>19</v>
      </c>
      <c r="S20">
        <v>38.01</v>
      </c>
    </row>
    <row r="21" spans="1:28">
      <c r="A21">
        <v>20</v>
      </c>
      <c r="C21">
        <v>11</v>
      </c>
      <c r="D21">
        <v>525.6</v>
      </c>
      <c r="R21">
        <v>20</v>
      </c>
      <c r="S21">
        <v>525.6</v>
      </c>
    </row>
    <row r="22" spans="1:28">
      <c r="A22">
        <v>21</v>
      </c>
      <c r="B22">
        <v>2014</v>
      </c>
      <c r="C22">
        <v>1</v>
      </c>
      <c r="D22">
        <v>10.199999999999999</v>
      </c>
      <c r="R22">
        <v>21</v>
      </c>
      <c r="S22">
        <v>10.199999999999999</v>
      </c>
      <c r="T22" t="s">
        <v>53</v>
      </c>
    </row>
    <row r="23" spans="1:28" ht="15" thickBot="1">
      <c r="A23">
        <v>22</v>
      </c>
      <c r="C23">
        <v>3</v>
      </c>
      <c r="D23">
        <v>5.0999999999999996</v>
      </c>
      <c r="R23">
        <v>22</v>
      </c>
      <c r="S23">
        <v>5.0999999999999996</v>
      </c>
    </row>
    <row r="24" spans="1:28">
      <c r="A24">
        <v>23</v>
      </c>
      <c r="C24">
        <v>5</v>
      </c>
      <c r="D24">
        <v>11.58</v>
      </c>
      <c r="R24">
        <v>23</v>
      </c>
      <c r="S24">
        <v>11.58</v>
      </c>
      <c r="T24" s="4" t="s">
        <v>54</v>
      </c>
      <c r="U24" s="4" t="s">
        <v>255</v>
      </c>
      <c r="V24" s="4" t="s">
        <v>55</v>
      </c>
    </row>
    <row r="25" spans="1:28">
      <c r="A25">
        <v>24</v>
      </c>
      <c r="C25">
        <v>7</v>
      </c>
      <c r="D25">
        <v>17.28</v>
      </c>
      <c r="R25">
        <v>24</v>
      </c>
      <c r="S25">
        <v>17.28</v>
      </c>
      <c r="T25" s="2">
        <v>1</v>
      </c>
      <c r="U25" s="2">
        <v>106.82499999999997</v>
      </c>
      <c r="V25" s="2">
        <v>-103.70499999999997</v>
      </c>
    </row>
    <row r="26" spans="1:28">
      <c r="A26">
        <v>25</v>
      </c>
      <c r="C26">
        <v>8</v>
      </c>
      <c r="D26">
        <v>109.98</v>
      </c>
      <c r="R26">
        <v>25</v>
      </c>
      <c r="S26">
        <v>109.98</v>
      </c>
      <c r="T26" s="2">
        <v>2</v>
      </c>
      <c r="U26" s="2">
        <v>109.46615384615383</v>
      </c>
      <c r="V26" s="2">
        <v>226.08384615384614</v>
      </c>
    </row>
    <row r="27" spans="1:28">
      <c r="A27">
        <v>26</v>
      </c>
      <c r="C27">
        <v>9</v>
      </c>
      <c r="D27">
        <v>351.57</v>
      </c>
      <c r="R27">
        <v>26</v>
      </c>
      <c r="S27">
        <v>351.57</v>
      </c>
      <c r="T27" s="2">
        <v>3</v>
      </c>
      <c r="U27" s="2">
        <v>112.10730769230767</v>
      </c>
      <c r="V27" s="2">
        <v>-35.007307692307677</v>
      </c>
    </row>
    <row r="28" spans="1:28">
      <c r="A28">
        <v>27</v>
      </c>
      <c r="C28">
        <v>10</v>
      </c>
      <c r="D28">
        <v>295.83</v>
      </c>
      <c r="M28" t="s">
        <v>20</v>
      </c>
      <c r="R28">
        <v>27</v>
      </c>
      <c r="S28">
        <v>295.83</v>
      </c>
      <c r="T28" s="2">
        <v>4</v>
      </c>
      <c r="U28" s="2">
        <v>114.74846153846153</v>
      </c>
      <c r="V28" s="2">
        <v>-48.328461538461525</v>
      </c>
    </row>
    <row r="29" spans="1:28" ht="15" thickBot="1">
      <c r="A29" t="s">
        <v>9</v>
      </c>
      <c r="R29" t="s">
        <v>9</v>
      </c>
      <c r="T29" s="2">
        <v>5</v>
      </c>
      <c r="U29" s="2">
        <v>117.38961538461537</v>
      </c>
      <c r="V29" s="2">
        <v>-44.009615384615373</v>
      </c>
    </row>
    <row r="30" spans="1:28">
      <c r="M30" s="5" t="s">
        <v>21</v>
      </c>
      <c r="N30" s="5"/>
      <c r="T30" s="2">
        <v>6</v>
      </c>
      <c r="U30" s="2">
        <v>120.03076923076922</v>
      </c>
      <c r="V30" s="2">
        <v>-109.86076923076922</v>
      </c>
    </row>
    <row r="31" spans="1:28">
      <c r="M31" s="2" t="s">
        <v>22</v>
      </c>
      <c r="N31" s="2">
        <v>0.12561960338813391</v>
      </c>
      <c r="T31" s="2">
        <v>7</v>
      </c>
      <c r="U31" s="2">
        <v>122.67192307692306</v>
      </c>
      <c r="V31" s="2">
        <v>-117.30192307692306</v>
      </c>
    </row>
    <row r="32" spans="1:28">
      <c r="M32" s="2" t="s">
        <v>23</v>
      </c>
      <c r="N32" s="2">
        <v>1.5780284755392063E-2</v>
      </c>
      <c r="T32" s="2">
        <v>8</v>
      </c>
      <c r="U32" s="2">
        <v>125.31307692307692</v>
      </c>
      <c r="V32" s="2">
        <v>44.15692307692305</v>
      </c>
    </row>
    <row r="33" spans="13:22">
      <c r="M33" s="2" t="s">
        <v>24</v>
      </c>
      <c r="N33" s="2">
        <v>-2.3588503854392252E-2</v>
      </c>
      <c r="T33" s="2">
        <v>9</v>
      </c>
      <c r="U33" s="2">
        <v>127.95423076923076</v>
      </c>
      <c r="V33" s="2">
        <v>-78.754230769230759</v>
      </c>
    </row>
    <row r="34" spans="13:22">
      <c r="M34" s="2" t="s">
        <v>25</v>
      </c>
      <c r="N34" s="2">
        <v>168.83763341378969</v>
      </c>
      <c r="T34" s="2">
        <v>10</v>
      </c>
      <c r="U34" s="2">
        <v>130.5953846153846</v>
      </c>
      <c r="V34" s="2">
        <v>493.73461538461532</v>
      </c>
    </row>
    <row r="35" spans="13:22" ht="15" thickBot="1">
      <c r="M35" s="3" t="s">
        <v>26</v>
      </c>
      <c r="N35" s="3">
        <v>27</v>
      </c>
      <c r="T35" s="2">
        <v>11</v>
      </c>
      <c r="U35" s="2">
        <v>133.23653846153846</v>
      </c>
      <c r="V35" s="2">
        <v>-110.07653846153846</v>
      </c>
    </row>
    <row r="36" spans="13:22">
      <c r="T36" s="2">
        <v>12</v>
      </c>
      <c r="U36" s="2">
        <v>135.87769230769231</v>
      </c>
      <c r="V36" s="2">
        <v>-82.747692307692319</v>
      </c>
    </row>
    <row r="37" spans="13:22" ht="15" thickBot="1">
      <c r="M37" t="s">
        <v>27</v>
      </c>
      <c r="T37" s="2">
        <v>13</v>
      </c>
      <c r="U37" s="2">
        <v>138.51884615384614</v>
      </c>
      <c r="V37" s="2">
        <v>87.051153846153852</v>
      </c>
    </row>
    <row r="38" spans="13:22">
      <c r="M38" s="4"/>
      <c r="N38" s="4" t="s">
        <v>32</v>
      </c>
      <c r="O38" s="4" t="s">
        <v>33</v>
      </c>
      <c r="P38" s="4" t="s">
        <v>34</v>
      </c>
      <c r="Q38" s="4" t="s">
        <v>35</v>
      </c>
      <c r="T38" s="2">
        <v>14</v>
      </c>
      <c r="U38" s="2">
        <v>141.16</v>
      </c>
      <c r="V38" s="2">
        <v>-139</v>
      </c>
    </row>
    <row r="39" spans="13:22">
      <c r="M39" s="2" t="s">
        <v>28</v>
      </c>
      <c r="N39" s="2">
        <v>1</v>
      </c>
      <c r="O39" s="2">
        <v>11426.186180768884</v>
      </c>
      <c r="P39" s="2">
        <v>11426.186180768884</v>
      </c>
      <c r="Q39" s="2">
        <v>0.40083236778766901</v>
      </c>
      <c r="T39" s="2">
        <v>15</v>
      </c>
      <c r="U39" s="2">
        <v>143.80115384615385</v>
      </c>
      <c r="V39" s="2">
        <v>83.598846153846125</v>
      </c>
    </row>
    <row r="40" spans="13:22">
      <c r="M40" s="2" t="s">
        <v>29</v>
      </c>
      <c r="N40" s="2">
        <v>25</v>
      </c>
      <c r="O40" s="2">
        <v>712653.66141923086</v>
      </c>
      <c r="P40" s="2">
        <v>28506.146456769235</v>
      </c>
      <c r="Q40" s="2"/>
      <c r="T40" s="2">
        <v>16</v>
      </c>
      <c r="U40" s="2">
        <v>146.44230769230768</v>
      </c>
      <c r="V40" s="2">
        <v>-85.602307692307676</v>
      </c>
    </row>
    <row r="41" spans="13:22" ht="15" thickBot="1">
      <c r="M41" s="3" t="s">
        <v>30</v>
      </c>
      <c r="N41" s="3">
        <v>26</v>
      </c>
      <c r="O41" s="3">
        <v>724079.84759999975</v>
      </c>
      <c r="P41" s="3"/>
      <c r="Q41" s="3"/>
      <c r="T41" s="2">
        <v>17</v>
      </c>
      <c r="U41" s="2">
        <v>149.08346153846153</v>
      </c>
      <c r="V41" s="2">
        <v>119.98653846153852</v>
      </c>
    </row>
    <row r="42" spans="13:22" ht="15" thickBot="1">
      <c r="T42" s="2">
        <v>18</v>
      </c>
      <c r="U42" s="2">
        <v>151.72461538461539</v>
      </c>
      <c r="V42" s="2">
        <v>19.0053846153846</v>
      </c>
    </row>
    <row r="43" spans="13:22">
      <c r="M43" s="4"/>
      <c r="N43" s="4" t="s">
        <v>37</v>
      </c>
      <c r="O43" s="4" t="s">
        <v>25</v>
      </c>
      <c r="P43" s="4" t="s">
        <v>38</v>
      </c>
      <c r="Q43" s="4" t="s">
        <v>39</v>
      </c>
      <c r="T43" s="2">
        <v>19</v>
      </c>
      <c r="U43" s="2">
        <v>154.36576923076925</v>
      </c>
      <c r="V43" s="2">
        <v>-116.35576923076925</v>
      </c>
    </row>
    <row r="44" spans="13:22">
      <c r="M44" s="2" t="s">
        <v>31</v>
      </c>
      <c r="N44" s="2">
        <v>104.18384615384613</v>
      </c>
      <c r="O44" s="2">
        <v>66.833936632660965</v>
      </c>
      <c r="P44" s="2">
        <v>1.5588464693688671</v>
      </c>
      <c r="Q44" s="2">
        <v>0.13160330383214766</v>
      </c>
      <c r="T44" s="2">
        <v>20</v>
      </c>
      <c r="U44" s="2">
        <v>157.0069230769231</v>
      </c>
      <c r="V44" s="2">
        <v>368.59307692307692</v>
      </c>
    </row>
    <row r="45" spans="13:22" ht="15" thickBot="1">
      <c r="M45" s="3" t="s">
        <v>91</v>
      </c>
      <c r="N45" s="3">
        <v>2.6411538461538475</v>
      </c>
      <c r="O45" s="3">
        <v>4.1716926798216374</v>
      </c>
      <c r="P45" s="3">
        <v>0.63311323456999502</v>
      </c>
      <c r="Q45" s="3">
        <v>0.53240900418774639</v>
      </c>
      <c r="T45" s="2">
        <v>21</v>
      </c>
      <c r="U45" s="2">
        <v>159.64807692307693</v>
      </c>
      <c r="V45" s="2">
        <v>-149.44807692307694</v>
      </c>
    </row>
    <row r="46" spans="13:22">
      <c r="T46" s="2">
        <v>22</v>
      </c>
      <c r="U46" s="2">
        <v>162.28923076923078</v>
      </c>
      <c r="V46" s="2">
        <v>-157.18923076923079</v>
      </c>
    </row>
    <row r="47" spans="13:22">
      <c r="T47" s="2">
        <v>23</v>
      </c>
      <c r="U47" s="2">
        <v>164.93038461538464</v>
      </c>
      <c r="V47" s="2">
        <v>-153.35038461538463</v>
      </c>
    </row>
    <row r="48" spans="13:22">
      <c r="T48" s="2">
        <v>24</v>
      </c>
      <c r="U48" s="2">
        <v>167.57153846153847</v>
      </c>
      <c r="V48" s="2">
        <v>-150.29153846153847</v>
      </c>
    </row>
    <row r="49" spans="13:22">
      <c r="M49" t="s">
        <v>53</v>
      </c>
      <c r="T49" s="2">
        <v>25</v>
      </c>
      <c r="U49" s="2">
        <v>170.21269230769232</v>
      </c>
      <c r="V49" s="2">
        <v>-60.232692307692318</v>
      </c>
    </row>
    <row r="50" spans="13:22" ht="15" thickBot="1">
      <c r="T50" s="2">
        <v>26</v>
      </c>
      <c r="U50" s="2">
        <v>172.85384615384618</v>
      </c>
      <c r="V50" s="2">
        <v>178.71615384615382</v>
      </c>
    </row>
    <row r="51" spans="13:22" ht="15" thickBot="1">
      <c r="M51" s="4" t="s">
        <v>54</v>
      </c>
      <c r="N51" s="4" t="s">
        <v>255</v>
      </c>
      <c r="O51" s="4" t="s">
        <v>55</v>
      </c>
      <c r="P51" s="7" t="s">
        <v>57</v>
      </c>
      <c r="Q51" s="7" t="s">
        <v>58</v>
      </c>
      <c r="R51" s="7" t="s">
        <v>59</v>
      </c>
      <c r="T51" s="3">
        <v>27</v>
      </c>
      <c r="U51" s="3">
        <v>175.495</v>
      </c>
      <c r="V51" s="3">
        <v>120.33499999999998</v>
      </c>
    </row>
    <row r="52" spans="13:22">
      <c r="M52" s="2">
        <v>1</v>
      </c>
      <c r="N52" s="2">
        <v>106.82499999999997</v>
      </c>
      <c r="O52" s="2">
        <v>-103.70499999999997</v>
      </c>
      <c r="P52">
        <f>O52^2</f>
        <v>10754.727024999993</v>
      </c>
    </row>
    <row r="53" spans="13:22">
      <c r="M53" s="2">
        <v>2</v>
      </c>
      <c r="N53" s="2">
        <v>109.46615384615383</v>
      </c>
      <c r="O53" s="2">
        <v>226.08384615384614</v>
      </c>
      <c r="P53">
        <f t="shared" ref="P53:P78" si="0">O53^2</f>
        <v>51113.905491715966</v>
      </c>
      <c r="Q53" s="2">
        <v>-103.70499999999997</v>
      </c>
      <c r="R53">
        <f>(O53-Q53)^2</f>
        <v>108760.68304748519</v>
      </c>
    </row>
    <row r="54" spans="13:22">
      <c r="M54" s="2">
        <v>3</v>
      </c>
      <c r="N54" s="2">
        <v>112.10730769230767</v>
      </c>
      <c r="O54" s="2">
        <v>-35.007307692307677</v>
      </c>
      <c r="P54">
        <f t="shared" si="0"/>
        <v>1225.5115918639042</v>
      </c>
      <c r="Q54" s="2">
        <v>226.08384615384614</v>
      </c>
      <c r="R54">
        <f t="shared" ref="R54:R78" si="1">(O54-Q54)^2</f>
        <v>68168.590616715956</v>
      </c>
    </row>
    <row r="55" spans="13:22">
      <c r="M55" s="2">
        <v>4</v>
      </c>
      <c r="N55" s="2">
        <v>114.74846153846153</v>
      </c>
      <c r="O55" s="2">
        <v>-48.328461538461525</v>
      </c>
      <c r="P55">
        <f t="shared" si="0"/>
        <v>2335.640194674555</v>
      </c>
      <c r="Q55" s="2">
        <v>-35.007307692307677</v>
      </c>
      <c r="R55">
        <f t="shared" si="1"/>
        <v>177.45313979289946</v>
      </c>
    </row>
    <row r="56" spans="13:22">
      <c r="M56" s="2">
        <v>5</v>
      </c>
      <c r="N56" s="2">
        <v>117.38961538461537</v>
      </c>
      <c r="O56" s="2">
        <v>-44.009615384615373</v>
      </c>
      <c r="P56">
        <f t="shared" si="0"/>
        <v>1936.846246301774</v>
      </c>
      <c r="Q56" s="2">
        <v>-48.328461538461525</v>
      </c>
      <c r="R56">
        <f t="shared" si="1"/>
        <v>18.652432100591703</v>
      </c>
    </row>
    <row r="57" spans="13:22">
      <c r="M57" s="2">
        <v>6</v>
      </c>
      <c r="N57" s="2">
        <v>120.03076923076922</v>
      </c>
      <c r="O57" s="2">
        <v>-109.86076923076922</v>
      </c>
      <c r="P57">
        <f t="shared" si="0"/>
        <v>12069.38861597633</v>
      </c>
      <c r="Q57" s="2">
        <v>-44.009615384615373</v>
      </c>
      <c r="R57">
        <f t="shared" si="1"/>
        <v>4336.3744628698232</v>
      </c>
    </row>
    <row r="58" spans="13:22">
      <c r="M58" s="2">
        <v>7</v>
      </c>
      <c r="N58" s="2">
        <v>122.67192307692306</v>
      </c>
      <c r="O58" s="2">
        <v>-117.30192307692306</v>
      </c>
      <c r="P58">
        <f t="shared" si="0"/>
        <v>13759.741157544375</v>
      </c>
      <c r="Q58" s="2">
        <v>-109.86076923076922</v>
      </c>
      <c r="R58">
        <f t="shared" si="1"/>
        <v>55.370770562130062</v>
      </c>
    </row>
    <row r="59" spans="13:22">
      <c r="M59" s="2">
        <v>8</v>
      </c>
      <c r="N59" s="2">
        <v>125.31307692307692</v>
      </c>
      <c r="O59" s="2">
        <v>44.15692307692305</v>
      </c>
      <c r="P59">
        <f t="shared" si="0"/>
        <v>1949.8338556212993</v>
      </c>
      <c r="Q59" s="2">
        <v>-117.30192307692306</v>
      </c>
      <c r="R59">
        <f t="shared" si="1"/>
        <v>26068.959001331346</v>
      </c>
    </row>
    <row r="60" spans="13:22">
      <c r="M60" s="2">
        <v>9</v>
      </c>
      <c r="N60" s="2">
        <v>127.95423076923076</v>
      </c>
      <c r="O60" s="2">
        <v>-78.754230769230759</v>
      </c>
      <c r="P60">
        <f t="shared" si="0"/>
        <v>6202.2288640532524</v>
      </c>
      <c r="Q60" s="2">
        <v>44.15692307692305</v>
      </c>
      <c r="R60">
        <f t="shared" si="1"/>
        <v>15107.151739792891</v>
      </c>
    </row>
    <row r="61" spans="13:22">
      <c r="M61" s="2">
        <v>10</v>
      </c>
      <c r="N61" s="2">
        <v>130.5953846153846</v>
      </c>
      <c r="O61" s="2">
        <v>493.73461538461532</v>
      </c>
      <c r="P61">
        <f t="shared" si="0"/>
        <v>243773.87042899404</v>
      </c>
      <c r="Q61" s="2">
        <v>-78.754230769230759</v>
      </c>
      <c r="R61">
        <f t="shared" si="1"/>
        <v>327743.47897056211</v>
      </c>
      <c r="T61" t="s">
        <v>256</v>
      </c>
      <c r="V61" t="s">
        <v>257</v>
      </c>
    </row>
    <row r="62" spans="13:22">
      <c r="M62" s="2">
        <v>11</v>
      </c>
      <c r="N62" s="2">
        <v>133.23653846153846</v>
      </c>
      <c r="O62" s="2">
        <v>-110.07653846153846</v>
      </c>
      <c r="P62">
        <f t="shared" si="0"/>
        <v>12116.844319674556</v>
      </c>
      <c r="Q62" s="2">
        <v>493.73461538461532</v>
      </c>
      <c r="R62">
        <f t="shared" si="1"/>
        <v>364587.90950902354</v>
      </c>
      <c r="T62">
        <f>R79/P79</f>
        <v>2.4091782387405694</v>
      </c>
      <c r="V62">
        <v>712653.66141923051</v>
      </c>
    </row>
    <row r="63" spans="13:22">
      <c r="M63" s="2">
        <v>12</v>
      </c>
      <c r="N63" s="2">
        <v>135.87769230769231</v>
      </c>
      <c r="O63" s="2">
        <v>-82.747692307692319</v>
      </c>
      <c r="P63">
        <f t="shared" si="0"/>
        <v>6847.1805822485221</v>
      </c>
      <c r="Q63" s="2">
        <v>-110.07653846153846</v>
      </c>
      <c r="R63">
        <f t="shared" si="1"/>
        <v>746.86583210059109</v>
      </c>
    </row>
    <row r="64" spans="13:22">
      <c r="M64" s="2">
        <v>13</v>
      </c>
      <c r="N64" s="2">
        <v>138.51884615384614</v>
      </c>
      <c r="O64" s="2">
        <v>87.051153846153852</v>
      </c>
      <c r="P64">
        <f t="shared" si="0"/>
        <v>7577.9033859467463</v>
      </c>
      <c r="Q64" s="2">
        <v>-82.747692307692319</v>
      </c>
      <c r="R64">
        <f t="shared" si="1"/>
        <v>28831.648155177521</v>
      </c>
    </row>
    <row r="65" spans="13:19">
      <c r="M65" s="2">
        <v>14</v>
      </c>
      <c r="N65" s="2">
        <v>141.16</v>
      </c>
      <c r="O65" s="2">
        <v>-139</v>
      </c>
      <c r="P65">
        <f t="shared" si="0"/>
        <v>19321</v>
      </c>
      <c r="Q65" s="2">
        <v>87.051153846153852</v>
      </c>
      <c r="R65">
        <f t="shared" si="1"/>
        <v>51099.124155177517</v>
      </c>
    </row>
    <row r="66" spans="13:19">
      <c r="M66" s="2">
        <v>15</v>
      </c>
      <c r="N66" s="2">
        <v>143.80115384615385</v>
      </c>
      <c r="O66" s="2">
        <v>83.598846153846125</v>
      </c>
      <c r="P66">
        <f t="shared" si="0"/>
        <v>6988.7670782544328</v>
      </c>
      <c r="Q66" s="2">
        <v>-139</v>
      </c>
      <c r="R66">
        <f t="shared" si="1"/>
        <v>49550.246309023656</v>
      </c>
    </row>
    <row r="67" spans="13:19">
      <c r="M67" s="2">
        <v>16</v>
      </c>
      <c r="N67" s="2">
        <v>146.44230769230768</v>
      </c>
      <c r="O67" s="2">
        <v>-85.602307692307676</v>
      </c>
      <c r="P67">
        <f t="shared" si="0"/>
        <v>7327.7550822485182</v>
      </c>
      <c r="Q67" s="2">
        <v>83.598846153846125</v>
      </c>
      <c r="R67">
        <f t="shared" si="1"/>
        <v>28629.030462869807</v>
      </c>
    </row>
    <row r="68" spans="13:19">
      <c r="M68" s="2">
        <v>17</v>
      </c>
      <c r="N68" s="2">
        <v>149.08346153846153</v>
      </c>
      <c r="O68" s="2">
        <v>119.98653846153852</v>
      </c>
      <c r="P68">
        <f t="shared" si="0"/>
        <v>14396.769411982261</v>
      </c>
      <c r="Q68" s="2">
        <v>-85.602307692307676</v>
      </c>
      <c r="R68">
        <f t="shared" si="1"/>
        <v>42266.77366286984</v>
      </c>
    </row>
    <row r="69" spans="13:19">
      <c r="M69" s="2">
        <v>18</v>
      </c>
      <c r="N69" s="2">
        <v>151.72461538461539</v>
      </c>
      <c r="O69" s="2">
        <v>19.0053846153846</v>
      </c>
      <c r="P69">
        <f t="shared" si="0"/>
        <v>361.20464437869765</v>
      </c>
      <c r="Q69" s="2">
        <v>119.98653846153852</v>
      </c>
      <c r="R69">
        <f t="shared" si="1"/>
        <v>10197.193432100607</v>
      </c>
    </row>
    <row r="70" spans="13:19">
      <c r="M70" s="2">
        <v>19</v>
      </c>
      <c r="N70" s="2">
        <v>154.36576923076925</v>
      </c>
      <c r="O70" s="2">
        <v>-116.35576923076925</v>
      </c>
      <c r="P70">
        <f t="shared" si="0"/>
        <v>13538.665033284029</v>
      </c>
      <c r="Q70" s="2">
        <v>19.0053846153846</v>
      </c>
      <c r="R70">
        <f t="shared" si="1"/>
        <v>18322.641970562134</v>
      </c>
    </row>
    <row r="71" spans="13:19">
      <c r="M71" s="2">
        <v>20</v>
      </c>
      <c r="N71" s="2">
        <v>157.0069230769231</v>
      </c>
      <c r="O71" s="2">
        <v>368.59307692307692</v>
      </c>
      <c r="P71">
        <f t="shared" si="0"/>
        <v>135860.8563556213</v>
      </c>
      <c r="Q71" s="2">
        <v>-116.35576923076925</v>
      </c>
      <c r="R71">
        <f t="shared" si="1"/>
        <v>235175.38338594674</v>
      </c>
    </row>
    <row r="72" spans="13:19">
      <c r="M72" s="2">
        <v>21</v>
      </c>
      <c r="N72" s="2">
        <v>159.64807692307693</v>
      </c>
      <c r="O72" s="2">
        <v>-149.44807692307694</v>
      </c>
      <c r="P72">
        <f t="shared" si="0"/>
        <v>22334.727696005921</v>
      </c>
      <c r="Q72" s="2">
        <v>368.59307692307692</v>
      </c>
      <c r="R72">
        <f t="shared" si="1"/>
        <v>268366.63707825443</v>
      </c>
    </row>
    <row r="73" spans="13:19">
      <c r="M73" s="2">
        <v>22</v>
      </c>
      <c r="N73" s="2">
        <v>162.28923076923078</v>
      </c>
      <c r="O73" s="2">
        <v>-157.18923076923079</v>
      </c>
      <c r="P73">
        <f t="shared" si="0"/>
        <v>24708.45426982249</v>
      </c>
      <c r="Q73" s="2">
        <v>-149.44807692307694</v>
      </c>
      <c r="R73">
        <f t="shared" si="1"/>
        <v>59.925462869822539</v>
      </c>
    </row>
    <row r="74" spans="13:19">
      <c r="M74" s="2">
        <v>23</v>
      </c>
      <c r="N74" s="2">
        <v>164.93038461538464</v>
      </c>
      <c r="O74" s="2">
        <v>-153.35038461538463</v>
      </c>
      <c r="P74">
        <f t="shared" si="0"/>
        <v>23516.340461686395</v>
      </c>
      <c r="Q74" s="2">
        <v>-157.18923076923079</v>
      </c>
      <c r="R74">
        <f t="shared" si="1"/>
        <v>14.736739792899476</v>
      </c>
    </row>
    <row r="75" spans="13:19">
      <c r="M75" s="2">
        <v>24</v>
      </c>
      <c r="N75" s="2">
        <v>167.57153846153847</v>
      </c>
      <c r="O75" s="2">
        <v>-150.29153846153847</v>
      </c>
      <c r="P75">
        <f t="shared" si="0"/>
        <v>22587.546533136097</v>
      </c>
      <c r="Q75" s="2">
        <v>-153.35038461538463</v>
      </c>
      <c r="R75">
        <f t="shared" si="1"/>
        <v>9.356539792899456</v>
      </c>
    </row>
    <row r="76" spans="13:19">
      <c r="M76" s="2">
        <v>25</v>
      </c>
      <c r="N76" s="2">
        <v>170.21269230769232</v>
      </c>
      <c r="O76" s="2">
        <v>-60.232692307692318</v>
      </c>
      <c r="P76">
        <f t="shared" si="0"/>
        <v>3627.9772226331374</v>
      </c>
      <c r="Q76" s="2">
        <v>-150.29153846153847</v>
      </c>
      <c r="R76">
        <f t="shared" si="1"/>
        <v>8110.5957705621286</v>
      </c>
    </row>
    <row r="77" spans="13:19">
      <c r="M77" s="2">
        <v>26</v>
      </c>
      <c r="N77" s="2">
        <v>172.85384615384618</v>
      </c>
      <c r="O77" s="2">
        <v>178.71615384615382</v>
      </c>
      <c r="P77">
        <f t="shared" si="0"/>
        <v>31939.463645562118</v>
      </c>
      <c r="Q77" s="2">
        <v>-60.232692307692318</v>
      </c>
      <c r="R77">
        <f t="shared" si="1"/>
        <v>57096.551078254437</v>
      </c>
    </row>
    <row r="78" spans="13:19" ht="15" thickBot="1">
      <c r="M78" s="3">
        <v>27</v>
      </c>
      <c r="N78" s="3">
        <v>175.495</v>
      </c>
      <c r="O78" s="3">
        <v>120.33499999999998</v>
      </c>
      <c r="P78">
        <f t="shared" si="0"/>
        <v>14480.512224999995</v>
      </c>
      <c r="Q78" s="2">
        <v>178.71615384615382</v>
      </c>
      <c r="R78">
        <f t="shared" si="1"/>
        <v>3408.3591244082827</v>
      </c>
    </row>
    <row r="79" spans="13:19" ht="15" thickBot="1">
      <c r="P79">
        <f>SUM(P52:P78)</f>
        <v>712653.66141923051</v>
      </c>
      <c r="Q79" s="3" t="s">
        <v>9</v>
      </c>
      <c r="R79">
        <f>SUM(R53:R78)</f>
        <v>1716909.6928499998</v>
      </c>
    </row>
    <row r="80" spans="13:19">
      <c r="S80" t="s">
        <v>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53"/>
  <sheetViews>
    <sheetView topLeftCell="K93" workbookViewId="0">
      <selection activeCell="U85" sqref="U85"/>
    </sheetView>
  </sheetViews>
  <sheetFormatPr baseColWidth="10" defaultColWidth="8.88671875" defaultRowHeight="14.4"/>
  <cols>
    <col min="6" max="7" width="11.33203125" bestFit="1" customWidth="1"/>
    <col min="9" max="10" width="11.6640625" bestFit="1" customWidth="1"/>
    <col min="11" max="11" width="10.33203125" bestFit="1" customWidth="1"/>
    <col min="17" max="17" width="15.21875" customWidth="1"/>
    <col min="18" max="18" width="23.88671875" customWidth="1"/>
  </cols>
  <sheetData>
    <row r="1" spans="1:20">
      <c r="H1" t="s">
        <v>12</v>
      </c>
    </row>
    <row r="2" spans="1:20">
      <c r="E2" t="s">
        <v>14</v>
      </c>
      <c r="H2" t="s">
        <v>11</v>
      </c>
      <c r="J2" t="s">
        <v>18</v>
      </c>
    </row>
    <row r="3" spans="1:20">
      <c r="A3" t="s">
        <v>7</v>
      </c>
      <c r="B3" t="s">
        <v>0</v>
      </c>
      <c r="C3" t="s">
        <v>1</v>
      </c>
      <c r="D3" t="s">
        <v>2</v>
      </c>
      <c r="E3" t="s">
        <v>8</v>
      </c>
      <c r="F3" t="s">
        <v>10</v>
      </c>
      <c r="G3" t="s">
        <v>13</v>
      </c>
      <c r="H3" t="s">
        <v>15</v>
      </c>
      <c r="I3" t="s">
        <v>17</v>
      </c>
      <c r="J3" t="s">
        <v>19</v>
      </c>
      <c r="K3" t="s">
        <v>44</v>
      </c>
    </row>
    <row r="4" spans="1:20">
      <c r="A4">
        <v>1</v>
      </c>
      <c r="B4" t="s">
        <v>3</v>
      </c>
      <c r="C4">
        <v>1</v>
      </c>
      <c r="D4">
        <v>112</v>
      </c>
      <c r="H4">
        <f>T9</f>
        <v>0.98229079413578135</v>
      </c>
      <c r="I4">
        <f>D4/H4</f>
        <v>114.01918929570903</v>
      </c>
      <c r="J4">
        <f>$P$152+($P$153*A4)</f>
        <v>115.98682739680001</v>
      </c>
      <c r="K4">
        <f>H4*J4</f>
        <v>113.93279279289249</v>
      </c>
    </row>
    <row r="5" spans="1:20">
      <c r="A5">
        <v>2</v>
      </c>
      <c r="C5">
        <v>2</v>
      </c>
      <c r="D5">
        <v>118</v>
      </c>
      <c r="H5">
        <f>T10</f>
        <v>0.97816562653664718</v>
      </c>
      <c r="I5">
        <f t="shared" ref="I5:I43" si="0">D5/H5</f>
        <v>120.63396708980461</v>
      </c>
      <c r="J5">
        <f t="shared" ref="J5:J51" si="1">$P$152+($P$153*A5)</f>
        <v>117.69166001679467</v>
      </c>
      <c r="K5">
        <f t="shared" ref="K5:K51" si="2">H5*J5</f>
        <v>115.12193635846603</v>
      </c>
    </row>
    <row r="6" spans="1:20">
      <c r="A6">
        <v>3</v>
      </c>
      <c r="C6">
        <v>3</v>
      </c>
      <c r="D6">
        <v>132</v>
      </c>
      <c r="E6">
        <f>AVERAGE(D4:D7)</f>
        <v>122.75</v>
      </c>
      <c r="F6">
        <f>AVERAGE(E6:E7)</f>
        <v>123.875</v>
      </c>
      <c r="G6">
        <f>D6/F6</f>
        <v>1.0655903128153381</v>
      </c>
      <c r="H6">
        <f>T11</f>
        <v>1.007723801722747</v>
      </c>
      <c r="I6">
        <f t="shared" si="0"/>
        <v>130.98827255478173</v>
      </c>
      <c r="J6">
        <f t="shared" si="1"/>
        <v>119.39649263678932</v>
      </c>
      <c r="K6">
        <f t="shared" si="2"/>
        <v>120.3186874723073</v>
      </c>
    </row>
    <row r="7" spans="1:20">
      <c r="A7">
        <v>4</v>
      </c>
      <c r="C7">
        <v>4</v>
      </c>
      <c r="D7">
        <v>129</v>
      </c>
      <c r="E7">
        <f t="shared" ref="E7:E42" si="3">AVERAGE(D5:D8)</f>
        <v>125</v>
      </c>
      <c r="F7">
        <f t="shared" ref="F7:F41" si="4">AVERAGE(E7:E8)</f>
        <v>127.125</v>
      </c>
      <c r="G7">
        <f t="shared" ref="G7:G41" si="5">D7/F7</f>
        <v>1.0147492625368733</v>
      </c>
      <c r="H7">
        <f>T12</f>
        <v>1.0267651384017098</v>
      </c>
      <c r="I7">
        <f t="shared" si="0"/>
        <v>125.63730026986002</v>
      </c>
      <c r="J7">
        <f t="shared" si="1"/>
        <v>121.10132525678397</v>
      </c>
      <c r="K7">
        <f t="shared" si="2"/>
        <v>124.34261898791226</v>
      </c>
    </row>
    <row r="8" spans="1:20">
      <c r="A8">
        <v>5</v>
      </c>
      <c r="B8" t="s">
        <v>4</v>
      </c>
      <c r="C8">
        <v>1</v>
      </c>
      <c r="D8">
        <v>121</v>
      </c>
      <c r="E8">
        <f t="shared" si="3"/>
        <v>129.25</v>
      </c>
      <c r="F8">
        <f t="shared" si="4"/>
        <v>131.25</v>
      </c>
      <c r="G8">
        <f t="shared" si="5"/>
        <v>0.92190476190476189</v>
      </c>
      <c r="H8">
        <v>0.98229079413578135</v>
      </c>
      <c r="I8">
        <f t="shared" si="0"/>
        <v>123.18144557839993</v>
      </c>
      <c r="J8">
        <f t="shared" si="1"/>
        <v>122.80615787677861</v>
      </c>
      <c r="K8">
        <f t="shared" si="2"/>
        <v>120.63135834554501</v>
      </c>
      <c r="S8" s="1" t="s">
        <v>16</v>
      </c>
      <c r="T8" s="1" t="s">
        <v>15</v>
      </c>
    </row>
    <row r="9" spans="1:20">
      <c r="A9">
        <v>6</v>
      </c>
      <c r="C9">
        <v>2</v>
      </c>
      <c r="D9">
        <v>135</v>
      </c>
      <c r="E9">
        <f t="shared" si="3"/>
        <v>133.25</v>
      </c>
      <c r="F9">
        <f t="shared" si="4"/>
        <v>135.625</v>
      </c>
      <c r="G9">
        <f t="shared" si="5"/>
        <v>0.99539170506912444</v>
      </c>
      <c r="H9">
        <v>0.97816562653664718</v>
      </c>
      <c r="I9">
        <f t="shared" si="0"/>
        <v>138.01343692477647</v>
      </c>
      <c r="J9">
        <f t="shared" si="1"/>
        <v>124.51099049677327</v>
      </c>
      <c r="K9">
        <f t="shared" si="2"/>
        <v>121.79237102997476</v>
      </c>
      <c r="M9" t="s">
        <v>66</v>
      </c>
      <c r="O9">
        <f>U124/S124</f>
        <v>0.75183125060781197</v>
      </c>
      <c r="P9" t="s">
        <v>70</v>
      </c>
      <c r="S9" s="1">
        <v>1</v>
      </c>
      <c r="T9" s="1">
        <f>AVERAGE(G8,G12,G16,G20,G24,G28,G32,G36,G40)</f>
        <v>0.98229079413578135</v>
      </c>
    </row>
    <row r="10" spans="1:20">
      <c r="A10">
        <v>7</v>
      </c>
      <c r="C10">
        <v>3</v>
      </c>
      <c r="D10">
        <v>148</v>
      </c>
      <c r="E10">
        <f t="shared" si="3"/>
        <v>138</v>
      </c>
      <c r="F10">
        <f t="shared" si="4"/>
        <v>139.875</v>
      </c>
      <c r="G10">
        <f t="shared" si="5"/>
        <v>1.0580875781948167</v>
      </c>
      <c r="H10">
        <v>1.007723801722747</v>
      </c>
      <c r="I10">
        <f t="shared" si="0"/>
        <v>146.86563892505831</v>
      </c>
      <c r="J10">
        <f t="shared" si="1"/>
        <v>126.21582311676792</v>
      </c>
      <c r="K10">
        <f t="shared" si="2"/>
        <v>127.19068910879514</v>
      </c>
      <c r="P10" t="s">
        <v>71</v>
      </c>
      <c r="S10" s="1">
        <v>2</v>
      </c>
      <c r="T10" s="1">
        <f>AVERAGE(G9,G13,G17,G21,G25,G29,G33,G37,G41)</f>
        <v>0.97816562653664718</v>
      </c>
    </row>
    <row r="11" spans="1:20">
      <c r="A11">
        <v>8</v>
      </c>
      <c r="C11">
        <v>4</v>
      </c>
      <c r="D11">
        <v>148</v>
      </c>
      <c r="E11">
        <f t="shared" si="3"/>
        <v>141.75</v>
      </c>
      <c r="F11">
        <f t="shared" si="4"/>
        <v>139.75</v>
      </c>
      <c r="G11">
        <f t="shared" si="5"/>
        <v>1.0590339892665475</v>
      </c>
      <c r="H11">
        <v>1.0267651384017098</v>
      </c>
      <c r="I11">
        <f t="shared" si="0"/>
        <v>144.14201891425802</v>
      </c>
      <c r="J11">
        <f t="shared" si="1"/>
        <v>127.92065573676257</v>
      </c>
      <c r="K11">
        <f t="shared" si="2"/>
        <v>131.3444697919945</v>
      </c>
      <c r="M11" t="s">
        <v>67</v>
      </c>
      <c r="N11" s="9" t="s">
        <v>60</v>
      </c>
      <c r="S11" s="1">
        <v>3</v>
      </c>
      <c r="T11" s="1">
        <f>AVERAGE(G6,G10,G14,G18,G22,G26,G30,G34,G38)</f>
        <v>1.007723801722747</v>
      </c>
    </row>
    <row r="12" spans="1:20">
      <c r="A12">
        <v>9</v>
      </c>
      <c r="B12" t="s">
        <v>5</v>
      </c>
      <c r="C12">
        <v>1</v>
      </c>
      <c r="D12">
        <v>136</v>
      </c>
      <c r="E12">
        <f t="shared" si="3"/>
        <v>137.75</v>
      </c>
      <c r="F12">
        <f t="shared" si="4"/>
        <v>132.25</v>
      </c>
      <c r="G12">
        <f t="shared" si="5"/>
        <v>1.0283553875236295</v>
      </c>
      <c r="H12">
        <v>0.98229079413578135</v>
      </c>
      <c r="I12">
        <f t="shared" si="0"/>
        <v>138.45187271621811</v>
      </c>
      <c r="J12">
        <f t="shared" si="1"/>
        <v>129.62548835675722</v>
      </c>
      <c r="K12">
        <f t="shared" si="2"/>
        <v>127.32992389819752</v>
      </c>
      <c r="S12" s="1">
        <v>4</v>
      </c>
      <c r="T12" s="1">
        <f>AVERAGE(G7,G11,G15,G19,G23,G27,G31,G35,G39)</f>
        <v>1.0267651384017098</v>
      </c>
    </row>
    <row r="13" spans="1:20">
      <c r="A13">
        <v>10</v>
      </c>
      <c r="C13">
        <v>2</v>
      </c>
      <c r="D13">
        <v>119</v>
      </c>
      <c r="E13">
        <f t="shared" si="3"/>
        <v>126.75</v>
      </c>
      <c r="F13">
        <f t="shared" si="4"/>
        <v>123</v>
      </c>
      <c r="G13">
        <f t="shared" si="5"/>
        <v>0.96747967479674801</v>
      </c>
      <c r="H13">
        <v>0.97816562653664718</v>
      </c>
      <c r="I13">
        <f t="shared" si="0"/>
        <v>121.65628884480294</v>
      </c>
      <c r="J13">
        <f t="shared" si="1"/>
        <v>131.33032097675186</v>
      </c>
      <c r="K13">
        <f t="shared" si="2"/>
        <v>128.46280570148346</v>
      </c>
      <c r="M13" t="s">
        <v>61</v>
      </c>
      <c r="N13">
        <v>1.4419999999999999</v>
      </c>
    </row>
    <row r="14" spans="1:20">
      <c r="A14">
        <v>11</v>
      </c>
      <c r="C14">
        <v>3</v>
      </c>
      <c r="D14">
        <v>104</v>
      </c>
      <c r="E14">
        <f t="shared" si="3"/>
        <v>119.25</v>
      </c>
      <c r="F14">
        <f t="shared" si="4"/>
        <v>116.625</v>
      </c>
      <c r="G14">
        <f t="shared" si="5"/>
        <v>0.89174705251875674</v>
      </c>
      <c r="H14">
        <v>1.007723801722747</v>
      </c>
      <c r="I14">
        <f t="shared" si="0"/>
        <v>103.20288140679772</v>
      </c>
      <c r="J14">
        <f t="shared" si="1"/>
        <v>133.03515359674651</v>
      </c>
      <c r="K14">
        <f t="shared" si="2"/>
        <v>134.06269074528296</v>
      </c>
      <c r="M14" t="s">
        <v>62</v>
      </c>
      <c r="N14">
        <v>1.544</v>
      </c>
    </row>
    <row r="15" spans="1:20">
      <c r="A15">
        <v>12</v>
      </c>
      <c r="C15">
        <v>4</v>
      </c>
      <c r="D15">
        <v>118</v>
      </c>
      <c r="E15">
        <f t="shared" si="3"/>
        <v>114</v>
      </c>
      <c r="F15">
        <f t="shared" si="4"/>
        <v>114.875</v>
      </c>
      <c r="G15">
        <f t="shared" si="5"/>
        <v>1.0272034820457019</v>
      </c>
      <c r="H15">
        <v>1.0267651384017098</v>
      </c>
      <c r="I15">
        <f t="shared" si="0"/>
        <v>114.92404210731382</v>
      </c>
      <c r="J15">
        <f t="shared" si="1"/>
        <v>134.73998621674119</v>
      </c>
      <c r="K15">
        <f t="shared" si="2"/>
        <v>138.34632059607674</v>
      </c>
      <c r="M15" t="s">
        <v>68</v>
      </c>
      <c r="N15">
        <f>4-N13</f>
        <v>2.5579999999999998</v>
      </c>
    </row>
    <row r="16" spans="1:20">
      <c r="A16">
        <v>13</v>
      </c>
      <c r="B16" t="s">
        <v>6</v>
      </c>
      <c r="C16">
        <v>1</v>
      </c>
      <c r="D16">
        <v>115</v>
      </c>
      <c r="E16">
        <f t="shared" si="3"/>
        <v>115.75</v>
      </c>
      <c r="F16">
        <f t="shared" si="4"/>
        <v>120.375</v>
      </c>
      <c r="G16">
        <f t="shared" si="5"/>
        <v>0.95534787123572174</v>
      </c>
      <c r="H16">
        <v>0.98229079413578135</v>
      </c>
      <c r="I16">
        <f t="shared" si="0"/>
        <v>117.07327472327266</v>
      </c>
      <c r="J16">
        <f t="shared" si="1"/>
        <v>136.44481883673583</v>
      </c>
      <c r="K16">
        <f t="shared" si="2"/>
        <v>134.02848945085006</v>
      </c>
      <c r="M16" t="s">
        <v>69</v>
      </c>
      <c r="N16">
        <f>4-N14</f>
        <v>2.456</v>
      </c>
    </row>
    <row r="17" spans="1:20">
      <c r="A17">
        <v>14</v>
      </c>
      <c r="C17">
        <v>2</v>
      </c>
      <c r="D17">
        <v>126</v>
      </c>
      <c r="E17">
        <f t="shared" si="3"/>
        <v>125</v>
      </c>
      <c r="F17">
        <f t="shared" si="4"/>
        <v>127.125</v>
      </c>
      <c r="G17">
        <f t="shared" si="5"/>
        <v>0.99115044247787609</v>
      </c>
      <c r="H17">
        <v>0.97816562653664718</v>
      </c>
      <c r="I17">
        <f t="shared" si="0"/>
        <v>128.81254112979136</v>
      </c>
      <c r="J17">
        <f t="shared" si="1"/>
        <v>138.14965145673048</v>
      </c>
      <c r="K17">
        <f t="shared" si="2"/>
        <v>135.13324037299219</v>
      </c>
    </row>
    <row r="18" spans="1:20">
      <c r="A18">
        <v>15</v>
      </c>
      <c r="C18">
        <v>3</v>
      </c>
      <c r="D18">
        <v>141</v>
      </c>
      <c r="E18">
        <f t="shared" si="3"/>
        <v>129.25</v>
      </c>
      <c r="F18">
        <f t="shared" si="4"/>
        <v>130.5</v>
      </c>
      <c r="G18">
        <f t="shared" si="5"/>
        <v>1.0804597701149425</v>
      </c>
      <c r="H18">
        <v>1.007723801722747</v>
      </c>
      <c r="I18">
        <f t="shared" si="0"/>
        <v>139.91929113806231</v>
      </c>
      <c r="J18">
        <f t="shared" si="1"/>
        <v>139.85448407672513</v>
      </c>
      <c r="K18">
        <f t="shared" si="2"/>
        <v>140.93469238177084</v>
      </c>
    </row>
    <row r="19" spans="1:20">
      <c r="A19">
        <v>16</v>
      </c>
      <c r="C19">
        <v>4</v>
      </c>
      <c r="D19">
        <v>135</v>
      </c>
      <c r="E19">
        <f t="shared" si="3"/>
        <v>131.75</v>
      </c>
      <c r="F19">
        <f t="shared" si="4"/>
        <v>134.625</v>
      </c>
      <c r="G19">
        <f t="shared" si="5"/>
        <v>1.0027855153203342</v>
      </c>
      <c r="H19">
        <v>1.0267651384017098</v>
      </c>
      <c r="I19">
        <f t="shared" si="0"/>
        <v>131.48089563124887</v>
      </c>
      <c r="J19">
        <f t="shared" si="1"/>
        <v>141.55931669671978</v>
      </c>
      <c r="K19">
        <f t="shared" si="2"/>
        <v>145.34817140015895</v>
      </c>
      <c r="L19">
        <v>0.75</v>
      </c>
      <c r="M19" t="s">
        <v>73</v>
      </c>
    </row>
    <row r="20" spans="1:20">
      <c r="A20">
        <v>17</v>
      </c>
      <c r="B20" t="s">
        <v>45</v>
      </c>
      <c r="C20">
        <v>1</v>
      </c>
      <c r="D20">
        <v>125</v>
      </c>
      <c r="E20">
        <f t="shared" si="3"/>
        <v>137.5</v>
      </c>
      <c r="F20">
        <f t="shared" si="4"/>
        <v>141.125</v>
      </c>
      <c r="G20">
        <f t="shared" si="5"/>
        <v>0.8857395925597874</v>
      </c>
      <c r="H20">
        <v>0.98229079413578135</v>
      </c>
      <c r="I20">
        <f t="shared" si="0"/>
        <v>127.25355948181812</v>
      </c>
      <c r="J20">
        <f t="shared" si="1"/>
        <v>143.26414931671442</v>
      </c>
      <c r="K20">
        <f t="shared" si="2"/>
        <v>140.72705500350256</v>
      </c>
      <c r="L20" s="8">
        <v>0</v>
      </c>
      <c r="M20">
        <v>1.4419999999999999</v>
      </c>
      <c r="N20">
        <v>1.544</v>
      </c>
      <c r="P20">
        <v>2</v>
      </c>
      <c r="S20" t="s">
        <v>72</v>
      </c>
    </row>
    <row r="21" spans="1:20">
      <c r="A21">
        <v>18</v>
      </c>
      <c r="C21">
        <v>2</v>
      </c>
      <c r="D21">
        <v>149</v>
      </c>
      <c r="E21">
        <f t="shared" si="3"/>
        <v>144.75</v>
      </c>
      <c r="F21">
        <f t="shared" si="4"/>
        <v>149.125</v>
      </c>
      <c r="G21">
        <f t="shared" si="5"/>
        <v>0.99916177703269071</v>
      </c>
      <c r="H21">
        <v>0.97816562653664718</v>
      </c>
      <c r="I21">
        <f t="shared" si="0"/>
        <v>152.32594149475327</v>
      </c>
      <c r="J21">
        <f t="shared" si="1"/>
        <v>144.9689819367091</v>
      </c>
      <c r="K21">
        <f t="shared" si="2"/>
        <v>141.80367504450095</v>
      </c>
    </row>
    <row r="22" spans="1:20">
      <c r="A22">
        <v>19</v>
      </c>
      <c r="C22">
        <v>3</v>
      </c>
      <c r="D22">
        <v>170</v>
      </c>
      <c r="E22">
        <f t="shared" si="3"/>
        <v>153.5</v>
      </c>
      <c r="F22">
        <f t="shared" si="4"/>
        <v>157.625</v>
      </c>
      <c r="G22">
        <f t="shared" si="5"/>
        <v>1.0785091197462331</v>
      </c>
      <c r="H22">
        <v>1.007723801722747</v>
      </c>
      <c r="I22">
        <f t="shared" si="0"/>
        <v>168.69701768418858</v>
      </c>
      <c r="J22">
        <f t="shared" si="1"/>
        <v>146.67381455670375</v>
      </c>
      <c r="K22">
        <f t="shared" si="2"/>
        <v>147.8066940182587</v>
      </c>
    </row>
    <row r="23" spans="1:20">
      <c r="A23">
        <v>20</v>
      </c>
      <c r="C23">
        <v>4</v>
      </c>
      <c r="D23">
        <v>170</v>
      </c>
      <c r="E23">
        <f t="shared" si="3"/>
        <v>161.75</v>
      </c>
      <c r="F23">
        <f t="shared" si="4"/>
        <v>159.75</v>
      </c>
      <c r="G23">
        <f t="shared" si="5"/>
        <v>1.0641627543035994</v>
      </c>
      <c r="H23">
        <v>1.0267651384017098</v>
      </c>
      <c r="I23">
        <f t="shared" si="0"/>
        <v>165.56853523935041</v>
      </c>
      <c r="J23">
        <f t="shared" si="1"/>
        <v>148.37864717669839</v>
      </c>
      <c r="K23">
        <f t="shared" si="2"/>
        <v>152.35002220424118</v>
      </c>
      <c r="L23" t="s">
        <v>63</v>
      </c>
      <c r="N23" t="s">
        <v>64</v>
      </c>
      <c r="P23" t="s">
        <v>74</v>
      </c>
      <c r="S23" t="s">
        <v>64</v>
      </c>
      <c r="T23" t="s">
        <v>75</v>
      </c>
    </row>
    <row r="24" spans="1:20">
      <c r="A24">
        <v>21</v>
      </c>
      <c r="B24" t="s">
        <v>46</v>
      </c>
      <c r="C24">
        <v>1</v>
      </c>
      <c r="D24">
        <v>158</v>
      </c>
      <c r="E24">
        <f t="shared" si="3"/>
        <v>157.75</v>
      </c>
      <c r="F24">
        <f t="shared" si="4"/>
        <v>150.75</v>
      </c>
      <c r="G24">
        <f t="shared" si="5"/>
        <v>1.0480928689883913</v>
      </c>
      <c r="H24">
        <v>0.98229079413578135</v>
      </c>
      <c r="I24">
        <f t="shared" si="0"/>
        <v>160.84849918501808</v>
      </c>
      <c r="J24">
        <f t="shared" si="1"/>
        <v>150.08347979669304</v>
      </c>
      <c r="K24">
        <f t="shared" si="2"/>
        <v>147.42562055615511</v>
      </c>
    </row>
    <row r="25" spans="1:20">
      <c r="A25">
        <v>22</v>
      </c>
      <c r="C25">
        <v>2</v>
      </c>
      <c r="D25">
        <v>133</v>
      </c>
      <c r="E25">
        <f t="shared" si="3"/>
        <v>143.75</v>
      </c>
      <c r="F25">
        <f t="shared" si="4"/>
        <v>140</v>
      </c>
      <c r="G25">
        <f t="shared" si="5"/>
        <v>0.95</v>
      </c>
      <c r="H25">
        <v>0.97816562653664718</v>
      </c>
      <c r="I25">
        <f t="shared" si="0"/>
        <v>135.96879341477978</v>
      </c>
      <c r="J25">
        <f t="shared" si="1"/>
        <v>151.78831241668769</v>
      </c>
      <c r="K25">
        <f t="shared" si="2"/>
        <v>148.47410971600965</v>
      </c>
    </row>
    <row r="26" spans="1:20">
      <c r="A26">
        <v>23</v>
      </c>
      <c r="C26">
        <v>3</v>
      </c>
      <c r="D26">
        <v>114</v>
      </c>
      <c r="E26">
        <f t="shared" si="3"/>
        <v>136.25</v>
      </c>
      <c r="F26">
        <f t="shared" si="4"/>
        <v>134.625</v>
      </c>
      <c r="G26">
        <f t="shared" si="5"/>
        <v>0.84679665738161558</v>
      </c>
      <c r="H26">
        <v>1.007723801722747</v>
      </c>
      <c r="I26">
        <f t="shared" si="0"/>
        <v>113.12623538822058</v>
      </c>
      <c r="J26">
        <f t="shared" si="1"/>
        <v>153.49314503668234</v>
      </c>
      <c r="K26">
        <f t="shared" si="2"/>
        <v>154.67869565474652</v>
      </c>
    </row>
    <row r="27" spans="1:20">
      <c r="A27">
        <v>24</v>
      </c>
      <c r="C27">
        <v>4</v>
      </c>
      <c r="D27">
        <v>140</v>
      </c>
      <c r="E27">
        <f t="shared" si="3"/>
        <v>133</v>
      </c>
      <c r="F27">
        <f t="shared" si="4"/>
        <v>135.125</v>
      </c>
      <c r="G27">
        <f t="shared" si="5"/>
        <v>1.0360777058279371</v>
      </c>
      <c r="H27">
        <v>1.0267651384017098</v>
      </c>
      <c r="I27">
        <f t="shared" si="0"/>
        <v>136.35055843240622</v>
      </c>
      <c r="J27">
        <f t="shared" si="1"/>
        <v>155.19797765667698</v>
      </c>
      <c r="K27">
        <f t="shared" si="2"/>
        <v>159.35187300832339</v>
      </c>
      <c r="M27" t="s">
        <v>76</v>
      </c>
    </row>
    <row r="28" spans="1:20">
      <c r="A28">
        <v>25</v>
      </c>
      <c r="B28" t="s">
        <v>48</v>
      </c>
      <c r="C28">
        <v>1</v>
      </c>
      <c r="D28">
        <v>145</v>
      </c>
      <c r="E28">
        <f t="shared" si="3"/>
        <v>137.25</v>
      </c>
      <c r="F28">
        <f t="shared" si="4"/>
        <v>145.25</v>
      </c>
      <c r="G28">
        <f t="shared" si="5"/>
        <v>0.99827882960413084</v>
      </c>
      <c r="H28">
        <v>0.98229079413578135</v>
      </c>
      <c r="I28">
        <f t="shared" si="0"/>
        <v>147.614128998909</v>
      </c>
      <c r="J28">
        <f t="shared" si="1"/>
        <v>156.90281027667163</v>
      </c>
      <c r="K28">
        <f t="shared" si="2"/>
        <v>154.12418610880761</v>
      </c>
    </row>
    <row r="29" spans="1:20">
      <c r="A29">
        <v>26</v>
      </c>
      <c r="C29">
        <v>2</v>
      </c>
      <c r="D29">
        <v>150</v>
      </c>
      <c r="E29">
        <f t="shared" si="3"/>
        <v>153.25</v>
      </c>
      <c r="F29">
        <f t="shared" si="4"/>
        <v>156.125</v>
      </c>
      <c r="G29">
        <f t="shared" si="5"/>
        <v>0.96076861489191356</v>
      </c>
      <c r="H29">
        <v>0.97816562653664718</v>
      </c>
      <c r="I29">
        <f t="shared" si="0"/>
        <v>153.34826324975162</v>
      </c>
      <c r="J29">
        <f t="shared" si="1"/>
        <v>158.60764289666631</v>
      </c>
      <c r="K29">
        <f t="shared" si="2"/>
        <v>155.14454438751841</v>
      </c>
    </row>
    <row r="30" spans="1:20">
      <c r="A30">
        <v>27</v>
      </c>
      <c r="C30">
        <v>3</v>
      </c>
      <c r="D30">
        <v>178</v>
      </c>
      <c r="E30">
        <f t="shared" si="3"/>
        <v>159</v>
      </c>
      <c r="F30">
        <f t="shared" si="4"/>
        <v>162.375</v>
      </c>
      <c r="G30">
        <f t="shared" si="5"/>
        <v>1.0962278675904542</v>
      </c>
      <c r="H30">
        <v>1.007723801722747</v>
      </c>
      <c r="I30">
        <f t="shared" si="0"/>
        <v>176.63570086932688</v>
      </c>
      <c r="J30">
        <f t="shared" si="1"/>
        <v>160.31247551666095</v>
      </c>
      <c r="K30">
        <f t="shared" si="2"/>
        <v>161.55069729123437</v>
      </c>
    </row>
    <row r="31" spans="1:20">
      <c r="A31">
        <v>28</v>
      </c>
      <c r="C31">
        <v>4</v>
      </c>
      <c r="D31">
        <v>163</v>
      </c>
      <c r="E31">
        <f t="shared" si="3"/>
        <v>165.75</v>
      </c>
      <c r="F31">
        <f t="shared" si="4"/>
        <v>169.25</v>
      </c>
      <c r="G31">
        <f t="shared" si="5"/>
        <v>0.96307237813884783</v>
      </c>
      <c r="H31">
        <v>1.0267651384017098</v>
      </c>
      <c r="I31">
        <f t="shared" si="0"/>
        <v>158.75100731773011</v>
      </c>
      <c r="J31">
        <f t="shared" si="1"/>
        <v>162.0173081366556</v>
      </c>
      <c r="K31">
        <f t="shared" si="2"/>
        <v>166.35372381240566</v>
      </c>
    </row>
    <row r="32" spans="1:20">
      <c r="A32">
        <v>29</v>
      </c>
      <c r="B32" t="s">
        <v>49</v>
      </c>
      <c r="C32">
        <v>1</v>
      </c>
      <c r="D32">
        <v>172</v>
      </c>
      <c r="E32">
        <f t="shared" si="3"/>
        <v>172.75</v>
      </c>
      <c r="F32">
        <f t="shared" si="4"/>
        <v>175.375</v>
      </c>
      <c r="G32">
        <f t="shared" si="5"/>
        <v>0.98075552387740561</v>
      </c>
      <c r="H32">
        <v>0.98229079413578135</v>
      </c>
      <c r="I32">
        <f t="shared" si="0"/>
        <v>175.10089784698172</v>
      </c>
      <c r="J32">
        <f t="shared" si="1"/>
        <v>163.72214075665025</v>
      </c>
      <c r="K32">
        <f t="shared" si="2"/>
        <v>160.82275166146016</v>
      </c>
    </row>
    <row r="33" spans="1:17">
      <c r="A33">
        <v>30</v>
      </c>
      <c r="C33">
        <v>2</v>
      </c>
      <c r="D33">
        <v>178</v>
      </c>
      <c r="E33">
        <f t="shared" si="3"/>
        <v>178</v>
      </c>
      <c r="F33">
        <f t="shared" si="4"/>
        <v>182.5</v>
      </c>
      <c r="G33">
        <f t="shared" si="5"/>
        <v>0.97534246575342465</v>
      </c>
      <c r="H33">
        <v>0.97816562653664718</v>
      </c>
      <c r="I33">
        <f t="shared" si="0"/>
        <v>181.97327238970524</v>
      </c>
      <c r="J33">
        <f t="shared" si="1"/>
        <v>165.4269733766449</v>
      </c>
      <c r="K33">
        <f t="shared" si="2"/>
        <v>161.81497905902711</v>
      </c>
    </row>
    <row r="34" spans="1:17">
      <c r="A34">
        <v>31</v>
      </c>
      <c r="C34">
        <v>3</v>
      </c>
      <c r="D34">
        <v>199</v>
      </c>
      <c r="E34">
        <f t="shared" si="3"/>
        <v>187</v>
      </c>
      <c r="F34">
        <f t="shared" si="4"/>
        <v>188.5</v>
      </c>
      <c r="G34">
        <f t="shared" si="5"/>
        <v>1.0557029177718833</v>
      </c>
      <c r="H34">
        <v>1.007723801722747</v>
      </c>
      <c r="I34">
        <f t="shared" si="0"/>
        <v>197.47474423031488</v>
      </c>
      <c r="J34">
        <f t="shared" si="1"/>
        <v>167.13180599663954</v>
      </c>
      <c r="K34">
        <f t="shared" si="2"/>
        <v>168.42269892772219</v>
      </c>
    </row>
    <row r="35" spans="1:17">
      <c r="A35">
        <v>32</v>
      </c>
      <c r="C35">
        <v>4</v>
      </c>
      <c r="D35">
        <v>199</v>
      </c>
      <c r="E35">
        <f t="shared" si="3"/>
        <v>190</v>
      </c>
      <c r="F35">
        <f t="shared" si="4"/>
        <v>188</v>
      </c>
      <c r="G35">
        <f t="shared" si="5"/>
        <v>1.0585106382978724</v>
      </c>
      <c r="H35">
        <v>1.0267651384017098</v>
      </c>
      <c r="I35">
        <f t="shared" si="0"/>
        <v>193.81257948606313</v>
      </c>
      <c r="J35">
        <f t="shared" si="1"/>
        <v>168.83663861663422</v>
      </c>
      <c r="K35">
        <f t="shared" si="2"/>
        <v>173.3555746164879</v>
      </c>
    </row>
    <row r="36" spans="1:17">
      <c r="A36">
        <v>33</v>
      </c>
      <c r="B36" t="s">
        <v>47</v>
      </c>
      <c r="C36">
        <v>1</v>
      </c>
      <c r="D36">
        <v>184</v>
      </c>
      <c r="E36">
        <f t="shared" si="3"/>
        <v>186</v>
      </c>
      <c r="F36">
        <f t="shared" si="4"/>
        <v>179.375</v>
      </c>
      <c r="G36">
        <f t="shared" si="5"/>
        <v>1.0257839721254356</v>
      </c>
      <c r="H36">
        <v>0.98229079413578135</v>
      </c>
      <c r="I36">
        <f t="shared" si="0"/>
        <v>187.31723955723626</v>
      </c>
      <c r="J36">
        <f t="shared" si="1"/>
        <v>170.54147123662887</v>
      </c>
      <c r="K36">
        <f t="shared" si="2"/>
        <v>167.52131721411268</v>
      </c>
    </row>
    <row r="37" spans="1:17">
      <c r="A37">
        <v>34</v>
      </c>
      <c r="C37">
        <v>2</v>
      </c>
      <c r="D37">
        <v>162</v>
      </c>
      <c r="E37">
        <f t="shared" si="3"/>
        <v>172.75</v>
      </c>
      <c r="F37">
        <f t="shared" si="4"/>
        <v>168.625</v>
      </c>
      <c r="G37">
        <f t="shared" si="5"/>
        <v>0.96071163825055594</v>
      </c>
      <c r="H37">
        <v>0.97816562653664718</v>
      </c>
      <c r="I37">
        <f t="shared" si="0"/>
        <v>165.61612430973176</v>
      </c>
      <c r="J37">
        <f t="shared" si="1"/>
        <v>172.24630385662351</v>
      </c>
      <c r="K37">
        <f t="shared" si="2"/>
        <v>168.48541373053584</v>
      </c>
    </row>
    <row r="38" spans="1:17">
      <c r="A38">
        <v>35</v>
      </c>
      <c r="C38">
        <v>3</v>
      </c>
      <c r="D38">
        <v>146</v>
      </c>
      <c r="E38">
        <f t="shared" si="3"/>
        <v>164.5</v>
      </c>
      <c r="F38">
        <f t="shared" si="4"/>
        <v>162.875</v>
      </c>
      <c r="G38">
        <f t="shared" si="5"/>
        <v>0.89639293937068298</v>
      </c>
      <c r="H38">
        <v>1.007723801722747</v>
      </c>
      <c r="I38">
        <f t="shared" si="0"/>
        <v>144.88096812877373</v>
      </c>
      <c r="J38">
        <f t="shared" si="1"/>
        <v>173.95113647661816</v>
      </c>
      <c r="K38">
        <f t="shared" si="2"/>
        <v>175.29470056421007</v>
      </c>
    </row>
    <row r="39" spans="1:17">
      <c r="A39">
        <v>36</v>
      </c>
      <c r="C39">
        <v>4</v>
      </c>
      <c r="D39">
        <v>166</v>
      </c>
      <c r="E39">
        <f t="shared" si="3"/>
        <v>161.25</v>
      </c>
      <c r="F39">
        <f t="shared" si="4"/>
        <v>163.5</v>
      </c>
      <c r="G39">
        <f t="shared" si="5"/>
        <v>1.0152905198776758</v>
      </c>
      <c r="H39">
        <v>1.0267651384017098</v>
      </c>
      <c r="I39">
        <f t="shared" si="0"/>
        <v>161.67280499842454</v>
      </c>
      <c r="J39">
        <f t="shared" si="1"/>
        <v>175.65596909661281</v>
      </c>
      <c r="K39">
        <f t="shared" si="2"/>
        <v>180.35742542057011</v>
      </c>
      <c r="P39" t="s">
        <v>20</v>
      </c>
    </row>
    <row r="40" spans="1:17" ht="15" thickBot="1">
      <c r="A40">
        <v>37</v>
      </c>
      <c r="B40" t="s">
        <v>50</v>
      </c>
      <c r="C40">
        <v>1</v>
      </c>
      <c r="D40">
        <v>171</v>
      </c>
      <c r="E40">
        <f t="shared" si="3"/>
        <v>165.75</v>
      </c>
      <c r="F40">
        <f t="shared" si="4"/>
        <v>171.625</v>
      </c>
      <c r="G40">
        <f t="shared" si="5"/>
        <v>0.99635833940276763</v>
      </c>
      <c r="H40">
        <v>0.98229079413578135</v>
      </c>
      <c r="I40">
        <f t="shared" si="0"/>
        <v>174.08286937112717</v>
      </c>
      <c r="J40">
        <f t="shared" si="1"/>
        <v>177.36080171660745</v>
      </c>
      <c r="K40">
        <f t="shared" si="2"/>
        <v>174.21988276676518</v>
      </c>
    </row>
    <row r="41" spans="1:17">
      <c r="A41">
        <v>38</v>
      </c>
      <c r="C41">
        <v>2</v>
      </c>
      <c r="D41">
        <v>180</v>
      </c>
      <c r="E41">
        <f t="shared" si="3"/>
        <v>177.5</v>
      </c>
      <c r="F41">
        <f t="shared" si="4"/>
        <v>179.375</v>
      </c>
      <c r="G41">
        <f t="shared" si="5"/>
        <v>1.0034843205574913</v>
      </c>
      <c r="H41">
        <v>0.97816562653664718</v>
      </c>
      <c r="I41">
        <f t="shared" si="0"/>
        <v>184.01791589970193</v>
      </c>
      <c r="J41">
        <f t="shared" si="1"/>
        <v>179.0656343366021</v>
      </c>
      <c r="K41">
        <f t="shared" si="2"/>
        <v>175.15584840204457</v>
      </c>
      <c r="P41" s="5" t="s">
        <v>21</v>
      </c>
      <c r="Q41" s="5"/>
    </row>
    <row r="42" spans="1:17">
      <c r="A42">
        <v>39</v>
      </c>
      <c r="C42">
        <v>3</v>
      </c>
      <c r="D42">
        <v>193</v>
      </c>
      <c r="E42">
        <f t="shared" si="3"/>
        <v>181.25</v>
      </c>
      <c r="F42" t="s">
        <v>9</v>
      </c>
      <c r="H42">
        <v>1.007723801722747</v>
      </c>
      <c r="I42">
        <f t="shared" si="0"/>
        <v>191.52073184146116</v>
      </c>
      <c r="J42">
        <f t="shared" si="1"/>
        <v>180.77046695659675</v>
      </c>
      <c r="K42">
        <f t="shared" si="2"/>
        <v>182.1667022006979</v>
      </c>
      <c r="P42" s="2" t="s">
        <v>22</v>
      </c>
      <c r="Q42" s="2">
        <v>0.77361082135996628</v>
      </c>
    </row>
    <row r="43" spans="1:17">
      <c r="A43">
        <v>40</v>
      </c>
      <c r="C43">
        <v>4</v>
      </c>
      <c r="D43">
        <v>181</v>
      </c>
      <c r="E43" t="s">
        <v>9</v>
      </c>
      <c r="F43" t="s">
        <v>9</v>
      </c>
      <c r="H43">
        <v>1.0267651384017098</v>
      </c>
      <c r="I43">
        <f t="shared" si="0"/>
        <v>176.28179340189664</v>
      </c>
      <c r="J43">
        <f t="shared" si="1"/>
        <v>182.4752995765914</v>
      </c>
      <c r="K43">
        <f t="shared" si="2"/>
        <v>187.35927622465232</v>
      </c>
      <c r="P43" s="2" t="s">
        <v>23</v>
      </c>
      <c r="Q43" s="2">
        <v>0.5984737029252416</v>
      </c>
    </row>
    <row r="44" spans="1:17">
      <c r="A44">
        <v>41</v>
      </c>
      <c r="B44" t="s">
        <v>51</v>
      </c>
      <c r="C44">
        <v>1</v>
      </c>
      <c r="D44">
        <v>183</v>
      </c>
      <c r="H44">
        <v>0.98229079413578135</v>
      </c>
      <c r="J44">
        <f t="shared" si="1"/>
        <v>184.18013219658607</v>
      </c>
      <c r="K44">
        <f t="shared" si="2"/>
        <v>180.91844831941773</v>
      </c>
      <c r="P44" s="2" t="s">
        <v>24</v>
      </c>
      <c r="Q44" s="2">
        <v>0.58790722142327423</v>
      </c>
    </row>
    <row r="45" spans="1:17">
      <c r="A45">
        <v>42</v>
      </c>
      <c r="C45">
        <v>2</v>
      </c>
      <c r="D45">
        <v>218</v>
      </c>
      <c r="H45">
        <v>0.97816562653664718</v>
      </c>
      <c r="J45">
        <f t="shared" si="1"/>
        <v>185.88496481658072</v>
      </c>
      <c r="K45">
        <f t="shared" si="2"/>
        <v>181.8262830735533</v>
      </c>
      <c r="P45" s="2" t="s">
        <v>25</v>
      </c>
      <c r="Q45" s="2">
        <v>16.538191387692212</v>
      </c>
    </row>
    <row r="46" spans="1:17" ht="15" thickBot="1">
      <c r="A46">
        <v>43</v>
      </c>
      <c r="C46">
        <v>3</v>
      </c>
      <c r="D46">
        <v>230</v>
      </c>
      <c r="H46">
        <v>1.007723801722747</v>
      </c>
      <c r="J46">
        <f t="shared" si="1"/>
        <v>187.58979743657537</v>
      </c>
      <c r="K46">
        <f t="shared" si="2"/>
        <v>189.03870383718575</v>
      </c>
      <c r="P46" s="3" t="s">
        <v>26</v>
      </c>
      <c r="Q46" s="3">
        <v>40</v>
      </c>
    </row>
    <row r="47" spans="1:17">
      <c r="A47">
        <v>44</v>
      </c>
      <c r="C47">
        <v>4</v>
      </c>
      <c r="D47">
        <v>242</v>
      </c>
      <c r="H47">
        <v>1.0267651384017098</v>
      </c>
      <c r="J47">
        <f t="shared" si="1"/>
        <v>189.29463005657001</v>
      </c>
      <c r="K47">
        <f t="shared" si="2"/>
        <v>194.36112702873456</v>
      </c>
    </row>
    <row r="48" spans="1:17" ht="15" thickBot="1">
      <c r="A48">
        <v>45</v>
      </c>
      <c r="B48" t="s">
        <v>52</v>
      </c>
      <c r="C48">
        <v>1</v>
      </c>
      <c r="D48">
        <v>209</v>
      </c>
      <c r="H48">
        <v>0.98229079413578135</v>
      </c>
      <c r="J48">
        <f t="shared" si="1"/>
        <v>190.99946267656469</v>
      </c>
      <c r="K48">
        <f t="shared" si="2"/>
        <v>187.61701387207026</v>
      </c>
      <c r="P48" t="s">
        <v>27</v>
      </c>
    </row>
    <row r="49" spans="1:24">
      <c r="A49">
        <v>46</v>
      </c>
      <c r="C49">
        <v>2</v>
      </c>
      <c r="D49">
        <v>191</v>
      </c>
      <c r="H49">
        <v>0.97816562653664718</v>
      </c>
      <c r="J49">
        <f t="shared" si="1"/>
        <v>192.70429529655934</v>
      </c>
      <c r="K49">
        <f t="shared" si="2"/>
        <v>188.49671774506203</v>
      </c>
      <c r="P49" s="4"/>
      <c r="Q49" s="4" t="s">
        <v>32</v>
      </c>
      <c r="R49" s="4" t="s">
        <v>33</v>
      </c>
      <c r="S49" s="4" t="s">
        <v>34</v>
      </c>
      <c r="T49" s="4" t="s">
        <v>35</v>
      </c>
      <c r="U49" s="4" t="s">
        <v>36</v>
      </c>
    </row>
    <row r="50" spans="1:24">
      <c r="A50">
        <v>47</v>
      </c>
      <c r="C50">
        <v>3</v>
      </c>
      <c r="D50">
        <v>172</v>
      </c>
      <c r="H50">
        <v>1.007723801722747</v>
      </c>
      <c r="J50">
        <f t="shared" si="1"/>
        <v>194.40912791655398</v>
      </c>
      <c r="K50">
        <f t="shared" si="2"/>
        <v>195.9107054736736</v>
      </c>
      <c r="P50" s="2" t="s">
        <v>28</v>
      </c>
      <c r="Q50" s="2">
        <v>1</v>
      </c>
      <c r="R50" s="2">
        <v>15491.401217514409</v>
      </c>
      <c r="S50" s="2">
        <v>15491.401217514409</v>
      </c>
      <c r="T50" s="2">
        <v>56.638882376675198</v>
      </c>
      <c r="U50" s="2">
        <v>4.8330231073110657E-9</v>
      </c>
    </row>
    <row r="51" spans="1:24">
      <c r="A51">
        <v>48</v>
      </c>
      <c r="C51">
        <v>4</v>
      </c>
      <c r="D51">
        <v>194</v>
      </c>
      <c r="H51">
        <v>1.0267651384017098</v>
      </c>
      <c r="J51">
        <f t="shared" si="1"/>
        <v>196.11396053654863</v>
      </c>
      <c r="K51">
        <f t="shared" si="2"/>
        <v>201.3629778328168</v>
      </c>
      <c r="P51" s="2" t="s">
        <v>29</v>
      </c>
      <c r="Q51" s="2">
        <v>38</v>
      </c>
      <c r="R51" s="2">
        <v>10393.447426285598</v>
      </c>
      <c r="S51" s="2">
        <v>273.5117743759368</v>
      </c>
      <c r="T51" s="2"/>
      <c r="U51" s="2"/>
    </row>
    <row r="52" spans="1:24" ht="15" thickBot="1">
      <c r="D52">
        <v>196</v>
      </c>
      <c r="P52" s="3" t="s">
        <v>30</v>
      </c>
      <c r="Q52" s="3">
        <v>39</v>
      </c>
      <c r="R52" s="3">
        <v>25884.848643800007</v>
      </c>
      <c r="S52" s="3"/>
      <c r="T52" s="3"/>
      <c r="U52" s="3"/>
    </row>
    <row r="53" spans="1:24" ht="15" thickBot="1">
      <c r="D53">
        <v>196</v>
      </c>
    </row>
    <row r="54" spans="1:24">
      <c r="D54">
        <v>236</v>
      </c>
      <c r="P54" s="4"/>
      <c r="Q54" s="4" t="s">
        <v>37</v>
      </c>
      <c r="R54" s="4" t="s">
        <v>25</v>
      </c>
      <c r="S54" s="4" t="s">
        <v>38</v>
      </c>
      <c r="T54" s="4" t="s">
        <v>39</v>
      </c>
      <c r="U54" s="4" t="s">
        <v>40</v>
      </c>
      <c r="V54" s="4" t="s">
        <v>41</v>
      </c>
      <c r="W54" s="4" t="s">
        <v>42</v>
      </c>
      <c r="X54" s="4" t="s">
        <v>43</v>
      </c>
    </row>
    <row r="55" spans="1:24">
      <c r="D55">
        <v>235</v>
      </c>
      <c r="P55" s="2" t="s">
        <v>31</v>
      </c>
      <c r="Q55" s="2">
        <v>114.28199477680536</v>
      </c>
      <c r="R55" s="2">
        <v>5.329460179096758</v>
      </c>
      <c r="S55" s="2">
        <v>21.44344660366221</v>
      </c>
      <c r="T55" s="2">
        <v>7.8891693046164906E-23</v>
      </c>
      <c r="U55" s="2">
        <v>103.49306669344064</v>
      </c>
      <c r="V55" s="2">
        <v>125.07092286017009</v>
      </c>
      <c r="W55" s="2">
        <v>103.49306669344064</v>
      </c>
      <c r="X55" s="2">
        <v>125.07092286017009</v>
      </c>
    </row>
    <row r="56" spans="1:24" ht="15" thickBot="1">
      <c r="D56">
        <v>229</v>
      </c>
      <c r="J56" t="s">
        <v>9</v>
      </c>
      <c r="P56" s="3" t="s">
        <v>7</v>
      </c>
      <c r="Q56" s="3">
        <v>1.7048326199946513</v>
      </c>
      <c r="R56" s="3">
        <v>0.22652931355936409</v>
      </c>
      <c r="S56" s="3">
        <v>7.5258808372625214</v>
      </c>
      <c r="T56" s="3">
        <v>4.8330231073110119E-9</v>
      </c>
      <c r="U56" s="3">
        <v>1.2462479996700899</v>
      </c>
      <c r="V56" s="3">
        <v>2.1634172403192129</v>
      </c>
      <c r="W56" s="3">
        <v>1.2462479996700899</v>
      </c>
      <c r="X56" s="3">
        <v>2.1634172403192129</v>
      </c>
    </row>
    <row r="57" spans="1:24">
      <c r="D57">
        <v>243</v>
      </c>
      <c r="J57" t="s">
        <v>9</v>
      </c>
    </row>
    <row r="58" spans="1:24">
      <c r="D58">
        <v>264</v>
      </c>
    </row>
    <row r="59" spans="1:24">
      <c r="D59">
        <v>272</v>
      </c>
    </row>
    <row r="60" spans="1:24">
      <c r="D60">
        <v>237</v>
      </c>
      <c r="P60" t="s">
        <v>20</v>
      </c>
    </row>
    <row r="61" spans="1:24" ht="15" thickBot="1">
      <c r="D61">
        <v>211</v>
      </c>
    </row>
    <row r="62" spans="1:24">
      <c r="D62">
        <v>180</v>
      </c>
      <c r="P62" s="5" t="s">
        <v>21</v>
      </c>
      <c r="Q62" s="5"/>
    </row>
    <row r="63" spans="1:24">
      <c r="D63">
        <v>201</v>
      </c>
      <c r="P63" s="2" t="s">
        <v>22</v>
      </c>
      <c r="Q63" s="2">
        <v>0.77101930662349083</v>
      </c>
    </row>
    <row r="64" spans="1:24">
      <c r="D64">
        <v>204</v>
      </c>
      <c r="P64" s="2" t="s">
        <v>23</v>
      </c>
      <c r="Q64" s="2">
        <v>0.59447077118616864</v>
      </c>
    </row>
    <row r="65" spans="4:24">
      <c r="D65">
        <v>188</v>
      </c>
      <c r="P65" s="2" t="s">
        <v>24</v>
      </c>
      <c r="Q65" s="2">
        <v>0.58379894937527832</v>
      </c>
    </row>
    <row r="66" spans="4:24">
      <c r="D66">
        <v>235</v>
      </c>
      <c r="P66" s="2" t="s">
        <v>25</v>
      </c>
      <c r="Q66" s="2">
        <v>16.855667026594496</v>
      </c>
    </row>
    <row r="67" spans="4:24" ht="15" thickBot="1">
      <c r="D67">
        <v>227</v>
      </c>
      <c r="P67" s="3" t="s">
        <v>26</v>
      </c>
      <c r="Q67" s="3">
        <v>40</v>
      </c>
    </row>
    <row r="68" spans="4:24">
      <c r="D68">
        <v>234</v>
      </c>
    </row>
    <row r="69" spans="4:24" ht="15" thickBot="1">
      <c r="D69">
        <v>264</v>
      </c>
      <c r="P69" t="s">
        <v>27</v>
      </c>
    </row>
    <row r="70" spans="4:24">
      <c r="D70">
        <v>302</v>
      </c>
      <c r="P70" s="4"/>
      <c r="Q70" s="4" t="s">
        <v>32</v>
      </c>
      <c r="R70" s="4" t="s">
        <v>33</v>
      </c>
      <c r="S70" s="4" t="s">
        <v>34</v>
      </c>
      <c r="T70" s="4" t="s">
        <v>35</v>
      </c>
      <c r="U70" s="4" t="s">
        <v>36</v>
      </c>
    </row>
    <row r="71" spans="4:24">
      <c r="D71">
        <v>293</v>
      </c>
      <c r="P71" s="2" t="s">
        <v>28</v>
      </c>
      <c r="Q71" s="2">
        <v>1</v>
      </c>
      <c r="R71" s="2">
        <v>15826.461585365849</v>
      </c>
      <c r="S71" s="2">
        <v>15826.461585365849</v>
      </c>
      <c r="T71" s="2">
        <v>55.704713002191212</v>
      </c>
      <c r="U71" s="2">
        <v>5.8535315509373985E-9</v>
      </c>
    </row>
    <row r="72" spans="4:24">
      <c r="D72">
        <v>259</v>
      </c>
      <c r="P72" s="2" t="s">
        <v>29</v>
      </c>
      <c r="Q72" s="2">
        <v>38</v>
      </c>
      <c r="R72" s="2">
        <v>10796.313414634149</v>
      </c>
      <c r="S72" s="2">
        <v>284.11351091142495</v>
      </c>
      <c r="T72" s="2"/>
      <c r="U72" s="2"/>
    </row>
    <row r="73" spans="4:24" ht="15" thickBot="1">
      <c r="D73">
        <v>229</v>
      </c>
      <c r="P73" s="3" t="s">
        <v>30</v>
      </c>
      <c r="Q73" s="3">
        <v>39</v>
      </c>
      <c r="R73" s="3">
        <v>26622.774999999998</v>
      </c>
      <c r="S73" s="3"/>
      <c r="T73" s="3"/>
      <c r="U73" s="3"/>
    </row>
    <row r="74" spans="4:24" ht="15" thickBot="1">
      <c r="D74">
        <v>203</v>
      </c>
    </row>
    <row r="75" spans="4:24">
      <c r="D75">
        <v>229</v>
      </c>
      <c r="P75" s="4"/>
      <c r="Q75" s="4" t="s">
        <v>37</v>
      </c>
      <c r="R75" s="4" t="s">
        <v>25</v>
      </c>
      <c r="S75" s="4" t="s">
        <v>38</v>
      </c>
      <c r="T75" s="4" t="s">
        <v>39</v>
      </c>
      <c r="U75" s="4" t="s">
        <v>40</v>
      </c>
      <c r="V75" s="4" t="s">
        <v>41</v>
      </c>
      <c r="W75" s="4" t="s">
        <v>42</v>
      </c>
      <c r="X75" s="4" t="s">
        <v>43</v>
      </c>
    </row>
    <row r="76" spans="4:24">
      <c r="D76">
        <v>242</v>
      </c>
      <c r="P76" s="2" t="s">
        <v>31</v>
      </c>
      <c r="Q76" s="2">
        <v>113.74999999999997</v>
      </c>
      <c r="R76" s="2">
        <v>5.4317672413201521</v>
      </c>
      <c r="S76" s="2">
        <v>20.941618988142402</v>
      </c>
      <c r="T76" s="2">
        <v>1.8117696691984946E-22</v>
      </c>
      <c r="U76" s="2">
        <v>102.75396209694324</v>
      </c>
      <c r="V76" s="2">
        <v>124.7460379030567</v>
      </c>
      <c r="W76" s="2">
        <v>102.75396209694324</v>
      </c>
      <c r="X76" s="2">
        <v>124.7460379030567</v>
      </c>
    </row>
    <row r="77" spans="4:24" ht="15" thickBot="1">
      <c r="D77">
        <v>233</v>
      </c>
      <c r="P77" s="3" t="s">
        <v>7</v>
      </c>
      <c r="Q77" s="3">
        <v>1.7231707317073177</v>
      </c>
      <c r="R77" s="3">
        <v>0.23087788692306799</v>
      </c>
      <c r="S77" s="3">
        <v>7.4635590037321515</v>
      </c>
      <c r="T77" s="3">
        <v>5.8535315509373158E-9</v>
      </c>
      <c r="U77" s="3">
        <v>1.255782884843931</v>
      </c>
      <c r="V77" s="3">
        <v>2.1905585785707045</v>
      </c>
      <c r="W77" s="3">
        <v>1.255782884843931</v>
      </c>
      <c r="X77" s="3">
        <v>2.1905585785707045</v>
      </c>
    </row>
    <row r="78" spans="4:24">
      <c r="D78">
        <v>267</v>
      </c>
    </row>
    <row r="79" spans="4:24">
      <c r="D79">
        <v>269</v>
      </c>
    </row>
    <row r="80" spans="4:24">
      <c r="D80">
        <v>270</v>
      </c>
    </row>
    <row r="81" spans="4:21">
      <c r="D81">
        <v>315</v>
      </c>
      <c r="P81" t="s">
        <v>53</v>
      </c>
    </row>
    <row r="82" spans="4:21" ht="15" thickBot="1">
      <c r="D82">
        <v>364</v>
      </c>
      <c r="R82" t="s">
        <v>56</v>
      </c>
    </row>
    <row r="83" spans="4:21">
      <c r="D83">
        <v>347</v>
      </c>
      <c r="P83" s="4" t="s">
        <v>54</v>
      </c>
      <c r="Q83" s="4" t="s">
        <v>65</v>
      </c>
      <c r="R83" s="4" t="s">
        <v>55</v>
      </c>
      <c r="S83" s="7" t="s">
        <v>57</v>
      </c>
      <c r="T83" s="7" t="s">
        <v>58</v>
      </c>
      <c r="U83" s="7" t="s">
        <v>59</v>
      </c>
    </row>
    <row r="84" spans="4:21">
      <c r="D84">
        <v>312</v>
      </c>
      <c r="P84" s="2">
        <v>1</v>
      </c>
      <c r="Q84" s="2">
        <v>115.47317073170728</v>
      </c>
      <c r="R84" s="2">
        <v>-3.4731707317072846</v>
      </c>
      <c r="S84">
        <f>R84^2</f>
        <v>12.062914931588114</v>
      </c>
    </row>
    <row r="85" spans="4:21">
      <c r="D85">
        <v>274</v>
      </c>
      <c r="P85" s="2">
        <v>2</v>
      </c>
      <c r="Q85" s="2">
        <v>117.19634146341461</v>
      </c>
      <c r="R85" s="2">
        <v>0.80365853658538811</v>
      </c>
      <c r="S85">
        <f t="shared" ref="S85:S123" si="6">R85^2</f>
        <v>0.64586704342656764</v>
      </c>
      <c r="T85" s="2">
        <v>-3.4731707317072846</v>
      </c>
      <c r="U85">
        <f>(R85-T85)^2</f>
        <v>18.29126859012484</v>
      </c>
    </row>
    <row r="86" spans="4:21">
      <c r="D86">
        <v>237</v>
      </c>
      <c r="P86" s="2">
        <v>3</v>
      </c>
      <c r="Q86" s="2">
        <v>118.91951219512192</v>
      </c>
      <c r="R86" s="2">
        <v>13.080487804878075</v>
      </c>
      <c r="S86">
        <f t="shared" si="6"/>
        <v>171.09916121356403</v>
      </c>
      <c r="T86" s="2">
        <v>0.80365853658538811</v>
      </c>
      <c r="U86">
        <f t="shared" ref="U86:U123" si="7">(R86-T86)^2</f>
        <v>150.72053688280795</v>
      </c>
    </row>
    <row r="87" spans="4:21">
      <c r="D87">
        <v>278</v>
      </c>
      <c r="P87" s="2">
        <v>4</v>
      </c>
      <c r="Q87" s="2">
        <v>120.64268292682924</v>
      </c>
      <c r="R87" s="2">
        <v>8.357317073170762</v>
      </c>
      <c r="S87">
        <f t="shared" si="6"/>
        <v>69.844748661511517</v>
      </c>
      <c r="T87" s="2">
        <v>13.080487804878075</v>
      </c>
      <c r="U87">
        <f t="shared" si="7"/>
        <v>22.308341760856596</v>
      </c>
    </row>
    <row r="88" spans="4:21">
      <c r="D88">
        <v>284</v>
      </c>
      <c r="P88" s="2">
        <v>5</v>
      </c>
      <c r="Q88" s="2">
        <v>122.36585365853657</v>
      </c>
      <c r="R88" s="2">
        <v>-1.3658536585365653</v>
      </c>
      <c r="S88">
        <f t="shared" si="6"/>
        <v>1.8655562165377202</v>
      </c>
      <c r="T88" s="2">
        <v>8.357317073170762</v>
      </c>
      <c r="U88">
        <f t="shared" si="7"/>
        <v>94.540049077930007</v>
      </c>
    </row>
    <row r="89" spans="4:21">
      <c r="D89">
        <v>277</v>
      </c>
      <c r="P89" s="2">
        <v>6</v>
      </c>
      <c r="Q89" s="2">
        <v>124.08902439024388</v>
      </c>
      <c r="R89" s="2">
        <v>10.910975609756122</v>
      </c>
      <c r="S89">
        <f t="shared" si="6"/>
        <v>119.04938875669298</v>
      </c>
      <c r="T89" s="2">
        <v>-1.3658536585365653</v>
      </c>
      <c r="U89">
        <f t="shared" si="7"/>
        <v>150.72053688280795</v>
      </c>
    </row>
    <row r="90" spans="4:21">
      <c r="D90">
        <v>317</v>
      </c>
      <c r="P90" s="2">
        <v>7</v>
      </c>
      <c r="Q90" s="2">
        <v>125.81219512195119</v>
      </c>
      <c r="R90" s="2">
        <v>22.187804878048809</v>
      </c>
      <c r="S90">
        <f t="shared" si="6"/>
        <v>492.29868530636651</v>
      </c>
      <c r="T90" s="2">
        <v>10.910975609756122</v>
      </c>
      <c r="U90">
        <f t="shared" si="7"/>
        <v>127.16687834622257</v>
      </c>
    </row>
    <row r="91" spans="4:21">
      <c r="D91">
        <v>313</v>
      </c>
      <c r="P91" s="2">
        <v>8</v>
      </c>
      <c r="Q91" s="2">
        <v>127.53536585365852</v>
      </c>
      <c r="R91" s="2">
        <v>20.464634146341481</v>
      </c>
      <c r="S91">
        <f t="shared" si="6"/>
        <v>418.80125074360575</v>
      </c>
      <c r="T91" s="2">
        <v>22.187804878048809</v>
      </c>
      <c r="U91">
        <f t="shared" si="7"/>
        <v>2.9693173706127656</v>
      </c>
    </row>
    <row r="92" spans="4:21">
      <c r="D92">
        <v>318</v>
      </c>
      <c r="P92" s="2">
        <v>9</v>
      </c>
      <c r="Q92" s="2">
        <v>129.25853658536585</v>
      </c>
      <c r="R92" s="2">
        <v>6.7414634146341541</v>
      </c>
      <c r="S92">
        <f t="shared" si="6"/>
        <v>45.447328970850791</v>
      </c>
      <c r="T92" s="2">
        <v>20.464634146341481</v>
      </c>
      <c r="U92">
        <f t="shared" si="7"/>
        <v>188.32541493158863</v>
      </c>
    </row>
    <row r="93" spans="4:21">
      <c r="D93">
        <v>374</v>
      </c>
      <c r="P93" s="2">
        <v>10</v>
      </c>
      <c r="Q93" s="2">
        <v>130.98170731707316</v>
      </c>
      <c r="R93" s="2">
        <v>-11.981707317073159</v>
      </c>
      <c r="S93">
        <f t="shared" si="6"/>
        <v>143.56131023200447</v>
      </c>
      <c r="T93" s="2">
        <v>6.7414634146341541</v>
      </c>
      <c r="U93">
        <f t="shared" si="7"/>
        <v>350.55712224866136</v>
      </c>
    </row>
    <row r="94" spans="4:21">
      <c r="D94">
        <v>413</v>
      </c>
      <c r="P94" s="2">
        <v>11</v>
      </c>
      <c r="Q94" s="2">
        <v>132.70487804878047</v>
      </c>
      <c r="R94" s="2">
        <v>-28.704878048780472</v>
      </c>
      <c r="S94">
        <f t="shared" si="6"/>
        <v>823.970023795359</v>
      </c>
      <c r="T94" s="2">
        <v>-11.981707317073159</v>
      </c>
      <c r="U94">
        <f t="shared" si="7"/>
        <v>279.66443932183211</v>
      </c>
    </row>
    <row r="95" spans="4:21">
      <c r="D95">
        <v>405</v>
      </c>
      <c r="P95" s="2">
        <v>12</v>
      </c>
      <c r="Q95" s="2">
        <v>134.42804878048779</v>
      </c>
      <c r="R95" s="2">
        <v>-16.428048780487785</v>
      </c>
      <c r="S95">
        <f t="shared" si="6"/>
        <v>269.8807867340862</v>
      </c>
      <c r="T95" s="2">
        <v>-28.704878048780472</v>
      </c>
      <c r="U95">
        <f t="shared" si="7"/>
        <v>150.72053688280795</v>
      </c>
    </row>
    <row r="96" spans="4:21">
      <c r="D96">
        <v>355</v>
      </c>
      <c r="P96" s="2">
        <v>13</v>
      </c>
      <c r="Q96" s="2">
        <v>136.1512195121951</v>
      </c>
      <c r="R96" s="2">
        <v>-21.151219512195098</v>
      </c>
      <c r="S96">
        <f t="shared" si="6"/>
        <v>447.37408685306264</v>
      </c>
      <c r="T96" s="2">
        <v>-16.428048780487785</v>
      </c>
      <c r="U96">
        <f t="shared" si="7"/>
        <v>22.308341760856596</v>
      </c>
    </row>
    <row r="97" spans="4:21">
      <c r="D97">
        <v>306</v>
      </c>
      <c r="P97" s="2">
        <v>14</v>
      </c>
      <c r="Q97" s="2">
        <v>137.87439024390241</v>
      </c>
      <c r="R97" s="2">
        <v>-11.874390243902411</v>
      </c>
      <c r="S97">
        <f t="shared" si="6"/>
        <v>141.00114366448477</v>
      </c>
      <c r="T97" s="2">
        <v>-21.151219512195098</v>
      </c>
      <c r="U97">
        <f t="shared" si="7"/>
        <v>86.059561273051827</v>
      </c>
    </row>
    <row r="98" spans="4:21">
      <c r="D98">
        <v>271</v>
      </c>
      <c r="P98" s="2">
        <v>15</v>
      </c>
      <c r="Q98" s="2">
        <v>139.59756097560972</v>
      </c>
      <c r="R98" s="2">
        <v>1.4024390243902758</v>
      </c>
      <c r="S98">
        <f t="shared" si="6"/>
        <v>1.9668352171327486</v>
      </c>
      <c r="T98" s="2">
        <v>-11.874390243902411</v>
      </c>
      <c r="U98">
        <f t="shared" si="7"/>
        <v>176.27419541939332</v>
      </c>
    </row>
    <row r="99" spans="4:21">
      <c r="D99">
        <v>306</v>
      </c>
      <c r="P99" s="2">
        <v>16</v>
      </c>
      <c r="Q99" s="2">
        <v>141.32073170731707</v>
      </c>
      <c r="R99" s="2">
        <v>-6.3207317073170657</v>
      </c>
      <c r="S99">
        <f t="shared" si="6"/>
        <v>39.951649315883309</v>
      </c>
      <c r="T99" s="2">
        <v>1.4024390243902758</v>
      </c>
      <c r="U99">
        <f t="shared" si="7"/>
        <v>59.647366151100911</v>
      </c>
    </row>
    <row r="100" spans="4:21">
      <c r="D100">
        <v>315</v>
      </c>
      <c r="P100" s="2">
        <v>17</v>
      </c>
      <c r="Q100" s="2">
        <v>143.04390243902438</v>
      </c>
      <c r="R100" s="2">
        <v>-18.043902439024379</v>
      </c>
      <c r="S100">
        <f t="shared" si="6"/>
        <v>325.58241522902995</v>
      </c>
      <c r="T100" s="2">
        <v>-6.3207317073170657</v>
      </c>
      <c r="U100">
        <f t="shared" si="7"/>
        <v>137.43273200475898</v>
      </c>
    </row>
    <row r="101" spans="4:21">
      <c r="D101">
        <v>301</v>
      </c>
      <c r="P101" s="2">
        <v>18</v>
      </c>
      <c r="Q101" s="2">
        <v>144.76707317073169</v>
      </c>
      <c r="R101" s="2">
        <v>4.2329268292683082</v>
      </c>
      <c r="S101">
        <f t="shared" si="6"/>
        <v>17.917669541939453</v>
      </c>
      <c r="T101" s="2">
        <v>-18.043902439024379</v>
      </c>
      <c r="U101">
        <f t="shared" si="7"/>
        <v>496.25712224866169</v>
      </c>
    </row>
    <row r="102" spans="4:21">
      <c r="D102">
        <v>356</v>
      </c>
      <c r="P102" s="2">
        <v>19</v>
      </c>
      <c r="Q102" s="2">
        <v>146.490243902439</v>
      </c>
      <c r="R102" s="2">
        <v>23.509756097560995</v>
      </c>
      <c r="S102">
        <f t="shared" si="6"/>
        <v>552.70863176680643</v>
      </c>
      <c r="T102" s="2">
        <v>4.2329268292683082</v>
      </c>
      <c r="U102">
        <f t="shared" si="7"/>
        <v>371.59614663890557</v>
      </c>
    </row>
    <row r="103" spans="4:21">
      <c r="D103">
        <v>348</v>
      </c>
      <c r="P103" s="2">
        <v>20</v>
      </c>
      <c r="Q103" s="2">
        <v>148.21341463414632</v>
      </c>
      <c r="R103" s="2">
        <v>21.786585365853682</v>
      </c>
      <c r="S103">
        <f t="shared" si="6"/>
        <v>474.65530190362983</v>
      </c>
      <c r="T103" s="2">
        <v>23.509756097560995</v>
      </c>
      <c r="U103">
        <f t="shared" si="7"/>
        <v>2.9693173706127167</v>
      </c>
    </row>
    <row r="104" spans="4:21">
      <c r="D104">
        <v>355</v>
      </c>
      <c r="P104" s="2">
        <v>21</v>
      </c>
      <c r="Q104" s="2">
        <v>149.93658536585366</v>
      </c>
      <c r="R104" s="2">
        <v>8.0634146341463406</v>
      </c>
      <c r="S104">
        <f t="shared" si="6"/>
        <v>65.018655562165364</v>
      </c>
      <c r="T104" s="2">
        <v>21.786585365853682</v>
      </c>
      <c r="U104">
        <f t="shared" si="7"/>
        <v>188.32541493158902</v>
      </c>
    </row>
    <row r="105" spans="4:21">
      <c r="D105">
        <v>422</v>
      </c>
      <c r="P105" s="2">
        <v>22</v>
      </c>
      <c r="Q105" s="2">
        <v>151.65975609756094</v>
      </c>
      <c r="R105" s="2">
        <v>-18.659756097560944</v>
      </c>
      <c r="S105">
        <f t="shared" si="6"/>
        <v>348.18649762046283</v>
      </c>
      <c r="T105" s="2">
        <v>8.0634146341463406</v>
      </c>
      <c r="U105">
        <f t="shared" si="7"/>
        <v>714.12785395597689</v>
      </c>
    </row>
    <row r="106" spans="4:21">
      <c r="D106">
        <v>465</v>
      </c>
      <c r="P106" s="2">
        <v>23</v>
      </c>
      <c r="Q106" s="2">
        <v>153.38292682926829</v>
      </c>
      <c r="R106" s="2">
        <v>-39.382926829268285</v>
      </c>
      <c r="S106">
        <f t="shared" si="6"/>
        <v>1551.0149256394998</v>
      </c>
      <c r="T106" s="2">
        <v>-18.659756097560944</v>
      </c>
      <c r="U106">
        <f t="shared" si="7"/>
        <v>429.4498051754918</v>
      </c>
    </row>
    <row r="107" spans="4:21">
      <c r="D107">
        <v>467</v>
      </c>
      <c r="P107" s="2">
        <v>24</v>
      </c>
      <c r="Q107" s="2">
        <v>155.1060975609756</v>
      </c>
      <c r="R107" s="2">
        <v>-15.106097560975599</v>
      </c>
      <c r="S107">
        <f t="shared" si="6"/>
        <v>228.19418352171292</v>
      </c>
      <c r="T107" s="2">
        <v>-39.382926829268285</v>
      </c>
      <c r="U107">
        <f t="shared" si="7"/>
        <v>589.36443932183249</v>
      </c>
    </row>
    <row r="108" spans="4:21">
      <c r="D108">
        <v>404</v>
      </c>
      <c r="P108" s="2">
        <v>25</v>
      </c>
      <c r="Q108" s="2">
        <v>156.82926829268291</v>
      </c>
      <c r="R108" s="2">
        <v>-11.829268292682912</v>
      </c>
      <c r="S108">
        <f t="shared" si="6"/>
        <v>139.93158834027329</v>
      </c>
      <c r="T108" s="2">
        <v>-15.106097560975599</v>
      </c>
      <c r="U108">
        <f t="shared" si="7"/>
        <v>10.737610053539585</v>
      </c>
    </row>
    <row r="109" spans="4:21">
      <c r="D109">
        <v>347</v>
      </c>
      <c r="P109" s="2">
        <v>26</v>
      </c>
      <c r="Q109" s="2">
        <v>158.55243902439022</v>
      </c>
      <c r="R109" s="2">
        <v>-8.5524390243902246</v>
      </c>
      <c r="S109">
        <f t="shared" si="6"/>
        <v>73.144213265912811</v>
      </c>
      <c r="T109" s="2">
        <v>-11.829268292682912</v>
      </c>
      <c r="U109">
        <f t="shared" si="7"/>
        <v>10.737610053539585</v>
      </c>
    </row>
    <row r="110" spans="4:21">
      <c r="D110">
        <v>305</v>
      </c>
      <c r="P110" s="2">
        <v>27</v>
      </c>
      <c r="Q110" s="2">
        <v>160.27560975609754</v>
      </c>
      <c r="R110" s="2">
        <v>17.724390243902462</v>
      </c>
      <c r="S110">
        <f t="shared" si="6"/>
        <v>314.15400951814479</v>
      </c>
      <c r="T110" s="2">
        <v>-8.5524390243902246</v>
      </c>
      <c r="U110">
        <f t="shared" si="7"/>
        <v>690.47175639500324</v>
      </c>
    </row>
    <row r="111" spans="4:21">
      <c r="D111">
        <v>336</v>
      </c>
      <c r="P111" s="2">
        <v>28</v>
      </c>
      <c r="Q111" s="2">
        <v>161.99878048780488</v>
      </c>
      <c r="R111" s="2">
        <v>1.0012195121951208</v>
      </c>
      <c r="S111">
        <f t="shared" si="6"/>
        <v>1.0024405116002357</v>
      </c>
      <c r="T111" s="2">
        <v>17.724390243902462</v>
      </c>
      <c r="U111">
        <f t="shared" si="7"/>
        <v>279.66443932183307</v>
      </c>
    </row>
    <row r="112" spans="4:21">
      <c r="D112">
        <v>340</v>
      </c>
      <c r="P112" s="2">
        <v>29</v>
      </c>
      <c r="Q112" s="2">
        <v>163.72195121951219</v>
      </c>
      <c r="R112" s="2">
        <v>8.2780487804878078</v>
      </c>
      <c r="S112">
        <f t="shared" si="6"/>
        <v>68.526091612135687</v>
      </c>
      <c r="T112" s="2">
        <v>1.0012195121951208</v>
      </c>
      <c r="U112">
        <f t="shared" si="7"/>
        <v>52.952244199881079</v>
      </c>
    </row>
    <row r="113" spans="4:21">
      <c r="D113">
        <v>318</v>
      </c>
      <c r="P113" s="2">
        <v>30</v>
      </c>
      <c r="Q113" s="2">
        <v>165.44512195121951</v>
      </c>
      <c r="R113" s="2">
        <v>12.554878048780495</v>
      </c>
      <c r="S113">
        <f t="shared" si="6"/>
        <v>157.62496281975032</v>
      </c>
      <c r="T113" s="2">
        <v>8.2780487804878078</v>
      </c>
      <c r="U113">
        <f t="shared" si="7"/>
        <v>18.291268590124961</v>
      </c>
    </row>
    <row r="114" spans="4:21">
      <c r="D114">
        <v>362</v>
      </c>
      <c r="P114" s="2">
        <v>31</v>
      </c>
      <c r="Q114" s="2">
        <v>167.16829268292682</v>
      </c>
      <c r="R114" s="2">
        <v>31.831707317073182</v>
      </c>
      <c r="S114">
        <f t="shared" si="6"/>
        <v>1013.2575907198103</v>
      </c>
      <c r="T114" s="2">
        <v>12.554878048780495</v>
      </c>
      <c r="U114">
        <f t="shared" si="7"/>
        <v>371.59614663890557</v>
      </c>
    </row>
    <row r="115" spans="4:21">
      <c r="D115">
        <v>348</v>
      </c>
      <c r="P115" s="2">
        <v>32</v>
      </c>
      <c r="Q115" s="2">
        <v>168.89146341463413</v>
      </c>
      <c r="R115" s="2">
        <v>30.108536585365869</v>
      </c>
      <c r="S115">
        <f t="shared" si="6"/>
        <v>906.52397531231497</v>
      </c>
      <c r="T115" s="2">
        <v>31.831707317073182</v>
      </c>
      <c r="U115">
        <f t="shared" si="7"/>
        <v>2.9693173706127167</v>
      </c>
    </row>
    <row r="116" spans="4:21">
      <c r="D116">
        <v>363</v>
      </c>
      <c r="P116" s="2">
        <v>33</v>
      </c>
      <c r="Q116" s="2">
        <v>170.61463414634147</v>
      </c>
      <c r="R116" s="2">
        <v>13.385365853658527</v>
      </c>
      <c r="S116">
        <f t="shared" si="6"/>
        <v>179.16801903628766</v>
      </c>
      <c r="T116" s="2">
        <v>30.108536585365869</v>
      </c>
      <c r="U116">
        <f t="shared" si="7"/>
        <v>279.66443932183307</v>
      </c>
    </row>
    <row r="117" spans="4:21">
      <c r="D117">
        <v>435</v>
      </c>
      <c r="P117" s="2">
        <v>34</v>
      </c>
      <c r="Q117" s="2">
        <v>172.33780487804876</v>
      </c>
      <c r="R117" s="2">
        <v>-10.337804878048757</v>
      </c>
      <c r="S117">
        <f t="shared" si="6"/>
        <v>106.87020969660868</v>
      </c>
      <c r="T117" s="2">
        <v>13.385365853658527</v>
      </c>
      <c r="U117">
        <f t="shared" si="7"/>
        <v>562.78882956573318</v>
      </c>
    </row>
    <row r="118" spans="4:21">
      <c r="D118">
        <v>491</v>
      </c>
      <c r="P118" s="2">
        <v>35</v>
      </c>
      <c r="Q118" s="2">
        <v>174.0609756097561</v>
      </c>
      <c r="R118" s="2">
        <v>-28.060975609756099</v>
      </c>
      <c r="S118">
        <f t="shared" si="6"/>
        <v>787.41835217132666</v>
      </c>
      <c r="T118" s="2">
        <v>-10.337804878048757</v>
      </c>
      <c r="U118">
        <f t="shared" si="7"/>
        <v>314.11078078524775</v>
      </c>
    </row>
    <row r="119" spans="4:21">
      <c r="D119">
        <v>505</v>
      </c>
      <c r="P119" s="2">
        <v>36</v>
      </c>
      <c r="Q119" s="2">
        <v>175.78414634146341</v>
      </c>
      <c r="R119" s="2">
        <v>-9.784146341463412</v>
      </c>
      <c r="S119">
        <f t="shared" si="6"/>
        <v>95.729519631171868</v>
      </c>
      <c r="T119" s="2">
        <v>-28.060975609756099</v>
      </c>
      <c r="U119">
        <f t="shared" si="7"/>
        <v>334.04248810232019</v>
      </c>
    </row>
    <row r="120" spans="4:21">
      <c r="D120">
        <v>404</v>
      </c>
      <c r="P120" s="2">
        <v>37</v>
      </c>
      <c r="Q120" s="2">
        <v>177.50731707317073</v>
      </c>
      <c r="R120" s="2">
        <v>-6.5073170731707251</v>
      </c>
      <c r="S120">
        <f t="shared" si="6"/>
        <v>42.345175490779212</v>
      </c>
      <c r="T120" s="2">
        <v>-9.784146341463412</v>
      </c>
      <c r="U120">
        <f t="shared" si="7"/>
        <v>10.737610053539585</v>
      </c>
    </row>
    <row r="121" spans="4:21">
      <c r="D121">
        <v>359</v>
      </c>
      <c r="P121" s="2">
        <v>38</v>
      </c>
      <c r="Q121" s="2">
        <v>179.23048780487804</v>
      </c>
      <c r="R121" s="2">
        <v>0.76951219512196189</v>
      </c>
      <c r="S121">
        <f t="shared" si="6"/>
        <v>0.59214901844142032</v>
      </c>
      <c r="T121" s="2">
        <v>-6.5073170731707251</v>
      </c>
      <c r="U121">
        <f t="shared" si="7"/>
        <v>52.952244199881079</v>
      </c>
    </row>
    <row r="122" spans="4:21">
      <c r="D122">
        <v>310</v>
      </c>
      <c r="P122" s="2">
        <v>39</v>
      </c>
      <c r="Q122" s="2">
        <v>180.95365853658535</v>
      </c>
      <c r="R122" s="2">
        <v>12.046341463414649</v>
      </c>
      <c r="S122">
        <f t="shared" si="6"/>
        <v>145.11434265318297</v>
      </c>
      <c r="T122" s="2">
        <v>0.76951219512196189</v>
      </c>
      <c r="U122">
        <f t="shared" si="7"/>
        <v>127.16687834622257</v>
      </c>
    </row>
    <row r="123" spans="4:21" ht="15" thickBot="1">
      <c r="D123">
        <v>337</v>
      </c>
      <c r="P123" s="3">
        <v>40</v>
      </c>
      <c r="Q123" s="3">
        <v>182.67682926829269</v>
      </c>
      <c r="R123" s="3">
        <v>-1.6768292682926926</v>
      </c>
      <c r="S123">
        <f t="shared" si="6"/>
        <v>2.8117563950030071</v>
      </c>
      <c r="T123" s="2">
        <v>12.046341463414649</v>
      </c>
      <c r="U123">
        <f t="shared" si="7"/>
        <v>188.32541493158902</v>
      </c>
    </row>
    <row r="124" spans="4:21">
      <c r="D124">
        <v>360</v>
      </c>
      <c r="S124">
        <f>SUM(S84:S123)</f>
        <v>10796.313414634149</v>
      </c>
      <c r="U124">
        <f>SUM(U85:U123)</f>
        <v>8117.0058164782895</v>
      </c>
    </row>
    <row r="125" spans="4:21">
      <c r="D125">
        <v>342</v>
      </c>
    </row>
    <row r="126" spans="4:21">
      <c r="D126">
        <v>406</v>
      </c>
    </row>
    <row r="127" spans="4:21">
      <c r="D127">
        <v>396</v>
      </c>
    </row>
    <row r="128" spans="4:21">
      <c r="D128">
        <v>420</v>
      </c>
    </row>
    <row r="129" spans="4:16">
      <c r="D129">
        <v>472</v>
      </c>
    </row>
    <row r="130" spans="4:16">
      <c r="D130">
        <v>548</v>
      </c>
    </row>
    <row r="131" spans="4:16">
      <c r="D131">
        <v>559</v>
      </c>
    </row>
    <row r="132" spans="4:16">
      <c r="D132">
        <v>463</v>
      </c>
    </row>
    <row r="133" spans="4:16">
      <c r="D133">
        <v>407</v>
      </c>
    </row>
    <row r="134" spans="4:16">
      <c r="D134">
        <v>362</v>
      </c>
    </row>
    <row r="135" spans="4:16">
      <c r="D135">
        <v>405</v>
      </c>
    </row>
    <row r="136" spans="4:16">
      <c r="D136">
        <v>417</v>
      </c>
      <c r="O136" t="s">
        <v>20</v>
      </c>
    </row>
    <row r="137" spans="4:16" ht="15" thickBot="1">
      <c r="D137">
        <v>391</v>
      </c>
    </row>
    <row r="138" spans="4:16">
      <c r="D138">
        <v>419</v>
      </c>
      <c r="O138" s="5" t="s">
        <v>21</v>
      </c>
      <c r="P138" s="5"/>
    </row>
    <row r="139" spans="4:16">
      <c r="D139">
        <v>461</v>
      </c>
      <c r="O139" s="2" t="s">
        <v>22</v>
      </c>
      <c r="P139" s="2">
        <v>0.77361082135996628</v>
      </c>
    </row>
    <row r="140" spans="4:16">
      <c r="D140">
        <v>472</v>
      </c>
      <c r="O140" s="2" t="s">
        <v>23</v>
      </c>
      <c r="P140" s="2">
        <v>0.5984737029252416</v>
      </c>
    </row>
    <row r="141" spans="4:16">
      <c r="D141">
        <v>535</v>
      </c>
      <c r="O141" s="2" t="s">
        <v>24</v>
      </c>
      <c r="P141" s="2">
        <v>0.58790722142327423</v>
      </c>
    </row>
    <row r="142" spans="4:16">
      <c r="D142">
        <v>622</v>
      </c>
      <c r="O142" s="2" t="s">
        <v>25</v>
      </c>
      <c r="P142" s="2">
        <v>16.538191387692212</v>
      </c>
    </row>
    <row r="143" spans="4:16" ht="15" thickBot="1">
      <c r="D143">
        <v>606</v>
      </c>
      <c r="O143" s="3" t="s">
        <v>26</v>
      </c>
      <c r="P143" s="3">
        <v>40</v>
      </c>
    </row>
    <row r="144" spans="4:16">
      <c r="D144">
        <v>508</v>
      </c>
    </row>
    <row r="145" spans="4:23" ht="15" thickBot="1">
      <c r="D145">
        <v>461</v>
      </c>
      <c r="O145" t="s">
        <v>27</v>
      </c>
    </row>
    <row r="146" spans="4:23">
      <c r="D146">
        <v>390</v>
      </c>
      <c r="O146" s="4"/>
      <c r="P146" s="4" t="s">
        <v>32</v>
      </c>
      <c r="Q146" s="4" t="s">
        <v>33</v>
      </c>
      <c r="R146" s="4" t="s">
        <v>34</v>
      </c>
      <c r="S146" s="4" t="s">
        <v>35</v>
      </c>
      <c r="T146" s="4" t="s">
        <v>36</v>
      </c>
    </row>
    <row r="147" spans="4:23">
      <c r="D147">
        <v>432</v>
      </c>
      <c r="O147" s="2" t="s">
        <v>28</v>
      </c>
      <c r="P147" s="2">
        <v>1</v>
      </c>
      <c r="Q147" s="2">
        <v>15491.401217514409</v>
      </c>
      <c r="R147" s="2">
        <v>15491.401217514409</v>
      </c>
      <c r="S147" s="2">
        <v>56.638882376675198</v>
      </c>
      <c r="T147" s="2">
        <v>4.8330231073110657E-9</v>
      </c>
    </row>
    <row r="148" spans="4:23">
      <c r="O148" s="2" t="s">
        <v>29</v>
      </c>
      <c r="P148" s="2">
        <v>38</v>
      </c>
      <c r="Q148" s="2">
        <v>10393.447426285598</v>
      </c>
      <c r="R148" s="2">
        <v>273.5117743759368</v>
      </c>
      <c r="S148" s="2"/>
      <c r="T148" s="2"/>
    </row>
    <row r="149" spans="4:23" ht="15" thickBot="1">
      <c r="O149" s="3" t="s">
        <v>30</v>
      </c>
      <c r="P149" s="3">
        <v>39</v>
      </c>
      <c r="Q149" s="3">
        <v>25884.848643800007</v>
      </c>
      <c r="R149" s="3"/>
      <c r="S149" s="3"/>
      <c r="T149" s="3"/>
    </row>
    <row r="150" spans="4:23" ht="15" thickBot="1"/>
    <row r="151" spans="4:23">
      <c r="O151" s="4"/>
      <c r="P151" s="4" t="s">
        <v>37</v>
      </c>
      <c r="Q151" s="4" t="s">
        <v>25</v>
      </c>
      <c r="R151" s="4" t="s">
        <v>38</v>
      </c>
      <c r="S151" s="4" t="s">
        <v>39</v>
      </c>
      <c r="T151" s="4" t="s">
        <v>40</v>
      </c>
      <c r="U151" s="4" t="s">
        <v>41</v>
      </c>
      <c r="V151" s="4" t="s">
        <v>42</v>
      </c>
      <c r="W151" s="4" t="s">
        <v>43</v>
      </c>
    </row>
    <row r="152" spans="4:23">
      <c r="O152" s="2" t="s">
        <v>31</v>
      </c>
      <c r="P152" s="2">
        <v>114.28199477680536</v>
      </c>
      <c r="Q152" s="2">
        <v>5.329460179096758</v>
      </c>
      <c r="R152" s="2">
        <v>21.44344660366221</v>
      </c>
      <c r="S152" s="2">
        <v>7.8891693046164906E-23</v>
      </c>
      <c r="T152" s="2">
        <v>103.49306669344064</v>
      </c>
      <c r="U152" s="2">
        <v>125.07092286017009</v>
      </c>
      <c r="V152" s="2">
        <v>103.49306669344064</v>
      </c>
      <c r="W152" s="2">
        <v>125.07092286017009</v>
      </c>
    </row>
    <row r="153" spans="4:23" ht="15" thickBot="1">
      <c r="O153" s="3" t="s">
        <v>7</v>
      </c>
      <c r="P153" s="3">
        <v>1.7048326199946513</v>
      </c>
      <c r="Q153" s="3">
        <v>0.22652931355936409</v>
      </c>
      <c r="R153" s="3">
        <v>7.5258808372625214</v>
      </c>
      <c r="S153" s="3">
        <v>4.8330231073110119E-9</v>
      </c>
      <c r="T153" s="3">
        <v>1.2462479996700899</v>
      </c>
      <c r="U153" s="3">
        <v>2.1634172403192129</v>
      </c>
      <c r="V153" s="3">
        <v>1.2462479996700899</v>
      </c>
      <c r="W153" s="3">
        <v>2.1634172403192129</v>
      </c>
    </row>
  </sheetData>
  <hyperlinks>
    <hyperlink ref="N11" r:id="rId1"/>
  </hyperlinks>
  <pageMargins left="0.7" right="0.7" top="0.75" bottom="0.75" header="0.3" footer="0.3"/>
  <pageSetup orientation="portrait" horizontalDpi="4294967293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4"/>
  <sheetViews>
    <sheetView workbookViewId="0">
      <selection activeCell="S7" sqref="S7"/>
    </sheetView>
  </sheetViews>
  <sheetFormatPr baseColWidth="10" defaultColWidth="8.88671875" defaultRowHeight="14.4"/>
  <cols>
    <col min="8" max="8" width="13.88671875" bestFit="1" customWidth="1"/>
  </cols>
  <sheetData>
    <row r="1" spans="1:2">
      <c r="A1" t="s">
        <v>7</v>
      </c>
      <c r="B1" t="s">
        <v>2</v>
      </c>
    </row>
    <row r="2" spans="1:2">
      <c r="A2">
        <v>1</v>
      </c>
      <c r="B2">
        <v>112</v>
      </c>
    </row>
    <row r="3" spans="1:2">
      <c r="A3">
        <v>2</v>
      </c>
      <c r="B3">
        <v>118</v>
      </c>
    </row>
    <row r="4" spans="1:2">
      <c r="A4">
        <v>3</v>
      </c>
      <c r="B4">
        <v>132</v>
      </c>
    </row>
    <row r="5" spans="1:2">
      <c r="A5">
        <v>4</v>
      </c>
      <c r="B5">
        <v>129</v>
      </c>
    </row>
    <row r="6" spans="1:2">
      <c r="A6">
        <v>5</v>
      </c>
      <c r="B6">
        <v>121</v>
      </c>
    </row>
    <row r="7" spans="1:2">
      <c r="A7">
        <v>6</v>
      </c>
      <c r="B7">
        <v>135</v>
      </c>
    </row>
    <row r="8" spans="1:2">
      <c r="A8">
        <v>7</v>
      </c>
      <c r="B8">
        <v>148</v>
      </c>
    </row>
    <row r="9" spans="1:2">
      <c r="A9">
        <v>8</v>
      </c>
      <c r="B9">
        <v>148</v>
      </c>
    </row>
    <row r="10" spans="1:2">
      <c r="A10">
        <v>9</v>
      </c>
      <c r="B10">
        <v>136</v>
      </c>
    </row>
    <row r="11" spans="1:2">
      <c r="A11">
        <v>10</v>
      </c>
      <c r="B11">
        <v>119</v>
      </c>
    </row>
    <row r="12" spans="1:2">
      <c r="A12">
        <v>11</v>
      </c>
      <c r="B12">
        <v>104</v>
      </c>
    </row>
    <row r="13" spans="1:2">
      <c r="A13">
        <v>12</v>
      </c>
      <c r="B13">
        <v>118</v>
      </c>
    </row>
    <row r="14" spans="1:2">
      <c r="A14">
        <v>13</v>
      </c>
      <c r="B14">
        <v>115</v>
      </c>
    </row>
    <row r="15" spans="1:2">
      <c r="A15">
        <v>14</v>
      </c>
      <c r="B15">
        <v>126</v>
      </c>
    </row>
    <row r="16" spans="1:2">
      <c r="A16">
        <v>15</v>
      </c>
      <c r="B16">
        <v>141</v>
      </c>
    </row>
    <row r="17" spans="1:8">
      <c r="A17">
        <v>16</v>
      </c>
      <c r="B17">
        <v>135</v>
      </c>
    </row>
    <row r="18" spans="1:8">
      <c r="A18">
        <v>17</v>
      </c>
      <c r="B18">
        <v>125</v>
      </c>
    </row>
    <row r="19" spans="1:8">
      <c r="A19">
        <v>18</v>
      </c>
      <c r="B19">
        <v>149</v>
      </c>
    </row>
    <row r="20" spans="1:8">
      <c r="A20">
        <v>19</v>
      </c>
      <c r="B20">
        <v>170</v>
      </c>
    </row>
    <row r="21" spans="1:8">
      <c r="A21">
        <v>20</v>
      </c>
      <c r="B21">
        <v>170</v>
      </c>
    </row>
    <row r="22" spans="1:8">
      <c r="A22">
        <v>21</v>
      </c>
      <c r="B22">
        <v>158</v>
      </c>
    </row>
    <row r="23" spans="1:8">
      <c r="A23">
        <v>22</v>
      </c>
      <c r="B23">
        <v>133</v>
      </c>
      <c r="G23" t="s">
        <v>20</v>
      </c>
    </row>
    <row r="24" spans="1:8" ht="15" thickBot="1">
      <c r="A24">
        <v>23</v>
      </c>
      <c r="B24">
        <v>114</v>
      </c>
    </row>
    <row r="25" spans="1:8">
      <c r="A25">
        <v>24</v>
      </c>
      <c r="B25">
        <v>140</v>
      </c>
      <c r="G25" s="5" t="s">
        <v>21</v>
      </c>
      <c r="H25" s="5"/>
    </row>
    <row r="26" spans="1:8">
      <c r="A26">
        <v>25</v>
      </c>
      <c r="B26">
        <v>145</v>
      </c>
      <c r="G26" s="2" t="s">
        <v>22</v>
      </c>
      <c r="H26" s="2">
        <v>0.82501914007549759</v>
      </c>
    </row>
    <row r="27" spans="1:8">
      <c r="A27">
        <v>26</v>
      </c>
      <c r="B27">
        <v>150</v>
      </c>
      <c r="G27" s="2" t="s">
        <v>23</v>
      </c>
      <c r="H27" s="2">
        <v>0.68065658149091357</v>
      </c>
    </row>
    <row r="28" spans="1:8">
      <c r="A28">
        <v>27</v>
      </c>
      <c r="B28">
        <v>178</v>
      </c>
      <c r="G28" s="2" t="s">
        <v>24</v>
      </c>
      <c r="H28" s="2">
        <v>0.67371433326245511</v>
      </c>
    </row>
    <row r="29" spans="1:8">
      <c r="A29">
        <v>28</v>
      </c>
      <c r="B29">
        <v>163</v>
      </c>
      <c r="G29" s="2" t="s">
        <v>25</v>
      </c>
      <c r="H29" s="2">
        <v>18.899033432110052</v>
      </c>
    </row>
    <row r="30" spans="1:8" ht="15" thickBot="1">
      <c r="A30">
        <v>29</v>
      </c>
      <c r="B30">
        <v>172</v>
      </c>
      <c r="G30" s="3" t="s">
        <v>26</v>
      </c>
      <c r="H30" s="3">
        <v>48</v>
      </c>
    </row>
    <row r="31" spans="1:8">
      <c r="A31">
        <v>30</v>
      </c>
      <c r="B31">
        <v>178</v>
      </c>
    </row>
    <row r="32" spans="1:8" ht="15" thickBot="1">
      <c r="A32">
        <v>31</v>
      </c>
      <c r="B32">
        <v>199</v>
      </c>
      <c r="G32" t="s">
        <v>27</v>
      </c>
    </row>
    <row r="33" spans="1:15">
      <c r="A33">
        <v>32</v>
      </c>
      <c r="B33">
        <v>199</v>
      </c>
      <c r="G33" s="4"/>
      <c r="H33" s="4" t="s">
        <v>32</v>
      </c>
      <c r="I33" s="4" t="s">
        <v>33</v>
      </c>
      <c r="J33" s="4" t="s">
        <v>34</v>
      </c>
      <c r="K33" s="4" t="s">
        <v>35</v>
      </c>
      <c r="L33" s="4" t="s">
        <v>36</v>
      </c>
    </row>
    <row r="34" spans="1:15">
      <c r="A34">
        <v>33</v>
      </c>
      <c r="B34">
        <v>184</v>
      </c>
      <c r="G34" s="2" t="s">
        <v>28</v>
      </c>
      <c r="H34" s="2">
        <v>1</v>
      </c>
      <c r="I34" s="2">
        <v>35019.270625271383</v>
      </c>
      <c r="J34" s="2">
        <v>35019.270625271383</v>
      </c>
      <c r="K34" s="2">
        <v>98.045555141732578</v>
      </c>
      <c r="L34" s="2">
        <v>5.5657027758372114E-13</v>
      </c>
    </row>
    <row r="35" spans="1:15">
      <c r="A35">
        <v>34</v>
      </c>
      <c r="B35">
        <v>162</v>
      </c>
      <c r="G35" s="2" t="s">
        <v>29</v>
      </c>
      <c r="H35" s="2">
        <v>46</v>
      </c>
      <c r="I35" s="2">
        <v>16429.979374728617</v>
      </c>
      <c r="J35" s="2">
        <v>357.17346466801342</v>
      </c>
      <c r="K35" s="2"/>
      <c r="L35" s="2"/>
    </row>
    <row r="36" spans="1:15" ht="15" thickBot="1">
      <c r="A36">
        <v>35</v>
      </c>
      <c r="B36">
        <v>146</v>
      </c>
      <c r="G36" s="3" t="s">
        <v>30</v>
      </c>
      <c r="H36" s="3">
        <v>47</v>
      </c>
      <c r="I36" s="3">
        <v>51449.25</v>
      </c>
      <c r="J36" s="3"/>
      <c r="K36" s="3"/>
      <c r="L36" s="3"/>
    </row>
    <row r="37" spans="1:15" ht="15" thickBot="1">
      <c r="A37">
        <v>36</v>
      </c>
      <c r="B37">
        <v>166</v>
      </c>
    </row>
    <row r="38" spans="1:15">
      <c r="A38">
        <v>37</v>
      </c>
      <c r="B38">
        <v>171</v>
      </c>
      <c r="G38" s="4"/>
      <c r="H38" s="4" t="s">
        <v>37</v>
      </c>
      <c r="I38" s="4" t="s">
        <v>25</v>
      </c>
      <c r="J38" s="4" t="s">
        <v>38</v>
      </c>
      <c r="K38" s="4" t="s">
        <v>39</v>
      </c>
      <c r="L38" s="4" t="s">
        <v>40</v>
      </c>
      <c r="M38" s="4" t="s">
        <v>41</v>
      </c>
      <c r="N38" s="4" t="s">
        <v>42</v>
      </c>
      <c r="O38" s="4" t="s">
        <v>43</v>
      </c>
    </row>
    <row r="39" spans="1:15">
      <c r="A39">
        <v>38</v>
      </c>
      <c r="B39">
        <v>180</v>
      </c>
      <c r="G39" s="2" t="s">
        <v>31</v>
      </c>
      <c r="H39" s="2">
        <v>110.60638297872339</v>
      </c>
      <c r="I39" s="2">
        <v>5.5420560098495644</v>
      </c>
      <c r="J39" s="2">
        <v>19.957644380018767</v>
      </c>
      <c r="K39" s="2">
        <v>2.7390462602894215E-24</v>
      </c>
      <c r="L39" s="2">
        <v>99.450802827532229</v>
      </c>
      <c r="M39" s="2">
        <v>121.76196312991455</v>
      </c>
      <c r="N39" s="2">
        <v>99.450802827532229</v>
      </c>
      <c r="O39" s="2">
        <v>121.76196312991455</v>
      </c>
    </row>
    <row r="40" spans="1:15" ht="15" thickBot="1">
      <c r="A40">
        <v>39</v>
      </c>
      <c r="B40">
        <v>193</v>
      </c>
      <c r="G40" s="3" t="s">
        <v>7</v>
      </c>
      <c r="H40" s="3">
        <v>1.9497394702561881</v>
      </c>
      <c r="I40" s="3">
        <v>0.19690766792093986</v>
      </c>
      <c r="J40" s="3">
        <v>9.9017955514003919</v>
      </c>
      <c r="K40" s="3">
        <v>5.565702775837172E-13</v>
      </c>
      <c r="L40" s="3">
        <v>1.5533848921046396</v>
      </c>
      <c r="M40" s="3">
        <v>2.3460940484077364</v>
      </c>
      <c r="N40" s="3">
        <v>1.5533848921046396</v>
      </c>
      <c r="O40" s="3">
        <v>2.3460940484077364</v>
      </c>
    </row>
    <row r="41" spans="1:15">
      <c r="A41">
        <v>40</v>
      </c>
      <c r="B41">
        <v>181</v>
      </c>
    </row>
    <row r="42" spans="1:15">
      <c r="A42">
        <v>41</v>
      </c>
      <c r="B42">
        <v>183</v>
      </c>
    </row>
    <row r="43" spans="1:15">
      <c r="A43">
        <v>42</v>
      </c>
      <c r="B43">
        <v>218</v>
      </c>
    </row>
    <row r="44" spans="1:15">
      <c r="A44">
        <v>43</v>
      </c>
      <c r="B44">
        <v>230</v>
      </c>
      <c r="G44" t="s">
        <v>53</v>
      </c>
    </row>
    <row r="45" spans="1:15" ht="15" thickBot="1">
      <c r="A45">
        <v>44</v>
      </c>
      <c r="B45">
        <v>242</v>
      </c>
    </row>
    <row r="46" spans="1:15">
      <c r="A46">
        <v>45</v>
      </c>
      <c r="B46">
        <v>209</v>
      </c>
      <c r="G46" s="4" t="s">
        <v>54</v>
      </c>
      <c r="H46" s="4" t="s">
        <v>65</v>
      </c>
      <c r="I46" s="4" t="s">
        <v>55</v>
      </c>
    </row>
    <row r="47" spans="1:15">
      <c r="A47">
        <v>46</v>
      </c>
      <c r="B47">
        <v>191</v>
      </c>
      <c r="G47" s="2">
        <v>1</v>
      </c>
      <c r="H47" s="2">
        <v>112.55612244897958</v>
      </c>
      <c r="I47" s="2">
        <v>-0.55612244897957908</v>
      </c>
    </row>
    <row r="48" spans="1:15">
      <c r="A48">
        <v>47</v>
      </c>
      <c r="B48">
        <v>172</v>
      </c>
      <c r="G48" s="2">
        <v>2</v>
      </c>
      <c r="H48" s="2">
        <v>114.50586191923577</v>
      </c>
      <c r="I48" s="2">
        <v>3.4941380807642304</v>
      </c>
    </row>
    <row r="49" spans="1:9">
      <c r="A49">
        <v>48</v>
      </c>
      <c r="B49">
        <v>194</v>
      </c>
      <c r="G49" s="2">
        <v>3</v>
      </c>
      <c r="H49" s="2">
        <v>116.45560138949196</v>
      </c>
      <c r="I49" s="2">
        <v>15.54439861050804</v>
      </c>
    </row>
    <row r="50" spans="1:9">
      <c r="G50" s="2">
        <v>4</v>
      </c>
      <c r="H50" s="2">
        <v>118.40534085974814</v>
      </c>
      <c r="I50" s="2">
        <v>10.594659140251864</v>
      </c>
    </row>
    <row r="51" spans="1:9">
      <c r="G51" s="2">
        <v>5</v>
      </c>
      <c r="H51" s="2">
        <v>120.35508033000433</v>
      </c>
      <c r="I51" s="2">
        <v>0.64491966999567296</v>
      </c>
    </row>
    <row r="52" spans="1:9">
      <c r="G52" s="2">
        <v>6</v>
      </c>
      <c r="H52" s="2">
        <v>122.30481980026052</v>
      </c>
      <c r="I52" s="2">
        <v>12.695180199739482</v>
      </c>
    </row>
    <row r="53" spans="1:9">
      <c r="G53" s="2">
        <v>7</v>
      </c>
      <c r="H53" s="2">
        <v>124.25455927051671</v>
      </c>
      <c r="I53" s="2">
        <v>23.745440729483292</v>
      </c>
    </row>
    <row r="54" spans="1:9">
      <c r="G54" s="2">
        <v>8</v>
      </c>
      <c r="H54" s="2">
        <v>126.2042987407729</v>
      </c>
      <c r="I54" s="2">
        <v>21.795701259227101</v>
      </c>
    </row>
    <row r="55" spans="1:9">
      <c r="G55" s="2">
        <v>9</v>
      </c>
      <c r="H55" s="2">
        <v>128.15403821102908</v>
      </c>
      <c r="I55" s="2">
        <v>7.845961788970925</v>
      </c>
    </row>
    <row r="56" spans="1:9">
      <c r="G56" s="2">
        <v>10</v>
      </c>
      <c r="H56" s="2">
        <v>130.10377768128527</v>
      </c>
      <c r="I56" s="2">
        <v>-11.103777681285266</v>
      </c>
    </row>
    <row r="57" spans="1:9">
      <c r="G57" s="2">
        <v>11</v>
      </c>
      <c r="H57" s="2">
        <v>132.05351715154146</v>
      </c>
      <c r="I57" s="2">
        <v>-28.053517151541456</v>
      </c>
    </row>
    <row r="58" spans="1:9">
      <c r="G58" s="2">
        <v>12</v>
      </c>
      <c r="H58" s="2">
        <v>134.00325662179765</v>
      </c>
      <c r="I58" s="2">
        <v>-16.003256621797647</v>
      </c>
    </row>
    <row r="59" spans="1:9">
      <c r="G59" s="2">
        <v>13</v>
      </c>
      <c r="H59" s="2">
        <v>135.95299609205384</v>
      </c>
      <c r="I59" s="2">
        <v>-20.952996092053837</v>
      </c>
    </row>
    <row r="60" spans="1:9">
      <c r="G60" s="2">
        <v>14</v>
      </c>
      <c r="H60" s="2">
        <v>137.90273556231003</v>
      </c>
      <c r="I60" s="2">
        <v>-11.902735562310028</v>
      </c>
    </row>
    <row r="61" spans="1:9">
      <c r="G61" s="2">
        <v>15</v>
      </c>
      <c r="H61" s="2">
        <v>139.85247503256622</v>
      </c>
      <c r="I61" s="2">
        <v>1.1475249674337817</v>
      </c>
    </row>
    <row r="62" spans="1:9">
      <c r="G62" s="2">
        <v>16</v>
      </c>
      <c r="H62" s="2">
        <v>141.80221450282241</v>
      </c>
      <c r="I62" s="2">
        <v>-6.8022145028224088</v>
      </c>
    </row>
    <row r="63" spans="1:9">
      <c r="G63" s="2">
        <v>17</v>
      </c>
      <c r="H63" s="2">
        <v>143.75195397307857</v>
      </c>
      <c r="I63" s="2">
        <v>-18.751953973078571</v>
      </c>
    </row>
    <row r="64" spans="1:9">
      <c r="G64" s="2">
        <v>18</v>
      </c>
      <c r="H64" s="2">
        <v>145.70169344333476</v>
      </c>
      <c r="I64" s="2">
        <v>3.2983065566652385</v>
      </c>
    </row>
    <row r="65" spans="7:9">
      <c r="G65" s="2">
        <v>19</v>
      </c>
      <c r="H65" s="2">
        <v>147.65143291359095</v>
      </c>
      <c r="I65" s="2">
        <v>22.348567086409048</v>
      </c>
    </row>
    <row r="66" spans="7:9">
      <c r="G66" s="2">
        <v>20</v>
      </c>
      <c r="H66" s="2">
        <v>149.60117238384714</v>
      </c>
      <c r="I66" s="2">
        <v>20.398827616152857</v>
      </c>
    </row>
    <row r="67" spans="7:9">
      <c r="G67" s="2">
        <v>21</v>
      </c>
      <c r="H67" s="2">
        <v>151.55091185410333</v>
      </c>
      <c r="I67" s="2">
        <v>6.4490881458966669</v>
      </c>
    </row>
    <row r="68" spans="7:9">
      <c r="G68" s="2">
        <v>22</v>
      </c>
      <c r="H68" s="2">
        <v>153.50065132435952</v>
      </c>
      <c r="I68" s="2">
        <v>-20.500651324359524</v>
      </c>
    </row>
    <row r="69" spans="7:9">
      <c r="G69" s="2">
        <v>23</v>
      </c>
      <c r="H69" s="2">
        <v>155.45039079461571</v>
      </c>
      <c r="I69" s="2">
        <v>-41.450390794615714</v>
      </c>
    </row>
    <row r="70" spans="7:9">
      <c r="G70" s="2">
        <v>24</v>
      </c>
      <c r="H70" s="2">
        <v>157.4001302648719</v>
      </c>
      <c r="I70" s="2">
        <v>-17.400130264871905</v>
      </c>
    </row>
    <row r="71" spans="7:9">
      <c r="G71" s="2">
        <v>25</v>
      </c>
      <c r="H71" s="2">
        <v>159.3498697351281</v>
      </c>
      <c r="I71" s="2">
        <v>-14.349869735128095</v>
      </c>
    </row>
    <row r="72" spans="7:9">
      <c r="G72" s="2">
        <v>26</v>
      </c>
      <c r="H72" s="2">
        <v>161.29960920538429</v>
      </c>
      <c r="I72" s="2">
        <v>-11.299609205384286</v>
      </c>
    </row>
    <row r="73" spans="7:9">
      <c r="G73" s="2">
        <v>27</v>
      </c>
      <c r="H73" s="2">
        <v>163.24934867564048</v>
      </c>
      <c r="I73" s="2">
        <v>14.750651324359524</v>
      </c>
    </row>
    <row r="74" spans="7:9">
      <c r="G74" s="2">
        <v>28</v>
      </c>
      <c r="H74" s="2">
        <v>165.19908814589667</v>
      </c>
      <c r="I74" s="2">
        <v>-2.1990881458966669</v>
      </c>
    </row>
    <row r="75" spans="7:9">
      <c r="G75" s="2">
        <v>29</v>
      </c>
      <c r="H75" s="2">
        <v>167.14882761615286</v>
      </c>
      <c r="I75" s="2">
        <v>4.8511723838471426</v>
      </c>
    </row>
    <row r="76" spans="7:9">
      <c r="G76" s="2">
        <v>30</v>
      </c>
      <c r="H76" s="2">
        <v>169.09856708640905</v>
      </c>
      <c r="I76" s="2">
        <v>8.901432913590952</v>
      </c>
    </row>
    <row r="77" spans="7:9">
      <c r="G77" s="2">
        <v>31</v>
      </c>
      <c r="H77" s="2">
        <v>171.04830655666521</v>
      </c>
      <c r="I77" s="2">
        <v>27.95169344333479</v>
      </c>
    </row>
    <row r="78" spans="7:9">
      <c r="G78" s="2">
        <v>32</v>
      </c>
      <c r="H78" s="2">
        <v>172.9980460269214</v>
      </c>
      <c r="I78" s="2">
        <v>26.001953973078599</v>
      </c>
    </row>
    <row r="79" spans="7:9">
      <c r="G79" s="2">
        <v>33</v>
      </c>
      <c r="H79" s="2">
        <v>174.94778549717759</v>
      </c>
      <c r="I79" s="2">
        <v>9.0522145028224088</v>
      </c>
    </row>
    <row r="80" spans="7:9">
      <c r="G80" s="2">
        <v>34</v>
      </c>
      <c r="H80" s="2">
        <v>176.89752496743378</v>
      </c>
      <c r="I80" s="2">
        <v>-14.897524967433782</v>
      </c>
    </row>
    <row r="81" spans="7:9">
      <c r="G81" s="2">
        <v>35</v>
      </c>
      <c r="H81" s="2">
        <v>178.84726443768997</v>
      </c>
      <c r="I81" s="2">
        <v>-32.847264437689972</v>
      </c>
    </row>
    <row r="82" spans="7:9">
      <c r="G82" s="2">
        <v>36</v>
      </c>
      <c r="H82" s="2">
        <v>180.79700390794616</v>
      </c>
      <c r="I82" s="2">
        <v>-14.797003907946163</v>
      </c>
    </row>
    <row r="83" spans="7:9">
      <c r="G83" s="2">
        <v>37</v>
      </c>
      <c r="H83" s="2">
        <v>182.74674337820235</v>
      </c>
      <c r="I83" s="2">
        <v>-11.746743378202353</v>
      </c>
    </row>
    <row r="84" spans="7:9">
      <c r="G84" s="2">
        <v>38</v>
      </c>
      <c r="H84" s="2">
        <v>184.69648284845852</v>
      </c>
      <c r="I84" s="2">
        <v>-4.6964828484585155</v>
      </c>
    </row>
    <row r="85" spans="7:9">
      <c r="G85" s="2">
        <v>39</v>
      </c>
      <c r="H85" s="2">
        <v>186.64622231871471</v>
      </c>
      <c r="I85" s="2">
        <v>6.353777681285294</v>
      </c>
    </row>
    <row r="86" spans="7:9">
      <c r="G86" s="2">
        <v>40</v>
      </c>
      <c r="H86" s="2">
        <v>188.5959617889709</v>
      </c>
      <c r="I86" s="2">
        <v>-7.5959617889708966</v>
      </c>
    </row>
    <row r="87" spans="7:9">
      <c r="G87" s="2">
        <v>41</v>
      </c>
      <c r="H87" s="2">
        <v>190.54570125922709</v>
      </c>
      <c r="I87" s="2">
        <v>-7.5457012592270871</v>
      </c>
    </row>
    <row r="88" spans="7:9">
      <c r="G88" s="2">
        <v>42</v>
      </c>
      <c r="H88" s="2">
        <v>192.49544072948328</v>
      </c>
      <c r="I88" s="2">
        <v>25.504559270516722</v>
      </c>
    </row>
    <row r="89" spans="7:9">
      <c r="G89" s="2">
        <v>43</v>
      </c>
      <c r="H89" s="2">
        <v>194.44518019973947</v>
      </c>
      <c r="I89" s="2">
        <v>35.554819800260532</v>
      </c>
    </row>
    <row r="90" spans="7:9">
      <c r="G90" s="2">
        <v>44</v>
      </c>
      <c r="H90" s="2">
        <v>196.39491966999566</v>
      </c>
      <c r="I90" s="2">
        <v>45.605080330004341</v>
      </c>
    </row>
    <row r="91" spans="7:9">
      <c r="G91" s="2">
        <v>45</v>
      </c>
      <c r="H91" s="2">
        <v>198.34465914025185</v>
      </c>
      <c r="I91" s="2">
        <v>10.655340859748151</v>
      </c>
    </row>
    <row r="92" spans="7:9">
      <c r="G92" s="2">
        <v>46</v>
      </c>
      <c r="H92" s="2">
        <v>200.29439861050804</v>
      </c>
      <c r="I92" s="2">
        <v>-9.2943986105080398</v>
      </c>
    </row>
    <row r="93" spans="7:9">
      <c r="G93" s="2">
        <v>47</v>
      </c>
      <c r="H93" s="2">
        <v>202.24413808076423</v>
      </c>
      <c r="I93" s="2">
        <v>-30.24413808076423</v>
      </c>
    </row>
    <row r="94" spans="7:9" ht="15" thickBot="1">
      <c r="G94" s="3">
        <v>48</v>
      </c>
      <c r="H94" s="3">
        <v>204.19387755102042</v>
      </c>
      <c r="I94" s="3">
        <v>-10.193877551020421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SAles10years</vt:lpstr>
      <vt:lpstr>Sheet2</vt:lpstr>
      <vt:lpstr>Sheet1</vt:lpstr>
      <vt:lpstr>Canadaprofits3years</vt:lpstr>
      <vt:lpstr>AirPassengers</vt:lpstr>
      <vt:lpstr>AirpassengersErros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A. roque</dc:creator>
  <cp:lastModifiedBy>fernando</cp:lastModifiedBy>
  <dcterms:created xsi:type="dcterms:W3CDTF">2015-06-05T18:17:20Z</dcterms:created>
  <dcterms:modified xsi:type="dcterms:W3CDTF">2021-11-11T22:13:09Z</dcterms:modified>
</cp:coreProperties>
</file>