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1756985bc31dab/Documentos/EstressIlhados/"/>
    </mc:Choice>
  </mc:AlternateContent>
  <xr:revisionPtr revIDLastSave="0" documentId="8_{F46C7C06-2991-4CC8-8E86-A7A4E48F4BE3}" xr6:coauthVersionLast="47" xr6:coauthVersionMax="47" xr10:uidLastSave="{00000000-0000-0000-0000-000000000000}"/>
  <bookViews>
    <workbookView xWindow="-120" yWindow="-120" windowWidth="20730" windowHeight="11160" xr2:uid="{39D53AA8-26A9-4BE4-BD57-164A7A030931}"/>
  </bookViews>
  <sheets>
    <sheet name="CIEP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3" l="1"/>
  <c r="P36" i="3"/>
  <c r="P37" i="3"/>
  <c r="R37" i="3"/>
  <c r="T32" i="3"/>
  <c r="U32" i="3" s="1"/>
  <c r="T33" i="3"/>
  <c r="U33" i="3" s="1"/>
  <c r="T34" i="3"/>
  <c r="U34" i="3" s="1"/>
  <c r="T35" i="3"/>
  <c r="U35" i="3" s="1"/>
  <c r="S32" i="3"/>
  <c r="S33" i="3"/>
  <c r="S34" i="3"/>
  <c r="S35" i="3"/>
  <c r="Q32" i="3"/>
  <c r="Q33" i="3"/>
  <c r="Q34" i="3"/>
  <c r="Q35" i="3"/>
  <c r="T31" i="3"/>
  <c r="U31" i="3" s="1"/>
  <c r="S31" i="3"/>
  <c r="Q31" i="3"/>
  <c r="F6" i="3"/>
  <c r="H6" i="3"/>
  <c r="I6" i="3"/>
  <c r="Q6" i="3"/>
  <c r="S6" i="3"/>
  <c r="T6" i="3"/>
  <c r="T36" i="3" s="1"/>
  <c r="F7" i="3"/>
  <c r="H7" i="3"/>
  <c r="I7" i="3"/>
  <c r="J7" i="3" s="1"/>
  <c r="Q7" i="3"/>
  <c r="S7" i="3"/>
  <c r="T7" i="3"/>
  <c r="U7" i="3" s="1"/>
  <c r="F8" i="3"/>
  <c r="H8" i="3"/>
  <c r="I8" i="3"/>
  <c r="J8" i="3" s="1"/>
  <c r="Q8" i="3"/>
  <c r="S8" i="3"/>
  <c r="T8" i="3"/>
  <c r="U8" i="3" s="1"/>
  <c r="F9" i="3"/>
  <c r="H9" i="3"/>
  <c r="I9" i="3"/>
  <c r="J9" i="3" s="1"/>
  <c r="Q9" i="3"/>
  <c r="S9" i="3"/>
  <c r="T9" i="3"/>
  <c r="U9" i="3" s="1"/>
  <c r="F10" i="3"/>
  <c r="H10" i="3"/>
  <c r="I10" i="3"/>
  <c r="J10" i="3" s="1"/>
  <c r="Q10" i="3"/>
  <c r="S10" i="3"/>
  <c r="T10" i="3"/>
  <c r="U10" i="3" s="1"/>
  <c r="F11" i="3"/>
  <c r="H11" i="3"/>
  <c r="I11" i="3"/>
  <c r="J11" i="3" s="1"/>
  <c r="Q11" i="3"/>
  <c r="S11" i="3"/>
  <c r="T11" i="3"/>
  <c r="U11" i="3" s="1"/>
  <c r="F12" i="3"/>
  <c r="H12" i="3"/>
  <c r="I12" i="3"/>
  <c r="J12" i="3" s="1"/>
  <c r="Q12" i="3"/>
  <c r="S12" i="3"/>
  <c r="T12" i="3"/>
  <c r="U12" i="3" s="1"/>
  <c r="F13" i="3"/>
  <c r="H13" i="3"/>
  <c r="I13" i="3"/>
  <c r="J13" i="3" s="1"/>
  <c r="Q13" i="3"/>
  <c r="S13" i="3"/>
  <c r="T13" i="3"/>
  <c r="U13" i="3" s="1"/>
  <c r="F14" i="3"/>
  <c r="H14" i="3"/>
  <c r="I14" i="3"/>
  <c r="J14" i="3" s="1"/>
  <c r="Q14" i="3"/>
  <c r="S14" i="3"/>
  <c r="T14" i="3"/>
  <c r="U14" i="3" s="1"/>
  <c r="F15" i="3"/>
  <c r="H15" i="3"/>
  <c r="I15" i="3"/>
  <c r="J15" i="3" s="1"/>
  <c r="Q15" i="3"/>
  <c r="S15" i="3"/>
  <c r="T15" i="3"/>
  <c r="U15" i="3" s="1"/>
  <c r="F16" i="3"/>
  <c r="H16" i="3"/>
  <c r="I16" i="3"/>
  <c r="J16" i="3" s="1"/>
  <c r="Q16" i="3"/>
  <c r="S16" i="3"/>
  <c r="T16" i="3"/>
  <c r="U16" i="3" s="1"/>
  <c r="F17" i="3"/>
  <c r="H17" i="3"/>
  <c r="I17" i="3"/>
  <c r="J17" i="3" s="1"/>
  <c r="Q17" i="3"/>
  <c r="S17" i="3"/>
  <c r="T17" i="3"/>
  <c r="U17" i="3" s="1"/>
  <c r="F18" i="3"/>
  <c r="H18" i="3"/>
  <c r="I18" i="3"/>
  <c r="J18" i="3" s="1"/>
  <c r="Q18" i="3"/>
  <c r="S18" i="3"/>
  <c r="T18" i="3"/>
  <c r="U18" i="3" s="1"/>
  <c r="F19" i="3"/>
  <c r="H19" i="3"/>
  <c r="I19" i="3"/>
  <c r="J19" i="3" s="1"/>
  <c r="Q19" i="3"/>
  <c r="S19" i="3"/>
  <c r="T19" i="3"/>
  <c r="U19" i="3" s="1"/>
  <c r="F20" i="3"/>
  <c r="H20" i="3"/>
  <c r="I20" i="3"/>
  <c r="J20" i="3" s="1"/>
  <c r="Q20" i="3"/>
  <c r="S20" i="3"/>
  <c r="T20" i="3"/>
  <c r="U20" i="3" s="1"/>
  <c r="F21" i="3"/>
  <c r="H21" i="3"/>
  <c r="I21" i="3"/>
  <c r="J21" i="3" s="1"/>
  <c r="Q21" i="3"/>
  <c r="S21" i="3"/>
  <c r="T21" i="3"/>
  <c r="U21" i="3" s="1"/>
  <c r="F22" i="3"/>
  <c r="H22" i="3"/>
  <c r="I22" i="3"/>
  <c r="J22" i="3" s="1"/>
  <c r="Q22" i="3"/>
  <c r="S22" i="3"/>
  <c r="T22" i="3"/>
  <c r="U22" i="3" s="1"/>
  <c r="F23" i="3"/>
  <c r="H23" i="3"/>
  <c r="I23" i="3"/>
  <c r="J23" i="3" s="1"/>
  <c r="Q23" i="3"/>
  <c r="S23" i="3"/>
  <c r="T23" i="3"/>
  <c r="U23" i="3" s="1"/>
  <c r="F24" i="3"/>
  <c r="H24" i="3"/>
  <c r="I24" i="3"/>
  <c r="J24" i="3" s="1"/>
  <c r="Q24" i="3"/>
  <c r="S24" i="3"/>
  <c r="T24" i="3"/>
  <c r="U24" i="3" s="1"/>
  <c r="F25" i="3"/>
  <c r="H25" i="3"/>
  <c r="I25" i="3"/>
  <c r="J25" i="3" s="1"/>
  <c r="Q25" i="3"/>
  <c r="S25" i="3"/>
  <c r="T25" i="3"/>
  <c r="U25" i="3" s="1"/>
  <c r="F26" i="3"/>
  <c r="H26" i="3"/>
  <c r="I26" i="3"/>
  <c r="J26" i="3" s="1"/>
  <c r="Q26" i="3"/>
  <c r="S26" i="3"/>
  <c r="T26" i="3"/>
  <c r="U26" i="3" s="1"/>
  <c r="F27" i="3"/>
  <c r="H27" i="3"/>
  <c r="I27" i="3"/>
  <c r="J27" i="3" s="1"/>
  <c r="Q27" i="3"/>
  <c r="S27" i="3"/>
  <c r="T27" i="3"/>
  <c r="U27" i="3" s="1"/>
  <c r="F28" i="3"/>
  <c r="H28" i="3"/>
  <c r="I28" i="3"/>
  <c r="J28" i="3" s="1"/>
  <c r="Q28" i="3"/>
  <c r="S28" i="3"/>
  <c r="T28" i="3"/>
  <c r="U28" i="3" s="1"/>
  <c r="F29" i="3"/>
  <c r="H29" i="3"/>
  <c r="I29" i="3"/>
  <c r="J29" i="3" s="1"/>
  <c r="Q29" i="3"/>
  <c r="S29" i="3"/>
  <c r="T29" i="3"/>
  <c r="U29" i="3" s="1"/>
  <c r="F30" i="3"/>
  <c r="H30" i="3"/>
  <c r="I30" i="3"/>
  <c r="J30" i="3" s="1"/>
  <c r="Q30" i="3"/>
  <c r="S30" i="3"/>
  <c r="T30" i="3"/>
  <c r="U30" i="3" s="1"/>
  <c r="F31" i="3"/>
  <c r="H31" i="3"/>
  <c r="I31" i="3"/>
  <c r="J31" i="3" s="1"/>
  <c r="F32" i="3"/>
  <c r="H32" i="3"/>
  <c r="I32" i="3"/>
  <c r="J32" i="3" s="1"/>
  <c r="F33" i="3"/>
  <c r="H33" i="3"/>
  <c r="I33" i="3"/>
  <c r="J33" i="3" s="1"/>
  <c r="F34" i="3"/>
  <c r="H34" i="3"/>
  <c r="I34" i="3"/>
  <c r="J34" i="3" s="1"/>
  <c r="F35" i="3"/>
  <c r="H35" i="3"/>
  <c r="I35" i="3"/>
  <c r="J35" i="3" s="1"/>
  <c r="F36" i="3"/>
  <c r="H36" i="3"/>
  <c r="I36" i="3"/>
  <c r="J36" i="3" s="1"/>
  <c r="F37" i="3"/>
  <c r="H37" i="3"/>
  <c r="I37" i="3"/>
  <c r="J37" i="3" s="1"/>
  <c r="F38" i="3"/>
  <c r="H38" i="3"/>
  <c r="I38" i="3"/>
  <c r="J38" i="3" s="1"/>
  <c r="F39" i="3"/>
  <c r="H39" i="3"/>
  <c r="I39" i="3"/>
  <c r="J39" i="3" s="1"/>
  <c r="F40" i="3"/>
  <c r="H40" i="3"/>
  <c r="I40" i="3"/>
  <c r="J40" i="3" s="1"/>
  <c r="F41" i="3"/>
  <c r="H41" i="3"/>
  <c r="I41" i="3"/>
  <c r="J41" i="3" s="1"/>
  <c r="F42" i="3"/>
  <c r="H42" i="3"/>
  <c r="I42" i="3"/>
  <c r="J42" i="3" s="1"/>
  <c r="E43" i="3"/>
  <c r="F43" i="3" s="1"/>
  <c r="G43" i="3"/>
  <c r="H43" i="3" s="1"/>
  <c r="E44" i="3"/>
  <c r="F44" i="3" s="1"/>
  <c r="G44" i="3"/>
  <c r="H44" i="3" s="1"/>
  <c r="E45" i="3"/>
  <c r="F45" i="3" s="1"/>
  <c r="G45" i="3"/>
  <c r="H45" i="3" s="1"/>
  <c r="E46" i="3"/>
  <c r="G46" i="3"/>
  <c r="E47" i="3"/>
  <c r="G47" i="3"/>
  <c r="E48" i="3"/>
  <c r="G48" i="3"/>
  <c r="T37" i="3" l="1"/>
  <c r="S36" i="3"/>
  <c r="I48" i="3"/>
  <c r="I44" i="3"/>
  <c r="J44" i="3" s="1"/>
  <c r="I45" i="3"/>
  <c r="J45" i="3" s="1"/>
  <c r="I47" i="3"/>
  <c r="U6" i="3"/>
  <c r="J6" i="3"/>
  <c r="I46" i="3"/>
  <c r="I43" i="3"/>
  <c r="J43" i="3" s="1"/>
  <c r="Q36" i="3"/>
  <c r="U36" i="3"/>
</calcChain>
</file>

<file path=xl/sharedStrings.xml><?xml version="1.0" encoding="utf-8"?>
<sst xmlns="http://schemas.openxmlformats.org/spreadsheetml/2006/main" count="125" uniqueCount="80">
  <si>
    <t>TESTAGEM DO JOGO</t>
  </si>
  <si>
    <t>TESTAGEM DA AULA</t>
  </si>
  <si>
    <t>PARTE 1</t>
  </si>
  <si>
    <t>PARTE 2</t>
  </si>
  <si>
    <t>TOTAL</t>
  </si>
  <si>
    <t>Participantes</t>
  </si>
  <si>
    <t>Data</t>
  </si>
  <si>
    <t>Nome</t>
  </si>
  <si>
    <t>N de Acertos</t>
  </si>
  <si>
    <t xml:space="preserve">% </t>
  </si>
  <si>
    <t>N de Acertos2</t>
  </si>
  <si>
    <t>2%</t>
  </si>
  <si>
    <t>N de Acertos3</t>
  </si>
  <si>
    <t>3%</t>
  </si>
  <si>
    <t>Dormiu/Celular</t>
  </si>
  <si>
    <t>Izabel</t>
  </si>
  <si>
    <t>Não</t>
  </si>
  <si>
    <t>Julia</t>
  </si>
  <si>
    <t>Rilary</t>
  </si>
  <si>
    <t>Josue</t>
  </si>
  <si>
    <t>Maria</t>
  </si>
  <si>
    <t>Julia Macedo</t>
  </si>
  <si>
    <t>Alessandra</t>
  </si>
  <si>
    <t>Joao</t>
  </si>
  <si>
    <t>Ana Clara</t>
  </si>
  <si>
    <t>Larissa</t>
  </si>
  <si>
    <t>Sara</t>
  </si>
  <si>
    <t>Jennifer</t>
  </si>
  <si>
    <t>Vitoria</t>
  </si>
  <si>
    <t>Marcos</t>
  </si>
  <si>
    <t>Ana Luiza</t>
  </si>
  <si>
    <t>Leticia</t>
  </si>
  <si>
    <t>Emanuellen</t>
  </si>
  <si>
    <t>Luiza</t>
  </si>
  <si>
    <t>Karolyne</t>
  </si>
  <si>
    <t>Wagner</t>
  </si>
  <si>
    <t>Geovanna</t>
  </si>
  <si>
    <t>Maria Eduarda</t>
  </si>
  <si>
    <t xml:space="preserve">Iasmim </t>
  </si>
  <si>
    <t>Joao Marcos</t>
  </si>
  <si>
    <t xml:space="preserve">Ana </t>
  </si>
  <si>
    <t>Murilo</t>
  </si>
  <si>
    <t>Lucas</t>
  </si>
  <si>
    <t>Maria Luiza</t>
  </si>
  <si>
    <t>Joao Botelho</t>
  </si>
  <si>
    <t>Jullia</t>
  </si>
  <si>
    <t>Izock</t>
  </si>
  <si>
    <t>Alexa</t>
  </si>
  <si>
    <t>Sarah</t>
  </si>
  <si>
    <t>Marjorre</t>
  </si>
  <si>
    <t>Maria Cecilia</t>
  </si>
  <si>
    <t>Mateus</t>
  </si>
  <si>
    <t>Antonio</t>
  </si>
  <si>
    <t>Matheus</t>
  </si>
  <si>
    <t xml:space="preserve">Luiz </t>
  </si>
  <si>
    <t>Bruno</t>
  </si>
  <si>
    <t>Nathan</t>
  </si>
  <si>
    <t>Talita</t>
  </si>
  <si>
    <t>Ana Flavia</t>
  </si>
  <si>
    <t>Sim</t>
  </si>
  <si>
    <t>João Gabriel</t>
  </si>
  <si>
    <t>Nicholas</t>
  </si>
  <si>
    <t>Gabrielle</t>
  </si>
  <si>
    <t>Maria Luysa</t>
  </si>
  <si>
    <t>Matheus Gabriel</t>
  </si>
  <si>
    <t>Geysiane</t>
  </si>
  <si>
    <t>Joice</t>
  </si>
  <si>
    <t>MEDIA</t>
  </si>
  <si>
    <t>Michelle</t>
  </si>
  <si>
    <t>DESVIO</t>
  </si>
  <si>
    <t>Josuel</t>
  </si>
  <si>
    <t>Victor</t>
  </si>
  <si>
    <t>Emilly</t>
  </si>
  <si>
    <t>Tainá</t>
  </si>
  <si>
    <t>MEDIA 1º GRUPO</t>
  </si>
  <si>
    <t>MEDIA 2º GRUPO</t>
  </si>
  <si>
    <t>MEDIA 3º GRUPO</t>
  </si>
  <si>
    <t>DESVIO 1º GRUPO</t>
  </si>
  <si>
    <t>DESVIO 2º GRUPO</t>
  </si>
  <si>
    <t>DESVIO 3º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</si>
</sst>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0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0" fillId="0" borderId="2" xfId="0" applyNumberFormat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0"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90A35F-3EB4-4FA9-AFEB-C406933BCDD5}" name="Tabela13747" displayName="Tabela13747" ref="C5:J48" totalsRowShown="0" headerRowDxfId="29" dataDxfId="28">
  <autoFilter ref="C5:J48" xr:uid="{1FCE0EA0-CBD9-452E-9B71-ECEE63A9E767}"/>
  <tableColumns count="8">
    <tableColumn id="1" xr3:uid="{57D47F5F-DB22-4D26-B9C5-B3DE97C3A4F1}" name="Data" dataDxfId="27"/>
    <tableColumn id="2" xr3:uid="{EC829CBC-BBC5-4424-AA43-3FC4C1BC507F}" name="Nome" dataDxfId="26"/>
    <tableColumn id="3" xr3:uid="{43FD4741-E592-42CC-9590-C02D4EE98C36}" name="N de Acertos" dataDxfId="25"/>
    <tableColumn id="4" xr3:uid="{4FA32F10-BBC2-498F-8920-499952954F8F}" name="% " dataDxfId="24"/>
    <tableColumn id="5" xr3:uid="{08AEF84B-91DA-4384-82B3-E30AE14B48EF}" name="N de Acertos2" dataDxfId="23"/>
    <tableColumn id="6" xr3:uid="{312455DB-576E-49C1-AF70-7F87BF6F4929}" name="2%" dataDxfId="22"/>
    <tableColumn id="7" xr3:uid="{DB7CC9A1-5578-47D9-828B-F2E3A5C83719}" name="N de Acertos3" dataDxfId="21"/>
    <tableColumn id="8" xr3:uid="{ABF1BBF8-22F5-4C18-BF91-17233B25F1BA}" name="3%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F7412-57AD-43AA-9B56-B1D6502EF82D}" name="Tabela371458" displayName="Tabela371458" ref="M5:U37" totalsRowShown="0" headerRowDxfId="19" dataDxfId="18">
  <autoFilter ref="M5:U37" xr:uid="{557758FE-F0E0-49F9-86E0-29E3CA318EA2}"/>
  <tableColumns count="9">
    <tableColumn id="1" xr3:uid="{CF4B7022-65D5-4FD1-85FC-333FA758A250}" name="Data" dataDxfId="16" totalsRowDxfId="17"/>
    <tableColumn id="2" xr3:uid="{08B82C3E-7089-4F81-9510-EC2B6C406C45}" name="Nome" dataDxfId="14" totalsRowDxfId="15"/>
    <tableColumn id="9" xr3:uid="{AB482DF0-B803-4869-A202-50C76CCEF3E9}" name="Dormiu/Celular" dataDxfId="12" totalsRowDxfId="13"/>
    <tableColumn id="3" xr3:uid="{F626442C-3A47-4AA6-86EE-796961F4CCBE}" name="N de Acertos" dataDxfId="10" totalsRowDxfId="11"/>
    <tableColumn id="4" xr3:uid="{E223A5F3-98A0-4C30-833E-0C5ED8AC61CB}" name="% " dataDxfId="8" totalsRowDxfId="9"/>
    <tableColumn id="5" xr3:uid="{B72E1A22-A942-48BB-958B-FC0DFD8ECE2E}" name="N de Acertos2" dataDxfId="6" totalsRowDxfId="7"/>
    <tableColumn id="6" xr3:uid="{0B6BB931-1988-4AA5-9950-E87DFC3CFBAF}" name="2%" dataDxfId="4" totalsRowDxfId="5"/>
    <tableColumn id="7" xr3:uid="{E44BC73E-CECD-457B-8B3A-15446BE71404}" name="N de Acertos3" dataDxfId="2" totalsRowDxfId="3"/>
    <tableColumn id="8" xr3:uid="{8B32D55A-88A8-4CA3-A678-9641807FE2BC}" name="3%" dataDxfId="0" totalsRow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1D67-D5DD-4AD1-91D1-8853CD55BAFA}">
  <dimension ref="B3:AB48"/>
  <sheetViews>
    <sheetView tabSelected="1" topLeftCell="A20" zoomScaleNormal="100" workbookViewId="0">
      <selection activeCell="E1" sqref="E1"/>
    </sheetView>
  </sheetViews>
  <sheetFormatPr defaultRowHeight="15"/>
  <cols>
    <col min="2" max="2" width="12.85546875" bestFit="1" customWidth="1"/>
    <col min="3" max="3" width="18.28515625" bestFit="1" customWidth="1"/>
    <col min="4" max="4" width="16.28515625" customWidth="1"/>
    <col min="5" max="5" width="14.7109375" bestFit="1" customWidth="1"/>
    <col min="6" max="6" width="7.5703125" bestFit="1" customWidth="1"/>
    <col min="7" max="7" width="15.85546875" bestFit="1" customWidth="1"/>
    <col min="8" max="8" width="8.7109375" bestFit="1" customWidth="1"/>
    <col min="9" max="9" width="15.85546875" bestFit="1" customWidth="1"/>
    <col min="10" max="10" width="7.5703125" bestFit="1" customWidth="1"/>
    <col min="12" max="12" width="12.85546875" bestFit="1" customWidth="1"/>
    <col min="13" max="13" width="11.28515625" bestFit="1" customWidth="1"/>
    <col min="14" max="14" width="16" bestFit="1" customWidth="1"/>
    <col min="15" max="15" width="16" customWidth="1"/>
    <col min="16" max="16" width="14.7109375" bestFit="1" customWidth="1"/>
    <col min="17" max="17" width="7.5703125" bestFit="1" customWidth="1"/>
    <col min="18" max="18" width="15.85546875" bestFit="1" customWidth="1"/>
    <col min="19" max="19" width="7.5703125" bestFit="1" customWidth="1"/>
    <col min="20" max="20" width="15.85546875" bestFit="1" customWidth="1"/>
    <col min="21" max="21" width="7.5703125" bestFit="1" customWidth="1"/>
    <col min="24" max="24" width="16.85546875" bestFit="1" customWidth="1"/>
    <col min="25" max="25" width="13.42578125" bestFit="1" customWidth="1"/>
    <col min="26" max="26" width="12.85546875" bestFit="1" customWidth="1"/>
    <col min="27" max="27" width="15.85546875" bestFit="1" customWidth="1"/>
    <col min="28" max="28" width="15.28515625" bestFit="1" customWidth="1"/>
  </cols>
  <sheetData>
    <row r="3" spans="2:28">
      <c r="C3" s="20" t="s">
        <v>0</v>
      </c>
      <c r="D3" s="20"/>
      <c r="E3" s="20"/>
      <c r="F3" s="20"/>
      <c r="G3" s="20"/>
      <c r="H3" s="20"/>
      <c r="I3" s="20"/>
      <c r="J3" s="20"/>
      <c r="M3" s="20" t="s">
        <v>1</v>
      </c>
      <c r="N3" s="20"/>
      <c r="O3" s="20"/>
      <c r="P3" s="20"/>
      <c r="Q3" s="20"/>
      <c r="R3" s="20"/>
      <c r="S3" s="20"/>
      <c r="T3" s="20"/>
      <c r="U3" s="20"/>
      <c r="X3" s="17"/>
      <c r="Y3" s="18"/>
      <c r="Z3" s="18"/>
      <c r="AA3" s="18"/>
      <c r="AB3" s="19"/>
    </row>
    <row r="4" spans="2:28">
      <c r="C4" s="12"/>
      <c r="D4" s="12"/>
      <c r="E4" s="20" t="s">
        <v>2</v>
      </c>
      <c r="F4" s="20"/>
      <c r="G4" s="20" t="s">
        <v>3</v>
      </c>
      <c r="H4" s="20"/>
      <c r="I4" s="20" t="s">
        <v>4</v>
      </c>
      <c r="J4" s="20"/>
      <c r="M4" s="20"/>
      <c r="N4" s="20"/>
      <c r="O4" s="14"/>
      <c r="P4" s="20" t="s">
        <v>2</v>
      </c>
      <c r="Q4" s="20"/>
      <c r="R4" s="20" t="s">
        <v>3</v>
      </c>
      <c r="S4" s="20"/>
      <c r="T4" s="20" t="s">
        <v>4</v>
      </c>
      <c r="U4" s="20"/>
      <c r="X4" s="10"/>
      <c r="Y4" s="10"/>
      <c r="Z4" s="10"/>
      <c r="AA4" s="10"/>
      <c r="AB4" s="10"/>
    </row>
    <row r="5" spans="2:28">
      <c r="B5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2" t="s">
        <v>10</v>
      </c>
      <c r="H5" s="11" t="s">
        <v>11</v>
      </c>
      <c r="I5" s="12" t="s">
        <v>12</v>
      </c>
      <c r="J5" s="11" t="s">
        <v>13</v>
      </c>
      <c r="L5" t="s">
        <v>5</v>
      </c>
      <c r="M5" s="12" t="s">
        <v>6</v>
      </c>
      <c r="N5" s="12" t="s">
        <v>7</v>
      </c>
      <c r="O5" s="12" t="s">
        <v>14</v>
      </c>
      <c r="P5" s="12" t="s">
        <v>8</v>
      </c>
      <c r="Q5" s="12" t="s">
        <v>9</v>
      </c>
      <c r="R5" s="12" t="s">
        <v>10</v>
      </c>
      <c r="S5" s="11" t="s">
        <v>11</v>
      </c>
      <c r="T5" s="12" t="s">
        <v>12</v>
      </c>
      <c r="U5" s="11" t="s">
        <v>13</v>
      </c>
      <c r="X5" s="10"/>
      <c r="Y5" s="9"/>
      <c r="Z5" s="9"/>
      <c r="AA5" s="7"/>
      <c r="AB5" s="7"/>
    </row>
    <row r="6" spans="2:28">
      <c r="B6" s="15">
        <v>1</v>
      </c>
      <c r="C6" s="6">
        <v>45525</v>
      </c>
      <c r="D6" s="4" t="s">
        <v>15</v>
      </c>
      <c r="E6" s="4">
        <v>11</v>
      </c>
      <c r="F6" s="3">
        <f>Tabela13747[[#This Row],[N de Acertos]]/16</f>
        <v>0.6875</v>
      </c>
      <c r="G6" s="4">
        <v>2</v>
      </c>
      <c r="H6" s="3">
        <f>Tabela13747[[#This Row],[N de Acertos2]]/2</f>
        <v>1</v>
      </c>
      <c r="I6" s="4">
        <f>Tabela13747[[#This Row],[N de Acertos]]+Tabela13747[[#This Row],[N de Acertos2]]</f>
        <v>13</v>
      </c>
      <c r="J6" s="3">
        <f>Tabela13747[[#This Row],[N de Acertos3]]/18</f>
        <v>0.72222222222222221</v>
      </c>
      <c r="L6" s="15">
        <v>1</v>
      </c>
      <c r="M6" s="6">
        <v>45525</v>
      </c>
      <c r="N6" s="4">
        <v>1</v>
      </c>
      <c r="O6" s="4" t="s">
        <v>16</v>
      </c>
      <c r="P6" s="4">
        <v>11</v>
      </c>
      <c r="Q6" s="3">
        <f>Tabela371458[[#This Row],[N de Acertos]]/16</f>
        <v>0.6875</v>
      </c>
      <c r="R6" s="4">
        <v>7</v>
      </c>
      <c r="S6" s="3">
        <f>Tabela371458[[#This Row],[N de Acertos2]]/15</f>
        <v>0.46666666666666667</v>
      </c>
      <c r="T6" s="4">
        <f>Tabela371458[[#This Row],[N de Acertos]]+Tabela371458[[#This Row],[N de Acertos2]]</f>
        <v>18</v>
      </c>
      <c r="U6" s="3">
        <f>Tabela371458[[#This Row],[N de Acertos3]]/31</f>
        <v>0.58064516129032262</v>
      </c>
    </row>
    <row r="7" spans="2:28" ht="12" customHeight="1">
      <c r="B7" s="15">
        <v>2</v>
      </c>
      <c r="C7" s="6">
        <v>45525</v>
      </c>
      <c r="D7" s="4" t="s">
        <v>17</v>
      </c>
      <c r="E7" s="4">
        <v>15</v>
      </c>
      <c r="F7" s="3">
        <f>Tabela13747[[#This Row],[N de Acertos]]/16</f>
        <v>0.9375</v>
      </c>
      <c r="G7" s="4">
        <v>1</v>
      </c>
      <c r="H7" s="3">
        <f>Tabela13747[[#This Row],[N de Acertos2]]/2</f>
        <v>0.5</v>
      </c>
      <c r="I7" s="4">
        <f>Tabela13747[[#This Row],[N de Acertos]]+Tabela13747[[#This Row],[N de Acertos2]]</f>
        <v>16</v>
      </c>
      <c r="J7" s="3">
        <f>Tabela13747[[#This Row],[N de Acertos3]]/18</f>
        <v>0.88888888888888884</v>
      </c>
      <c r="L7" s="15">
        <v>2</v>
      </c>
      <c r="M7" s="6">
        <v>45525</v>
      </c>
      <c r="N7" s="4" t="s">
        <v>18</v>
      </c>
      <c r="O7" s="4" t="s">
        <v>16</v>
      </c>
      <c r="P7" s="4">
        <v>6</v>
      </c>
      <c r="Q7" s="3">
        <f>Tabela371458[[#This Row],[N de Acertos]]/16</f>
        <v>0.375</v>
      </c>
      <c r="R7" s="4">
        <v>7</v>
      </c>
      <c r="S7" s="3">
        <f>Tabela371458[[#This Row],[N de Acertos2]]/15</f>
        <v>0.46666666666666667</v>
      </c>
      <c r="T7" s="4">
        <f>Tabela371458[[#This Row],[N de Acertos]]+Tabela371458[[#This Row],[N de Acertos2]]</f>
        <v>13</v>
      </c>
      <c r="U7" s="3">
        <f>Tabela371458[[#This Row],[N de Acertos3]]/31</f>
        <v>0.41935483870967744</v>
      </c>
    </row>
    <row r="8" spans="2:28">
      <c r="B8" s="15">
        <v>3</v>
      </c>
      <c r="C8" s="6">
        <v>45525</v>
      </c>
      <c r="D8" s="4" t="s">
        <v>19</v>
      </c>
      <c r="E8" s="4">
        <v>11</v>
      </c>
      <c r="F8" s="3">
        <f>Tabela13747[[#This Row],[N de Acertos]]/16</f>
        <v>0.6875</v>
      </c>
      <c r="G8" s="4">
        <v>1</v>
      </c>
      <c r="H8" s="3">
        <f>Tabela13747[[#This Row],[N de Acertos2]]/2</f>
        <v>0.5</v>
      </c>
      <c r="I8" s="4">
        <f>Tabela13747[[#This Row],[N de Acertos]]+Tabela13747[[#This Row],[N de Acertos2]]</f>
        <v>12</v>
      </c>
      <c r="J8" s="3">
        <f>Tabela13747[[#This Row],[N de Acertos3]]/18</f>
        <v>0.66666666666666663</v>
      </c>
      <c r="L8" s="15">
        <v>3</v>
      </c>
      <c r="M8" s="6">
        <v>45525</v>
      </c>
      <c r="N8" s="4" t="s">
        <v>20</v>
      </c>
      <c r="O8" s="4" t="s">
        <v>16</v>
      </c>
      <c r="P8" s="4">
        <v>10</v>
      </c>
      <c r="Q8" s="3">
        <f>Tabela371458[[#This Row],[N de Acertos]]/16</f>
        <v>0.625</v>
      </c>
      <c r="R8" s="4">
        <v>7</v>
      </c>
      <c r="S8" s="3">
        <f>Tabela371458[[#This Row],[N de Acertos2]]/15</f>
        <v>0.46666666666666667</v>
      </c>
      <c r="T8" s="4">
        <f>Tabela371458[[#This Row],[N de Acertos]]+Tabela371458[[#This Row],[N de Acertos2]]</f>
        <v>17</v>
      </c>
      <c r="U8" s="3">
        <f>Tabela371458[[#This Row],[N de Acertos3]]/31</f>
        <v>0.54838709677419351</v>
      </c>
      <c r="X8" s="17"/>
      <c r="Y8" s="18"/>
      <c r="Z8" s="18"/>
      <c r="AA8" s="18"/>
      <c r="AB8" s="19"/>
    </row>
    <row r="9" spans="2:28">
      <c r="B9" s="15">
        <v>4</v>
      </c>
      <c r="C9" s="6">
        <v>45525</v>
      </c>
      <c r="D9" s="4" t="s">
        <v>21</v>
      </c>
      <c r="E9" s="4">
        <v>13</v>
      </c>
      <c r="F9" s="3">
        <f>Tabela13747[[#This Row],[N de Acertos]]/16</f>
        <v>0.8125</v>
      </c>
      <c r="G9" s="4">
        <v>2</v>
      </c>
      <c r="H9" s="3">
        <f>Tabela13747[[#This Row],[N de Acertos2]]/2</f>
        <v>1</v>
      </c>
      <c r="I9" s="4">
        <f>Tabela13747[[#This Row],[N de Acertos]]+Tabela13747[[#This Row],[N de Acertos2]]</f>
        <v>15</v>
      </c>
      <c r="J9" s="3">
        <f>Tabela13747[[#This Row],[N de Acertos3]]/18</f>
        <v>0.83333333333333337</v>
      </c>
      <c r="L9" s="15">
        <v>4</v>
      </c>
      <c r="M9" s="6">
        <v>45525</v>
      </c>
      <c r="N9" s="4" t="s">
        <v>22</v>
      </c>
      <c r="O9" s="4" t="s">
        <v>16</v>
      </c>
      <c r="P9" s="4">
        <v>10</v>
      </c>
      <c r="Q9" s="3">
        <f>Tabela371458[[#This Row],[N de Acertos]]/16</f>
        <v>0.625</v>
      </c>
      <c r="R9" s="4">
        <v>7</v>
      </c>
      <c r="S9" s="3">
        <f>Tabela371458[[#This Row],[N de Acertos2]]/15</f>
        <v>0.46666666666666667</v>
      </c>
      <c r="T9" s="4">
        <f>Tabela371458[[#This Row],[N de Acertos]]+Tabela371458[[#This Row],[N de Acertos2]]</f>
        <v>17</v>
      </c>
      <c r="U9" s="3">
        <f>Tabela371458[[#This Row],[N de Acertos3]]/31</f>
        <v>0.54838709677419351</v>
      </c>
      <c r="X9" s="10"/>
      <c r="Y9" s="10"/>
      <c r="Z9" s="10"/>
      <c r="AA9" s="10"/>
      <c r="AB9" s="10"/>
    </row>
    <row r="10" spans="2:28">
      <c r="B10" s="15">
        <v>5</v>
      </c>
      <c r="C10" s="6">
        <v>45525</v>
      </c>
      <c r="D10" s="4" t="s">
        <v>23</v>
      </c>
      <c r="E10" s="4">
        <v>15</v>
      </c>
      <c r="F10" s="3">
        <f>Tabela13747[[#This Row],[N de Acertos]]/16</f>
        <v>0.9375</v>
      </c>
      <c r="G10" s="4">
        <v>1</v>
      </c>
      <c r="H10" s="3">
        <f>Tabela13747[[#This Row],[N de Acertos2]]/2</f>
        <v>0.5</v>
      </c>
      <c r="I10" s="4">
        <f>Tabela13747[[#This Row],[N de Acertos]]+Tabela13747[[#This Row],[N de Acertos2]]</f>
        <v>16</v>
      </c>
      <c r="J10" s="3">
        <f>Tabela13747[[#This Row],[N de Acertos3]]/18</f>
        <v>0.88888888888888884</v>
      </c>
      <c r="L10" s="15">
        <v>5</v>
      </c>
      <c r="M10" s="6">
        <v>45525</v>
      </c>
      <c r="N10" s="4" t="s">
        <v>24</v>
      </c>
      <c r="O10" s="4" t="s">
        <v>16</v>
      </c>
      <c r="P10" s="4">
        <v>8</v>
      </c>
      <c r="Q10" s="3">
        <f>Tabela371458[[#This Row],[N de Acertos]]/16</f>
        <v>0.5</v>
      </c>
      <c r="R10" s="4">
        <v>7</v>
      </c>
      <c r="S10" s="3">
        <f>Tabela371458[[#This Row],[N de Acertos2]]/15</f>
        <v>0.46666666666666667</v>
      </c>
      <c r="T10" s="4">
        <f>Tabela371458[[#This Row],[N de Acertos]]+Tabela371458[[#This Row],[N de Acertos2]]</f>
        <v>15</v>
      </c>
      <c r="U10" s="3">
        <f>Tabela371458[[#This Row],[N de Acertos3]]/31</f>
        <v>0.4838709677419355</v>
      </c>
      <c r="X10" s="10"/>
      <c r="Y10" s="9"/>
      <c r="Z10" s="9"/>
      <c r="AA10" s="7"/>
      <c r="AB10" s="7"/>
    </row>
    <row r="11" spans="2:28">
      <c r="B11" s="15">
        <v>6</v>
      </c>
      <c r="C11" s="6">
        <v>45525</v>
      </c>
      <c r="D11" s="4" t="s">
        <v>25</v>
      </c>
      <c r="E11" s="4">
        <v>12</v>
      </c>
      <c r="F11" s="3">
        <f>Tabela13747[[#This Row],[N de Acertos]]/16</f>
        <v>0.75</v>
      </c>
      <c r="G11" s="4">
        <v>1</v>
      </c>
      <c r="H11" s="3">
        <f>Tabela13747[[#This Row],[N de Acertos2]]/2</f>
        <v>0.5</v>
      </c>
      <c r="I11" s="4">
        <f>Tabela13747[[#This Row],[N de Acertos]]+Tabela13747[[#This Row],[N de Acertos2]]</f>
        <v>13</v>
      </c>
      <c r="J11" s="3">
        <f>Tabela13747[[#This Row],[N de Acertos3]]/18</f>
        <v>0.72222222222222221</v>
      </c>
      <c r="L11" s="15">
        <v>6</v>
      </c>
      <c r="M11" s="6">
        <v>45525</v>
      </c>
      <c r="N11" s="4" t="s">
        <v>26</v>
      </c>
      <c r="O11" s="4" t="s">
        <v>16</v>
      </c>
      <c r="P11" s="4">
        <v>7</v>
      </c>
      <c r="Q11" s="3">
        <f>Tabela371458[[#This Row],[N de Acertos]]/16</f>
        <v>0.4375</v>
      </c>
      <c r="R11" s="4">
        <v>2</v>
      </c>
      <c r="S11" s="3">
        <f>Tabela371458[[#This Row],[N de Acertos2]]/15</f>
        <v>0.13333333333333333</v>
      </c>
      <c r="T11" s="4">
        <f>Tabela371458[[#This Row],[N de Acertos]]+Tabela371458[[#This Row],[N de Acertos2]]</f>
        <v>9</v>
      </c>
      <c r="U11" s="3">
        <f>Tabela371458[[#This Row],[N de Acertos3]]/31</f>
        <v>0.29032258064516131</v>
      </c>
    </row>
    <row r="12" spans="2:28">
      <c r="B12" s="15">
        <v>7</v>
      </c>
      <c r="C12" s="6">
        <v>45525</v>
      </c>
      <c r="D12" s="4" t="s">
        <v>27</v>
      </c>
      <c r="E12" s="4">
        <v>9</v>
      </c>
      <c r="F12" s="3">
        <f>Tabela13747[[#This Row],[N de Acertos]]/16</f>
        <v>0.5625</v>
      </c>
      <c r="G12" s="4">
        <v>1</v>
      </c>
      <c r="H12" s="3">
        <f>Tabela13747[[#This Row],[N de Acertos2]]/2</f>
        <v>0.5</v>
      </c>
      <c r="I12" s="4">
        <f>Tabela13747[[#This Row],[N de Acertos]]+Tabela13747[[#This Row],[N de Acertos2]]</f>
        <v>10</v>
      </c>
      <c r="J12" s="3">
        <f>Tabela13747[[#This Row],[N de Acertos3]]/18</f>
        <v>0.55555555555555558</v>
      </c>
      <c r="L12" s="15">
        <v>7</v>
      </c>
      <c r="M12" s="6">
        <v>45525</v>
      </c>
      <c r="N12" s="4" t="s">
        <v>28</v>
      </c>
      <c r="O12" s="4" t="s">
        <v>16</v>
      </c>
      <c r="P12" s="4">
        <v>11</v>
      </c>
      <c r="Q12" s="3">
        <f>Tabela371458[[#This Row],[N de Acertos]]/16</f>
        <v>0.6875</v>
      </c>
      <c r="R12" s="4">
        <v>9</v>
      </c>
      <c r="S12" s="3">
        <f>Tabela371458[[#This Row],[N de Acertos2]]/15</f>
        <v>0.6</v>
      </c>
      <c r="T12" s="4">
        <f>Tabela371458[[#This Row],[N de Acertos]]+Tabela371458[[#This Row],[N de Acertos2]]</f>
        <v>20</v>
      </c>
      <c r="U12" s="3">
        <f>Tabela371458[[#This Row],[N de Acertos3]]/31</f>
        <v>0.64516129032258063</v>
      </c>
    </row>
    <row r="13" spans="2:28">
      <c r="B13" s="15">
        <v>8</v>
      </c>
      <c r="C13" s="6">
        <v>45525</v>
      </c>
      <c r="D13" s="4" t="s">
        <v>29</v>
      </c>
      <c r="E13" s="4">
        <v>12</v>
      </c>
      <c r="F13" s="3">
        <f>Tabela13747[[#This Row],[N de Acertos]]/16</f>
        <v>0.75</v>
      </c>
      <c r="G13" s="4">
        <v>2</v>
      </c>
      <c r="H13" s="3">
        <f>Tabela13747[[#This Row],[N de Acertos2]]/2</f>
        <v>1</v>
      </c>
      <c r="I13" s="4">
        <f>Tabela13747[[#This Row],[N de Acertos]]+Tabela13747[[#This Row],[N de Acertos2]]</f>
        <v>14</v>
      </c>
      <c r="J13" s="3">
        <f>Tabela13747[[#This Row],[N de Acertos3]]/18</f>
        <v>0.77777777777777779</v>
      </c>
      <c r="L13" s="15">
        <v>8</v>
      </c>
      <c r="M13" s="6">
        <v>45525</v>
      </c>
      <c r="N13" s="4" t="s">
        <v>30</v>
      </c>
      <c r="O13" s="4" t="s">
        <v>16</v>
      </c>
      <c r="P13" s="4">
        <v>10</v>
      </c>
      <c r="Q13" s="3">
        <f>Tabela371458[[#This Row],[N de Acertos]]/16</f>
        <v>0.625</v>
      </c>
      <c r="R13" s="4">
        <v>9</v>
      </c>
      <c r="S13" s="3">
        <f>Tabela371458[[#This Row],[N de Acertos2]]/15</f>
        <v>0.6</v>
      </c>
      <c r="T13" s="4">
        <f>Tabela371458[[#This Row],[N de Acertos]]+Tabela371458[[#This Row],[N de Acertos2]]</f>
        <v>19</v>
      </c>
      <c r="U13" s="3">
        <f>Tabela371458[[#This Row],[N de Acertos3]]/31</f>
        <v>0.61290322580645162</v>
      </c>
      <c r="X13" s="17"/>
      <c r="Y13" s="18"/>
      <c r="Z13" s="18"/>
      <c r="AA13" s="18"/>
      <c r="AB13" s="19"/>
    </row>
    <row r="14" spans="2:28">
      <c r="B14" s="15">
        <v>9</v>
      </c>
      <c r="C14" s="6">
        <v>45525</v>
      </c>
      <c r="D14" s="4" t="s">
        <v>31</v>
      </c>
      <c r="E14" s="4">
        <v>11</v>
      </c>
      <c r="F14" s="3">
        <f>Tabela13747[[#This Row],[N de Acertos]]/16</f>
        <v>0.6875</v>
      </c>
      <c r="G14" s="4">
        <v>1</v>
      </c>
      <c r="H14" s="3">
        <f>Tabela13747[[#This Row],[N de Acertos2]]/2</f>
        <v>0.5</v>
      </c>
      <c r="I14" s="4">
        <f>Tabela13747[[#This Row],[N de Acertos]]+Tabela13747[[#This Row],[N de Acertos2]]</f>
        <v>12</v>
      </c>
      <c r="J14" s="3">
        <f>Tabela13747[[#This Row],[N de Acertos3]]/18</f>
        <v>0.66666666666666663</v>
      </c>
      <c r="L14" s="15">
        <v>9</v>
      </c>
      <c r="M14" s="6">
        <v>45525</v>
      </c>
      <c r="N14" s="4" t="s">
        <v>32</v>
      </c>
      <c r="O14" s="4" t="s">
        <v>16</v>
      </c>
      <c r="P14" s="4">
        <v>14</v>
      </c>
      <c r="Q14" s="3">
        <f>Tabela371458[[#This Row],[N de Acertos]]/16</f>
        <v>0.875</v>
      </c>
      <c r="R14" s="4">
        <v>12</v>
      </c>
      <c r="S14" s="3">
        <f>Tabela371458[[#This Row],[N de Acertos2]]/15</f>
        <v>0.8</v>
      </c>
      <c r="T14" s="4">
        <f>Tabela371458[[#This Row],[N de Acertos]]+Tabela371458[[#This Row],[N de Acertos2]]</f>
        <v>26</v>
      </c>
      <c r="U14" s="3">
        <f>Tabela371458[[#This Row],[N de Acertos3]]/31</f>
        <v>0.83870967741935487</v>
      </c>
      <c r="X14" s="10"/>
      <c r="Y14" s="10"/>
      <c r="Z14" s="10"/>
      <c r="AA14" s="10"/>
      <c r="AB14" s="10"/>
    </row>
    <row r="15" spans="2:28">
      <c r="B15" s="15">
        <v>10</v>
      </c>
      <c r="C15" s="6">
        <v>45525</v>
      </c>
      <c r="D15" s="4" t="s">
        <v>33</v>
      </c>
      <c r="E15" s="4">
        <v>14</v>
      </c>
      <c r="F15" s="3">
        <f>Tabela13747[[#This Row],[N de Acertos]]/16</f>
        <v>0.875</v>
      </c>
      <c r="G15" s="4">
        <v>1</v>
      </c>
      <c r="H15" s="3">
        <f>Tabela13747[[#This Row],[N de Acertos2]]/2</f>
        <v>0.5</v>
      </c>
      <c r="I15" s="4">
        <f>Tabela13747[[#This Row],[N de Acertos]]+Tabela13747[[#This Row],[N de Acertos2]]</f>
        <v>15</v>
      </c>
      <c r="J15" s="3">
        <f>Tabela13747[[#This Row],[N de Acertos3]]/18</f>
        <v>0.83333333333333337</v>
      </c>
      <c r="L15" s="15">
        <v>10</v>
      </c>
      <c r="M15" s="6">
        <v>45525</v>
      </c>
      <c r="N15" s="4" t="s">
        <v>34</v>
      </c>
      <c r="O15" s="4" t="s">
        <v>16</v>
      </c>
      <c r="P15" s="4">
        <v>11</v>
      </c>
      <c r="Q15" s="3">
        <f>Tabela371458[[#This Row],[N de Acertos]]/16</f>
        <v>0.6875</v>
      </c>
      <c r="R15" s="4">
        <v>7</v>
      </c>
      <c r="S15" s="3">
        <f>Tabela371458[[#This Row],[N de Acertos2]]/15</f>
        <v>0.46666666666666667</v>
      </c>
      <c r="T15" s="4">
        <f>Tabela371458[[#This Row],[N de Acertos]]+Tabela371458[[#This Row],[N de Acertos2]]</f>
        <v>18</v>
      </c>
      <c r="U15" s="3">
        <f>Tabela371458[[#This Row],[N de Acertos3]]/31</f>
        <v>0.58064516129032262</v>
      </c>
      <c r="X15" s="10"/>
      <c r="Y15" s="9"/>
      <c r="Z15" s="9"/>
      <c r="AA15" s="8"/>
      <c r="AB15" s="7"/>
    </row>
    <row r="16" spans="2:28">
      <c r="B16" s="15">
        <v>11</v>
      </c>
      <c r="C16" s="6">
        <v>45525</v>
      </c>
      <c r="D16" s="4" t="s">
        <v>20</v>
      </c>
      <c r="E16" s="4">
        <v>15</v>
      </c>
      <c r="F16" s="3">
        <f>Tabela13747[[#This Row],[N de Acertos]]/16</f>
        <v>0.9375</v>
      </c>
      <c r="G16" s="4">
        <v>1</v>
      </c>
      <c r="H16" s="3">
        <f>Tabela13747[[#This Row],[N de Acertos2]]/2</f>
        <v>0.5</v>
      </c>
      <c r="I16" s="4">
        <f>Tabela13747[[#This Row],[N de Acertos]]+Tabela13747[[#This Row],[N de Acertos2]]</f>
        <v>16</v>
      </c>
      <c r="J16" s="3">
        <f>Tabela13747[[#This Row],[N de Acertos3]]/18</f>
        <v>0.88888888888888884</v>
      </c>
      <c r="L16" s="15">
        <v>11</v>
      </c>
      <c r="M16" s="6">
        <v>45525</v>
      </c>
      <c r="N16" s="4" t="s">
        <v>29</v>
      </c>
      <c r="O16" s="4" t="s">
        <v>16</v>
      </c>
      <c r="P16" s="4">
        <v>8</v>
      </c>
      <c r="Q16" s="3">
        <f>Tabela371458[[#This Row],[N de Acertos]]/16</f>
        <v>0.5</v>
      </c>
      <c r="R16" s="4">
        <v>8</v>
      </c>
      <c r="S16" s="3">
        <f>Tabela371458[[#This Row],[N de Acertos2]]/15</f>
        <v>0.53333333333333333</v>
      </c>
      <c r="T16" s="4">
        <f>Tabela371458[[#This Row],[N de Acertos]]+Tabela371458[[#This Row],[N de Acertos2]]</f>
        <v>16</v>
      </c>
      <c r="U16" s="3">
        <f>Tabela371458[[#This Row],[N de Acertos3]]/31</f>
        <v>0.5161290322580645</v>
      </c>
      <c r="AA16" s="7"/>
    </row>
    <row r="17" spans="2:21">
      <c r="B17" s="15">
        <v>12</v>
      </c>
      <c r="C17" s="6">
        <v>45525</v>
      </c>
      <c r="D17" s="4" t="s">
        <v>35</v>
      </c>
      <c r="E17" s="4">
        <v>10</v>
      </c>
      <c r="F17" s="3">
        <f>Tabela13747[[#This Row],[N de Acertos]]/16</f>
        <v>0.625</v>
      </c>
      <c r="G17" s="4">
        <v>0</v>
      </c>
      <c r="H17" s="3">
        <f>Tabela13747[[#This Row],[N de Acertos2]]/2</f>
        <v>0</v>
      </c>
      <c r="I17" s="4">
        <f>Tabela13747[[#This Row],[N de Acertos]]+Tabela13747[[#This Row],[N de Acertos2]]</f>
        <v>10</v>
      </c>
      <c r="J17" s="3">
        <f>Tabela13747[[#This Row],[N de Acertos3]]/18</f>
        <v>0.55555555555555558</v>
      </c>
      <c r="L17" s="15">
        <v>12</v>
      </c>
      <c r="M17" s="6">
        <v>45525</v>
      </c>
      <c r="N17" s="4" t="s">
        <v>36</v>
      </c>
      <c r="O17" s="4" t="s">
        <v>16</v>
      </c>
      <c r="P17" s="4">
        <v>2</v>
      </c>
      <c r="Q17" s="3">
        <f>Tabela371458[[#This Row],[N de Acertos]]/16</f>
        <v>0.125</v>
      </c>
      <c r="R17" s="4">
        <v>3</v>
      </c>
      <c r="S17" s="3">
        <f>Tabela371458[[#This Row],[N de Acertos2]]/15</f>
        <v>0.2</v>
      </c>
      <c r="T17" s="4">
        <f>Tabela371458[[#This Row],[N de Acertos]]+Tabela371458[[#This Row],[N de Acertos2]]</f>
        <v>5</v>
      </c>
      <c r="U17" s="3">
        <f>Tabela371458[[#This Row],[N de Acertos3]]/31</f>
        <v>0.16129032258064516</v>
      </c>
    </row>
    <row r="18" spans="2:21">
      <c r="B18" s="16">
        <v>13</v>
      </c>
      <c r="C18" s="6">
        <v>45533</v>
      </c>
      <c r="D18" s="4" t="s">
        <v>37</v>
      </c>
      <c r="E18" s="4">
        <v>12</v>
      </c>
      <c r="F18" s="3">
        <f>Tabela13747[[#This Row],[N de Acertos]]/16</f>
        <v>0.75</v>
      </c>
      <c r="G18" s="4">
        <v>3</v>
      </c>
      <c r="H18" s="3">
        <f>Tabela13747[[#This Row],[N de Acertos2]]/5</f>
        <v>0.6</v>
      </c>
      <c r="I18" s="4">
        <f>Tabela13747[[#This Row],[N de Acertos]]+Tabela13747[[#This Row],[N de Acertos2]]</f>
        <v>15</v>
      </c>
      <c r="J18" s="3">
        <f>Tabela13747[[#This Row],[N de Acertos3]]/21</f>
        <v>0.7142857142857143</v>
      </c>
      <c r="L18" s="15">
        <v>13</v>
      </c>
      <c r="M18" s="6">
        <v>45525</v>
      </c>
      <c r="N18" s="4" t="s">
        <v>38</v>
      </c>
      <c r="O18" s="4" t="s">
        <v>16</v>
      </c>
      <c r="P18" s="4">
        <v>6</v>
      </c>
      <c r="Q18" s="3">
        <f>Tabela371458[[#This Row],[N de Acertos]]/16</f>
        <v>0.375</v>
      </c>
      <c r="R18" s="4">
        <v>8</v>
      </c>
      <c r="S18" s="3">
        <f>Tabela371458[[#This Row],[N de Acertos2]]/15</f>
        <v>0.53333333333333333</v>
      </c>
      <c r="T18" s="4">
        <f>Tabela371458[[#This Row],[N de Acertos]]+Tabela371458[[#This Row],[N de Acertos2]]</f>
        <v>14</v>
      </c>
      <c r="U18" s="3">
        <f>Tabela371458[[#This Row],[N de Acertos3]]/31</f>
        <v>0.45161290322580644</v>
      </c>
    </row>
    <row r="19" spans="2:21">
      <c r="B19" s="15">
        <v>14</v>
      </c>
      <c r="C19" s="6">
        <v>45533</v>
      </c>
      <c r="D19" s="4" t="s">
        <v>39</v>
      </c>
      <c r="E19" s="4">
        <v>8</v>
      </c>
      <c r="F19" s="3">
        <f>Tabela13747[[#This Row],[N de Acertos]]/16</f>
        <v>0.5</v>
      </c>
      <c r="G19" s="4">
        <v>1</v>
      </c>
      <c r="H19" s="3">
        <f>Tabela13747[[#This Row],[N de Acertos2]]/5</f>
        <v>0.2</v>
      </c>
      <c r="I19" s="4">
        <f>Tabela13747[[#This Row],[N de Acertos]]+Tabela13747[[#This Row],[N de Acertos2]]</f>
        <v>9</v>
      </c>
      <c r="J19" s="3">
        <f>Tabela13747[[#This Row],[N de Acertos3]]/21</f>
        <v>0.42857142857142855</v>
      </c>
      <c r="L19" s="15">
        <v>14</v>
      </c>
      <c r="M19" s="6">
        <v>45525</v>
      </c>
      <c r="N19" s="4" t="s">
        <v>40</v>
      </c>
      <c r="O19" s="4" t="s">
        <v>16</v>
      </c>
      <c r="P19" s="4">
        <v>10</v>
      </c>
      <c r="Q19" s="3">
        <f>Tabela371458[[#This Row],[N de Acertos]]/16</f>
        <v>0.625</v>
      </c>
      <c r="R19" s="4">
        <v>7</v>
      </c>
      <c r="S19" s="3">
        <f>Tabela371458[[#This Row],[N de Acertos2]]/15</f>
        <v>0.46666666666666667</v>
      </c>
      <c r="T19" s="4">
        <f>Tabela371458[[#This Row],[N de Acertos]]+Tabela371458[[#This Row],[N de Acertos2]]</f>
        <v>17</v>
      </c>
      <c r="U19" s="3">
        <f>Tabela371458[[#This Row],[N de Acertos3]]/31</f>
        <v>0.54838709677419351</v>
      </c>
    </row>
    <row r="20" spans="2:21">
      <c r="B20" s="15">
        <v>15</v>
      </c>
      <c r="C20" s="6">
        <v>45533</v>
      </c>
      <c r="D20" s="4" t="s">
        <v>41</v>
      </c>
      <c r="E20" s="4">
        <v>6</v>
      </c>
      <c r="F20" s="3">
        <f>Tabela13747[[#This Row],[N de Acertos]]/16</f>
        <v>0.375</v>
      </c>
      <c r="G20" s="4">
        <v>3</v>
      </c>
      <c r="H20" s="3">
        <f>Tabela13747[[#This Row],[N de Acertos2]]/5</f>
        <v>0.6</v>
      </c>
      <c r="I20" s="4">
        <f>Tabela13747[[#This Row],[N de Acertos]]+Tabela13747[[#This Row],[N de Acertos2]]</f>
        <v>9</v>
      </c>
      <c r="J20" s="3">
        <f>Tabela13747[[#This Row],[N de Acertos3]]/21</f>
        <v>0.42857142857142855</v>
      </c>
      <c r="L20" s="15">
        <v>15</v>
      </c>
      <c r="M20" s="6">
        <v>45525</v>
      </c>
      <c r="N20" s="4" t="s">
        <v>31</v>
      </c>
      <c r="O20" s="4" t="s">
        <v>16</v>
      </c>
      <c r="P20" s="4">
        <v>12</v>
      </c>
      <c r="Q20" s="3">
        <f>Tabela371458[[#This Row],[N de Acertos]]/16</f>
        <v>0.75</v>
      </c>
      <c r="R20" s="4">
        <v>9</v>
      </c>
      <c r="S20" s="3">
        <f>Tabela371458[[#This Row],[N de Acertos2]]/15</f>
        <v>0.6</v>
      </c>
      <c r="T20" s="4">
        <f>Tabela371458[[#This Row],[N de Acertos]]+Tabela371458[[#This Row],[N de Acertos2]]</f>
        <v>21</v>
      </c>
      <c r="U20" s="3">
        <f>Tabela371458[[#This Row],[N de Acertos3]]/31</f>
        <v>0.67741935483870963</v>
      </c>
    </row>
    <row r="21" spans="2:21">
      <c r="B21" s="15">
        <v>16</v>
      </c>
      <c r="C21" s="6">
        <v>45533</v>
      </c>
      <c r="D21" s="4" t="s">
        <v>42</v>
      </c>
      <c r="E21" s="4">
        <v>10</v>
      </c>
      <c r="F21" s="3">
        <f>Tabela13747[[#This Row],[N de Acertos]]/16</f>
        <v>0.625</v>
      </c>
      <c r="G21" s="4">
        <v>3</v>
      </c>
      <c r="H21" s="3">
        <f>Tabela13747[[#This Row],[N de Acertos2]]/5</f>
        <v>0.6</v>
      </c>
      <c r="I21" s="4">
        <f>Tabela13747[[#This Row],[N de Acertos]]+Tabela13747[[#This Row],[N de Acertos2]]</f>
        <v>13</v>
      </c>
      <c r="J21" s="3">
        <f>Tabela13747[[#This Row],[N de Acertos3]]/21</f>
        <v>0.61904761904761907</v>
      </c>
      <c r="L21" s="15">
        <v>16</v>
      </c>
      <c r="M21" s="6">
        <v>45525</v>
      </c>
      <c r="N21" s="4" t="s">
        <v>43</v>
      </c>
      <c r="O21" s="4" t="s">
        <v>16</v>
      </c>
      <c r="P21" s="4">
        <v>7</v>
      </c>
      <c r="Q21" s="3">
        <f>Tabela371458[[#This Row],[N de Acertos]]/16</f>
        <v>0.4375</v>
      </c>
      <c r="R21" s="4">
        <v>9</v>
      </c>
      <c r="S21" s="3">
        <f>Tabela371458[[#This Row],[N de Acertos2]]/15</f>
        <v>0.6</v>
      </c>
      <c r="T21" s="4">
        <f>Tabela371458[[#This Row],[N de Acertos]]+Tabela371458[[#This Row],[N de Acertos2]]</f>
        <v>16</v>
      </c>
      <c r="U21" s="3">
        <f>Tabela371458[[#This Row],[N de Acertos3]]/31</f>
        <v>0.5161290322580645</v>
      </c>
    </row>
    <row r="22" spans="2:21">
      <c r="B22" s="15">
        <v>17</v>
      </c>
      <c r="C22" s="6">
        <v>45533</v>
      </c>
      <c r="D22" s="4" t="s">
        <v>44</v>
      </c>
      <c r="E22" s="4">
        <v>6</v>
      </c>
      <c r="F22" s="3">
        <f>Tabela13747[[#This Row],[N de Acertos]]/16</f>
        <v>0.375</v>
      </c>
      <c r="G22" s="4">
        <v>3</v>
      </c>
      <c r="H22" s="3">
        <f>Tabela13747[[#This Row],[N de Acertos2]]/5</f>
        <v>0.6</v>
      </c>
      <c r="I22" s="4">
        <f>Tabela13747[[#This Row],[N de Acertos]]+Tabela13747[[#This Row],[N de Acertos2]]</f>
        <v>9</v>
      </c>
      <c r="J22" s="3">
        <f>Tabela13747[[#This Row],[N de Acertos3]]/21</f>
        <v>0.42857142857142855</v>
      </c>
      <c r="L22" s="15">
        <v>17</v>
      </c>
      <c r="M22" s="6">
        <v>45525</v>
      </c>
      <c r="N22" s="4" t="s">
        <v>45</v>
      </c>
      <c r="O22" s="4" t="s">
        <v>16</v>
      </c>
      <c r="P22" s="4">
        <v>14</v>
      </c>
      <c r="Q22" s="3">
        <f>Tabela371458[[#This Row],[N de Acertos]]/16</f>
        <v>0.875</v>
      </c>
      <c r="R22" s="4">
        <v>11</v>
      </c>
      <c r="S22" s="3">
        <f>Tabela371458[[#This Row],[N de Acertos2]]/15</f>
        <v>0.73333333333333328</v>
      </c>
      <c r="T22" s="4">
        <f>Tabela371458[[#This Row],[N de Acertos]]+Tabela371458[[#This Row],[N de Acertos2]]</f>
        <v>25</v>
      </c>
      <c r="U22" s="3">
        <f>Tabela371458[[#This Row],[N de Acertos3]]/31</f>
        <v>0.80645161290322576</v>
      </c>
    </row>
    <row r="23" spans="2:21">
      <c r="B23" s="15">
        <v>18</v>
      </c>
      <c r="C23" s="6">
        <v>45533</v>
      </c>
      <c r="D23" s="4" t="s">
        <v>46</v>
      </c>
      <c r="E23" s="4">
        <v>9</v>
      </c>
      <c r="F23" s="3">
        <f>Tabela13747[[#This Row],[N de Acertos]]/16</f>
        <v>0.5625</v>
      </c>
      <c r="G23" s="4">
        <v>3</v>
      </c>
      <c r="H23" s="3">
        <f>Tabela13747[[#This Row],[N de Acertos2]]/5</f>
        <v>0.6</v>
      </c>
      <c r="I23" s="4">
        <f>Tabela13747[[#This Row],[N de Acertos]]+Tabela13747[[#This Row],[N de Acertos2]]</f>
        <v>12</v>
      </c>
      <c r="J23" s="3">
        <f>Tabela13747[[#This Row],[N de Acertos3]]/21</f>
        <v>0.5714285714285714</v>
      </c>
      <c r="L23" s="15">
        <v>18</v>
      </c>
      <c r="M23" s="6">
        <v>45525</v>
      </c>
      <c r="N23" s="4" t="s">
        <v>47</v>
      </c>
      <c r="O23" s="4" t="s">
        <v>16</v>
      </c>
      <c r="P23" s="4">
        <v>8</v>
      </c>
      <c r="Q23" s="3">
        <f>Tabela371458[[#This Row],[N de Acertos]]/16</f>
        <v>0.5</v>
      </c>
      <c r="R23" s="4">
        <v>4</v>
      </c>
      <c r="S23" s="3">
        <f>Tabela371458[[#This Row],[N de Acertos2]]/15</f>
        <v>0.26666666666666666</v>
      </c>
      <c r="T23" s="4">
        <f>Tabela371458[[#This Row],[N de Acertos]]+Tabela371458[[#This Row],[N de Acertos2]]</f>
        <v>12</v>
      </c>
      <c r="U23" s="3">
        <f>Tabela371458[[#This Row],[N de Acertos3]]/31</f>
        <v>0.38709677419354838</v>
      </c>
    </row>
    <row r="24" spans="2:21">
      <c r="B24" s="15">
        <v>19</v>
      </c>
      <c r="C24" s="6">
        <v>45533</v>
      </c>
      <c r="D24" s="4" t="s">
        <v>48</v>
      </c>
      <c r="E24" s="4">
        <v>12</v>
      </c>
      <c r="F24" s="3">
        <f>Tabela13747[[#This Row],[N de Acertos]]/16</f>
        <v>0.75</v>
      </c>
      <c r="G24" s="4">
        <v>3</v>
      </c>
      <c r="H24" s="3">
        <f>Tabela13747[[#This Row],[N de Acertos2]]/5</f>
        <v>0.6</v>
      </c>
      <c r="I24" s="4">
        <f>Tabela13747[[#This Row],[N de Acertos]]+Tabela13747[[#This Row],[N de Acertos2]]</f>
        <v>15</v>
      </c>
      <c r="J24" s="3">
        <f>Tabela13747[[#This Row],[N de Acertos3]]/21</f>
        <v>0.7142857142857143</v>
      </c>
      <c r="L24" s="15">
        <v>19</v>
      </c>
      <c r="M24" s="6">
        <v>45525</v>
      </c>
      <c r="N24" s="4" t="s">
        <v>49</v>
      </c>
      <c r="O24" s="4" t="s">
        <v>16</v>
      </c>
      <c r="P24" s="4">
        <v>9</v>
      </c>
      <c r="Q24" s="3">
        <f>Tabela371458[[#This Row],[N de Acertos]]/16</f>
        <v>0.5625</v>
      </c>
      <c r="R24" s="4">
        <v>6</v>
      </c>
      <c r="S24" s="3">
        <f>Tabela371458[[#This Row],[N de Acertos2]]/15</f>
        <v>0.4</v>
      </c>
      <c r="T24" s="4">
        <f>Tabela371458[[#This Row],[N de Acertos]]+Tabela371458[[#This Row],[N de Acertos2]]</f>
        <v>15</v>
      </c>
      <c r="U24" s="3">
        <f>Tabela371458[[#This Row],[N de Acertos3]]/31</f>
        <v>0.4838709677419355</v>
      </c>
    </row>
    <row r="25" spans="2:21">
      <c r="B25" s="15">
        <v>20</v>
      </c>
      <c r="C25" s="6">
        <v>45533</v>
      </c>
      <c r="D25" s="4" t="s">
        <v>50</v>
      </c>
      <c r="E25" s="4">
        <v>14</v>
      </c>
      <c r="F25" s="3">
        <f>Tabela13747[[#This Row],[N de Acertos]]/16</f>
        <v>0.875</v>
      </c>
      <c r="G25" s="4">
        <v>4</v>
      </c>
      <c r="H25" s="3">
        <f>Tabela13747[[#This Row],[N de Acertos2]]/5</f>
        <v>0.8</v>
      </c>
      <c r="I25" s="4">
        <f>Tabela13747[[#This Row],[N de Acertos]]+Tabela13747[[#This Row],[N de Acertos2]]</f>
        <v>18</v>
      </c>
      <c r="J25" s="3">
        <f>Tabela13747[[#This Row],[N de Acertos3]]/21</f>
        <v>0.8571428571428571</v>
      </c>
      <c r="L25" s="15">
        <v>20</v>
      </c>
      <c r="M25" s="6">
        <v>45525</v>
      </c>
      <c r="N25" s="4" t="s">
        <v>51</v>
      </c>
      <c r="O25" s="4" t="s">
        <v>16</v>
      </c>
      <c r="P25" s="4">
        <v>7</v>
      </c>
      <c r="Q25" s="3">
        <f>Tabela371458[[#This Row],[N de Acertos]]/16</f>
        <v>0.4375</v>
      </c>
      <c r="R25" s="4">
        <v>11</v>
      </c>
      <c r="S25" s="3">
        <f>Tabela371458[[#This Row],[N de Acertos2]]/15</f>
        <v>0.73333333333333328</v>
      </c>
      <c r="T25" s="4">
        <f>Tabela371458[[#This Row],[N de Acertos]]+Tabela371458[[#This Row],[N de Acertos2]]</f>
        <v>18</v>
      </c>
      <c r="U25" s="3">
        <f>Tabela371458[[#This Row],[N de Acertos3]]/31</f>
        <v>0.58064516129032262</v>
      </c>
    </row>
    <row r="26" spans="2:21">
      <c r="B26" s="15">
        <v>21</v>
      </c>
      <c r="C26" s="6">
        <v>45533</v>
      </c>
      <c r="D26" s="4" t="s">
        <v>52</v>
      </c>
      <c r="E26" s="4">
        <v>11</v>
      </c>
      <c r="F26" s="3">
        <f>Tabela13747[[#This Row],[N de Acertos]]/16</f>
        <v>0.6875</v>
      </c>
      <c r="G26" s="4">
        <v>3</v>
      </c>
      <c r="H26" s="3">
        <f>Tabela13747[[#This Row],[N de Acertos2]]/5</f>
        <v>0.6</v>
      </c>
      <c r="I26" s="4">
        <f>Tabela13747[[#This Row],[N de Acertos]]+Tabela13747[[#This Row],[N de Acertos2]]</f>
        <v>14</v>
      </c>
      <c r="J26" s="3">
        <f>Tabela13747[[#This Row],[N de Acertos3]]/21</f>
        <v>0.66666666666666663</v>
      </c>
      <c r="L26" s="15">
        <v>21</v>
      </c>
      <c r="M26" s="6">
        <v>45525</v>
      </c>
      <c r="N26" s="4" t="s">
        <v>53</v>
      </c>
      <c r="O26" s="4" t="s">
        <v>16</v>
      </c>
      <c r="P26" s="4">
        <v>11</v>
      </c>
      <c r="Q26" s="3">
        <f>Tabela371458[[#This Row],[N de Acertos]]/16</f>
        <v>0.6875</v>
      </c>
      <c r="R26" s="4">
        <v>9</v>
      </c>
      <c r="S26" s="3">
        <f>Tabela371458[[#This Row],[N de Acertos2]]/15</f>
        <v>0.6</v>
      </c>
      <c r="T26" s="4">
        <f>Tabela371458[[#This Row],[N de Acertos]]+Tabela371458[[#This Row],[N de Acertos2]]</f>
        <v>20</v>
      </c>
      <c r="U26" s="3">
        <f>Tabela371458[[#This Row],[N de Acertos3]]/31</f>
        <v>0.64516129032258063</v>
      </c>
    </row>
    <row r="27" spans="2:21">
      <c r="B27" s="15">
        <v>22</v>
      </c>
      <c r="C27" s="6">
        <v>45533</v>
      </c>
      <c r="D27" s="4" t="s">
        <v>45</v>
      </c>
      <c r="E27" s="4">
        <v>13</v>
      </c>
      <c r="F27" s="3">
        <f>Tabela13747[[#This Row],[N de Acertos]]/16</f>
        <v>0.8125</v>
      </c>
      <c r="G27" s="4">
        <v>4</v>
      </c>
      <c r="H27" s="3">
        <f>Tabela13747[[#This Row],[N de Acertos2]]/5</f>
        <v>0.8</v>
      </c>
      <c r="I27" s="4">
        <f>Tabela13747[[#This Row],[N de Acertos]]+Tabela13747[[#This Row],[N de Acertos2]]</f>
        <v>17</v>
      </c>
      <c r="J27" s="3">
        <f>Tabela13747[[#This Row],[N de Acertos3]]/21</f>
        <v>0.80952380952380953</v>
      </c>
      <c r="L27" s="15">
        <v>22</v>
      </c>
      <c r="M27" s="6">
        <v>45525</v>
      </c>
      <c r="N27" s="4">
        <v>29</v>
      </c>
      <c r="O27" s="4" t="s">
        <v>16</v>
      </c>
      <c r="P27" s="4">
        <v>13</v>
      </c>
      <c r="Q27" s="3">
        <f>Tabela371458[[#This Row],[N de Acertos]]/16</f>
        <v>0.8125</v>
      </c>
      <c r="R27" s="4">
        <v>9</v>
      </c>
      <c r="S27" s="3">
        <f>Tabela371458[[#This Row],[N de Acertos2]]/15</f>
        <v>0.6</v>
      </c>
      <c r="T27" s="4">
        <f>Tabela371458[[#This Row],[N de Acertos]]+Tabela371458[[#This Row],[N de Acertos2]]</f>
        <v>22</v>
      </c>
      <c r="U27" s="3">
        <f>Tabela371458[[#This Row],[N de Acertos3]]/31</f>
        <v>0.70967741935483875</v>
      </c>
    </row>
    <row r="28" spans="2:21">
      <c r="B28" s="15">
        <v>23</v>
      </c>
      <c r="C28" s="6">
        <v>45533</v>
      </c>
      <c r="D28" s="4" t="s">
        <v>54</v>
      </c>
      <c r="E28" s="4">
        <v>7</v>
      </c>
      <c r="F28" s="3">
        <f>Tabela13747[[#This Row],[N de Acertos]]/16</f>
        <v>0.4375</v>
      </c>
      <c r="G28" s="4">
        <v>5</v>
      </c>
      <c r="H28" s="3">
        <f>Tabela13747[[#This Row],[N de Acertos2]]/5</f>
        <v>1</v>
      </c>
      <c r="I28" s="4">
        <f>Tabela13747[[#This Row],[N de Acertos]]+Tabela13747[[#This Row],[N de Acertos2]]</f>
        <v>12</v>
      </c>
      <c r="J28" s="3">
        <f>Tabela13747[[#This Row],[N de Acertos3]]/21</f>
        <v>0.5714285714285714</v>
      </c>
      <c r="L28" s="15">
        <v>23</v>
      </c>
      <c r="M28" s="6">
        <v>45525</v>
      </c>
      <c r="N28" s="4">
        <v>30</v>
      </c>
      <c r="O28" s="4" t="s">
        <v>16</v>
      </c>
      <c r="P28" s="4">
        <v>5</v>
      </c>
      <c r="Q28" s="3">
        <f>Tabela371458[[#This Row],[N de Acertos]]/16</f>
        <v>0.3125</v>
      </c>
      <c r="R28" s="4">
        <v>5</v>
      </c>
      <c r="S28" s="3">
        <f>Tabela371458[[#This Row],[N de Acertos2]]/15</f>
        <v>0.33333333333333331</v>
      </c>
      <c r="T28" s="4">
        <f>Tabela371458[[#This Row],[N de Acertos]]+Tabela371458[[#This Row],[N de Acertos2]]</f>
        <v>10</v>
      </c>
      <c r="U28" s="3">
        <f>Tabela371458[[#This Row],[N de Acertos3]]/31</f>
        <v>0.32258064516129031</v>
      </c>
    </row>
    <row r="29" spans="2:21">
      <c r="B29" s="15">
        <v>24</v>
      </c>
      <c r="C29" s="6">
        <v>45533</v>
      </c>
      <c r="D29" s="4" t="s">
        <v>55</v>
      </c>
      <c r="E29" s="4">
        <v>12</v>
      </c>
      <c r="F29" s="3">
        <f>Tabela13747[[#This Row],[N de Acertos]]/16</f>
        <v>0.75</v>
      </c>
      <c r="G29" s="4">
        <v>1</v>
      </c>
      <c r="H29" s="3">
        <f>Tabela13747[[#This Row],[N de Acertos2]]/5</f>
        <v>0.2</v>
      </c>
      <c r="I29" s="4">
        <f>Tabela13747[[#This Row],[N de Acertos]]+Tabela13747[[#This Row],[N de Acertos2]]</f>
        <v>13</v>
      </c>
      <c r="J29" s="3">
        <f>Tabela13747[[#This Row],[N de Acertos3]]/21</f>
        <v>0.61904761904761907</v>
      </c>
      <c r="L29" s="15">
        <v>24</v>
      </c>
      <c r="M29" s="6">
        <v>45525</v>
      </c>
      <c r="N29" s="4">
        <v>31</v>
      </c>
      <c r="O29" s="4" t="s">
        <v>16</v>
      </c>
      <c r="P29" s="4">
        <v>5</v>
      </c>
      <c r="Q29" s="3">
        <f>Tabela371458[[#This Row],[N de Acertos]]/16</f>
        <v>0.3125</v>
      </c>
      <c r="R29" s="4">
        <v>4</v>
      </c>
      <c r="S29" s="3">
        <f>Tabela371458[[#This Row],[N de Acertos2]]/15</f>
        <v>0.26666666666666666</v>
      </c>
      <c r="T29" s="4">
        <f>Tabela371458[[#This Row],[N de Acertos]]+Tabela371458[[#This Row],[N de Acertos2]]</f>
        <v>9</v>
      </c>
      <c r="U29" s="3">
        <f>Tabela371458[[#This Row],[N de Acertos3]]/31</f>
        <v>0.29032258064516131</v>
      </c>
    </row>
    <row r="30" spans="2:21">
      <c r="B30" s="15">
        <v>25</v>
      </c>
      <c r="C30" s="6">
        <v>45533</v>
      </c>
      <c r="D30" s="4" t="s">
        <v>56</v>
      </c>
      <c r="E30" s="4">
        <v>9</v>
      </c>
      <c r="F30" s="3">
        <f>Tabela13747[[#This Row],[N de Acertos]]/16</f>
        <v>0.5625</v>
      </c>
      <c r="G30" s="4">
        <v>3</v>
      </c>
      <c r="H30" s="3">
        <f>Tabela13747[[#This Row],[N de Acertos2]]/5</f>
        <v>0.6</v>
      </c>
      <c r="I30" s="4">
        <f>Tabela13747[[#This Row],[N de Acertos]]+Tabela13747[[#This Row],[N de Acertos2]]</f>
        <v>12</v>
      </c>
      <c r="J30" s="3">
        <f>Tabela13747[[#This Row],[N de Acertos3]]/21</f>
        <v>0.5714285714285714</v>
      </c>
      <c r="L30" s="15">
        <v>25</v>
      </c>
      <c r="M30" s="6">
        <v>45525</v>
      </c>
      <c r="N30" s="4">
        <v>33</v>
      </c>
      <c r="O30" s="4" t="s">
        <v>16</v>
      </c>
      <c r="P30" s="4">
        <v>12</v>
      </c>
      <c r="Q30" s="3">
        <f>Tabela371458[[#This Row],[N de Acertos]]/16</f>
        <v>0.75</v>
      </c>
      <c r="R30" s="4">
        <v>10</v>
      </c>
      <c r="S30" s="3">
        <f>Tabela371458[[#This Row],[N de Acertos2]]/15</f>
        <v>0.66666666666666663</v>
      </c>
      <c r="T30" s="4">
        <f>Tabela371458[[#This Row],[N de Acertos]]+Tabela371458[[#This Row],[N de Acertos2]]</f>
        <v>22</v>
      </c>
      <c r="U30" s="3">
        <f>Tabela371458[[#This Row],[N de Acertos3]]/31</f>
        <v>0.70967741935483875</v>
      </c>
    </row>
    <row r="31" spans="2:21">
      <c r="B31" s="16">
        <v>26</v>
      </c>
      <c r="C31" s="5">
        <v>45575</v>
      </c>
      <c r="D31" s="4" t="s">
        <v>57</v>
      </c>
      <c r="E31" s="4">
        <v>12</v>
      </c>
      <c r="F31" s="3">
        <f>Tabela13747[[#This Row],[N de Acertos]]/16</f>
        <v>0.75</v>
      </c>
      <c r="G31" s="4">
        <v>5</v>
      </c>
      <c r="H31" s="3">
        <f>Tabela13747[[#This Row],[N de Acertos2]]/6</f>
        <v>0.83333333333333337</v>
      </c>
      <c r="I31" s="4">
        <f>Tabela13747[[#This Row],[N de Acertos]]+Tabela13747[[#This Row],[N de Acertos2]]</f>
        <v>17</v>
      </c>
      <c r="J31" s="1">
        <f>Tabela13747[[#This Row],[N de Acertos3]]/22</f>
        <v>0.77272727272727271</v>
      </c>
      <c r="L31" s="15">
        <v>26</v>
      </c>
      <c r="M31" s="6">
        <v>45525</v>
      </c>
      <c r="N31" s="4" t="s">
        <v>58</v>
      </c>
      <c r="O31" s="4" t="s">
        <v>59</v>
      </c>
      <c r="P31" s="4">
        <v>4</v>
      </c>
      <c r="Q31" s="3">
        <f>Tabela371458[[#This Row],[N de Acertos]]/16</f>
        <v>0.25</v>
      </c>
      <c r="R31" s="4">
        <v>0</v>
      </c>
      <c r="S31" s="3">
        <f>Tabela371458[[#This Row],[N de Acertos2]]/15</f>
        <v>0</v>
      </c>
      <c r="T31" s="4">
        <f>Tabela371458[[#This Row],[N de Acertos]]+Tabela371458[[#This Row],[N de Acertos2]]</f>
        <v>4</v>
      </c>
      <c r="U31" s="3">
        <f>Tabela371458[[#This Row],[N de Acertos3]]/31</f>
        <v>0.12903225806451613</v>
      </c>
    </row>
    <row r="32" spans="2:21">
      <c r="B32" s="15">
        <v>27</v>
      </c>
      <c r="C32" s="5">
        <v>45575</v>
      </c>
      <c r="D32" s="4" t="s">
        <v>60</v>
      </c>
      <c r="E32" s="4">
        <v>12</v>
      </c>
      <c r="F32" s="3">
        <f>Tabela13747[[#This Row],[N de Acertos]]/16</f>
        <v>0.75</v>
      </c>
      <c r="G32" s="4">
        <v>5</v>
      </c>
      <c r="H32" s="3">
        <f>Tabela13747[[#This Row],[N de Acertos2]]/6</f>
        <v>0.83333333333333337</v>
      </c>
      <c r="I32" s="4">
        <f>Tabela13747[[#This Row],[N de Acertos]]+Tabela13747[[#This Row],[N de Acertos2]]</f>
        <v>17</v>
      </c>
      <c r="J32" s="1">
        <f>Tabela13747[[#This Row],[N de Acertos3]]/22</f>
        <v>0.77272727272727271</v>
      </c>
      <c r="L32" s="15">
        <v>27</v>
      </c>
      <c r="M32" s="6">
        <v>45525</v>
      </c>
      <c r="N32" s="4" t="s">
        <v>61</v>
      </c>
      <c r="O32" s="4" t="s">
        <v>59</v>
      </c>
      <c r="P32" s="4">
        <v>8</v>
      </c>
      <c r="Q32" s="3">
        <f>Tabela371458[[#This Row],[N de Acertos]]/16</f>
        <v>0.5</v>
      </c>
      <c r="R32" s="4">
        <v>9</v>
      </c>
      <c r="S32" s="3">
        <f>Tabela371458[[#This Row],[N de Acertos2]]/15</f>
        <v>0.6</v>
      </c>
      <c r="T32" s="4">
        <f>Tabela371458[[#This Row],[N de Acertos]]+Tabela371458[[#This Row],[N de Acertos2]]</f>
        <v>17</v>
      </c>
      <c r="U32" s="3">
        <f>Tabela371458[[#This Row],[N de Acertos3]]/31</f>
        <v>0.54838709677419351</v>
      </c>
    </row>
    <row r="33" spans="2:21">
      <c r="B33" s="15">
        <v>28</v>
      </c>
      <c r="C33" s="5">
        <v>45575</v>
      </c>
      <c r="D33" s="4" t="s">
        <v>62</v>
      </c>
      <c r="E33" s="4">
        <v>14</v>
      </c>
      <c r="F33" s="3">
        <f>Tabela13747[[#This Row],[N de Acertos]]/16</f>
        <v>0.875</v>
      </c>
      <c r="G33" s="4">
        <v>5</v>
      </c>
      <c r="H33" s="3">
        <f>Tabela13747[[#This Row],[N de Acertos2]]/6</f>
        <v>0.83333333333333337</v>
      </c>
      <c r="I33" s="4">
        <f>Tabela13747[[#This Row],[N de Acertos]]+Tabela13747[[#This Row],[N de Acertos2]]</f>
        <v>19</v>
      </c>
      <c r="J33" s="1">
        <f>Tabela13747[[#This Row],[N de Acertos3]]/22</f>
        <v>0.86363636363636365</v>
      </c>
      <c r="L33" s="15">
        <v>28</v>
      </c>
      <c r="M33" s="6">
        <v>45525</v>
      </c>
      <c r="N33" s="4">
        <v>36</v>
      </c>
      <c r="O33" s="4" t="s">
        <v>59</v>
      </c>
      <c r="P33" s="4">
        <v>7</v>
      </c>
      <c r="Q33" s="3">
        <f>Tabela371458[[#This Row],[N de Acertos]]/16</f>
        <v>0.4375</v>
      </c>
      <c r="R33" s="4">
        <v>7</v>
      </c>
      <c r="S33" s="3">
        <f>Tabela371458[[#This Row],[N de Acertos2]]/15</f>
        <v>0.46666666666666667</v>
      </c>
      <c r="T33" s="4">
        <f>Tabela371458[[#This Row],[N de Acertos]]+Tabela371458[[#This Row],[N de Acertos2]]</f>
        <v>14</v>
      </c>
      <c r="U33" s="3">
        <f>Tabela371458[[#This Row],[N de Acertos3]]/31</f>
        <v>0.45161290322580644</v>
      </c>
    </row>
    <row r="34" spans="2:21">
      <c r="B34" s="15">
        <v>29</v>
      </c>
      <c r="C34" s="5">
        <v>45575</v>
      </c>
      <c r="D34" s="4" t="s">
        <v>63</v>
      </c>
      <c r="E34" s="4">
        <v>12</v>
      </c>
      <c r="F34" s="3">
        <f>Tabela13747[[#This Row],[N de Acertos]]/16</f>
        <v>0.75</v>
      </c>
      <c r="G34" s="4">
        <v>3</v>
      </c>
      <c r="H34" s="3">
        <f>Tabela13747[[#This Row],[N de Acertos2]]/6</f>
        <v>0.5</v>
      </c>
      <c r="I34" s="4">
        <f>Tabela13747[[#This Row],[N de Acertos]]+Tabela13747[[#This Row],[N de Acertos2]]</f>
        <v>15</v>
      </c>
      <c r="J34" s="1">
        <f>Tabela13747[[#This Row],[N de Acertos3]]/22</f>
        <v>0.68181818181818177</v>
      </c>
      <c r="L34" s="15">
        <v>29</v>
      </c>
      <c r="M34" s="6">
        <v>45525</v>
      </c>
      <c r="N34" s="4" t="s">
        <v>64</v>
      </c>
      <c r="O34" s="4" t="s">
        <v>59</v>
      </c>
      <c r="P34" s="4">
        <v>11</v>
      </c>
      <c r="Q34" s="3">
        <f>Tabela371458[[#This Row],[N de Acertos]]/16</f>
        <v>0.6875</v>
      </c>
      <c r="R34" s="4">
        <v>9</v>
      </c>
      <c r="S34" s="3">
        <f>Tabela371458[[#This Row],[N de Acertos2]]/15</f>
        <v>0.6</v>
      </c>
      <c r="T34" s="4">
        <f>Tabela371458[[#This Row],[N de Acertos]]+Tabela371458[[#This Row],[N de Acertos2]]</f>
        <v>20</v>
      </c>
      <c r="U34" s="3">
        <f>Tabela371458[[#This Row],[N de Acertos3]]/31</f>
        <v>0.64516129032258063</v>
      </c>
    </row>
    <row r="35" spans="2:21">
      <c r="B35" s="15">
        <v>30</v>
      </c>
      <c r="C35" s="5">
        <v>45575</v>
      </c>
      <c r="D35" s="4" t="s">
        <v>65</v>
      </c>
      <c r="E35" s="4">
        <v>7</v>
      </c>
      <c r="F35" s="3">
        <f>Tabela13747[[#This Row],[N de Acertos]]/16</f>
        <v>0.4375</v>
      </c>
      <c r="G35" s="4">
        <v>3</v>
      </c>
      <c r="H35" s="3">
        <f>Tabela13747[[#This Row],[N de Acertos2]]/6</f>
        <v>0.5</v>
      </c>
      <c r="I35" s="4">
        <f>Tabela13747[[#This Row],[N de Acertos]]+Tabela13747[[#This Row],[N de Acertos2]]</f>
        <v>10</v>
      </c>
      <c r="J35" s="1">
        <f>Tabela13747[[#This Row],[N de Acertos3]]/22</f>
        <v>0.45454545454545453</v>
      </c>
      <c r="L35" s="15">
        <v>30</v>
      </c>
      <c r="M35" s="6">
        <v>45525</v>
      </c>
      <c r="N35" s="4">
        <v>38</v>
      </c>
      <c r="O35" s="4" t="s">
        <v>59</v>
      </c>
      <c r="P35" s="4">
        <v>6</v>
      </c>
      <c r="Q35" s="3">
        <f>Tabela371458[[#This Row],[N de Acertos]]/16</f>
        <v>0.375</v>
      </c>
      <c r="R35" s="4">
        <v>4</v>
      </c>
      <c r="S35" s="3">
        <f>Tabela371458[[#This Row],[N de Acertos2]]/15</f>
        <v>0.26666666666666666</v>
      </c>
      <c r="T35" s="4">
        <f>Tabela371458[[#This Row],[N de Acertos]]+Tabela371458[[#This Row],[N de Acertos2]]</f>
        <v>10</v>
      </c>
      <c r="U35" s="3">
        <f>Tabela371458[[#This Row],[N de Acertos3]]/31</f>
        <v>0.32258064516129031</v>
      </c>
    </row>
    <row r="36" spans="2:21">
      <c r="B36" s="15">
        <v>31</v>
      </c>
      <c r="C36" s="5">
        <v>45575</v>
      </c>
      <c r="D36" s="4" t="s">
        <v>66</v>
      </c>
      <c r="E36" s="4">
        <v>7</v>
      </c>
      <c r="F36" s="3">
        <f>Tabela13747[[#This Row],[N de Acertos]]/16</f>
        <v>0.4375</v>
      </c>
      <c r="G36" s="4">
        <v>2</v>
      </c>
      <c r="H36" s="3">
        <f>Tabela13747[[#This Row],[N de Acertos2]]/6</f>
        <v>0.33333333333333331</v>
      </c>
      <c r="I36" s="4">
        <f>Tabela13747[[#This Row],[N de Acertos]]+Tabela13747[[#This Row],[N de Acertos2]]</f>
        <v>9</v>
      </c>
      <c r="J36" s="1">
        <f>Tabela13747[[#This Row],[N de Acertos3]]/22</f>
        <v>0.40909090909090912</v>
      </c>
      <c r="M36" s="6"/>
      <c r="N36" s="4" t="s">
        <v>67</v>
      </c>
      <c r="O36" s="4"/>
      <c r="P36" s="2">
        <f>AVERAGE(P6:P35)</f>
        <v>8.7666666666666675</v>
      </c>
      <c r="Q36" s="3">
        <f>Tabela371458[[#This Row],[N de Acertos]]/16</f>
        <v>0.54791666666666672</v>
      </c>
      <c r="R36" s="2">
        <f>AVERAGE(R6:R35)</f>
        <v>7.2</v>
      </c>
      <c r="S36" s="3">
        <f>Tabela371458[[#This Row],[N de Acertos2]]/15</f>
        <v>0.48000000000000004</v>
      </c>
      <c r="T36" s="2">
        <f>AVERAGE(T6:T35)</f>
        <v>15.966666666666667</v>
      </c>
      <c r="U36" s="3">
        <f>Tabela371458[[#This Row],[N de Acertos3]]/31</f>
        <v>0.51505376344086018</v>
      </c>
    </row>
    <row r="37" spans="2:21">
      <c r="B37" s="15">
        <v>32</v>
      </c>
      <c r="C37" s="5">
        <v>45575</v>
      </c>
      <c r="D37" s="4" t="s">
        <v>68</v>
      </c>
      <c r="E37" s="4">
        <v>15</v>
      </c>
      <c r="F37" s="3">
        <f>Tabela13747[[#This Row],[N de Acertos]]/16</f>
        <v>0.9375</v>
      </c>
      <c r="G37" s="4">
        <v>3</v>
      </c>
      <c r="H37" s="3">
        <f>Tabela13747[[#This Row],[N de Acertos2]]/6</f>
        <v>0.5</v>
      </c>
      <c r="I37" s="4">
        <f>Tabela13747[[#This Row],[N de Acertos]]+Tabela13747[[#This Row],[N de Acertos2]]</f>
        <v>18</v>
      </c>
      <c r="J37" s="1">
        <f>Tabela13747[[#This Row],[N de Acertos3]]/22</f>
        <v>0.81818181818181823</v>
      </c>
      <c r="M37" s="6"/>
      <c r="N37" s="4" t="s">
        <v>69</v>
      </c>
      <c r="O37" s="4"/>
      <c r="P37" s="2">
        <f>_xlfn.STDEV.P(P6:P35)</f>
        <v>2.9403325586667157</v>
      </c>
      <c r="Q37" s="3"/>
      <c r="R37" s="2">
        <f>_xlfn.STDEV.P(R6:R35)</f>
        <v>2.7129319932501073</v>
      </c>
      <c r="S37" s="3"/>
      <c r="T37" s="2">
        <f>_xlfn.STDEV.P(T6:T35)</f>
        <v>5.2312097602328622</v>
      </c>
      <c r="U37" s="3"/>
    </row>
    <row r="38" spans="2:21">
      <c r="B38" s="15">
        <v>33</v>
      </c>
      <c r="C38" s="5">
        <v>45575</v>
      </c>
      <c r="D38" s="4" t="s">
        <v>70</v>
      </c>
      <c r="E38" s="4">
        <v>9</v>
      </c>
      <c r="F38" s="3">
        <f>Tabela13747[[#This Row],[N de Acertos]]/16</f>
        <v>0.5625</v>
      </c>
      <c r="G38" s="4">
        <v>2</v>
      </c>
      <c r="H38" s="3">
        <f>Tabela13747[[#This Row],[N de Acertos2]]/6</f>
        <v>0.33333333333333331</v>
      </c>
      <c r="I38" s="4">
        <f>Tabela13747[[#This Row],[N de Acertos]]+Tabela13747[[#This Row],[N de Acertos2]]</f>
        <v>11</v>
      </c>
      <c r="J38" s="1">
        <f>Tabela13747[[#This Row],[N de Acertos3]]/22</f>
        <v>0.5</v>
      </c>
    </row>
    <row r="39" spans="2:21">
      <c r="B39" s="15">
        <v>34</v>
      </c>
      <c r="C39" s="5">
        <v>45575</v>
      </c>
      <c r="D39" s="4" t="s">
        <v>71</v>
      </c>
      <c r="E39" s="4">
        <v>14</v>
      </c>
      <c r="F39" s="3">
        <f>Tabela13747[[#This Row],[N de Acertos]]/16</f>
        <v>0.875</v>
      </c>
      <c r="G39" s="4">
        <v>4</v>
      </c>
      <c r="H39" s="3">
        <f>Tabela13747[[#This Row],[N de Acertos2]]/6</f>
        <v>0.66666666666666663</v>
      </c>
      <c r="I39" s="4">
        <f>Tabela13747[[#This Row],[N de Acertos]]+Tabela13747[[#This Row],[N de Acertos2]]</f>
        <v>18</v>
      </c>
      <c r="J39" s="1">
        <f>Tabela13747[[#This Row],[N de Acertos3]]/22</f>
        <v>0.81818181818181823</v>
      </c>
    </row>
    <row r="40" spans="2:21">
      <c r="B40" s="15">
        <v>35</v>
      </c>
      <c r="C40" s="5">
        <v>45575</v>
      </c>
      <c r="D40" s="4" t="s">
        <v>72</v>
      </c>
      <c r="E40" s="4">
        <v>11</v>
      </c>
      <c r="F40" s="3">
        <f>Tabela13747[[#This Row],[N de Acertos]]/16</f>
        <v>0.6875</v>
      </c>
      <c r="G40" s="4">
        <v>3</v>
      </c>
      <c r="H40" s="3">
        <f>Tabela13747[[#This Row],[N de Acertos2]]/6</f>
        <v>0.5</v>
      </c>
      <c r="I40" s="4">
        <f>Tabela13747[[#This Row],[N de Acertos]]+Tabela13747[[#This Row],[N de Acertos2]]</f>
        <v>14</v>
      </c>
      <c r="J40" s="1">
        <f>Tabela13747[[#This Row],[N de Acertos3]]/22</f>
        <v>0.63636363636363635</v>
      </c>
    </row>
    <row r="41" spans="2:21">
      <c r="B41" s="15">
        <v>36</v>
      </c>
      <c r="C41" s="5">
        <v>45575</v>
      </c>
      <c r="D41" s="4" t="s">
        <v>73</v>
      </c>
      <c r="E41" s="4">
        <v>4</v>
      </c>
      <c r="F41" s="3">
        <f>Tabela13747[[#This Row],[N de Acertos]]/16</f>
        <v>0.25</v>
      </c>
      <c r="G41" s="4">
        <v>2</v>
      </c>
      <c r="H41" s="3">
        <f>Tabela13747[[#This Row],[N de Acertos2]]/6</f>
        <v>0.33333333333333331</v>
      </c>
      <c r="I41" s="4">
        <f>Tabela13747[[#This Row],[N de Acertos]]+Tabela13747[[#This Row],[N de Acertos2]]</f>
        <v>6</v>
      </c>
      <c r="J41" s="1">
        <f>Tabela13747[[#This Row],[N de Acertos3]]/22</f>
        <v>0.27272727272727271</v>
      </c>
    </row>
    <row r="42" spans="2:21">
      <c r="B42" s="15">
        <v>37</v>
      </c>
      <c r="C42" s="5">
        <v>45575</v>
      </c>
      <c r="D42" s="4" t="s">
        <v>24</v>
      </c>
      <c r="E42" s="4">
        <v>8</v>
      </c>
      <c r="F42" s="3">
        <f>Tabela13747[[#This Row],[N de Acertos]]/16</f>
        <v>0.5</v>
      </c>
      <c r="G42" s="4">
        <v>3</v>
      </c>
      <c r="H42" s="3">
        <f>Tabela13747[[#This Row],[N de Acertos2]]/6</f>
        <v>0.5</v>
      </c>
      <c r="I42" s="4">
        <f>Tabela13747[[#This Row],[N de Acertos]]+Tabela13747[[#This Row],[N de Acertos2]]</f>
        <v>11</v>
      </c>
      <c r="J42" s="1">
        <f>Tabela13747[[#This Row],[N de Acertos3]]/22</f>
        <v>0.5</v>
      </c>
    </row>
    <row r="43" spans="2:21">
      <c r="C43" s="6"/>
      <c r="D43" s="4" t="s">
        <v>74</v>
      </c>
      <c r="E43" s="2">
        <f>AVERAGE(E6:E17)</f>
        <v>12.333333333333334</v>
      </c>
      <c r="F43" s="3">
        <f>Tabela13747[[#This Row],[N de Acertos]]/16</f>
        <v>0.77083333333333337</v>
      </c>
      <c r="G43" s="2">
        <f>AVERAGE(G6:G17)</f>
        <v>1.1666666666666667</v>
      </c>
      <c r="H43" s="3">
        <f>Tabela13747[[#This Row],[N de Acertos2]]/2</f>
        <v>0.58333333333333337</v>
      </c>
      <c r="I43" s="4">
        <f>AVERAGE(I6:I17)</f>
        <v>13.5</v>
      </c>
      <c r="J43" s="3">
        <f>Tabela13747[[#This Row],[N de Acertos3]]/18</f>
        <v>0.75</v>
      </c>
    </row>
    <row r="44" spans="2:21">
      <c r="C44" s="6"/>
      <c r="D44" s="4" t="s">
        <v>75</v>
      </c>
      <c r="E44" s="2">
        <f>AVERAGE(E18:E30)</f>
        <v>9.9230769230769234</v>
      </c>
      <c r="F44" s="3">
        <f>Tabela13747[[#This Row],[N de Acertos]]/16</f>
        <v>0.62019230769230771</v>
      </c>
      <c r="G44" s="4">
        <f>AVERAGE(G18:G30)</f>
        <v>3</v>
      </c>
      <c r="H44" s="3">
        <f>Tabela13747[[#This Row],[N de Acertos2]]/5</f>
        <v>0.6</v>
      </c>
      <c r="I44" s="2">
        <f>AVERAGE(I18:I30)</f>
        <v>12.923076923076923</v>
      </c>
      <c r="J44" s="3">
        <f>Tabela13747[[#This Row],[N de Acertos3]]/21</f>
        <v>0.61538461538461542</v>
      </c>
    </row>
    <row r="45" spans="2:21">
      <c r="C45" s="5"/>
      <c r="D45" s="4" t="s">
        <v>76</v>
      </c>
      <c r="E45" s="2">
        <f>AVERAGE(E31:E42)</f>
        <v>10.416666666666666</v>
      </c>
      <c r="F45" s="3">
        <f>Tabela13747[[#This Row],[N de Acertos]]/16</f>
        <v>0.65104166666666663</v>
      </c>
      <c r="G45" s="2">
        <f>AVERAGE(G32:G42)</f>
        <v>3.1818181818181817</v>
      </c>
      <c r="H45" s="3">
        <f>Tabela13747[[#This Row],[N de Acertos2]]/6</f>
        <v>0.53030303030303028</v>
      </c>
      <c r="I45" s="4">
        <f>AVERAGE(I31:I42)</f>
        <v>13.75</v>
      </c>
      <c r="J45" s="1">
        <f>Tabela13747[[#This Row],[N de Acertos3]]/22</f>
        <v>0.625</v>
      </c>
    </row>
    <row r="46" spans="2:21">
      <c r="C46" s="5"/>
      <c r="D46" s="4" t="s">
        <v>77</v>
      </c>
      <c r="E46" s="2">
        <f>_xlfn.STDEV.P(E6:E17)</f>
        <v>1.9720265943665387</v>
      </c>
      <c r="F46" s="3"/>
      <c r="G46" s="2">
        <f>_xlfn.STDEV.P(G6:G17)</f>
        <v>0.55277079839256671</v>
      </c>
      <c r="H46" s="3"/>
      <c r="I46" s="2">
        <f>_xlfn.STDEV.P(I6:I17)</f>
        <v>2.1015867021530821</v>
      </c>
      <c r="J46" s="1"/>
    </row>
    <row r="47" spans="2:21">
      <c r="C47" s="5"/>
      <c r="D47" s="4" t="s">
        <v>78</v>
      </c>
      <c r="E47" s="2">
        <f>_xlfn.STDEV.P(E18:E30)</f>
        <v>2.5558842655132539</v>
      </c>
      <c r="F47" s="3"/>
      <c r="G47" s="2">
        <f>_xlfn.STDEV.P(G18:G30)</f>
        <v>1.0377490433255416</v>
      </c>
      <c r="H47" s="3"/>
      <c r="I47" s="2">
        <f>_xlfn.STDEV.P(I18:I30)</f>
        <v>2.786272350196128</v>
      </c>
      <c r="J47" s="1"/>
    </row>
    <row r="48" spans="2:21">
      <c r="C48" s="5"/>
      <c r="D48" s="4" t="s">
        <v>79</v>
      </c>
      <c r="E48" s="2">
        <f>_xlfn.STDEV.P(E31:E42)</f>
        <v>3.2521360501813095</v>
      </c>
      <c r="F48" s="2"/>
      <c r="G48" s="2">
        <f>_xlfn.STDEV.P(G31:G42)</f>
        <v>1.1055415967851334</v>
      </c>
      <c r="H48" s="2"/>
      <c r="I48" s="2">
        <f>_xlfn.STDEV.P(I31:I42)</f>
        <v>4.0645827994190658</v>
      </c>
      <c r="J48" s="13"/>
    </row>
  </sheetData>
  <mergeCells count="12">
    <mergeCell ref="X13:AB13"/>
    <mergeCell ref="C3:J3"/>
    <mergeCell ref="M3:U3"/>
    <mergeCell ref="X3:AB3"/>
    <mergeCell ref="E4:F4"/>
    <mergeCell ref="G4:H4"/>
    <mergeCell ref="I4:J4"/>
    <mergeCell ref="M4:N4"/>
    <mergeCell ref="P4:Q4"/>
    <mergeCell ref="R4:S4"/>
    <mergeCell ref="T4:U4"/>
    <mergeCell ref="X8:AB8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Bispo Oliveira</dc:creator>
  <cp:keywords/>
  <dc:description/>
  <cp:lastModifiedBy/>
  <cp:revision/>
  <dcterms:created xsi:type="dcterms:W3CDTF">2024-10-10T13:07:09Z</dcterms:created>
  <dcterms:modified xsi:type="dcterms:W3CDTF">2024-11-28T14:23:20Z</dcterms:modified>
  <cp:category/>
  <cp:contentStatus/>
</cp:coreProperties>
</file>