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IEP (2)" sheetId="1" state="visible" r:id="rId3"/>
    <sheet name="Aula" sheetId="2" state="visible" r:id="rId4"/>
    <sheet name="Jogo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<sst xmlns="http://schemas.openxmlformats.org/spreadsheetml/2006/main" count="314" uniqueCount="100">
  <si>
    <t xml:space="preserve">TESTAGEM DO JOGO</t>
  </si>
  <si>
    <t xml:space="preserve">TESTAGEM DA AULA</t>
  </si>
  <si>
    <t xml:space="preserve">PARTE 1</t>
  </si>
  <si>
    <t xml:space="preserve">PARTE 2</t>
  </si>
  <si>
    <t xml:space="preserve">TOTAL</t>
  </si>
  <si>
    <t xml:space="preserve">Participantes</t>
  </si>
  <si>
    <t xml:space="preserve">Data</t>
  </si>
  <si>
    <t xml:space="preserve">Nome</t>
  </si>
  <si>
    <t xml:space="preserve">N de Acertos</t>
  </si>
  <si>
    <t xml:space="preserve">% </t>
  </si>
  <si>
    <t xml:space="preserve">N de Acertos2</t>
  </si>
  <si>
    <t xml:space="preserve">2%</t>
  </si>
  <si>
    <t xml:space="preserve">N de Acertos3</t>
  </si>
  <si>
    <t xml:space="preserve">3%</t>
  </si>
  <si>
    <t xml:space="preserve">Dormiu/Celular</t>
  </si>
  <si>
    <t xml:space="preserve">Izabel</t>
  </si>
  <si>
    <t xml:space="preserve">Não</t>
  </si>
  <si>
    <t xml:space="preserve">Julia</t>
  </si>
  <si>
    <t xml:space="preserve">Rilary</t>
  </si>
  <si>
    <t xml:space="preserve">Josue</t>
  </si>
  <si>
    <t xml:space="preserve">Maria</t>
  </si>
  <si>
    <t xml:space="preserve">Julia Macedo</t>
  </si>
  <si>
    <t xml:space="preserve">Alessandra</t>
  </si>
  <si>
    <t xml:space="preserve">Joao</t>
  </si>
  <si>
    <t xml:space="preserve">Ana Clara</t>
  </si>
  <si>
    <t xml:space="preserve">Larissa</t>
  </si>
  <si>
    <t xml:space="preserve">Sara</t>
  </si>
  <si>
    <t xml:space="preserve">Jennifer</t>
  </si>
  <si>
    <t xml:space="preserve">Vitoria</t>
  </si>
  <si>
    <t xml:space="preserve">Marcos</t>
  </si>
  <si>
    <t xml:space="preserve">Ana Luiza</t>
  </si>
  <si>
    <t xml:space="preserve">Leticia</t>
  </si>
  <si>
    <t xml:space="preserve">Emanuellen</t>
  </si>
  <si>
    <t xml:space="preserve">Luiza</t>
  </si>
  <si>
    <t xml:space="preserve">Karolyne</t>
  </si>
  <si>
    <t xml:space="preserve">Wagner</t>
  </si>
  <si>
    <t xml:space="preserve">Geovanna</t>
  </si>
  <si>
    <t xml:space="preserve">Maria Eduarda</t>
  </si>
  <si>
    <t xml:space="preserve">Iasmim </t>
  </si>
  <si>
    <t xml:space="preserve">Joao Marcos</t>
  </si>
  <si>
    <t xml:space="preserve">Ana </t>
  </si>
  <si>
    <t xml:space="preserve">Murilo</t>
  </si>
  <si>
    <t xml:space="preserve">Lucas</t>
  </si>
  <si>
    <t xml:space="preserve">Maria Luiza</t>
  </si>
  <si>
    <t xml:space="preserve">Joao Botelho</t>
  </si>
  <si>
    <t xml:space="preserve">Jullia</t>
  </si>
  <si>
    <t xml:space="preserve">Izock</t>
  </si>
  <si>
    <t xml:space="preserve">Alexa</t>
  </si>
  <si>
    <t xml:space="preserve">Sarah</t>
  </si>
  <si>
    <t xml:space="preserve">Marjorre</t>
  </si>
  <si>
    <t xml:space="preserve">Maria Cecilia</t>
  </si>
  <si>
    <t xml:space="preserve">Mateus</t>
  </si>
  <si>
    <t xml:space="preserve">Antonio</t>
  </si>
  <si>
    <t xml:space="preserve">Matheus</t>
  </si>
  <si>
    <t xml:space="preserve">Luiz </t>
  </si>
  <si>
    <t xml:space="preserve">Bruno</t>
  </si>
  <si>
    <t xml:space="preserve">Nathan</t>
  </si>
  <si>
    <t xml:space="preserve">Talita</t>
  </si>
  <si>
    <t xml:space="preserve">Ana Flavia</t>
  </si>
  <si>
    <t xml:space="preserve">Sim</t>
  </si>
  <si>
    <t xml:space="preserve">João Gabriel</t>
  </si>
  <si>
    <t xml:space="preserve">Nicholas</t>
  </si>
  <si>
    <t xml:space="preserve">Gabrielle</t>
  </si>
  <si>
    <t xml:space="preserve">Maria Luysa</t>
  </si>
  <si>
    <t xml:space="preserve">Matheus Gabriel</t>
  </si>
  <si>
    <t xml:space="preserve">Geysiane</t>
  </si>
  <si>
    <t xml:space="preserve">Joice</t>
  </si>
  <si>
    <t xml:space="preserve">Guilherme</t>
  </si>
  <si>
    <t xml:space="preserve">Michelle</t>
  </si>
  <si>
    <t xml:space="preserve">Andrey K</t>
  </si>
  <si>
    <t xml:space="preserve">Josuel</t>
  </si>
  <si>
    <t xml:space="preserve">Miguel</t>
  </si>
  <si>
    <t xml:space="preserve">Victor</t>
  </si>
  <si>
    <t xml:space="preserve">Ingrid</t>
  </si>
  <si>
    <t xml:space="preserve">Emilly</t>
  </si>
  <si>
    <t xml:space="preserve">Luiz Bento</t>
  </si>
  <si>
    <t xml:space="preserve">Tainá</t>
  </si>
  <si>
    <t xml:space="preserve">Kamily</t>
  </si>
  <si>
    <t xml:space="preserve">Kayo</t>
  </si>
  <si>
    <t xml:space="preserve">MEDIA 1º GRUPO</t>
  </si>
  <si>
    <t xml:space="preserve">Mirella</t>
  </si>
  <si>
    <t xml:space="preserve">MEDIA 2º GRUPO</t>
  </si>
  <si>
    <t xml:space="preserve">Ana Julia</t>
  </si>
  <si>
    <t xml:space="preserve">MEDIA 3º GRUPO</t>
  </si>
  <si>
    <t xml:space="preserve">Anna Luiza</t>
  </si>
  <si>
    <t xml:space="preserve">DESVIO 1º GRUPO</t>
  </si>
  <si>
    <t xml:space="preserve">Enzo</t>
  </si>
  <si>
    <t xml:space="preserve">DESVIO 2º GRUPO</t>
  </si>
  <si>
    <t xml:space="preserve">MEDIA</t>
  </si>
  <si>
    <t xml:space="preserve">DESVIO 3º GRUPO</t>
  </si>
  <si>
    <t xml:space="preserve">DESVIO</t>
  </si>
  <si>
    <t xml:space="preserve">data</t>
  </si>
  <si>
    <t xml:space="preserve">nome</t>
  </si>
  <si>
    <t xml:space="preserve">distraido</t>
  </si>
  <si>
    <t xml:space="preserve">nquestoes_parte1</t>
  </si>
  <si>
    <t xml:space="preserve">acertos_parte1</t>
  </si>
  <si>
    <t xml:space="preserve">pct_parte1</t>
  </si>
  <si>
    <t xml:space="preserve">nquestoes_parte2</t>
  </si>
  <si>
    <t xml:space="preserve">acertos_parte2</t>
  </si>
  <si>
    <t xml:space="preserve">pct_parte2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</si>
</sst>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"/>
    <numFmt numFmtId="167" formatCode="0.00%"/>
    <numFmt numFmtId="168" formatCode="d/m/yyyy"/>
    <numFmt numFmtId="169" formatCode="0.00000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sz val="10"/>
      <color theme="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37472" displayName="Tabela137472" ref="C5:J48" headerRowCount="1" totalsRowCount="0" totalsRowShown="0">
  <autoFilter ref="C5:J48"/>
  <tableColumns count="8">
    <tableColumn id="1" name="Data"/>
    <tableColumn id="2" name="Nome"/>
    <tableColumn id="3" name="N de Acertos"/>
    <tableColumn id="4" name="% "/>
    <tableColumn id="5" name="N de Acertos2"/>
    <tableColumn id="6" name="2%"/>
    <tableColumn id="7" name="N de Acertos3"/>
    <tableColumn id="8" name="3%"/>
  </tableColumns>
</table>
</file>

<file path=xl/tables/table2.xml><?xml version="1.0" encoding="utf-8"?>
<table xmlns="http://schemas.openxmlformats.org/spreadsheetml/2006/main" id="2" name="Tabela3714583" displayName="Tabela3714583" ref="M5:U48" headerRowCount="1" totalsRowCount="0" totalsRowShown="0">
  <autoFilter ref="M5:U48"/>
  <tableColumns count="9">
    <tableColumn id="1" name="Data"/>
    <tableColumn id="2" name="Nome"/>
    <tableColumn id="3" name="Dormiu/Celular"/>
    <tableColumn id="4" name="N de Acertos"/>
    <tableColumn id="5" name="% "/>
    <tableColumn id="6" name="N de Acertos2"/>
    <tableColumn id="7" name="2%"/>
    <tableColumn id="8" name="N de Acertos3"/>
    <tableColumn id="9" name="3%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B50"/>
  <sheetViews>
    <sheetView showFormulas="false" showGridLines="true" showRowColHeaders="true" showZeros="true" rightToLeft="false" tabSelected="false" showOutlineSymbols="true" defaultGridColor="true" view="normal" topLeftCell="A35" colorId="64" zoomScale="180" zoomScaleNormal="180" zoomScalePageLayoutView="100" workbookViewId="0">
      <selection pane="topLeft" activeCell="G6" activeCellId="0" sqref="G6"/>
    </sheetView>
  </sheetViews>
  <sheetFormatPr defaultColWidth="8.58203125" defaultRowHeight="15" zeroHeight="false" outlineLevelRow="0" outlineLevelCol="0"/>
  <cols>
    <col collapsed="false" customWidth="true" hidden="false" outlineLevel="0" max="2" min="2" style="1" width="12.86"/>
    <col collapsed="false" customWidth="true" hidden="false" outlineLevel="0" max="3" min="3" style="1" width="18.29"/>
    <col collapsed="false" customWidth="true" hidden="false" outlineLevel="0" max="4" min="4" style="1" width="16.29"/>
    <col collapsed="false" customWidth="true" hidden="false" outlineLevel="0" max="5" min="5" style="1" width="14.7"/>
    <col collapsed="false" customWidth="true" hidden="false" outlineLevel="0" max="6" min="6" style="1" width="7.57"/>
    <col collapsed="false" customWidth="true" hidden="false" outlineLevel="0" max="7" min="7" style="1" width="15.86"/>
    <col collapsed="false" customWidth="true" hidden="false" outlineLevel="0" max="8" min="8" style="1" width="8.72"/>
    <col collapsed="false" customWidth="true" hidden="false" outlineLevel="0" max="9" min="9" style="1" width="15.86"/>
    <col collapsed="false" customWidth="true" hidden="false" outlineLevel="0" max="10" min="10" style="1" width="7.57"/>
    <col collapsed="false" customWidth="true" hidden="false" outlineLevel="0" max="12" min="12" style="1" width="12.86"/>
    <col collapsed="false" customWidth="true" hidden="false" outlineLevel="0" max="13" min="13" style="1" width="11.28"/>
    <col collapsed="false" customWidth="true" hidden="false" outlineLevel="0" max="15" min="14" style="1" width="16"/>
    <col collapsed="false" customWidth="true" hidden="false" outlineLevel="0" max="16" min="16" style="1" width="14.7"/>
    <col collapsed="false" customWidth="true" hidden="false" outlineLevel="0" max="17" min="17" style="1" width="7.57"/>
    <col collapsed="false" customWidth="true" hidden="false" outlineLevel="0" max="18" min="18" style="1" width="15.86"/>
    <col collapsed="false" customWidth="true" hidden="false" outlineLevel="0" max="19" min="19" style="1" width="7.57"/>
    <col collapsed="false" customWidth="true" hidden="false" outlineLevel="0" max="20" min="20" style="1" width="15.86"/>
    <col collapsed="false" customWidth="true" hidden="false" outlineLevel="0" max="21" min="21" style="1" width="7.57"/>
    <col collapsed="false" customWidth="true" hidden="false" outlineLevel="0" max="24" min="24" style="1" width="16.86"/>
    <col collapsed="false" customWidth="true" hidden="false" outlineLevel="0" max="25" min="25" style="1" width="13.43"/>
    <col collapsed="false" customWidth="true" hidden="false" outlineLevel="0" max="26" min="26" style="1" width="12.86"/>
    <col collapsed="false" customWidth="true" hidden="false" outlineLevel="0" max="27" min="27" style="1" width="15.86"/>
    <col collapsed="false" customWidth="true" hidden="false" outlineLevel="0" max="28" min="28" style="1" width="15.28"/>
  </cols>
  <sheetData>
    <row r="3" customFormat="false" ht="15" hidden="false" customHeight="false" outlineLevel="0" collapsed="false">
      <c r="C3" s="2" t="s">
        <v>0</v>
      </c>
      <c r="D3" s="2"/>
      <c r="E3" s="2"/>
      <c r="F3" s="2"/>
      <c r="G3" s="2"/>
      <c r="H3" s="2"/>
      <c r="I3" s="2"/>
      <c r="J3" s="2"/>
      <c r="M3" s="2" t="s">
        <v>1</v>
      </c>
      <c r="N3" s="2"/>
      <c r="O3" s="2"/>
      <c r="P3" s="2"/>
      <c r="Q3" s="2"/>
      <c r="R3" s="2"/>
      <c r="S3" s="2"/>
      <c r="T3" s="2"/>
      <c r="U3" s="2"/>
      <c r="X3" s="3"/>
      <c r="Y3" s="3"/>
      <c r="Z3" s="3"/>
      <c r="AA3" s="3"/>
      <c r="AB3" s="3"/>
    </row>
    <row r="4" customFormat="false" ht="15" hidden="false" customHeight="false" outlineLevel="0" collapsed="false">
      <c r="C4" s="4"/>
      <c r="D4" s="4"/>
      <c r="E4" s="2" t="s">
        <v>2</v>
      </c>
      <c r="F4" s="2"/>
      <c r="G4" s="2" t="s">
        <v>3</v>
      </c>
      <c r="H4" s="2"/>
      <c r="I4" s="2" t="s">
        <v>4</v>
      </c>
      <c r="J4" s="2"/>
      <c r="M4" s="2"/>
      <c r="N4" s="2"/>
      <c r="O4" s="5"/>
      <c r="P4" s="2" t="s">
        <v>2</v>
      </c>
      <c r="Q4" s="2"/>
      <c r="R4" s="2" t="s">
        <v>3</v>
      </c>
      <c r="S4" s="2"/>
      <c r="T4" s="2" t="s">
        <v>4</v>
      </c>
      <c r="U4" s="2"/>
      <c r="X4" s="6"/>
      <c r="Y4" s="6"/>
      <c r="Z4" s="6"/>
      <c r="AA4" s="6"/>
      <c r="AB4" s="6"/>
    </row>
    <row r="5" customFormat="false" ht="15" hidden="false" customHeight="false" outlineLevel="0" collapsed="false">
      <c r="B5" s="1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8" t="s">
        <v>11</v>
      </c>
      <c r="I5" s="7" t="s">
        <v>12</v>
      </c>
      <c r="J5" s="8" t="s">
        <v>13</v>
      </c>
      <c r="L5" s="9" t="s">
        <v>5</v>
      </c>
      <c r="M5" s="7" t="s">
        <v>6</v>
      </c>
      <c r="N5" s="7" t="s">
        <v>7</v>
      </c>
      <c r="O5" s="7" t="s">
        <v>14</v>
      </c>
      <c r="P5" s="7" t="s">
        <v>8</v>
      </c>
      <c r="Q5" s="7" t="s">
        <v>9</v>
      </c>
      <c r="R5" s="7" t="s">
        <v>10</v>
      </c>
      <c r="S5" s="8" t="s">
        <v>11</v>
      </c>
      <c r="T5" s="7" t="s">
        <v>12</v>
      </c>
      <c r="U5" s="8" t="s">
        <v>13</v>
      </c>
      <c r="X5" s="6"/>
      <c r="Y5" s="10"/>
      <c r="Z5" s="10"/>
      <c r="AA5" s="11"/>
      <c r="AB5" s="11"/>
    </row>
    <row r="6" customFormat="false" ht="15" hidden="false" customHeight="false" outlineLevel="0" collapsed="false">
      <c r="B6" s="12" t="n">
        <v>1</v>
      </c>
      <c r="C6" s="13" t="n">
        <v>45525</v>
      </c>
      <c r="D6" s="14" t="s">
        <v>15</v>
      </c>
      <c r="E6" s="14" t="n">
        <v>11</v>
      </c>
      <c r="F6" s="15" t="n">
        <f aca="false">Tabela137472[[#This Row],[N de Acertos]]/16</f>
        <v>0.6875</v>
      </c>
      <c r="G6" s="14" t="n">
        <v>2</v>
      </c>
      <c r="H6" s="15" t="n">
        <f aca="false">Tabela137472[[#This Row],[N de Acertos2]]/2</f>
        <v>1</v>
      </c>
      <c r="I6" s="14" t="n">
        <f aca="false">Tabela137472[[#This Row],[N de Acertos]]+Tabela137472[[#This Row],[N de Acertos2]]</f>
        <v>13</v>
      </c>
      <c r="J6" s="15" t="n">
        <f aca="false">Tabela137472[[#This Row],[N de Acertos3]]/18</f>
        <v>0.722222222222222</v>
      </c>
      <c r="L6" s="12" t="n">
        <v>1</v>
      </c>
      <c r="M6" s="13" t="n">
        <v>45525</v>
      </c>
      <c r="N6" s="14" t="n">
        <v>1</v>
      </c>
      <c r="O6" s="14" t="s">
        <v>16</v>
      </c>
      <c r="P6" s="14" t="n">
        <v>11</v>
      </c>
      <c r="Q6" s="15" t="n">
        <f aca="false">Tabela3714583[[#This Row],[N de Acertos]]/16</f>
        <v>0.6875</v>
      </c>
      <c r="R6" s="14" t="n">
        <v>7</v>
      </c>
      <c r="S6" s="15" t="n">
        <f aca="false">Tabela3714583[[#This Row],[N de Acertos2]]/15</f>
        <v>0.466666666666667</v>
      </c>
      <c r="T6" s="14" t="n">
        <f aca="false">Tabela3714583[[#This Row],[N de Acertos]]+Tabela3714583[[#This Row],[N de Acertos2]]</f>
        <v>18</v>
      </c>
      <c r="U6" s="15" t="n">
        <f aca="false">Tabela3714583[[#This Row],[N de Acertos3]]/31</f>
        <v>0.580645161290323</v>
      </c>
    </row>
    <row r="7" customFormat="false" ht="12" hidden="false" customHeight="true" outlineLevel="0" collapsed="false">
      <c r="B7" s="12" t="n">
        <v>2</v>
      </c>
      <c r="C7" s="13" t="n">
        <v>45525</v>
      </c>
      <c r="D7" s="14" t="s">
        <v>17</v>
      </c>
      <c r="E7" s="14" t="n">
        <v>15</v>
      </c>
      <c r="F7" s="15" t="n">
        <f aca="false">Tabela137472[[#This Row],[N de Acertos]]/16</f>
        <v>0.9375</v>
      </c>
      <c r="G7" s="14" t="n">
        <v>1</v>
      </c>
      <c r="H7" s="15" t="n">
        <f aca="false">Tabela137472[[#This Row],[N de Acertos2]]/2</f>
        <v>0.5</v>
      </c>
      <c r="I7" s="14" t="n">
        <f aca="false">Tabela137472[[#This Row],[N de Acertos]]+Tabela137472[[#This Row],[N de Acertos2]]</f>
        <v>16</v>
      </c>
      <c r="J7" s="15" t="n">
        <f aca="false">Tabela137472[[#This Row],[N de Acertos3]]/18</f>
        <v>0.888888888888889</v>
      </c>
      <c r="L7" s="12" t="n">
        <v>2</v>
      </c>
      <c r="M7" s="13" t="n">
        <v>45525</v>
      </c>
      <c r="N7" s="14" t="s">
        <v>18</v>
      </c>
      <c r="O7" s="14" t="s">
        <v>16</v>
      </c>
      <c r="P7" s="14" t="n">
        <v>6</v>
      </c>
      <c r="Q7" s="15" t="n">
        <f aca="false">Tabela3714583[[#This Row],[N de Acertos]]/16</f>
        <v>0.375</v>
      </c>
      <c r="R7" s="14" t="n">
        <v>7</v>
      </c>
      <c r="S7" s="15" t="n">
        <f aca="false">Tabela3714583[[#This Row],[N de Acertos2]]/15</f>
        <v>0.466666666666667</v>
      </c>
      <c r="T7" s="14" t="n">
        <f aca="false">Tabela3714583[[#This Row],[N de Acertos]]+Tabela3714583[[#This Row],[N de Acertos2]]</f>
        <v>13</v>
      </c>
      <c r="U7" s="15" t="n">
        <f aca="false">Tabela3714583[[#This Row],[N de Acertos3]]/31</f>
        <v>0.419354838709677</v>
      </c>
    </row>
    <row r="8" customFormat="false" ht="15" hidden="false" customHeight="false" outlineLevel="0" collapsed="false">
      <c r="B8" s="12" t="n">
        <v>3</v>
      </c>
      <c r="C8" s="13" t="n">
        <v>45525</v>
      </c>
      <c r="D8" s="14" t="s">
        <v>19</v>
      </c>
      <c r="E8" s="14" t="n">
        <v>11</v>
      </c>
      <c r="F8" s="15" t="n">
        <f aca="false">Tabela137472[[#This Row],[N de Acertos]]/16</f>
        <v>0.6875</v>
      </c>
      <c r="G8" s="14" t="n">
        <v>1</v>
      </c>
      <c r="H8" s="15" t="n">
        <f aca="false">Tabela137472[[#This Row],[N de Acertos2]]/2</f>
        <v>0.5</v>
      </c>
      <c r="I8" s="14" t="n">
        <f aca="false">Tabela137472[[#This Row],[N de Acertos]]+Tabela137472[[#This Row],[N de Acertos2]]</f>
        <v>12</v>
      </c>
      <c r="J8" s="15" t="n">
        <f aca="false">Tabela137472[[#This Row],[N de Acertos3]]/18</f>
        <v>0.666666666666667</v>
      </c>
      <c r="L8" s="12" t="n">
        <v>3</v>
      </c>
      <c r="M8" s="13" t="n">
        <v>45525</v>
      </c>
      <c r="N8" s="14" t="s">
        <v>20</v>
      </c>
      <c r="O8" s="14" t="s">
        <v>16</v>
      </c>
      <c r="P8" s="14" t="n">
        <v>10</v>
      </c>
      <c r="Q8" s="15" t="n">
        <f aca="false">Tabela3714583[[#This Row],[N de Acertos]]/16</f>
        <v>0.625</v>
      </c>
      <c r="R8" s="14" t="n">
        <v>7</v>
      </c>
      <c r="S8" s="15" t="n">
        <f aca="false">Tabela3714583[[#This Row],[N de Acertos2]]/15</f>
        <v>0.466666666666667</v>
      </c>
      <c r="T8" s="14" t="n">
        <f aca="false">Tabela3714583[[#This Row],[N de Acertos]]+Tabela3714583[[#This Row],[N de Acertos2]]</f>
        <v>17</v>
      </c>
      <c r="U8" s="15" t="n">
        <f aca="false">Tabela3714583[[#This Row],[N de Acertos3]]/31</f>
        <v>0.548387096774194</v>
      </c>
      <c r="X8" s="3"/>
      <c r="Y8" s="3"/>
      <c r="Z8" s="3"/>
      <c r="AA8" s="3"/>
      <c r="AB8" s="3"/>
    </row>
    <row r="9" customFormat="false" ht="15" hidden="false" customHeight="false" outlineLevel="0" collapsed="false">
      <c r="B9" s="12" t="n">
        <v>4</v>
      </c>
      <c r="C9" s="13" t="n">
        <v>45525</v>
      </c>
      <c r="D9" s="14" t="s">
        <v>21</v>
      </c>
      <c r="E9" s="14" t="n">
        <v>13</v>
      </c>
      <c r="F9" s="15" t="n">
        <f aca="false">Tabela137472[[#This Row],[N de Acertos]]/16</f>
        <v>0.8125</v>
      </c>
      <c r="G9" s="14" t="n">
        <v>2</v>
      </c>
      <c r="H9" s="15" t="n">
        <f aca="false">Tabela137472[[#This Row],[N de Acertos2]]/2</f>
        <v>1</v>
      </c>
      <c r="I9" s="14" t="n">
        <f aca="false">Tabela137472[[#This Row],[N de Acertos]]+Tabela137472[[#This Row],[N de Acertos2]]</f>
        <v>15</v>
      </c>
      <c r="J9" s="15" t="n">
        <f aca="false">Tabela137472[[#This Row],[N de Acertos3]]/18</f>
        <v>0.833333333333333</v>
      </c>
      <c r="L9" s="12" t="n">
        <v>4</v>
      </c>
      <c r="M9" s="13" t="n">
        <v>45525</v>
      </c>
      <c r="N9" s="14" t="s">
        <v>22</v>
      </c>
      <c r="O9" s="14" t="s">
        <v>16</v>
      </c>
      <c r="P9" s="14" t="n">
        <v>10</v>
      </c>
      <c r="Q9" s="15" t="n">
        <f aca="false">Tabela3714583[[#This Row],[N de Acertos]]/16</f>
        <v>0.625</v>
      </c>
      <c r="R9" s="14" t="n">
        <v>7</v>
      </c>
      <c r="S9" s="15" t="n">
        <f aca="false">Tabela3714583[[#This Row],[N de Acertos2]]/15</f>
        <v>0.466666666666667</v>
      </c>
      <c r="T9" s="14" t="n">
        <f aca="false">Tabela3714583[[#This Row],[N de Acertos]]+Tabela3714583[[#This Row],[N de Acertos2]]</f>
        <v>17</v>
      </c>
      <c r="U9" s="15" t="n">
        <f aca="false">Tabela3714583[[#This Row],[N de Acertos3]]/31</f>
        <v>0.548387096774194</v>
      </c>
      <c r="X9" s="6"/>
      <c r="Y9" s="6"/>
      <c r="Z9" s="6"/>
      <c r="AA9" s="6"/>
      <c r="AB9" s="6"/>
    </row>
    <row r="10" customFormat="false" ht="15" hidden="false" customHeight="false" outlineLevel="0" collapsed="false">
      <c r="B10" s="12" t="n">
        <v>5</v>
      </c>
      <c r="C10" s="13" t="n">
        <v>45525</v>
      </c>
      <c r="D10" s="14" t="s">
        <v>23</v>
      </c>
      <c r="E10" s="14" t="n">
        <v>15</v>
      </c>
      <c r="F10" s="15" t="n">
        <f aca="false">Tabela137472[[#This Row],[N de Acertos]]/16</f>
        <v>0.9375</v>
      </c>
      <c r="G10" s="14" t="n">
        <v>1</v>
      </c>
      <c r="H10" s="15" t="n">
        <f aca="false">Tabela137472[[#This Row],[N de Acertos2]]/2</f>
        <v>0.5</v>
      </c>
      <c r="I10" s="14" t="n">
        <f aca="false">Tabela137472[[#This Row],[N de Acertos]]+Tabela137472[[#This Row],[N de Acertos2]]</f>
        <v>16</v>
      </c>
      <c r="J10" s="15" t="n">
        <f aca="false">Tabela137472[[#This Row],[N de Acertos3]]/18</f>
        <v>0.888888888888889</v>
      </c>
      <c r="L10" s="12" t="n">
        <v>5</v>
      </c>
      <c r="M10" s="13" t="n">
        <v>45525</v>
      </c>
      <c r="N10" s="14" t="s">
        <v>24</v>
      </c>
      <c r="O10" s="14" t="s">
        <v>16</v>
      </c>
      <c r="P10" s="14" t="n">
        <v>8</v>
      </c>
      <c r="Q10" s="15" t="n">
        <f aca="false">Tabela3714583[[#This Row],[N de Acertos]]/16</f>
        <v>0.5</v>
      </c>
      <c r="R10" s="14" t="n">
        <v>7</v>
      </c>
      <c r="S10" s="15" t="n">
        <f aca="false">Tabela3714583[[#This Row],[N de Acertos2]]/15</f>
        <v>0.466666666666667</v>
      </c>
      <c r="T10" s="14" t="n">
        <f aca="false">Tabela3714583[[#This Row],[N de Acertos]]+Tabela3714583[[#This Row],[N de Acertos2]]</f>
        <v>15</v>
      </c>
      <c r="U10" s="15" t="n">
        <f aca="false">Tabela3714583[[#This Row],[N de Acertos3]]/31</f>
        <v>0.483870967741936</v>
      </c>
      <c r="X10" s="6"/>
      <c r="Y10" s="10"/>
      <c r="Z10" s="10"/>
      <c r="AA10" s="11"/>
      <c r="AB10" s="11"/>
    </row>
    <row r="11" customFormat="false" ht="15" hidden="false" customHeight="false" outlineLevel="0" collapsed="false">
      <c r="B11" s="12" t="n">
        <v>6</v>
      </c>
      <c r="C11" s="13" t="n">
        <v>45525</v>
      </c>
      <c r="D11" s="14" t="s">
        <v>25</v>
      </c>
      <c r="E11" s="14" t="n">
        <v>12</v>
      </c>
      <c r="F11" s="15" t="n">
        <f aca="false">Tabela137472[[#This Row],[N de Acertos]]/16</f>
        <v>0.75</v>
      </c>
      <c r="G11" s="14" t="n">
        <v>1</v>
      </c>
      <c r="H11" s="15" t="n">
        <f aca="false">Tabela137472[[#This Row],[N de Acertos2]]/2</f>
        <v>0.5</v>
      </c>
      <c r="I11" s="14" t="n">
        <f aca="false">Tabela137472[[#This Row],[N de Acertos]]+Tabela137472[[#This Row],[N de Acertos2]]</f>
        <v>13</v>
      </c>
      <c r="J11" s="15" t="n">
        <f aca="false">Tabela137472[[#This Row],[N de Acertos3]]/18</f>
        <v>0.722222222222222</v>
      </c>
      <c r="L11" s="12" t="n">
        <v>6</v>
      </c>
      <c r="M11" s="13" t="n">
        <v>45525</v>
      </c>
      <c r="N11" s="14" t="s">
        <v>26</v>
      </c>
      <c r="O11" s="14" t="s">
        <v>16</v>
      </c>
      <c r="P11" s="14" t="n">
        <v>7</v>
      </c>
      <c r="Q11" s="15" t="n">
        <f aca="false">Tabela3714583[[#This Row],[N de Acertos]]/16</f>
        <v>0.4375</v>
      </c>
      <c r="R11" s="14" t="n">
        <v>2</v>
      </c>
      <c r="S11" s="15" t="n">
        <f aca="false">Tabela3714583[[#This Row],[N de Acertos2]]/15</f>
        <v>0.133333333333333</v>
      </c>
      <c r="T11" s="14" t="n">
        <f aca="false">Tabela3714583[[#This Row],[N de Acertos]]+Tabela3714583[[#This Row],[N de Acertos2]]</f>
        <v>9</v>
      </c>
      <c r="U11" s="15" t="n">
        <f aca="false">Tabela3714583[[#This Row],[N de Acertos3]]/31</f>
        <v>0.290322580645161</v>
      </c>
    </row>
    <row r="12" customFormat="false" ht="15" hidden="false" customHeight="false" outlineLevel="0" collapsed="false">
      <c r="B12" s="12" t="n">
        <v>7</v>
      </c>
      <c r="C12" s="13" t="n">
        <v>45525</v>
      </c>
      <c r="D12" s="14" t="s">
        <v>27</v>
      </c>
      <c r="E12" s="14" t="n">
        <v>9</v>
      </c>
      <c r="F12" s="15" t="n">
        <f aca="false">Tabela137472[[#This Row],[N de Acertos]]/16</f>
        <v>0.5625</v>
      </c>
      <c r="G12" s="14" t="n">
        <v>1</v>
      </c>
      <c r="H12" s="15" t="n">
        <f aca="false">Tabela137472[[#This Row],[N de Acertos2]]/2</f>
        <v>0.5</v>
      </c>
      <c r="I12" s="14" t="n">
        <f aca="false">Tabela137472[[#This Row],[N de Acertos]]+Tabela137472[[#This Row],[N de Acertos2]]</f>
        <v>10</v>
      </c>
      <c r="J12" s="15" t="n">
        <f aca="false">Tabela137472[[#This Row],[N de Acertos3]]/18</f>
        <v>0.555555555555556</v>
      </c>
      <c r="L12" s="12" t="n">
        <v>7</v>
      </c>
      <c r="M12" s="13" t="n">
        <v>45525</v>
      </c>
      <c r="N12" s="14" t="s">
        <v>28</v>
      </c>
      <c r="O12" s="14" t="s">
        <v>16</v>
      </c>
      <c r="P12" s="14" t="n">
        <v>11</v>
      </c>
      <c r="Q12" s="15" t="n">
        <f aca="false">Tabela3714583[[#This Row],[N de Acertos]]/16</f>
        <v>0.6875</v>
      </c>
      <c r="R12" s="14" t="n">
        <v>9</v>
      </c>
      <c r="S12" s="15" t="n">
        <f aca="false">Tabela3714583[[#This Row],[N de Acertos2]]/15</f>
        <v>0.6</v>
      </c>
      <c r="T12" s="14" t="n">
        <f aca="false">Tabela3714583[[#This Row],[N de Acertos]]+Tabela3714583[[#This Row],[N de Acertos2]]</f>
        <v>20</v>
      </c>
      <c r="U12" s="15" t="n">
        <f aca="false">Tabela3714583[[#This Row],[N de Acertos3]]/31</f>
        <v>0.645161290322581</v>
      </c>
    </row>
    <row r="13" customFormat="false" ht="15" hidden="false" customHeight="false" outlineLevel="0" collapsed="false">
      <c r="B13" s="12" t="n">
        <v>8</v>
      </c>
      <c r="C13" s="13" t="n">
        <v>45525</v>
      </c>
      <c r="D13" s="14" t="s">
        <v>29</v>
      </c>
      <c r="E13" s="14" t="n">
        <v>12</v>
      </c>
      <c r="F13" s="15" t="n">
        <f aca="false">Tabela137472[[#This Row],[N de Acertos]]/16</f>
        <v>0.75</v>
      </c>
      <c r="G13" s="14" t="n">
        <v>2</v>
      </c>
      <c r="H13" s="15" t="n">
        <f aca="false">Tabela137472[[#This Row],[N de Acertos2]]/2</f>
        <v>1</v>
      </c>
      <c r="I13" s="14" t="n">
        <f aca="false">Tabela137472[[#This Row],[N de Acertos]]+Tabela137472[[#This Row],[N de Acertos2]]</f>
        <v>14</v>
      </c>
      <c r="J13" s="15" t="n">
        <f aca="false">Tabela137472[[#This Row],[N de Acertos3]]/18</f>
        <v>0.777777777777778</v>
      </c>
      <c r="L13" s="12" t="n">
        <v>8</v>
      </c>
      <c r="M13" s="13" t="n">
        <v>45525</v>
      </c>
      <c r="N13" s="14" t="s">
        <v>30</v>
      </c>
      <c r="O13" s="14" t="s">
        <v>16</v>
      </c>
      <c r="P13" s="14" t="n">
        <v>10</v>
      </c>
      <c r="Q13" s="15" t="n">
        <f aca="false">Tabela3714583[[#This Row],[N de Acertos]]/16</f>
        <v>0.625</v>
      </c>
      <c r="R13" s="14" t="n">
        <v>9</v>
      </c>
      <c r="S13" s="15" t="n">
        <f aca="false">Tabela3714583[[#This Row],[N de Acertos2]]/15</f>
        <v>0.6</v>
      </c>
      <c r="T13" s="14" t="n">
        <f aca="false">Tabela3714583[[#This Row],[N de Acertos]]+Tabela3714583[[#This Row],[N de Acertos2]]</f>
        <v>19</v>
      </c>
      <c r="U13" s="15" t="n">
        <f aca="false">Tabela3714583[[#This Row],[N de Acertos3]]/31</f>
        <v>0.612903225806452</v>
      </c>
      <c r="X13" s="3"/>
      <c r="Y13" s="3"/>
      <c r="Z13" s="3"/>
      <c r="AA13" s="3"/>
      <c r="AB13" s="3"/>
    </row>
    <row r="14" customFormat="false" ht="15" hidden="false" customHeight="false" outlineLevel="0" collapsed="false">
      <c r="B14" s="12" t="n">
        <v>9</v>
      </c>
      <c r="C14" s="13" t="n">
        <v>45525</v>
      </c>
      <c r="D14" s="14" t="s">
        <v>31</v>
      </c>
      <c r="E14" s="14" t="n">
        <v>11</v>
      </c>
      <c r="F14" s="15" t="n">
        <f aca="false">Tabela137472[[#This Row],[N de Acertos]]/16</f>
        <v>0.6875</v>
      </c>
      <c r="G14" s="14" t="n">
        <v>1</v>
      </c>
      <c r="H14" s="15" t="n">
        <f aca="false">Tabela137472[[#This Row],[N de Acertos2]]/2</f>
        <v>0.5</v>
      </c>
      <c r="I14" s="14" t="n">
        <f aca="false">Tabela137472[[#This Row],[N de Acertos]]+Tabela137472[[#This Row],[N de Acertos2]]</f>
        <v>12</v>
      </c>
      <c r="J14" s="15" t="n">
        <f aca="false">Tabela137472[[#This Row],[N de Acertos3]]/18</f>
        <v>0.666666666666667</v>
      </c>
      <c r="L14" s="12" t="n">
        <v>9</v>
      </c>
      <c r="M14" s="13" t="n">
        <v>45525</v>
      </c>
      <c r="N14" s="14" t="s">
        <v>32</v>
      </c>
      <c r="O14" s="14" t="s">
        <v>16</v>
      </c>
      <c r="P14" s="14" t="n">
        <v>14</v>
      </c>
      <c r="Q14" s="15" t="n">
        <f aca="false">Tabela3714583[[#This Row],[N de Acertos]]/16</f>
        <v>0.875</v>
      </c>
      <c r="R14" s="14" t="n">
        <v>12</v>
      </c>
      <c r="S14" s="15" t="n">
        <f aca="false">Tabela3714583[[#This Row],[N de Acertos2]]/15</f>
        <v>0.8</v>
      </c>
      <c r="T14" s="14" t="n">
        <f aca="false">Tabela3714583[[#This Row],[N de Acertos]]+Tabela3714583[[#This Row],[N de Acertos2]]</f>
        <v>26</v>
      </c>
      <c r="U14" s="15" t="n">
        <f aca="false">Tabela3714583[[#This Row],[N de Acertos3]]/31</f>
        <v>0.838709677419355</v>
      </c>
      <c r="X14" s="6"/>
      <c r="Y14" s="6"/>
      <c r="Z14" s="6"/>
      <c r="AA14" s="6"/>
      <c r="AB14" s="6"/>
    </row>
    <row r="15" customFormat="false" ht="15" hidden="false" customHeight="false" outlineLevel="0" collapsed="false">
      <c r="B15" s="12" t="n">
        <v>10</v>
      </c>
      <c r="C15" s="13" t="n">
        <v>45525</v>
      </c>
      <c r="D15" s="14" t="s">
        <v>33</v>
      </c>
      <c r="E15" s="14" t="n">
        <v>14</v>
      </c>
      <c r="F15" s="15" t="n">
        <f aca="false">Tabela137472[[#This Row],[N de Acertos]]/16</f>
        <v>0.875</v>
      </c>
      <c r="G15" s="14" t="n">
        <v>1</v>
      </c>
      <c r="H15" s="15" t="n">
        <f aca="false">Tabela137472[[#This Row],[N de Acertos2]]/2</f>
        <v>0.5</v>
      </c>
      <c r="I15" s="14" t="n">
        <f aca="false">Tabela137472[[#This Row],[N de Acertos]]+Tabela137472[[#This Row],[N de Acertos2]]</f>
        <v>15</v>
      </c>
      <c r="J15" s="15" t="n">
        <f aca="false">Tabela137472[[#This Row],[N de Acertos3]]/18</f>
        <v>0.833333333333333</v>
      </c>
      <c r="L15" s="12" t="n">
        <v>10</v>
      </c>
      <c r="M15" s="13" t="n">
        <v>45525</v>
      </c>
      <c r="N15" s="14" t="s">
        <v>34</v>
      </c>
      <c r="O15" s="14" t="s">
        <v>16</v>
      </c>
      <c r="P15" s="14" t="n">
        <v>11</v>
      </c>
      <c r="Q15" s="15" t="n">
        <f aca="false">Tabela3714583[[#This Row],[N de Acertos]]/16</f>
        <v>0.6875</v>
      </c>
      <c r="R15" s="14" t="n">
        <v>7</v>
      </c>
      <c r="S15" s="15" t="n">
        <f aca="false">Tabela3714583[[#This Row],[N de Acertos2]]/15</f>
        <v>0.466666666666667</v>
      </c>
      <c r="T15" s="14" t="n">
        <f aca="false">Tabela3714583[[#This Row],[N de Acertos]]+Tabela3714583[[#This Row],[N de Acertos2]]</f>
        <v>18</v>
      </c>
      <c r="U15" s="15" t="n">
        <f aca="false">Tabela3714583[[#This Row],[N de Acertos3]]/31</f>
        <v>0.580645161290323</v>
      </c>
      <c r="X15" s="6"/>
      <c r="Y15" s="10"/>
      <c r="Z15" s="10"/>
      <c r="AA15" s="11"/>
      <c r="AB15" s="11"/>
    </row>
    <row r="16" customFormat="false" ht="15" hidden="false" customHeight="false" outlineLevel="0" collapsed="false">
      <c r="B16" s="12" t="n">
        <v>11</v>
      </c>
      <c r="C16" s="13" t="n">
        <v>45525</v>
      </c>
      <c r="D16" s="14" t="s">
        <v>20</v>
      </c>
      <c r="E16" s="14" t="n">
        <v>15</v>
      </c>
      <c r="F16" s="15" t="n">
        <f aca="false">Tabela137472[[#This Row],[N de Acertos]]/16</f>
        <v>0.9375</v>
      </c>
      <c r="G16" s="14" t="n">
        <v>1</v>
      </c>
      <c r="H16" s="15" t="n">
        <f aca="false">Tabela137472[[#This Row],[N de Acertos2]]/2</f>
        <v>0.5</v>
      </c>
      <c r="I16" s="14" t="n">
        <f aca="false">Tabela137472[[#This Row],[N de Acertos]]+Tabela137472[[#This Row],[N de Acertos2]]</f>
        <v>16</v>
      </c>
      <c r="J16" s="15" t="n">
        <f aca="false">Tabela137472[[#This Row],[N de Acertos3]]/18</f>
        <v>0.888888888888889</v>
      </c>
      <c r="L16" s="12" t="n">
        <v>11</v>
      </c>
      <c r="M16" s="13" t="n">
        <v>45525</v>
      </c>
      <c r="N16" s="14" t="s">
        <v>29</v>
      </c>
      <c r="O16" s="14" t="s">
        <v>16</v>
      </c>
      <c r="P16" s="14" t="n">
        <v>8</v>
      </c>
      <c r="Q16" s="15" t="n">
        <f aca="false">Tabela3714583[[#This Row],[N de Acertos]]/16</f>
        <v>0.5</v>
      </c>
      <c r="R16" s="14" t="n">
        <v>8</v>
      </c>
      <c r="S16" s="15" t="n">
        <f aca="false">Tabela3714583[[#This Row],[N de Acertos2]]/15</f>
        <v>0.533333333333333</v>
      </c>
      <c r="T16" s="14" t="n">
        <f aca="false">Tabela3714583[[#This Row],[N de Acertos]]+Tabela3714583[[#This Row],[N de Acertos2]]</f>
        <v>16</v>
      </c>
      <c r="U16" s="15" t="n">
        <f aca="false">Tabela3714583[[#This Row],[N de Acertos3]]/31</f>
        <v>0.516129032258065</v>
      </c>
      <c r="AA16" s="11"/>
    </row>
    <row r="17" customFormat="false" ht="15" hidden="false" customHeight="false" outlineLevel="0" collapsed="false">
      <c r="B17" s="12" t="n">
        <v>12</v>
      </c>
      <c r="C17" s="13" t="n">
        <v>45525</v>
      </c>
      <c r="D17" s="14" t="s">
        <v>35</v>
      </c>
      <c r="E17" s="14" t="n">
        <v>10</v>
      </c>
      <c r="F17" s="15" t="n">
        <f aca="false">Tabela137472[[#This Row],[N de Acertos]]/16</f>
        <v>0.625</v>
      </c>
      <c r="G17" s="14" t="n">
        <v>0</v>
      </c>
      <c r="H17" s="15" t="n">
        <f aca="false">Tabela137472[[#This Row],[N de Acertos2]]/2</f>
        <v>0</v>
      </c>
      <c r="I17" s="14" t="n">
        <f aca="false">Tabela137472[[#This Row],[N de Acertos]]+Tabela137472[[#This Row],[N de Acertos2]]</f>
        <v>10</v>
      </c>
      <c r="J17" s="15" t="n">
        <f aca="false">Tabela137472[[#This Row],[N de Acertos3]]/18</f>
        <v>0.555555555555556</v>
      </c>
      <c r="L17" s="12" t="n">
        <v>12</v>
      </c>
      <c r="M17" s="13" t="n">
        <v>45525</v>
      </c>
      <c r="N17" s="14" t="s">
        <v>36</v>
      </c>
      <c r="O17" s="14" t="s">
        <v>16</v>
      </c>
      <c r="P17" s="14" t="n">
        <v>2</v>
      </c>
      <c r="Q17" s="15" t="n">
        <f aca="false">Tabela3714583[[#This Row],[N de Acertos]]/16</f>
        <v>0.125</v>
      </c>
      <c r="R17" s="14" t="n">
        <v>3</v>
      </c>
      <c r="S17" s="15" t="n">
        <f aca="false">Tabela3714583[[#This Row],[N de Acertos2]]/15</f>
        <v>0.2</v>
      </c>
      <c r="T17" s="14" t="n">
        <f aca="false">Tabela3714583[[#This Row],[N de Acertos]]+Tabela3714583[[#This Row],[N de Acertos2]]</f>
        <v>5</v>
      </c>
      <c r="U17" s="15" t="n">
        <f aca="false">Tabela3714583[[#This Row],[N de Acertos3]]/31</f>
        <v>0.161290322580645</v>
      </c>
    </row>
    <row r="18" customFormat="false" ht="15" hidden="false" customHeight="false" outlineLevel="0" collapsed="false">
      <c r="B18" s="16" t="n">
        <v>13</v>
      </c>
      <c r="C18" s="13" t="n">
        <v>45533</v>
      </c>
      <c r="D18" s="14" t="s">
        <v>37</v>
      </c>
      <c r="E18" s="14" t="n">
        <v>12</v>
      </c>
      <c r="F18" s="15" t="n">
        <f aca="false">Tabela137472[[#This Row],[N de Acertos]]/16</f>
        <v>0.75</v>
      </c>
      <c r="G18" s="14" t="n">
        <v>3</v>
      </c>
      <c r="H18" s="15" t="n">
        <f aca="false">Tabela137472[[#This Row],[N de Acertos2]]/5</f>
        <v>0.6</v>
      </c>
      <c r="I18" s="14" t="n">
        <f aca="false">Tabela137472[[#This Row],[N de Acertos]]+Tabela137472[[#This Row],[N de Acertos2]]</f>
        <v>15</v>
      </c>
      <c r="J18" s="15" t="n">
        <f aca="false">Tabela137472[[#This Row],[N de Acertos3]]/21</f>
        <v>0.714285714285714</v>
      </c>
      <c r="L18" s="12" t="n">
        <v>13</v>
      </c>
      <c r="M18" s="13" t="n">
        <v>45525</v>
      </c>
      <c r="N18" s="14" t="s">
        <v>38</v>
      </c>
      <c r="O18" s="14" t="s">
        <v>16</v>
      </c>
      <c r="P18" s="14" t="n">
        <v>6</v>
      </c>
      <c r="Q18" s="15" t="n">
        <f aca="false">Tabela3714583[[#This Row],[N de Acertos]]/16</f>
        <v>0.375</v>
      </c>
      <c r="R18" s="14" t="n">
        <v>8</v>
      </c>
      <c r="S18" s="15" t="n">
        <f aca="false">Tabela3714583[[#This Row],[N de Acertos2]]/15</f>
        <v>0.533333333333333</v>
      </c>
      <c r="T18" s="14" t="n">
        <f aca="false">Tabela3714583[[#This Row],[N de Acertos]]+Tabela3714583[[#This Row],[N de Acertos2]]</f>
        <v>14</v>
      </c>
      <c r="U18" s="15" t="n">
        <f aca="false">Tabela3714583[[#This Row],[N de Acertos3]]/31</f>
        <v>0.451612903225806</v>
      </c>
    </row>
    <row r="19" customFormat="false" ht="15" hidden="false" customHeight="false" outlineLevel="0" collapsed="false">
      <c r="B19" s="12" t="n">
        <v>14</v>
      </c>
      <c r="C19" s="13" t="n">
        <v>45533</v>
      </c>
      <c r="D19" s="14" t="s">
        <v>39</v>
      </c>
      <c r="E19" s="14" t="n">
        <v>8</v>
      </c>
      <c r="F19" s="15" t="n">
        <f aca="false">Tabela137472[[#This Row],[N de Acertos]]/16</f>
        <v>0.5</v>
      </c>
      <c r="G19" s="14" t="n">
        <v>1</v>
      </c>
      <c r="H19" s="15" t="n">
        <f aca="false">Tabela137472[[#This Row],[N de Acertos2]]/5</f>
        <v>0.2</v>
      </c>
      <c r="I19" s="14" t="n">
        <f aca="false">Tabela137472[[#This Row],[N de Acertos]]+Tabela137472[[#This Row],[N de Acertos2]]</f>
        <v>9</v>
      </c>
      <c r="J19" s="15" t="n">
        <f aca="false">Tabela137472[[#This Row],[N de Acertos3]]/21</f>
        <v>0.428571428571429</v>
      </c>
      <c r="L19" s="12" t="n">
        <v>14</v>
      </c>
      <c r="M19" s="13" t="n">
        <v>45525</v>
      </c>
      <c r="N19" s="14" t="s">
        <v>40</v>
      </c>
      <c r="O19" s="14" t="s">
        <v>16</v>
      </c>
      <c r="P19" s="14" t="n">
        <v>10</v>
      </c>
      <c r="Q19" s="15" t="n">
        <f aca="false">Tabela3714583[[#This Row],[N de Acertos]]/16</f>
        <v>0.625</v>
      </c>
      <c r="R19" s="14" t="n">
        <v>7</v>
      </c>
      <c r="S19" s="15" t="n">
        <f aca="false">Tabela3714583[[#This Row],[N de Acertos2]]/15</f>
        <v>0.466666666666667</v>
      </c>
      <c r="T19" s="14" t="n">
        <f aca="false">Tabela3714583[[#This Row],[N de Acertos]]+Tabela3714583[[#This Row],[N de Acertos2]]</f>
        <v>17</v>
      </c>
      <c r="U19" s="15" t="n">
        <f aca="false">Tabela3714583[[#This Row],[N de Acertos3]]/31</f>
        <v>0.548387096774194</v>
      </c>
    </row>
    <row r="20" customFormat="false" ht="15" hidden="false" customHeight="false" outlineLevel="0" collapsed="false">
      <c r="B20" s="12" t="n">
        <v>15</v>
      </c>
      <c r="C20" s="13" t="n">
        <v>45533</v>
      </c>
      <c r="D20" s="14" t="s">
        <v>41</v>
      </c>
      <c r="E20" s="14" t="n">
        <v>6</v>
      </c>
      <c r="F20" s="15" t="n">
        <f aca="false">Tabela137472[[#This Row],[N de Acertos]]/16</f>
        <v>0.375</v>
      </c>
      <c r="G20" s="14" t="n">
        <v>3</v>
      </c>
      <c r="H20" s="15" t="n">
        <f aca="false">Tabela137472[[#This Row],[N de Acertos2]]/5</f>
        <v>0.6</v>
      </c>
      <c r="I20" s="14" t="n">
        <f aca="false">Tabela137472[[#This Row],[N de Acertos]]+Tabela137472[[#This Row],[N de Acertos2]]</f>
        <v>9</v>
      </c>
      <c r="J20" s="15" t="n">
        <f aca="false">Tabela137472[[#This Row],[N de Acertos3]]/21</f>
        <v>0.428571428571429</v>
      </c>
      <c r="L20" s="12" t="n">
        <v>15</v>
      </c>
      <c r="M20" s="13" t="n">
        <v>45525</v>
      </c>
      <c r="N20" s="14" t="s">
        <v>31</v>
      </c>
      <c r="O20" s="14" t="s">
        <v>16</v>
      </c>
      <c r="P20" s="14" t="n">
        <v>12</v>
      </c>
      <c r="Q20" s="15" t="n">
        <f aca="false">Tabela3714583[[#This Row],[N de Acertos]]/16</f>
        <v>0.75</v>
      </c>
      <c r="R20" s="14" t="n">
        <v>9</v>
      </c>
      <c r="S20" s="15" t="n">
        <f aca="false">Tabela3714583[[#This Row],[N de Acertos2]]/15</f>
        <v>0.6</v>
      </c>
      <c r="T20" s="14" t="n">
        <f aca="false">Tabela3714583[[#This Row],[N de Acertos]]+Tabela3714583[[#This Row],[N de Acertos2]]</f>
        <v>21</v>
      </c>
      <c r="U20" s="15" t="n">
        <f aca="false">Tabela3714583[[#This Row],[N de Acertos3]]/31</f>
        <v>0.67741935483871</v>
      </c>
    </row>
    <row r="21" customFormat="false" ht="15" hidden="false" customHeight="false" outlineLevel="0" collapsed="false">
      <c r="B21" s="12" t="n">
        <v>16</v>
      </c>
      <c r="C21" s="13" t="n">
        <v>45533</v>
      </c>
      <c r="D21" s="14" t="s">
        <v>42</v>
      </c>
      <c r="E21" s="14" t="n">
        <v>10</v>
      </c>
      <c r="F21" s="15" t="n">
        <f aca="false">Tabela137472[[#This Row],[N de Acertos]]/16</f>
        <v>0.625</v>
      </c>
      <c r="G21" s="14" t="n">
        <v>3</v>
      </c>
      <c r="H21" s="15" t="n">
        <f aca="false">Tabela137472[[#This Row],[N de Acertos2]]/5</f>
        <v>0.6</v>
      </c>
      <c r="I21" s="14" t="n">
        <f aca="false">Tabela137472[[#This Row],[N de Acertos]]+Tabela137472[[#This Row],[N de Acertos2]]</f>
        <v>13</v>
      </c>
      <c r="J21" s="15" t="n">
        <f aca="false">Tabela137472[[#This Row],[N de Acertos3]]/21</f>
        <v>0.619047619047619</v>
      </c>
      <c r="L21" s="12" t="n">
        <v>16</v>
      </c>
      <c r="M21" s="13" t="n">
        <v>45525</v>
      </c>
      <c r="N21" s="14" t="s">
        <v>43</v>
      </c>
      <c r="O21" s="14" t="s">
        <v>16</v>
      </c>
      <c r="P21" s="14" t="n">
        <v>7</v>
      </c>
      <c r="Q21" s="15" t="n">
        <f aca="false">Tabela3714583[[#This Row],[N de Acertos]]/16</f>
        <v>0.4375</v>
      </c>
      <c r="R21" s="14" t="n">
        <v>9</v>
      </c>
      <c r="S21" s="15" t="n">
        <f aca="false">Tabela3714583[[#This Row],[N de Acertos2]]/15</f>
        <v>0.6</v>
      </c>
      <c r="T21" s="14" t="n">
        <f aca="false">Tabela3714583[[#This Row],[N de Acertos]]+Tabela3714583[[#This Row],[N de Acertos2]]</f>
        <v>16</v>
      </c>
      <c r="U21" s="15" t="n">
        <f aca="false">Tabela3714583[[#This Row],[N de Acertos3]]/31</f>
        <v>0.516129032258065</v>
      </c>
    </row>
    <row r="22" customFormat="false" ht="15" hidden="false" customHeight="false" outlineLevel="0" collapsed="false">
      <c r="B22" s="12" t="n">
        <v>17</v>
      </c>
      <c r="C22" s="13" t="n">
        <v>45533</v>
      </c>
      <c r="D22" s="14" t="s">
        <v>44</v>
      </c>
      <c r="E22" s="14" t="n">
        <v>6</v>
      </c>
      <c r="F22" s="15" t="n">
        <f aca="false">Tabela137472[[#This Row],[N de Acertos]]/16</f>
        <v>0.375</v>
      </c>
      <c r="G22" s="14" t="n">
        <v>3</v>
      </c>
      <c r="H22" s="15" t="n">
        <f aca="false">Tabela137472[[#This Row],[N de Acertos2]]/5</f>
        <v>0.6</v>
      </c>
      <c r="I22" s="14" t="n">
        <f aca="false">Tabela137472[[#This Row],[N de Acertos]]+Tabela137472[[#This Row],[N de Acertos2]]</f>
        <v>9</v>
      </c>
      <c r="J22" s="15" t="n">
        <f aca="false">Tabela137472[[#This Row],[N de Acertos3]]/21</f>
        <v>0.428571428571429</v>
      </c>
      <c r="L22" s="12" t="n">
        <v>17</v>
      </c>
      <c r="M22" s="13" t="n">
        <v>45525</v>
      </c>
      <c r="N22" s="14" t="s">
        <v>45</v>
      </c>
      <c r="O22" s="14" t="s">
        <v>16</v>
      </c>
      <c r="P22" s="14" t="n">
        <v>14</v>
      </c>
      <c r="Q22" s="15" t="n">
        <f aca="false">Tabela3714583[[#This Row],[N de Acertos]]/16</f>
        <v>0.875</v>
      </c>
      <c r="R22" s="14" t="n">
        <v>11</v>
      </c>
      <c r="S22" s="15" t="n">
        <f aca="false">Tabela3714583[[#This Row],[N de Acertos2]]/15</f>
        <v>0.733333333333333</v>
      </c>
      <c r="T22" s="14" t="n">
        <f aca="false">Tabela3714583[[#This Row],[N de Acertos]]+Tabela3714583[[#This Row],[N de Acertos2]]</f>
        <v>25</v>
      </c>
      <c r="U22" s="15" t="n">
        <f aca="false">Tabela3714583[[#This Row],[N de Acertos3]]/31</f>
        <v>0.806451612903226</v>
      </c>
    </row>
    <row r="23" customFormat="false" ht="15" hidden="false" customHeight="false" outlineLevel="0" collapsed="false">
      <c r="B23" s="12" t="n">
        <v>18</v>
      </c>
      <c r="C23" s="13" t="n">
        <v>45533</v>
      </c>
      <c r="D23" s="14" t="s">
        <v>46</v>
      </c>
      <c r="E23" s="14" t="n">
        <v>9</v>
      </c>
      <c r="F23" s="15" t="n">
        <f aca="false">Tabela137472[[#This Row],[N de Acertos]]/16</f>
        <v>0.5625</v>
      </c>
      <c r="G23" s="14" t="n">
        <v>3</v>
      </c>
      <c r="H23" s="15" t="n">
        <f aca="false">Tabela137472[[#This Row],[N de Acertos2]]/5</f>
        <v>0.6</v>
      </c>
      <c r="I23" s="14" t="n">
        <f aca="false">Tabela137472[[#This Row],[N de Acertos]]+Tabela137472[[#This Row],[N de Acertos2]]</f>
        <v>12</v>
      </c>
      <c r="J23" s="15" t="n">
        <f aca="false">Tabela137472[[#This Row],[N de Acertos3]]/21</f>
        <v>0.571428571428571</v>
      </c>
      <c r="L23" s="12" t="n">
        <v>18</v>
      </c>
      <c r="M23" s="13" t="n">
        <v>45525</v>
      </c>
      <c r="N23" s="14" t="s">
        <v>47</v>
      </c>
      <c r="O23" s="14" t="s">
        <v>16</v>
      </c>
      <c r="P23" s="14" t="n">
        <v>8</v>
      </c>
      <c r="Q23" s="15" t="n">
        <f aca="false">Tabela3714583[[#This Row],[N de Acertos]]/16</f>
        <v>0.5</v>
      </c>
      <c r="R23" s="14" t="n">
        <v>4</v>
      </c>
      <c r="S23" s="15" t="n">
        <f aca="false">Tabela3714583[[#This Row],[N de Acertos2]]/15</f>
        <v>0.266666666666667</v>
      </c>
      <c r="T23" s="14" t="n">
        <f aca="false">Tabela3714583[[#This Row],[N de Acertos]]+Tabela3714583[[#This Row],[N de Acertos2]]</f>
        <v>12</v>
      </c>
      <c r="U23" s="15" t="n">
        <f aca="false">Tabela3714583[[#This Row],[N de Acertos3]]/31</f>
        <v>0.387096774193548</v>
      </c>
    </row>
    <row r="24" customFormat="false" ht="15" hidden="false" customHeight="false" outlineLevel="0" collapsed="false">
      <c r="B24" s="12" t="n">
        <v>19</v>
      </c>
      <c r="C24" s="13" t="n">
        <v>45533</v>
      </c>
      <c r="D24" s="14" t="s">
        <v>48</v>
      </c>
      <c r="E24" s="14" t="n">
        <v>12</v>
      </c>
      <c r="F24" s="15" t="n">
        <f aca="false">Tabela137472[[#This Row],[N de Acertos]]/16</f>
        <v>0.75</v>
      </c>
      <c r="G24" s="14" t="n">
        <v>3</v>
      </c>
      <c r="H24" s="15" t="n">
        <f aca="false">Tabela137472[[#This Row],[N de Acertos2]]/5</f>
        <v>0.6</v>
      </c>
      <c r="I24" s="14" t="n">
        <f aca="false">Tabela137472[[#This Row],[N de Acertos]]+Tabela137472[[#This Row],[N de Acertos2]]</f>
        <v>15</v>
      </c>
      <c r="J24" s="15" t="n">
        <f aca="false">Tabela137472[[#This Row],[N de Acertos3]]/21</f>
        <v>0.714285714285714</v>
      </c>
      <c r="L24" s="12" t="n">
        <v>19</v>
      </c>
      <c r="M24" s="13" t="n">
        <v>45525</v>
      </c>
      <c r="N24" s="14" t="s">
        <v>49</v>
      </c>
      <c r="O24" s="14" t="s">
        <v>16</v>
      </c>
      <c r="P24" s="14" t="n">
        <v>9</v>
      </c>
      <c r="Q24" s="15" t="n">
        <f aca="false">Tabela3714583[[#This Row],[N de Acertos]]/16</f>
        <v>0.5625</v>
      </c>
      <c r="R24" s="14" t="n">
        <v>6</v>
      </c>
      <c r="S24" s="15" t="n">
        <f aca="false">Tabela3714583[[#This Row],[N de Acertos2]]/15</f>
        <v>0.4</v>
      </c>
      <c r="T24" s="14" t="n">
        <f aca="false">Tabela3714583[[#This Row],[N de Acertos]]+Tabela3714583[[#This Row],[N de Acertos2]]</f>
        <v>15</v>
      </c>
      <c r="U24" s="15" t="n">
        <f aca="false">Tabela3714583[[#This Row],[N de Acertos3]]/31</f>
        <v>0.483870967741936</v>
      </c>
    </row>
    <row r="25" customFormat="false" ht="15" hidden="false" customHeight="false" outlineLevel="0" collapsed="false">
      <c r="B25" s="12" t="n">
        <v>20</v>
      </c>
      <c r="C25" s="13" t="n">
        <v>45533</v>
      </c>
      <c r="D25" s="14" t="s">
        <v>50</v>
      </c>
      <c r="E25" s="14" t="n">
        <v>14</v>
      </c>
      <c r="F25" s="15" t="n">
        <f aca="false">Tabela137472[[#This Row],[N de Acertos]]/16</f>
        <v>0.875</v>
      </c>
      <c r="G25" s="14" t="n">
        <v>4</v>
      </c>
      <c r="H25" s="15" t="n">
        <f aca="false">Tabela137472[[#This Row],[N de Acertos2]]/5</f>
        <v>0.8</v>
      </c>
      <c r="I25" s="14" t="n">
        <f aca="false">Tabela137472[[#This Row],[N de Acertos]]+Tabela137472[[#This Row],[N de Acertos2]]</f>
        <v>18</v>
      </c>
      <c r="J25" s="15" t="n">
        <f aca="false">Tabela137472[[#This Row],[N de Acertos3]]/21</f>
        <v>0.857142857142857</v>
      </c>
      <c r="L25" s="12" t="n">
        <v>20</v>
      </c>
      <c r="M25" s="13" t="n">
        <v>45525</v>
      </c>
      <c r="N25" s="14" t="s">
        <v>51</v>
      </c>
      <c r="O25" s="14" t="s">
        <v>16</v>
      </c>
      <c r="P25" s="14" t="n">
        <v>7</v>
      </c>
      <c r="Q25" s="15" t="n">
        <f aca="false">Tabela3714583[[#This Row],[N de Acertos]]/16</f>
        <v>0.4375</v>
      </c>
      <c r="R25" s="14" t="n">
        <v>11</v>
      </c>
      <c r="S25" s="15" t="n">
        <f aca="false">Tabela3714583[[#This Row],[N de Acertos2]]/15</f>
        <v>0.733333333333333</v>
      </c>
      <c r="T25" s="14" t="n">
        <f aca="false">Tabela3714583[[#This Row],[N de Acertos]]+Tabela3714583[[#This Row],[N de Acertos2]]</f>
        <v>18</v>
      </c>
      <c r="U25" s="15" t="n">
        <f aca="false">Tabela3714583[[#This Row],[N de Acertos3]]/31</f>
        <v>0.580645161290323</v>
      </c>
    </row>
    <row r="26" customFormat="false" ht="15" hidden="false" customHeight="false" outlineLevel="0" collapsed="false">
      <c r="B26" s="12" t="n">
        <v>21</v>
      </c>
      <c r="C26" s="13" t="n">
        <v>45533</v>
      </c>
      <c r="D26" s="14" t="s">
        <v>52</v>
      </c>
      <c r="E26" s="14" t="n">
        <v>11</v>
      </c>
      <c r="F26" s="15" t="n">
        <f aca="false">Tabela137472[[#This Row],[N de Acertos]]/16</f>
        <v>0.6875</v>
      </c>
      <c r="G26" s="14" t="n">
        <v>3</v>
      </c>
      <c r="H26" s="15" t="n">
        <f aca="false">Tabela137472[[#This Row],[N de Acertos2]]/5</f>
        <v>0.6</v>
      </c>
      <c r="I26" s="14" t="n">
        <f aca="false">Tabela137472[[#This Row],[N de Acertos]]+Tabela137472[[#This Row],[N de Acertos2]]</f>
        <v>14</v>
      </c>
      <c r="J26" s="15" t="n">
        <f aca="false">Tabela137472[[#This Row],[N de Acertos3]]/21</f>
        <v>0.666666666666667</v>
      </c>
      <c r="L26" s="12" t="n">
        <v>21</v>
      </c>
      <c r="M26" s="13" t="n">
        <v>45525</v>
      </c>
      <c r="N26" s="14" t="s">
        <v>53</v>
      </c>
      <c r="O26" s="14" t="s">
        <v>16</v>
      </c>
      <c r="P26" s="14" t="n">
        <v>11</v>
      </c>
      <c r="Q26" s="15" t="n">
        <f aca="false">Tabela3714583[[#This Row],[N de Acertos]]/16</f>
        <v>0.6875</v>
      </c>
      <c r="R26" s="14" t="n">
        <v>9</v>
      </c>
      <c r="S26" s="15" t="n">
        <f aca="false">Tabela3714583[[#This Row],[N de Acertos2]]/15</f>
        <v>0.6</v>
      </c>
      <c r="T26" s="14" t="n">
        <f aca="false">Tabela3714583[[#This Row],[N de Acertos]]+Tabela3714583[[#This Row],[N de Acertos2]]</f>
        <v>20</v>
      </c>
      <c r="U26" s="15" t="n">
        <f aca="false">Tabela3714583[[#This Row],[N de Acertos3]]/31</f>
        <v>0.645161290322581</v>
      </c>
    </row>
    <row r="27" customFormat="false" ht="15" hidden="false" customHeight="false" outlineLevel="0" collapsed="false">
      <c r="B27" s="12" t="n">
        <v>22</v>
      </c>
      <c r="C27" s="13" t="n">
        <v>45533</v>
      </c>
      <c r="D27" s="14" t="s">
        <v>45</v>
      </c>
      <c r="E27" s="14" t="n">
        <v>13</v>
      </c>
      <c r="F27" s="15" t="n">
        <f aca="false">Tabela137472[[#This Row],[N de Acertos]]/16</f>
        <v>0.8125</v>
      </c>
      <c r="G27" s="14" t="n">
        <v>4</v>
      </c>
      <c r="H27" s="15" t="n">
        <f aca="false">Tabela137472[[#This Row],[N de Acertos2]]/5</f>
        <v>0.8</v>
      </c>
      <c r="I27" s="14" t="n">
        <f aca="false">Tabela137472[[#This Row],[N de Acertos]]+Tabela137472[[#This Row],[N de Acertos2]]</f>
        <v>17</v>
      </c>
      <c r="J27" s="15" t="n">
        <f aca="false">Tabela137472[[#This Row],[N de Acertos3]]/21</f>
        <v>0.80952380952381</v>
      </c>
      <c r="L27" s="12" t="n">
        <v>22</v>
      </c>
      <c r="M27" s="13" t="n">
        <v>45525</v>
      </c>
      <c r="N27" s="14" t="n">
        <v>22</v>
      </c>
      <c r="O27" s="14" t="s">
        <v>16</v>
      </c>
      <c r="P27" s="14" t="n">
        <v>13</v>
      </c>
      <c r="Q27" s="15" t="n">
        <f aca="false">Tabela3714583[[#This Row],[N de Acertos]]/16</f>
        <v>0.8125</v>
      </c>
      <c r="R27" s="14" t="n">
        <v>9</v>
      </c>
      <c r="S27" s="15" t="n">
        <f aca="false">Tabela3714583[[#This Row],[N de Acertos2]]/15</f>
        <v>0.6</v>
      </c>
      <c r="T27" s="14" t="n">
        <f aca="false">Tabela3714583[[#This Row],[N de Acertos]]+Tabela3714583[[#This Row],[N de Acertos2]]</f>
        <v>22</v>
      </c>
      <c r="U27" s="15" t="n">
        <f aca="false">Tabela3714583[[#This Row],[N de Acertos3]]/31</f>
        <v>0.709677419354839</v>
      </c>
    </row>
    <row r="28" customFormat="false" ht="15" hidden="false" customHeight="false" outlineLevel="0" collapsed="false">
      <c r="B28" s="12" t="n">
        <v>23</v>
      </c>
      <c r="C28" s="13" t="n">
        <v>45533</v>
      </c>
      <c r="D28" s="14" t="s">
        <v>54</v>
      </c>
      <c r="E28" s="14" t="n">
        <v>7</v>
      </c>
      <c r="F28" s="15" t="n">
        <f aca="false">Tabela137472[[#This Row],[N de Acertos]]/16</f>
        <v>0.4375</v>
      </c>
      <c r="G28" s="14" t="n">
        <v>5</v>
      </c>
      <c r="H28" s="15" t="n">
        <f aca="false">Tabela137472[[#This Row],[N de Acertos2]]/5</f>
        <v>1</v>
      </c>
      <c r="I28" s="14" t="n">
        <f aca="false">Tabela137472[[#This Row],[N de Acertos]]+Tabela137472[[#This Row],[N de Acertos2]]</f>
        <v>12</v>
      </c>
      <c r="J28" s="15" t="n">
        <f aca="false">Tabela137472[[#This Row],[N de Acertos3]]/21</f>
        <v>0.571428571428571</v>
      </c>
      <c r="L28" s="12" t="n">
        <v>23</v>
      </c>
      <c r="M28" s="13" t="n">
        <v>45525</v>
      </c>
      <c r="N28" s="14" t="n">
        <v>23</v>
      </c>
      <c r="O28" s="14" t="s">
        <v>16</v>
      </c>
      <c r="P28" s="14" t="n">
        <v>5</v>
      </c>
      <c r="Q28" s="15" t="n">
        <f aca="false">Tabela3714583[[#This Row],[N de Acertos]]/16</f>
        <v>0.3125</v>
      </c>
      <c r="R28" s="14" t="n">
        <v>5</v>
      </c>
      <c r="S28" s="15" t="n">
        <f aca="false">Tabela3714583[[#This Row],[N de Acertos2]]/15</f>
        <v>0.333333333333333</v>
      </c>
      <c r="T28" s="14" t="n">
        <f aca="false">Tabela3714583[[#This Row],[N de Acertos]]+Tabela3714583[[#This Row],[N de Acertos2]]</f>
        <v>10</v>
      </c>
      <c r="U28" s="15" t="n">
        <f aca="false">Tabela3714583[[#This Row],[N de Acertos3]]/31</f>
        <v>0.32258064516129</v>
      </c>
    </row>
    <row r="29" customFormat="false" ht="15" hidden="false" customHeight="false" outlineLevel="0" collapsed="false">
      <c r="B29" s="12" t="n">
        <v>24</v>
      </c>
      <c r="C29" s="13" t="n">
        <v>45533</v>
      </c>
      <c r="D29" s="14" t="s">
        <v>55</v>
      </c>
      <c r="E29" s="14" t="n">
        <v>12</v>
      </c>
      <c r="F29" s="15" t="n">
        <f aca="false">Tabela137472[[#This Row],[N de Acertos]]/16</f>
        <v>0.75</v>
      </c>
      <c r="G29" s="14" t="n">
        <v>1</v>
      </c>
      <c r="H29" s="15" t="n">
        <f aca="false">Tabela137472[[#This Row],[N de Acertos2]]/5</f>
        <v>0.2</v>
      </c>
      <c r="I29" s="14" t="n">
        <f aca="false">Tabela137472[[#This Row],[N de Acertos]]+Tabela137472[[#This Row],[N de Acertos2]]</f>
        <v>13</v>
      </c>
      <c r="J29" s="15" t="n">
        <f aca="false">Tabela137472[[#This Row],[N de Acertos3]]/21</f>
        <v>0.619047619047619</v>
      </c>
      <c r="L29" s="12" t="n">
        <v>24</v>
      </c>
      <c r="M29" s="13" t="n">
        <v>45525</v>
      </c>
      <c r="N29" s="14" t="n">
        <v>24</v>
      </c>
      <c r="O29" s="14" t="s">
        <v>16</v>
      </c>
      <c r="P29" s="14" t="n">
        <v>5</v>
      </c>
      <c r="Q29" s="15" t="n">
        <f aca="false">Tabela3714583[[#This Row],[N de Acertos]]/16</f>
        <v>0.3125</v>
      </c>
      <c r="R29" s="14" t="n">
        <v>4</v>
      </c>
      <c r="S29" s="15" t="n">
        <f aca="false">Tabela3714583[[#This Row],[N de Acertos2]]/15</f>
        <v>0.266666666666667</v>
      </c>
      <c r="T29" s="14" t="n">
        <f aca="false">Tabela3714583[[#This Row],[N de Acertos]]+Tabela3714583[[#This Row],[N de Acertos2]]</f>
        <v>9</v>
      </c>
      <c r="U29" s="15" t="n">
        <f aca="false">Tabela3714583[[#This Row],[N de Acertos3]]/31</f>
        <v>0.290322580645161</v>
      </c>
    </row>
    <row r="30" customFormat="false" ht="15" hidden="false" customHeight="false" outlineLevel="0" collapsed="false">
      <c r="B30" s="12" t="n">
        <v>25</v>
      </c>
      <c r="C30" s="13" t="n">
        <v>45533</v>
      </c>
      <c r="D30" s="14" t="s">
        <v>56</v>
      </c>
      <c r="E30" s="14" t="n">
        <v>9</v>
      </c>
      <c r="F30" s="15" t="n">
        <f aca="false">Tabela137472[[#This Row],[N de Acertos]]/16</f>
        <v>0.5625</v>
      </c>
      <c r="G30" s="14" t="n">
        <v>3</v>
      </c>
      <c r="H30" s="15" t="n">
        <f aca="false">Tabela137472[[#This Row],[N de Acertos2]]/5</f>
        <v>0.6</v>
      </c>
      <c r="I30" s="14" t="n">
        <f aca="false">Tabela137472[[#This Row],[N de Acertos]]+Tabela137472[[#This Row],[N de Acertos2]]</f>
        <v>12</v>
      </c>
      <c r="J30" s="15" t="n">
        <f aca="false">Tabela137472[[#This Row],[N de Acertos3]]/21</f>
        <v>0.571428571428571</v>
      </c>
      <c r="L30" s="12" t="n">
        <v>25</v>
      </c>
      <c r="M30" s="13" t="n">
        <v>45525</v>
      </c>
      <c r="N30" s="14" t="n">
        <v>25</v>
      </c>
      <c r="O30" s="14" t="s">
        <v>16</v>
      </c>
      <c r="P30" s="14" t="n">
        <v>12</v>
      </c>
      <c r="Q30" s="15" t="n">
        <f aca="false">Tabela3714583[[#This Row],[N de Acertos]]/16</f>
        <v>0.75</v>
      </c>
      <c r="R30" s="14" t="n">
        <v>10</v>
      </c>
      <c r="S30" s="15" t="n">
        <f aca="false">Tabela3714583[[#This Row],[N de Acertos2]]/15</f>
        <v>0.666666666666667</v>
      </c>
      <c r="T30" s="14" t="n">
        <f aca="false">Tabela3714583[[#This Row],[N de Acertos]]+Tabela3714583[[#This Row],[N de Acertos2]]</f>
        <v>22</v>
      </c>
      <c r="U30" s="15" t="n">
        <f aca="false">Tabela3714583[[#This Row],[N de Acertos3]]/31</f>
        <v>0.709677419354839</v>
      </c>
    </row>
    <row r="31" customFormat="false" ht="15" hidden="false" customHeight="false" outlineLevel="0" collapsed="false">
      <c r="B31" s="16" t="n">
        <v>26</v>
      </c>
      <c r="C31" s="17" t="n">
        <v>45575</v>
      </c>
      <c r="D31" s="14" t="s">
        <v>57</v>
      </c>
      <c r="E31" s="14" t="n">
        <v>12</v>
      </c>
      <c r="F31" s="15" t="n">
        <f aca="false">Tabela137472[[#This Row],[N de Acertos]]/16</f>
        <v>0.75</v>
      </c>
      <c r="G31" s="14" t="n">
        <v>5</v>
      </c>
      <c r="H31" s="15" t="n">
        <f aca="false">Tabela137472[[#This Row],[N de Acertos2]]/6</f>
        <v>0.833333333333333</v>
      </c>
      <c r="I31" s="14" t="n">
        <f aca="false">Tabela137472[[#This Row],[N de Acertos]]+Tabela137472[[#This Row],[N de Acertos2]]</f>
        <v>17</v>
      </c>
      <c r="J31" s="18" t="n">
        <f aca="false">Tabela137472[[#This Row],[N de Acertos3]]/22</f>
        <v>0.772727272727273</v>
      </c>
      <c r="L31" s="12" t="n">
        <v>26</v>
      </c>
      <c r="M31" s="13" t="n">
        <v>45525</v>
      </c>
      <c r="N31" s="14" t="s">
        <v>58</v>
      </c>
      <c r="O31" s="14" t="s">
        <v>59</v>
      </c>
      <c r="P31" s="14" t="n">
        <v>4</v>
      </c>
      <c r="Q31" s="15" t="n">
        <f aca="false">Tabela3714583[[#This Row],[N de Acertos]]/16</f>
        <v>0.25</v>
      </c>
      <c r="R31" s="14" t="n">
        <v>0</v>
      </c>
      <c r="S31" s="15" t="n">
        <f aca="false">Tabela3714583[[#This Row],[N de Acertos2]]/15</f>
        <v>0</v>
      </c>
      <c r="T31" s="14" t="n">
        <f aca="false">Tabela3714583[[#This Row],[N de Acertos]]+Tabela3714583[[#This Row],[N de Acertos2]]</f>
        <v>4</v>
      </c>
      <c r="U31" s="15" t="n">
        <f aca="false">Tabela3714583[[#This Row],[N de Acertos3]]/31</f>
        <v>0.129032258064516</v>
      </c>
    </row>
    <row r="32" customFormat="false" ht="15" hidden="false" customHeight="false" outlineLevel="0" collapsed="false">
      <c r="B32" s="12" t="n">
        <v>27</v>
      </c>
      <c r="C32" s="17" t="n">
        <v>45575</v>
      </c>
      <c r="D32" s="14" t="s">
        <v>60</v>
      </c>
      <c r="E32" s="14" t="n">
        <v>12</v>
      </c>
      <c r="F32" s="15" t="n">
        <f aca="false">Tabela137472[[#This Row],[N de Acertos]]/16</f>
        <v>0.75</v>
      </c>
      <c r="G32" s="14" t="n">
        <v>5</v>
      </c>
      <c r="H32" s="15" t="n">
        <f aca="false">Tabela137472[[#This Row],[N de Acertos2]]/6</f>
        <v>0.833333333333333</v>
      </c>
      <c r="I32" s="14" t="n">
        <f aca="false">Tabela137472[[#This Row],[N de Acertos]]+Tabela137472[[#This Row],[N de Acertos2]]</f>
        <v>17</v>
      </c>
      <c r="J32" s="18" t="n">
        <f aca="false">Tabela137472[[#This Row],[N de Acertos3]]/22</f>
        <v>0.772727272727273</v>
      </c>
      <c r="L32" s="12" t="n">
        <v>27</v>
      </c>
      <c r="M32" s="13" t="n">
        <v>45525</v>
      </c>
      <c r="N32" s="14" t="s">
        <v>61</v>
      </c>
      <c r="O32" s="14" t="s">
        <v>59</v>
      </c>
      <c r="P32" s="14" t="n">
        <v>8</v>
      </c>
      <c r="Q32" s="15" t="n">
        <f aca="false">Tabela3714583[[#This Row],[N de Acertos]]/16</f>
        <v>0.5</v>
      </c>
      <c r="R32" s="14" t="n">
        <v>9</v>
      </c>
      <c r="S32" s="15" t="n">
        <f aca="false">Tabela3714583[[#This Row],[N de Acertos2]]/15</f>
        <v>0.6</v>
      </c>
      <c r="T32" s="14" t="n">
        <f aca="false">Tabela3714583[[#This Row],[N de Acertos]]+Tabela3714583[[#This Row],[N de Acertos2]]</f>
        <v>17</v>
      </c>
      <c r="U32" s="15" t="n">
        <f aca="false">Tabela3714583[[#This Row],[N de Acertos3]]/31</f>
        <v>0.548387096774194</v>
      </c>
    </row>
    <row r="33" customFormat="false" ht="15" hidden="false" customHeight="false" outlineLevel="0" collapsed="false">
      <c r="B33" s="12" t="n">
        <v>28</v>
      </c>
      <c r="C33" s="17" t="n">
        <v>45575</v>
      </c>
      <c r="D33" s="14" t="s">
        <v>62</v>
      </c>
      <c r="E33" s="14" t="n">
        <v>14</v>
      </c>
      <c r="F33" s="15" t="n">
        <f aca="false">Tabela137472[[#This Row],[N de Acertos]]/16</f>
        <v>0.875</v>
      </c>
      <c r="G33" s="14" t="n">
        <v>5</v>
      </c>
      <c r="H33" s="15" t="n">
        <f aca="false">Tabela137472[[#This Row],[N de Acertos2]]/6</f>
        <v>0.833333333333333</v>
      </c>
      <c r="I33" s="14" t="n">
        <f aca="false">Tabela137472[[#This Row],[N de Acertos]]+Tabela137472[[#This Row],[N de Acertos2]]</f>
        <v>19</v>
      </c>
      <c r="J33" s="18" t="n">
        <f aca="false">Tabela137472[[#This Row],[N de Acertos3]]/22</f>
        <v>0.863636363636364</v>
      </c>
      <c r="L33" s="12" t="n">
        <v>28</v>
      </c>
      <c r="M33" s="13" t="n">
        <v>45525</v>
      </c>
      <c r="N33" s="14" t="n">
        <v>28</v>
      </c>
      <c r="O33" s="14" t="s">
        <v>59</v>
      </c>
      <c r="P33" s="14" t="n">
        <v>7</v>
      </c>
      <c r="Q33" s="15" t="n">
        <f aca="false">Tabela3714583[[#This Row],[N de Acertos]]/16</f>
        <v>0.4375</v>
      </c>
      <c r="R33" s="14" t="n">
        <v>7</v>
      </c>
      <c r="S33" s="15" t="n">
        <f aca="false">Tabela3714583[[#This Row],[N de Acertos2]]/15</f>
        <v>0.466666666666667</v>
      </c>
      <c r="T33" s="14" t="n">
        <f aca="false">Tabela3714583[[#This Row],[N de Acertos]]+Tabela3714583[[#This Row],[N de Acertos2]]</f>
        <v>14</v>
      </c>
      <c r="U33" s="15" t="n">
        <f aca="false">Tabela3714583[[#This Row],[N de Acertos3]]/31</f>
        <v>0.451612903225806</v>
      </c>
    </row>
    <row r="34" customFormat="false" ht="15" hidden="false" customHeight="false" outlineLevel="0" collapsed="false">
      <c r="B34" s="12" t="n">
        <v>29</v>
      </c>
      <c r="C34" s="17" t="n">
        <v>45575</v>
      </c>
      <c r="D34" s="14" t="s">
        <v>63</v>
      </c>
      <c r="E34" s="14" t="n">
        <v>12</v>
      </c>
      <c r="F34" s="15" t="n">
        <f aca="false">Tabela137472[[#This Row],[N de Acertos]]/16</f>
        <v>0.75</v>
      </c>
      <c r="G34" s="14" t="n">
        <v>3</v>
      </c>
      <c r="H34" s="15" t="n">
        <f aca="false">Tabela137472[[#This Row],[N de Acertos2]]/6</f>
        <v>0.5</v>
      </c>
      <c r="I34" s="14" t="n">
        <f aca="false">Tabela137472[[#This Row],[N de Acertos]]+Tabela137472[[#This Row],[N de Acertos2]]</f>
        <v>15</v>
      </c>
      <c r="J34" s="18" t="n">
        <f aca="false">Tabela137472[[#This Row],[N de Acertos3]]/22</f>
        <v>0.681818181818182</v>
      </c>
      <c r="L34" s="12" t="n">
        <v>29</v>
      </c>
      <c r="M34" s="13" t="n">
        <v>45525</v>
      </c>
      <c r="N34" s="14" t="s">
        <v>64</v>
      </c>
      <c r="O34" s="14" t="s">
        <v>59</v>
      </c>
      <c r="P34" s="14" t="n">
        <v>11</v>
      </c>
      <c r="Q34" s="15" t="n">
        <f aca="false">Tabela3714583[[#This Row],[N de Acertos]]/16</f>
        <v>0.6875</v>
      </c>
      <c r="R34" s="14" t="n">
        <v>9</v>
      </c>
      <c r="S34" s="15" t="n">
        <f aca="false">Tabela3714583[[#This Row],[N de Acertos2]]/15</f>
        <v>0.6</v>
      </c>
      <c r="T34" s="14" t="n">
        <f aca="false">Tabela3714583[[#This Row],[N de Acertos]]+Tabela3714583[[#This Row],[N de Acertos2]]</f>
        <v>20</v>
      </c>
      <c r="U34" s="15" t="n">
        <f aca="false">Tabela3714583[[#This Row],[N de Acertos3]]/31</f>
        <v>0.645161290322581</v>
      </c>
    </row>
    <row r="35" customFormat="false" ht="15" hidden="false" customHeight="false" outlineLevel="0" collapsed="false">
      <c r="B35" s="12" t="n">
        <v>30</v>
      </c>
      <c r="C35" s="17" t="n">
        <v>45575</v>
      </c>
      <c r="D35" s="14" t="s">
        <v>65</v>
      </c>
      <c r="E35" s="14" t="n">
        <v>7</v>
      </c>
      <c r="F35" s="15" t="n">
        <f aca="false">Tabela137472[[#This Row],[N de Acertos]]/16</f>
        <v>0.4375</v>
      </c>
      <c r="G35" s="14" t="n">
        <v>3</v>
      </c>
      <c r="H35" s="15" t="n">
        <f aca="false">Tabela137472[[#This Row],[N de Acertos2]]/6</f>
        <v>0.5</v>
      </c>
      <c r="I35" s="14" t="n">
        <f aca="false">Tabela137472[[#This Row],[N de Acertos]]+Tabela137472[[#This Row],[N de Acertos2]]</f>
        <v>10</v>
      </c>
      <c r="J35" s="18" t="n">
        <f aca="false">Tabela137472[[#This Row],[N de Acertos3]]/22</f>
        <v>0.454545454545455</v>
      </c>
      <c r="L35" s="12" t="n">
        <v>30</v>
      </c>
      <c r="M35" s="13" t="n">
        <v>45525</v>
      </c>
      <c r="N35" s="14" t="n">
        <v>30</v>
      </c>
      <c r="O35" s="14" t="s">
        <v>59</v>
      </c>
      <c r="P35" s="14" t="n">
        <v>6</v>
      </c>
      <c r="Q35" s="15" t="n">
        <f aca="false">Tabela3714583[[#This Row],[N de Acertos]]/16</f>
        <v>0.375</v>
      </c>
      <c r="R35" s="14" t="n">
        <v>4</v>
      </c>
      <c r="S35" s="15" t="n">
        <f aca="false">Tabela3714583[[#This Row],[N de Acertos2]]/15</f>
        <v>0.266666666666667</v>
      </c>
      <c r="T35" s="14" t="n">
        <f aca="false">Tabela3714583[[#This Row],[N de Acertos]]+Tabela3714583[[#This Row],[N de Acertos2]]</f>
        <v>10</v>
      </c>
      <c r="U35" s="15" t="n">
        <f aca="false">Tabela3714583[[#This Row],[N de Acertos3]]/31</f>
        <v>0.32258064516129</v>
      </c>
    </row>
    <row r="36" customFormat="false" ht="15" hidden="false" customHeight="false" outlineLevel="0" collapsed="false">
      <c r="B36" s="12" t="n">
        <v>31</v>
      </c>
      <c r="C36" s="17" t="n">
        <v>45575</v>
      </c>
      <c r="D36" s="14" t="s">
        <v>66</v>
      </c>
      <c r="E36" s="14" t="n">
        <v>7</v>
      </c>
      <c r="F36" s="15" t="n">
        <f aca="false">Tabela137472[[#This Row],[N de Acertos]]/16</f>
        <v>0.4375</v>
      </c>
      <c r="G36" s="14" t="n">
        <v>2</v>
      </c>
      <c r="H36" s="15" t="n">
        <f aca="false">Tabela137472[[#This Row],[N de Acertos2]]/6</f>
        <v>0.333333333333333</v>
      </c>
      <c r="I36" s="14" t="n">
        <f aca="false">Tabela137472[[#This Row],[N de Acertos]]+Tabela137472[[#This Row],[N de Acertos2]]</f>
        <v>9</v>
      </c>
      <c r="J36" s="18" t="n">
        <f aca="false">Tabela137472[[#This Row],[N de Acertos3]]/22</f>
        <v>0.409090909090909</v>
      </c>
      <c r="L36" s="12" t="n">
        <v>31</v>
      </c>
      <c r="M36" s="17"/>
      <c r="N36" s="14" t="s">
        <v>67</v>
      </c>
      <c r="O36" s="14" t="s">
        <v>59</v>
      </c>
      <c r="P36" s="14" t="n">
        <v>2</v>
      </c>
      <c r="Q36" s="15" t="n">
        <f aca="false">Tabela3714583[[#This Row],[N de Acertos]]/16</f>
        <v>0.125</v>
      </c>
      <c r="R36" s="14" t="n">
        <v>5</v>
      </c>
      <c r="S36" s="15" t="n">
        <f aca="false">Tabela3714583[[#This Row],[N de Acertos2]]/15</f>
        <v>0.333333333333333</v>
      </c>
      <c r="T36" s="14" t="n">
        <f aca="false">Tabela3714583[[#This Row],[N de Acertos]]+Tabela3714583[[#This Row],[N de Acertos2]]</f>
        <v>7</v>
      </c>
      <c r="U36" s="15" t="n">
        <f aca="false">Tabela3714583[[#This Row],[N de Acertos3]]/31</f>
        <v>0.225806451612903</v>
      </c>
    </row>
    <row r="37" customFormat="false" ht="15" hidden="false" customHeight="false" outlineLevel="0" collapsed="false">
      <c r="B37" s="12" t="n">
        <v>32</v>
      </c>
      <c r="C37" s="17" t="n">
        <v>45575</v>
      </c>
      <c r="D37" s="14" t="s">
        <v>68</v>
      </c>
      <c r="E37" s="14" t="n">
        <v>15</v>
      </c>
      <c r="F37" s="15" t="n">
        <f aca="false">Tabela137472[[#This Row],[N de Acertos]]/16</f>
        <v>0.9375</v>
      </c>
      <c r="G37" s="14" t="n">
        <v>3</v>
      </c>
      <c r="H37" s="15" t="n">
        <f aca="false">Tabela137472[[#This Row],[N de Acertos2]]/6</f>
        <v>0.5</v>
      </c>
      <c r="I37" s="14" t="n">
        <f aca="false">Tabela137472[[#This Row],[N de Acertos]]+Tabela137472[[#This Row],[N de Acertos2]]</f>
        <v>18</v>
      </c>
      <c r="J37" s="18" t="n">
        <f aca="false">Tabela137472[[#This Row],[N de Acertos3]]/22</f>
        <v>0.818181818181818</v>
      </c>
      <c r="L37" s="12" t="n">
        <v>32</v>
      </c>
      <c r="M37" s="17"/>
      <c r="N37" s="14" t="s">
        <v>69</v>
      </c>
      <c r="O37" s="14" t="s">
        <v>16</v>
      </c>
      <c r="P37" s="14" t="n">
        <v>9</v>
      </c>
      <c r="Q37" s="15" t="n">
        <f aca="false">Tabela3714583[[#This Row],[N de Acertos]]/16</f>
        <v>0.5625</v>
      </c>
      <c r="R37" s="14" t="n">
        <v>7</v>
      </c>
      <c r="S37" s="15" t="n">
        <f aca="false">Tabela3714583[[#This Row],[N de Acertos2]]/15</f>
        <v>0.466666666666667</v>
      </c>
      <c r="T37" s="14" t="n">
        <f aca="false">Tabela3714583[[#This Row],[N de Acertos]]+Tabela3714583[[#This Row],[N de Acertos2]]</f>
        <v>16</v>
      </c>
      <c r="U37" s="15" t="n">
        <f aca="false">Tabela3714583[[#This Row],[N de Acertos3]]/31</f>
        <v>0.516129032258065</v>
      </c>
    </row>
    <row r="38" customFormat="false" ht="15" hidden="false" customHeight="false" outlineLevel="0" collapsed="false">
      <c r="B38" s="12" t="n">
        <v>33</v>
      </c>
      <c r="C38" s="17" t="n">
        <v>45575</v>
      </c>
      <c r="D38" s="14" t="s">
        <v>70</v>
      </c>
      <c r="E38" s="14" t="n">
        <v>9</v>
      </c>
      <c r="F38" s="15" t="n">
        <f aca="false">Tabela137472[[#This Row],[N de Acertos]]/16</f>
        <v>0.5625</v>
      </c>
      <c r="G38" s="14" t="n">
        <v>2</v>
      </c>
      <c r="H38" s="15" t="n">
        <f aca="false">Tabela137472[[#This Row],[N de Acertos2]]/6</f>
        <v>0.333333333333333</v>
      </c>
      <c r="I38" s="14" t="n">
        <f aca="false">Tabela137472[[#This Row],[N de Acertos]]+Tabela137472[[#This Row],[N de Acertos2]]</f>
        <v>11</v>
      </c>
      <c r="J38" s="18" t="n">
        <f aca="false">Tabela137472[[#This Row],[N de Acertos3]]/22</f>
        <v>0.5</v>
      </c>
      <c r="L38" s="12" t="n">
        <v>33</v>
      </c>
      <c r="M38" s="17"/>
      <c r="N38" s="14" t="s">
        <v>71</v>
      </c>
      <c r="O38" s="14" t="s">
        <v>16</v>
      </c>
      <c r="P38" s="14" t="n">
        <v>6</v>
      </c>
      <c r="Q38" s="15" t="n">
        <f aca="false">Tabela3714583[[#This Row],[N de Acertos]]/16</f>
        <v>0.375</v>
      </c>
      <c r="R38" s="14" t="n">
        <v>8</v>
      </c>
      <c r="S38" s="15" t="n">
        <f aca="false">Tabela3714583[[#This Row],[N de Acertos2]]/15</f>
        <v>0.533333333333333</v>
      </c>
      <c r="T38" s="14" t="n">
        <f aca="false">Tabela3714583[[#This Row],[N de Acertos]]+Tabela3714583[[#This Row],[N de Acertos2]]</f>
        <v>14</v>
      </c>
      <c r="U38" s="15" t="n">
        <f aca="false">Tabela3714583[[#This Row],[N de Acertos3]]/31</f>
        <v>0.451612903225806</v>
      </c>
    </row>
    <row r="39" customFormat="false" ht="15" hidden="false" customHeight="false" outlineLevel="0" collapsed="false">
      <c r="B39" s="12" t="n">
        <v>34</v>
      </c>
      <c r="C39" s="17" t="n">
        <v>45575</v>
      </c>
      <c r="D39" s="14" t="s">
        <v>72</v>
      </c>
      <c r="E39" s="14" t="n">
        <v>14</v>
      </c>
      <c r="F39" s="15" t="n">
        <f aca="false">Tabela137472[[#This Row],[N de Acertos]]/16</f>
        <v>0.875</v>
      </c>
      <c r="G39" s="14" t="n">
        <v>4</v>
      </c>
      <c r="H39" s="15" t="n">
        <f aca="false">Tabela137472[[#This Row],[N de Acertos2]]/6</f>
        <v>0.666666666666667</v>
      </c>
      <c r="I39" s="14" t="n">
        <f aca="false">Tabela137472[[#This Row],[N de Acertos]]+Tabela137472[[#This Row],[N de Acertos2]]</f>
        <v>18</v>
      </c>
      <c r="J39" s="18" t="n">
        <f aca="false">Tabela137472[[#This Row],[N de Acertos3]]/22</f>
        <v>0.818181818181818</v>
      </c>
      <c r="L39" s="12" t="n">
        <v>34</v>
      </c>
      <c r="M39" s="17"/>
      <c r="N39" s="14" t="s">
        <v>73</v>
      </c>
      <c r="O39" s="14" t="s">
        <v>16</v>
      </c>
      <c r="P39" s="14" t="n">
        <v>13</v>
      </c>
      <c r="Q39" s="15" t="n">
        <f aca="false">Tabela3714583[[#This Row],[N de Acertos]]/16</f>
        <v>0.8125</v>
      </c>
      <c r="R39" s="14" t="n">
        <v>4</v>
      </c>
      <c r="S39" s="15" t="n">
        <f aca="false">Tabela3714583[[#This Row],[N de Acertos2]]/15</f>
        <v>0.266666666666667</v>
      </c>
      <c r="T39" s="14" t="n">
        <f aca="false">Tabela3714583[[#This Row],[N de Acertos]]+Tabela3714583[[#This Row],[N de Acertos2]]</f>
        <v>17</v>
      </c>
      <c r="U39" s="15" t="n">
        <f aca="false">Tabela3714583[[#This Row],[N de Acertos3]]/31</f>
        <v>0.548387096774194</v>
      </c>
    </row>
    <row r="40" customFormat="false" ht="15" hidden="false" customHeight="false" outlineLevel="0" collapsed="false">
      <c r="B40" s="12" t="n">
        <v>35</v>
      </c>
      <c r="C40" s="17" t="n">
        <v>45575</v>
      </c>
      <c r="D40" s="14" t="s">
        <v>74</v>
      </c>
      <c r="E40" s="14" t="n">
        <v>11</v>
      </c>
      <c r="F40" s="15" t="n">
        <f aca="false">Tabela137472[[#This Row],[N de Acertos]]/16</f>
        <v>0.6875</v>
      </c>
      <c r="G40" s="14" t="n">
        <v>3</v>
      </c>
      <c r="H40" s="15" t="n">
        <f aca="false">Tabela137472[[#This Row],[N de Acertos2]]/6</f>
        <v>0.5</v>
      </c>
      <c r="I40" s="14" t="n">
        <f aca="false">Tabela137472[[#This Row],[N de Acertos]]+Tabela137472[[#This Row],[N de Acertos2]]</f>
        <v>14</v>
      </c>
      <c r="J40" s="18" t="n">
        <f aca="false">Tabela137472[[#This Row],[N de Acertos3]]/22</f>
        <v>0.636363636363636</v>
      </c>
      <c r="L40" s="12" t="n">
        <v>35</v>
      </c>
      <c r="M40" s="17"/>
      <c r="N40" s="14" t="s">
        <v>75</v>
      </c>
      <c r="O40" s="14" t="s">
        <v>59</v>
      </c>
      <c r="P40" s="14" t="n">
        <v>8</v>
      </c>
      <c r="Q40" s="15" t="n">
        <f aca="false">Tabela3714583[[#This Row],[N de Acertos]]/16</f>
        <v>0.5</v>
      </c>
      <c r="R40" s="14" t="n">
        <v>7</v>
      </c>
      <c r="S40" s="15" t="n">
        <f aca="false">Tabela3714583[[#This Row],[N de Acertos2]]/15</f>
        <v>0.466666666666667</v>
      </c>
      <c r="T40" s="14" t="n">
        <f aca="false">Tabela3714583[[#This Row],[N de Acertos]]+Tabela3714583[[#This Row],[N de Acertos2]]</f>
        <v>15</v>
      </c>
      <c r="U40" s="15" t="n">
        <f aca="false">Tabela3714583[[#This Row],[N de Acertos3]]/31</f>
        <v>0.483870967741936</v>
      </c>
    </row>
    <row r="41" customFormat="false" ht="15" hidden="false" customHeight="false" outlineLevel="0" collapsed="false">
      <c r="B41" s="12" t="n">
        <v>36</v>
      </c>
      <c r="C41" s="17" t="n">
        <v>45575</v>
      </c>
      <c r="D41" s="14" t="s">
        <v>76</v>
      </c>
      <c r="E41" s="14" t="n">
        <v>4</v>
      </c>
      <c r="F41" s="15" t="n">
        <f aca="false">Tabela137472[[#This Row],[N de Acertos]]/16</f>
        <v>0.25</v>
      </c>
      <c r="G41" s="14" t="n">
        <v>2</v>
      </c>
      <c r="H41" s="15" t="n">
        <f aca="false">Tabela137472[[#This Row],[N de Acertos2]]/6</f>
        <v>0.333333333333333</v>
      </c>
      <c r="I41" s="14" t="n">
        <f aca="false">Tabela137472[[#This Row],[N de Acertos]]+Tabela137472[[#This Row],[N de Acertos2]]</f>
        <v>6</v>
      </c>
      <c r="J41" s="18" t="n">
        <f aca="false">Tabela137472[[#This Row],[N de Acertos3]]/22</f>
        <v>0.272727272727273</v>
      </c>
      <c r="L41" s="12" t="n">
        <v>36</v>
      </c>
      <c r="M41" s="17"/>
      <c r="N41" s="14" t="s">
        <v>77</v>
      </c>
      <c r="O41" s="14" t="s">
        <v>59</v>
      </c>
      <c r="P41" s="14" t="n">
        <v>9</v>
      </c>
      <c r="Q41" s="15" t="n">
        <f aca="false">Tabela3714583[[#This Row],[N de Acertos]]/16</f>
        <v>0.5625</v>
      </c>
      <c r="R41" s="14" t="n">
        <v>6</v>
      </c>
      <c r="S41" s="15" t="n">
        <f aca="false">Tabela3714583[[#This Row],[N de Acertos2]]/15</f>
        <v>0.4</v>
      </c>
      <c r="T41" s="14" t="n">
        <f aca="false">Tabela3714583[[#This Row],[N de Acertos]]+Tabela3714583[[#This Row],[N de Acertos2]]</f>
        <v>15</v>
      </c>
      <c r="U41" s="15" t="n">
        <f aca="false">Tabela3714583[[#This Row],[N de Acertos3]]/31</f>
        <v>0.483870967741936</v>
      </c>
    </row>
    <row r="42" customFormat="false" ht="15" hidden="false" customHeight="false" outlineLevel="0" collapsed="false">
      <c r="B42" s="12" t="n">
        <v>37</v>
      </c>
      <c r="C42" s="17" t="n">
        <v>45575</v>
      </c>
      <c r="D42" s="14" t="s">
        <v>24</v>
      </c>
      <c r="E42" s="14" t="n">
        <v>8</v>
      </c>
      <c r="F42" s="15" t="n">
        <f aca="false">Tabela137472[[#This Row],[N de Acertos]]/16</f>
        <v>0.5</v>
      </c>
      <c r="G42" s="14" t="n">
        <v>3</v>
      </c>
      <c r="H42" s="15" t="n">
        <f aca="false">Tabela137472[[#This Row],[N de Acertos2]]/6</f>
        <v>0.5</v>
      </c>
      <c r="I42" s="14" t="n">
        <f aca="false">Tabela137472[[#This Row],[N de Acertos]]+Tabela137472[[#This Row],[N de Acertos2]]</f>
        <v>11</v>
      </c>
      <c r="J42" s="18" t="n">
        <f aca="false">Tabela137472[[#This Row],[N de Acertos3]]/22</f>
        <v>0.5</v>
      </c>
      <c r="L42" s="12" t="n">
        <v>37</v>
      </c>
      <c r="M42" s="17"/>
      <c r="N42" s="14" t="s">
        <v>78</v>
      </c>
      <c r="O42" s="14" t="s">
        <v>16</v>
      </c>
      <c r="P42" s="14" t="n">
        <v>9</v>
      </c>
      <c r="Q42" s="15" t="n">
        <f aca="false">Tabela3714583[[#This Row],[N de Acertos]]/16</f>
        <v>0.5625</v>
      </c>
      <c r="R42" s="14" t="n">
        <v>8</v>
      </c>
      <c r="S42" s="15" t="n">
        <f aca="false">Tabela3714583[[#This Row],[N de Acertos2]]/15</f>
        <v>0.533333333333333</v>
      </c>
      <c r="T42" s="14" t="n">
        <f aca="false">Tabela3714583[[#This Row],[N de Acertos]]+Tabela3714583[[#This Row],[N de Acertos2]]</f>
        <v>17</v>
      </c>
      <c r="U42" s="15" t="n">
        <f aca="false">Tabela3714583[[#This Row],[N de Acertos3]]/31</f>
        <v>0.548387096774194</v>
      </c>
    </row>
    <row r="43" customFormat="false" ht="15" hidden="false" customHeight="false" outlineLevel="0" collapsed="false">
      <c r="C43" s="13"/>
      <c r="D43" s="14" t="s">
        <v>79</v>
      </c>
      <c r="E43" s="19" t="n">
        <f aca="false">AVERAGE(E6:E17)</f>
        <v>12.3333333333333</v>
      </c>
      <c r="F43" s="15" t="n">
        <f aca="false">AVERAGE(F6:F17)</f>
        <v>0.770833333333333</v>
      </c>
      <c r="G43" s="19" t="n">
        <f aca="false">AVERAGE(G6:G17)</f>
        <v>1.16666666666667</v>
      </c>
      <c r="H43" s="15" t="n">
        <f aca="false">Tabela137472[[#This Row],[N de Acertos2]]/2</f>
        <v>0.583333333333333</v>
      </c>
      <c r="I43" s="14" t="n">
        <f aca="false">AVERAGE(I6:I17)</f>
        <v>13.5</v>
      </c>
      <c r="J43" s="15" t="n">
        <f aca="false">Tabela137472[[#This Row],[N de Acertos3]]/18</f>
        <v>0.75</v>
      </c>
      <c r="L43" s="12" t="n">
        <v>38</v>
      </c>
      <c r="M43" s="17"/>
      <c r="N43" s="14" t="s">
        <v>80</v>
      </c>
      <c r="O43" s="14" t="s">
        <v>16</v>
      </c>
      <c r="P43" s="14" t="n">
        <v>14</v>
      </c>
      <c r="Q43" s="15" t="n">
        <f aca="false">Tabela3714583[[#This Row],[N de Acertos]]/16</f>
        <v>0.875</v>
      </c>
      <c r="R43" s="14" t="n">
        <v>11</v>
      </c>
      <c r="S43" s="15" t="n">
        <f aca="false">Tabela3714583[[#This Row],[N de Acertos2]]/15</f>
        <v>0.733333333333333</v>
      </c>
      <c r="T43" s="14" t="n">
        <f aca="false">Tabela3714583[[#This Row],[N de Acertos]]+Tabela3714583[[#This Row],[N de Acertos2]]</f>
        <v>25</v>
      </c>
      <c r="U43" s="15" t="n">
        <f aca="false">Tabela3714583[[#This Row],[N de Acertos3]]/31</f>
        <v>0.806451612903226</v>
      </c>
    </row>
    <row r="44" customFormat="false" ht="15" hidden="false" customHeight="false" outlineLevel="0" collapsed="false">
      <c r="C44" s="13"/>
      <c r="D44" s="14" t="s">
        <v>81</v>
      </c>
      <c r="E44" s="19" t="n">
        <f aca="false">AVERAGE(E18:E30)</f>
        <v>9.92307692307692</v>
      </c>
      <c r="F44" s="15" t="n">
        <f aca="false">AVERAGE(F18:F30)</f>
        <v>0.620192307692308</v>
      </c>
      <c r="G44" s="14" t="n">
        <f aca="false">AVERAGE(G18:G30)</f>
        <v>3</v>
      </c>
      <c r="H44" s="15" t="n">
        <f aca="false">Tabela137472[[#This Row],[N de Acertos2]]/5</f>
        <v>0.6</v>
      </c>
      <c r="I44" s="19" t="n">
        <f aca="false">AVERAGE(I18:I30)</f>
        <v>12.9230769230769</v>
      </c>
      <c r="J44" s="15" t="n">
        <f aca="false">Tabela137472[[#This Row],[N de Acertos3]]/21</f>
        <v>0.615384615384615</v>
      </c>
      <c r="L44" s="12" t="n">
        <v>39</v>
      </c>
      <c r="M44" s="17"/>
      <c r="N44" s="14" t="s">
        <v>82</v>
      </c>
      <c r="O44" s="14" t="s">
        <v>16</v>
      </c>
      <c r="P44" s="14" t="n">
        <v>7</v>
      </c>
      <c r="Q44" s="15" t="n">
        <f aca="false">Tabela3714583[[#This Row],[N de Acertos]]/16</f>
        <v>0.4375</v>
      </c>
      <c r="R44" s="14" t="n">
        <v>5</v>
      </c>
      <c r="S44" s="15" t="n">
        <f aca="false">Tabela3714583[[#This Row],[N de Acertos2]]/15</f>
        <v>0.333333333333333</v>
      </c>
      <c r="T44" s="14" t="n">
        <f aca="false">Tabela3714583[[#This Row],[N de Acertos]]+Tabela3714583[[#This Row],[N de Acertos2]]</f>
        <v>12</v>
      </c>
      <c r="U44" s="15" t="n">
        <f aca="false">Tabela3714583[[#This Row],[N de Acertos3]]/31</f>
        <v>0.387096774193548</v>
      </c>
    </row>
    <row r="45" customFormat="false" ht="15" hidden="false" customHeight="false" outlineLevel="0" collapsed="false">
      <c r="C45" s="17"/>
      <c r="D45" s="14" t="s">
        <v>83</v>
      </c>
      <c r="E45" s="19" t="n">
        <f aca="false">AVERAGE(E31:E42)</f>
        <v>10.4166666666667</v>
      </c>
      <c r="F45" s="15" t="n">
        <f aca="false">AVERAGE(F31:F42)</f>
        <v>0.651041666666667</v>
      </c>
      <c r="G45" s="19" t="n">
        <f aca="false">AVERAGE(G32:G42)</f>
        <v>3.18181818181818</v>
      </c>
      <c r="H45" s="15" t="n">
        <f aca="false">Tabela137472[[#This Row],[N de Acertos2]]/6</f>
        <v>0.53030303030303</v>
      </c>
      <c r="I45" s="14" t="n">
        <f aca="false">AVERAGE(I31:I42)</f>
        <v>13.75</v>
      </c>
      <c r="J45" s="18" t="n">
        <f aca="false">Tabela137472[[#This Row],[N de Acertos3]]/22</f>
        <v>0.625</v>
      </c>
      <c r="L45" s="12" t="n">
        <v>40</v>
      </c>
      <c r="M45" s="17"/>
      <c r="N45" s="14" t="s">
        <v>84</v>
      </c>
      <c r="O45" s="14" t="s">
        <v>16</v>
      </c>
      <c r="P45" s="14" t="n">
        <v>10</v>
      </c>
      <c r="Q45" s="15" t="n">
        <f aca="false">Tabela3714583[[#This Row],[N de Acertos]]/16</f>
        <v>0.625</v>
      </c>
      <c r="R45" s="14" t="n">
        <v>9</v>
      </c>
      <c r="S45" s="15" t="n">
        <f aca="false">Tabela3714583[[#This Row],[N de Acertos2]]/15</f>
        <v>0.6</v>
      </c>
      <c r="T45" s="14" t="n">
        <f aca="false">Tabela3714583[[#This Row],[N de Acertos]]+Tabela3714583[[#This Row],[N de Acertos2]]</f>
        <v>19</v>
      </c>
      <c r="U45" s="15" t="n">
        <f aca="false">Tabela3714583[[#This Row],[N de Acertos3]]/31</f>
        <v>0.612903225806452</v>
      </c>
    </row>
    <row r="46" customFormat="false" ht="15" hidden="false" customHeight="false" outlineLevel="0" collapsed="false">
      <c r="C46" s="17"/>
      <c r="D46" s="14" t="s">
        <v>85</v>
      </c>
      <c r="E46" s="19" t="n">
        <f aca="false">_xlfn.STDEV.S(E6:E17)</f>
        <v>2.05971460217775</v>
      </c>
      <c r="F46" s="15" t="n">
        <f aca="false">_xlfn.STDEV.S(F6:F17)</f>
        <v>0.128732162636109</v>
      </c>
      <c r="G46" s="19" t="n">
        <f aca="false">_xlfn.STDEV.S(G6:G17)</f>
        <v>0.577350269189626</v>
      </c>
      <c r="H46" s="15" t="n">
        <f aca="false">_xlfn.STDEV.S(H6:H17)</f>
        <v>0.288675134594813</v>
      </c>
      <c r="I46" s="19" t="n">
        <f aca="false">_xlfn.STDEV.S(I6:I17)</f>
        <v>2.19503572139084</v>
      </c>
      <c r="J46" s="15" t="n">
        <f aca="false">_xlfn.STDEV.S(J6:J17)</f>
        <v>0.121946428966158</v>
      </c>
      <c r="L46" s="12" t="n">
        <v>41</v>
      </c>
      <c r="M46" s="17"/>
      <c r="N46" s="14" t="s">
        <v>86</v>
      </c>
      <c r="O46" s="14" t="s">
        <v>16</v>
      </c>
      <c r="P46" s="14" t="n">
        <v>12</v>
      </c>
      <c r="Q46" s="15" t="n">
        <f aca="false">Tabela3714583[[#This Row],[N de Acertos]]/16</f>
        <v>0.75</v>
      </c>
      <c r="R46" s="14" t="n">
        <v>14</v>
      </c>
      <c r="S46" s="15" t="n">
        <f aca="false">Tabela3714583[[#This Row],[N de Acertos2]]/15</f>
        <v>0.933333333333333</v>
      </c>
      <c r="T46" s="14" t="n">
        <f aca="false">Tabela3714583[[#This Row],[N de Acertos]]+Tabela3714583[[#This Row],[N de Acertos2]]</f>
        <v>26</v>
      </c>
      <c r="U46" s="15" t="n">
        <f aca="false">Tabela3714583[[#This Row],[N de Acertos3]]/31</f>
        <v>0.838709677419355</v>
      </c>
    </row>
    <row r="47" customFormat="false" ht="15" hidden="false" customHeight="false" outlineLevel="0" collapsed="false">
      <c r="C47" s="17"/>
      <c r="D47" s="14" t="s">
        <v>87</v>
      </c>
      <c r="E47" s="19" t="n">
        <f aca="false">_xlfn.STDEV.S(E18:E30)</f>
        <v>2.66024868704471</v>
      </c>
      <c r="F47" s="15" t="n">
        <f aca="false">_xlfn.STDEV.S(F18:F30)</f>
        <v>0.166265542940294</v>
      </c>
      <c r="G47" s="19" t="n">
        <f aca="false">_xlfn.STDEV.S(G18:G30)</f>
        <v>1.08012344973464</v>
      </c>
      <c r="H47" s="15" t="n">
        <f aca="false">_xlfn.STDEV.S(H18:H30)</f>
        <v>0.216024689946929</v>
      </c>
      <c r="I47" s="19" t="n">
        <f aca="false">_xlfn.STDEV.S(I18:I30)</f>
        <v>2.90004420832794</v>
      </c>
      <c r="J47" s="15" t="n">
        <f aca="false">_xlfn.STDEV.S(J18:J30)</f>
        <v>0.138097343253711</v>
      </c>
      <c r="M47" s="13"/>
      <c r="N47" s="14" t="s">
        <v>88</v>
      </c>
      <c r="O47" s="14"/>
      <c r="P47" s="19" t="n">
        <f aca="false">AVERAGE(P6:P46)</f>
        <v>8.82926829268293</v>
      </c>
      <c r="Q47" s="15" t="n">
        <f aca="false">AVERAGE(Q6:Q46)</f>
        <v>0.551829268292683</v>
      </c>
      <c r="R47" s="19" t="n">
        <f aca="false">AVERAGE(R6:R35)</f>
        <v>7.2</v>
      </c>
      <c r="S47" s="15" t="n">
        <f aca="false">Tabela3714583[[#This Row],[N de Acertos2]]/15</f>
        <v>0.48</v>
      </c>
      <c r="T47" s="19" t="n">
        <f aca="false">AVERAGE(T6:T35)</f>
        <v>15.9666666666667</v>
      </c>
      <c r="U47" s="15" t="n">
        <f aca="false">Tabela3714583[[#This Row],[N de Acertos3]]/31</f>
        <v>0.51505376344086</v>
      </c>
    </row>
    <row r="48" customFormat="false" ht="15" hidden="false" customHeight="false" outlineLevel="0" collapsed="false">
      <c r="C48" s="17"/>
      <c r="D48" s="14" t="s">
        <v>89</v>
      </c>
      <c r="E48" s="19" t="n">
        <f aca="false">_xlfn.STDEV.S(E31:E42)</f>
        <v>3.3967453227875</v>
      </c>
      <c r="F48" s="15" t="n">
        <f aca="false">_xlfn.STDEV.S(F31:F42)</f>
        <v>0.212296582674219</v>
      </c>
      <c r="G48" s="19" t="n">
        <f aca="false">_xlfn.STDEV.S(G31:G42)</f>
        <v>1.15470053837925</v>
      </c>
      <c r="H48" s="15" t="n">
        <f aca="false">_xlfn.STDEV.S(H31:H42)</f>
        <v>0.192450089729875</v>
      </c>
      <c r="I48" s="19" t="n">
        <f aca="false">_xlfn.STDEV.S(I31:I42)</f>
        <v>4.24531827696432</v>
      </c>
      <c r="J48" s="15" t="n">
        <f aca="false">_xlfn.STDEV.S(J31:J42)</f>
        <v>0.192969012589287</v>
      </c>
      <c r="M48" s="13"/>
      <c r="N48" s="14" t="s">
        <v>90</v>
      </c>
      <c r="O48" s="14"/>
      <c r="P48" s="19" t="n">
        <f aca="false">_xlfn.STDEV.S(P6:P46)</f>
        <v>3.05697921995219</v>
      </c>
      <c r="Q48" s="15" t="n">
        <f aca="false">_xlfn.STDEV.S(Q6:Q46)</f>
        <v>0.191061201247012</v>
      </c>
      <c r="R48" s="19" t="n">
        <f aca="false">_xlfn.STDEV.S(R6:R46)</f>
        <v>2.7698287346896</v>
      </c>
      <c r="S48" s="15" t="n">
        <f aca="false">_xlfn.STDEV.S(S6:S46)</f>
        <v>0.184655248979307</v>
      </c>
      <c r="T48" s="19" t="n">
        <f aca="false">_xlfn.STDEV.S(T6:T46)</f>
        <v>5.27996674047174</v>
      </c>
      <c r="U48" s="15" t="n">
        <f aca="false">_xlfn.STDEV.S(U6:U46)</f>
        <v>0.170321507757153</v>
      </c>
    </row>
    <row r="50" customFormat="false" ht="15" hidden="false" customHeight="false" outlineLevel="0" collapsed="false">
      <c r="G50" s="20"/>
    </row>
  </sheetData>
  <mergeCells count="12">
    <mergeCell ref="C3:J3"/>
    <mergeCell ref="M3:U3"/>
    <mergeCell ref="X3:AB3"/>
    <mergeCell ref="E4:F4"/>
    <mergeCell ref="G4:H4"/>
    <mergeCell ref="I4:J4"/>
    <mergeCell ref="M4:N4"/>
    <mergeCell ref="P4:Q4"/>
    <mergeCell ref="R4:S4"/>
    <mergeCell ref="T4:U4"/>
    <mergeCell ref="X8:AB8"/>
    <mergeCell ref="X13:AB1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B1" colorId="64" zoomScale="180" zoomScaleNormal="180" zoomScalePageLayoutView="100" workbookViewId="0">
      <selection pane="topLeft" activeCell="I1" activeCellId="0" sqref="I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9.06"/>
    <col collapsed="false" customWidth="true" hidden="false" outlineLevel="0" max="3" min="3" style="1" width="13.44"/>
    <col collapsed="false" customWidth="true" hidden="false" outlineLevel="0" max="4" min="4" style="1" width="17.03"/>
    <col collapsed="false" customWidth="true" hidden="false" outlineLevel="0" max="5" min="5" style="1" width="13.04"/>
    <col collapsed="false" customWidth="true" hidden="false" outlineLevel="0" max="7" min="7" style="1" width="15.34"/>
    <col collapsed="false" customWidth="true" hidden="false" outlineLevel="0" max="8" min="8" style="1" width="12.31"/>
  </cols>
  <sheetData>
    <row r="1" customFormat="false" ht="16.15" hidden="false" customHeight="false" outlineLevel="0" collapsed="false">
      <c r="A1" s="4" t="s">
        <v>91</v>
      </c>
      <c r="B1" s="4" t="s">
        <v>92</v>
      </c>
      <c r="C1" s="4" t="s">
        <v>93</v>
      </c>
      <c r="D1" s="4" t="s">
        <v>94</v>
      </c>
      <c r="E1" s="21" t="s">
        <v>95</v>
      </c>
      <c r="F1" s="22" t="s">
        <v>96</v>
      </c>
      <c r="G1" s="21" t="s">
        <v>97</v>
      </c>
      <c r="H1" s="21" t="s">
        <v>98</v>
      </c>
      <c r="I1" s="22" t="s">
        <v>99</v>
      </c>
    </row>
    <row r="2" customFormat="false" ht="13.8" hidden="false" customHeight="false" outlineLevel="0" collapsed="false">
      <c r="A2" s="13" t="n">
        <v>45525</v>
      </c>
      <c r="B2" s="14" t="n">
        <v>1</v>
      </c>
      <c r="C2" s="14" t="s">
        <v>16</v>
      </c>
      <c r="D2" s="14" t="n">
        <v>16</v>
      </c>
      <c r="E2" s="14" t="n">
        <v>11</v>
      </c>
      <c r="F2" s="23" t="n">
        <f aca="false">E2*100/D2</f>
        <v>68.75</v>
      </c>
      <c r="G2" s="14" t="n">
        <v>15</v>
      </c>
      <c r="H2" s="14" t="n">
        <v>7</v>
      </c>
      <c r="I2" s="23" t="n">
        <f aca="false">H2*100/G2</f>
        <v>46.6666666666667</v>
      </c>
    </row>
    <row r="3" customFormat="false" ht="13.8" hidden="false" customHeight="false" outlineLevel="0" collapsed="false">
      <c r="A3" s="13" t="n">
        <v>45525</v>
      </c>
      <c r="B3" s="14" t="s">
        <v>18</v>
      </c>
      <c r="C3" s="14" t="s">
        <v>16</v>
      </c>
      <c r="D3" s="14" t="n">
        <v>16</v>
      </c>
      <c r="E3" s="14" t="n">
        <v>6</v>
      </c>
      <c r="F3" s="23" t="n">
        <f aca="false">E3*100/D3</f>
        <v>37.5</v>
      </c>
      <c r="G3" s="14" t="n">
        <v>15</v>
      </c>
      <c r="H3" s="14" t="n">
        <v>7</v>
      </c>
      <c r="I3" s="23" t="n">
        <f aca="false">H3*100/G3</f>
        <v>46.6666666666667</v>
      </c>
    </row>
    <row r="4" customFormat="false" ht="13.8" hidden="false" customHeight="false" outlineLevel="0" collapsed="false">
      <c r="A4" s="13" t="n">
        <v>45525</v>
      </c>
      <c r="B4" s="14" t="s">
        <v>20</v>
      </c>
      <c r="C4" s="14" t="s">
        <v>16</v>
      </c>
      <c r="D4" s="14" t="n">
        <v>16</v>
      </c>
      <c r="E4" s="14" t="n">
        <v>10</v>
      </c>
      <c r="F4" s="23" t="n">
        <f aca="false">E4*100/D4</f>
        <v>62.5</v>
      </c>
      <c r="G4" s="14" t="n">
        <v>15</v>
      </c>
      <c r="H4" s="14" t="n">
        <v>7</v>
      </c>
      <c r="I4" s="23" t="n">
        <f aca="false">H4*100/G4</f>
        <v>46.6666666666667</v>
      </c>
    </row>
    <row r="5" customFormat="false" ht="13.8" hidden="false" customHeight="false" outlineLevel="0" collapsed="false">
      <c r="A5" s="13" t="n">
        <v>45525</v>
      </c>
      <c r="B5" s="14" t="s">
        <v>22</v>
      </c>
      <c r="C5" s="14" t="s">
        <v>16</v>
      </c>
      <c r="D5" s="14" t="n">
        <v>16</v>
      </c>
      <c r="E5" s="14" t="n">
        <v>10</v>
      </c>
      <c r="F5" s="23" t="n">
        <f aca="false">E5*100/D5</f>
        <v>62.5</v>
      </c>
      <c r="G5" s="14" t="n">
        <v>15</v>
      </c>
      <c r="H5" s="14" t="n">
        <v>7</v>
      </c>
      <c r="I5" s="23" t="n">
        <f aca="false">H5*100/G5</f>
        <v>46.6666666666667</v>
      </c>
    </row>
    <row r="6" customFormat="false" ht="13.8" hidden="false" customHeight="false" outlineLevel="0" collapsed="false">
      <c r="A6" s="13" t="n">
        <v>45525</v>
      </c>
      <c r="B6" s="14" t="s">
        <v>24</v>
      </c>
      <c r="C6" s="14" t="s">
        <v>16</v>
      </c>
      <c r="D6" s="14" t="n">
        <v>16</v>
      </c>
      <c r="E6" s="14" t="n">
        <v>8</v>
      </c>
      <c r="F6" s="23" t="n">
        <f aca="false">E6*100/D6</f>
        <v>50</v>
      </c>
      <c r="G6" s="14" t="n">
        <v>15</v>
      </c>
      <c r="H6" s="14" t="n">
        <v>7</v>
      </c>
      <c r="I6" s="23" t="n">
        <f aca="false">H6*100/G6</f>
        <v>46.6666666666667</v>
      </c>
    </row>
    <row r="7" customFormat="false" ht="13.8" hidden="false" customHeight="false" outlineLevel="0" collapsed="false">
      <c r="A7" s="13" t="n">
        <v>45525</v>
      </c>
      <c r="B7" s="14" t="s">
        <v>26</v>
      </c>
      <c r="C7" s="14" t="s">
        <v>16</v>
      </c>
      <c r="D7" s="14" t="n">
        <v>16</v>
      </c>
      <c r="E7" s="14" t="n">
        <v>7</v>
      </c>
      <c r="F7" s="23" t="n">
        <f aca="false">E7*100/D7</f>
        <v>43.75</v>
      </c>
      <c r="G7" s="14" t="n">
        <v>15</v>
      </c>
      <c r="H7" s="14" t="n">
        <v>2</v>
      </c>
      <c r="I7" s="23" t="n">
        <f aca="false">H7*100/G7</f>
        <v>13.3333333333333</v>
      </c>
    </row>
    <row r="8" customFormat="false" ht="13.8" hidden="false" customHeight="false" outlineLevel="0" collapsed="false">
      <c r="A8" s="13" t="n">
        <v>45525</v>
      </c>
      <c r="B8" s="14" t="s">
        <v>28</v>
      </c>
      <c r="C8" s="14" t="s">
        <v>16</v>
      </c>
      <c r="D8" s="14" t="n">
        <v>16</v>
      </c>
      <c r="E8" s="14" t="n">
        <v>11</v>
      </c>
      <c r="F8" s="23" t="n">
        <f aca="false">E8*100/D8</f>
        <v>68.75</v>
      </c>
      <c r="G8" s="14" t="n">
        <v>15</v>
      </c>
      <c r="H8" s="14" t="n">
        <v>9</v>
      </c>
      <c r="I8" s="23" t="n">
        <f aca="false">H8*100/G8</f>
        <v>60</v>
      </c>
    </row>
    <row r="9" customFormat="false" ht="13.8" hidden="false" customHeight="false" outlineLevel="0" collapsed="false">
      <c r="A9" s="13" t="n">
        <v>45525</v>
      </c>
      <c r="B9" s="14" t="s">
        <v>30</v>
      </c>
      <c r="C9" s="14" t="s">
        <v>16</v>
      </c>
      <c r="D9" s="14" t="n">
        <v>16</v>
      </c>
      <c r="E9" s="14" t="n">
        <v>10</v>
      </c>
      <c r="F9" s="23" t="n">
        <f aca="false">E9*100/D9</f>
        <v>62.5</v>
      </c>
      <c r="G9" s="14" t="n">
        <v>15</v>
      </c>
      <c r="H9" s="14" t="n">
        <v>9</v>
      </c>
      <c r="I9" s="23" t="n">
        <f aca="false">H9*100/G9</f>
        <v>60</v>
      </c>
    </row>
    <row r="10" customFormat="false" ht="13.8" hidden="false" customHeight="false" outlineLevel="0" collapsed="false">
      <c r="A10" s="13" t="n">
        <v>45525</v>
      </c>
      <c r="B10" s="14" t="s">
        <v>32</v>
      </c>
      <c r="C10" s="14" t="s">
        <v>16</v>
      </c>
      <c r="D10" s="14" t="n">
        <v>16</v>
      </c>
      <c r="E10" s="14" t="n">
        <v>14</v>
      </c>
      <c r="F10" s="23" t="n">
        <f aca="false">E10*100/D10</f>
        <v>87.5</v>
      </c>
      <c r="G10" s="14" t="n">
        <v>15</v>
      </c>
      <c r="H10" s="14" t="n">
        <v>12</v>
      </c>
      <c r="I10" s="23" t="n">
        <f aca="false">H10*100/G10</f>
        <v>80</v>
      </c>
    </row>
    <row r="11" customFormat="false" ht="13.8" hidden="false" customHeight="false" outlineLevel="0" collapsed="false">
      <c r="A11" s="13" t="n">
        <v>45525</v>
      </c>
      <c r="B11" s="14" t="s">
        <v>34</v>
      </c>
      <c r="C11" s="14" t="s">
        <v>16</v>
      </c>
      <c r="D11" s="14" t="n">
        <v>16</v>
      </c>
      <c r="E11" s="14" t="n">
        <v>11</v>
      </c>
      <c r="F11" s="23" t="n">
        <f aca="false">E11*100/D11</f>
        <v>68.75</v>
      </c>
      <c r="G11" s="14" t="n">
        <v>15</v>
      </c>
      <c r="H11" s="14" t="n">
        <v>7</v>
      </c>
      <c r="I11" s="23" t="n">
        <f aca="false">H11*100/G11</f>
        <v>46.6666666666667</v>
      </c>
    </row>
    <row r="12" customFormat="false" ht="13.8" hidden="false" customHeight="false" outlineLevel="0" collapsed="false">
      <c r="A12" s="13" t="n">
        <v>45525</v>
      </c>
      <c r="B12" s="14" t="s">
        <v>29</v>
      </c>
      <c r="C12" s="14" t="s">
        <v>16</v>
      </c>
      <c r="D12" s="14" t="n">
        <v>16</v>
      </c>
      <c r="E12" s="14" t="n">
        <v>8</v>
      </c>
      <c r="F12" s="23" t="n">
        <f aca="false">E12*100/D12</f>
        <v>50</v>
      </c>
      <c r="G12" s="14" t="n">
        <v>15</v>
      </c>
      <c r="H12" s="14" t="n">
        <v>8</v>
      </c>
      <c r="I12" s="23" t="n">
        <f aca="false">H12*100/G12</f>
        <v>53.3333333333333</v>
      </c>
    </row>
    <row r="13" customFormat="false" ht="13.8" hidden="false" customHeight="false" outlineLevel="0" collapsed="false">
      <c r="A13" s="13" t="n">
        <v>45525</v>
      </c>
      <c r="B13" s="14" t="s">
        <v>36</v>
      </c>
      <c r="C13" s="14" t="s">
        <v>16</v>
      </c>
      <c r="D13" s="14" t="n">
        <v>16</v>
      </c>
      <c r="E13" s="14" t="n">
        <v>2</v>
      </c>
      <c r="F13" s="23" t="n">
        <f aca="false">E13*100/D13</f>
        <v>12.5</v>
      </c>
      <c r="G13" s="14" t="n">
        <v>15</v>
      </c>
      <c r="H13" s="14" t="n">
        <v>3</v>
      </c>
      <c r="I13" s="23" t="n">
        <f aca="false">H13*100/G13</f>
        <v>20</v>
      </c>
    </row>
    <row r="14" customFormat="false" ht="13.8" hidden="false" customHeight="false" outlineLevel="0" collapsed="false">
      <c r="A14" s="13" t="n">
        <v>45525</v>
      </c>
      <c r="B14" s="14" t="s">
        <v>38</v>
      </c>
      <c r="C14" s="14" t="s">
        <v>16</v>
      </c>
      <c r="D14" s="14" t="n">
        <v>16</v>
      </c>
      <c r="E14" s="14" t="n">
        <v>6</v>
      </c>
      <c r="F14" s="23" t="n">
        <f aca="false">E14*100/D14</f>
        <v>37.5</v>
      </c>
      <c r="G14" s="14" t="n">
        <v>15</v>
      </c>
      <c r="H14" s="14" t="n">
        <v>8</v>
      </c>
      <c r="I14" s="23" t="n">
        <f aca="false">H14*100/G14</f>
        <v>53.3333333333333</v>
      </c>
    </row>
    <row r="15" customFormat="false" ht="13.8" hidden="false" customHeight="false" outlineLevel="0" collapsed="false">
      <c r="A15" s="13" t="n">
        <v>45525</v>
      </c>
      <c r="B15" s="14" t="s">
        <v>40</v>
      </c>
      <c r="C15" s="14" t="s">
        <v>16</v>
      </c>
      <c r="D15" s="14" t="n">
        <v>16</v>
      </c>
      <c r="E15" s="14" t="n">
        <v>10</v>
      </c>
      <c r="F15" s="23" t="n">
        <f aca="false">E15*100/D15</f>
        <v>62.5</v>
      </c>
      <c r="G15" s="14" t="n">
        <v>15</v>
      </c>
      <c r="H15" s="14" t="n">
        <v>7</v>
      </c>
      <c r="I15" s="23" t="n">
        <f aca="false">H15*100/G15</f>
        <v>46.6666666666667</v>
      </c>
    </row>
    <row r="16" customFormat="false" ht="13.8" hidden="false" customHeight="false" outlineLevel="0" collapsed="false">
      <c r="A16" s="13" t="n">
        <v>45525</v>
      </c>
      <c r="B16" s="14" t="s">
        <v>31</v>
      </c>
      <c r="C16" s="14" t="s">
        <v>16</v>
      </c>
      <c r="D16" s="14" t="n">
        <v>16</v>
      </c>
      <c r="E16" s="14" t="n">
        <v>12</v>
      </c>
      <c r="F16" s="23" t="n">
        <f aca="false">E16*100/D16</f>
        <v>75</v>
      </c>
      <c r="G16" s="14" t="n">
        <v>15</v>
      </c>
      <c r="H16" s="14" t="n">
        <v>9</v>
      </c>
      <c r="I16" s="23" t="n">
        <f aca="false">H16*100/G16</f>
        <v>60</v>
      </c>
    </row>
    <row r="17" customFormat="false" ht="13.8" hidden="false" customHeight="false" outlineLevel="0" collapsed="false">
      <c r="A17" s="13" t="n">
        <v>45525</v>
      </c>
      <c r="B17" s="14" t="s">
        <v>43</v>
      </c>
      <c r="C17" s="14" t="s">
        <v>16</v>
      </c>
      <c r="D17" s="14" t="n">
        <v>16</v>
      </c>
      <c r="E17" s="14" t="n">
        <v>7</v>
      </c>
      <c r="F17" s="23" t="n">
        <f aca="false">E17*100/D17</f>
        <v>43.75</v>
      </c>
      <c r="G17" s="14" t="n">
        <v>15</v>
      </c>
      <c r="H17" s="14" t="n">
        <v>9</v>
      </c>
      <c r="I17" s="23" t="n">
        <f aca="false">H17*100/G17</f>
        <v>60</v>
      </c>
    </row>
    <row r="18" customFormat="false" ht="13.8" hidden="false" customHeight="false" outlineLevel="0" collapsed="false">
      <c r="A18" s="13" t="n">
        <v>45525</v>
      </c>
      <c r="B18" s="14" t="s">
        <v>45</v>
      </c>
      <c r="C18" s="14" t="s">
        <v>16</v>
      </c>
      <c r="D18" s="14" t="n">
        <v>16</v>
      </c>
      <c r="E18" s="14" t="n">
        <v>14</v>
      </c>
      <c r="F18" s="23" t="n">
        <f aca="false">E18*100/D18</f>
        <v>87.5</v>
      </c>
      <c r="G18" s="14" t="n">
        <v>15</v>
      </c>
      <c r="H18" s="14" t="n">
        <v>11</v>
      </c>
      <c r="I18" s="23" t="n">
        <f aca="false">H18*100/G18</f>
        <v>73.3333333333333</v>
      </c>
    </row>
    <row r="19" customFormat="false" ht="13.8" hidden="false" customHeight="false" outlineLevel="0" collapsed="false">
      <c r="A19" s="13" t="n">
        <v>45525</v>
      </c>
      <c r="B19" s="14" t="s">
        <v>47</v>
      </c>
      <c r="C19" s="14" t="s">
        <v>16</v>
      </c>
      <c r="D19" s="14" t="n">
        <v>16</v>
      </c>
      <c r="E19" s="14" t="n">
        <v>8</v>
      </c>
      <c r="F19" s="23" t="n">
        <f aca="false">E19*100/D19</f>
        <v>50</v>
      </c>
      <c r="G19" s="14" t="n">
        <v>15</v>
      </c>
      <c r="H19" s="14" t="n">
        <v>4</v>
      </c>
      <c r="I19" s="23" t="n">
        <f aca="false">H19*100/G19</f>
        <v>26.6666666666667</v>
      </c>
    </row>
    <row r="20" customFormat="false" ht="13.8" hidden="false" customHeight="false" outlineLevel="0" collapsed="false">
      <c r="A20" s="13" t="n">
        <v>45525</v>
      </c>
      <c r="B20" s="14" t="s">
        <v>49</v>
      </c>
      <c r="C20" s="14" t="s">
        <v>16</v>
      </c>
      <c r="D20" s="14" t="n">
        <v>16</v>
      </c>
      <c r="E20" s="14" t="n">
        <v>9</v>
      </c>
      <c r="F20" s="23" t="n">
        <f aca="false">E20*100/D20</f>
        <v>56.25</v>
      </c>
      <c r="G20" s="14" t="n">
        <v>15</v>
      </c>
      <c r="H20" s="14" t="n">
        <v>6</v>
      </c>
      <c r="I20" s="23" t="n">
        <f aca="false">H20*100/G20</f>
        <v>40</v>
      </c>
    </row>
    <row r="21" customFormat="false" ht="13.8" hidden="false" customHeight="false" outlineLevel="0" collapsed="false">
      <c r="A21" s="13" t="n">
        <v>45525</v>
      </c>
      <c r="B21" s="14" t="s">
        <v>51</v>
      </c>
      <c r="C21" s="14" t="s">
        <v>16</v>
      </c>
      <c r="D21" s="14" t="n">
        <v>16</v>
      </c>
      <c r="E21" s="14" t="n">
        <v>7</v>
      </c>
      <c r="F21" s="23" t="n">
        <f aca="false">E21*100/D21</f>
        <v>43.75</v>
      </c>
      <c r="G21" s="14" t="n">
        <v>15</v>
      </c>
      <c r="H21" s="14" t="n">
        <v>11</v>
      </c>
      <c r="I21" s="23" t="n">
        <f aca="false">H21*100/G21</f>
        <v>73.3333333333333</v>
      </c>
    </row>
    <row r="22" customFormat="false" ht="13.8" hidden="false" customHeight="false" outlineLevel="0" collapsed="false">
      <c r="A22" s="13" t="n">
        <v>45525</v>
      </c>
      <c r="B22" s="14" t="s">
        <v>53</v>
      </c>
      <c r="C22" s="14" t="s">
        <v>16</v>
      </c>
      <c r="D22" s="14" t="n">
        <v>16</v>
      </c>
      <c r="E22" s="14" t="n">
        <v>11</v>
      </c>
      <c r="F22" s="23" t="n">
        <f aca="false">E22*100/D22</f>
        <v>68.75</v>
      </c>
      <c r="G22" s="14" t="n">
        <v>15</v>
      </c>
      <c r="H22" s="14" t="n">
        <v>9</v>
      </c>
      <c r="I22" s="23" t="n">
        <f aca="false">H22*100/G22</f>
        <v>60</v>
      </c>
    </row>
    <row r="23" customFormat="false" ht="13.8" hidden="false" customHeight="false" outlineLevel="0" collapsed="false">
      <c r="A23" s="13" t="n">
        <v>45525</v>
      </c>
      <c r="B23" s="14" t="n">
        <v>22</v>
      </c>
      <c r="C23" s="14" t="s">
        <v>16</v>
      </c>
      <c r="D23" s="14" t="n">
        <v>16</v>
      </c>
      <c r="E23" s="14" t="n">
        <v>13</v>
      </c>
      <c r="F23" s="23" t="n">
        <f aca="false">E23*100/D23</f>
        <v>81.25</v>
      </c>
      <c r="G23" s="14" t="n">
        <v>15</v>
      </c>
      <c r="H23" s="14" t="n">
        <v>9</v>
      </c>
      <c r="I23" s="23" t="n">
        <f aca="false">H23*100/G23</f>
        <v>60</v>
      </c>
    </row>
    <row r="24" customFormat="false" ht="13.8" hidden="false" customHeight="false" outlineLevel="0" collapsed="false">
      <c r="A24" s="13" t="n">
        <v>45525</v>
      </c>
      <c r="B24" s="14" t="n">
        <v>23</v>
      </c>
      <c r="C24" s="14" t="s">
        <v>16</v>
      </c>
      <c r="D24" s="14" t="n">
        <v>16</v>
      </c>
      <c r="E24" s="14" t="n">
        <v>5</v>
      </c>
      <c r="F24" s="23" t="n">
        <f aca="false">E24*100/D24</f>
        <v>31.25</v>
      </c>
      <c r="G24" s="14" t="n">
        <v>15</v>
      </c>
      <c r="H24" s="14" t="n">
        <v>5</v>
      </c>
      <c r="I24" s="23" t="n">
        <f aca="false">H24*100/G24</f>
        <v>33.3333333333333</v>
      </c>
    </row>
    <row r="25" customFormat="false" ht="13.8" hidden="false" customHeight="false" outlineLevel="0" collapsed="false">
      <c r="A25" s="13" t="n">
        <v>45525</v>
      </c>
      <c r="B25" s="14" t="n">
        <v>24</v>
      </c>
      <c r="C25" s="14" t="s">
        <v>16</v>
      </c>
      <c r="D25" s="14" t="n">
        <v>16</v>
      </c>
      <c r="E25" s="14" t="n">
        <v>5</v>
      </c>
      <c r="F25" s="23" t="n">
        <f aca="false">E25*100/D25</f>
        <v>31.25</v>
      </c>
      <c r="G25" s="14" t="n">
        <v>15</v>
      </c>
      <c r="H25" s="14" t="n">
        <v>4</v>
      </c>
      <c r="I25" s="23" t="n">
        <f aca="false">H25*100/G25</f>
        <v>26.6666666666667</v>
      </c>
    </row>
    <row r="26" customFormat="false" ht="13.8" hidden="false" customHeight="false" outlineLevel="0" collapsed="false">
      <c r="A26" s="13" t="n">
        <v>45525</v>
      </c>
      <c r="B26" s="14" t="n">
        <v>25</v>
      </c>
      <c r="C26" s="14" t="s">
        <v>16</v>
      </c>
      <c r="D26" s="14" t="n">
        <v>16</v>
      </c>
      <c r="E26" s="14" t="n">
        <v>12</v>
      </c>
      <c r="F26" s="23" t="n">
        <f aca="false">E26*100/D26</f>
        <v>75</v>
      </c>
      <c r="G26" s="14" t="n">
        <v>15</v>
      </c>
      <c r="H26" s="14" t="n">
        <v>10</v>
      </c>
      <c r="I26" s="23" t="n">
        <f aca="false">H26*100/G26</f>
        <v>66.6666666666667</v>
      </c>
    </row>
    <row r="27" customFormat="false" ht="13.8" hidden="false" customHeight="false" outlineLevel="0" collapsed="false">
      <c r="A27" s="13" t="n">
        <v>45525</v>
      </c>
      <c r="B27" s="14" t="s">
        <v>58</v>
      </c>
      <c r="C27" s="14" t="s">
        <v>59</v>
      </c>
      <c r="D27" s="14" t="n">
        <v>16</v>
      </c>
      <c r="E27" s="14" t="n">
        <v>4</v>
      </c>
      <c r="F27" s="23" t="n">
        <f aca="false">E27*100/D27</f>
        <v>25</v>
      </c>
      <c r="G27" s="14" t="n">
        <v>15</v>
      </c>
      <c r="H27" s="14" t="n">
        <v>0</v>
      </c>
      <c r="I27" s="23" t="n">
        <f aca="false">H27*100/G27</f>
        <v>0</v>
      </c>
    </row>
    <row r="28" customFormat="false" ht="13.8" hidden="false" customHeight="false" outlineLevel="0" collapsed="false">
      <c r="A28" s="13" t="n">
        <v>45525</v>
      </c>
      <c r="B28" s="14" t="s">
        <v>61</v>
      </c>
      <c r="C28" s="14" t="s">
        <v>59</v>
      </c>
      <c r="D28" s="14" t="n">
        <v>16</v>
      </c>
      <c r="E28" s="14" t="n">
        <v>8</v>
      </c>
      <c r="F28" s="23" t="n">
        <f aca="false">E28*100/D28</f>
        <v>50</v>
      </c>
      <c r="G28" s="14" t="n">
        <v>15</v>
      </c>
      <c r="H28" s="14" t="n">
        <v>9</v>
      </c>
      <c r="I28" s="23" t="n">
        <f aca="false">H28*100/G28</f>
        <v>60</v>
      </c>
    </row>
    <row r="29" customFormat="false" ht="13.8" hidden="false" customHeight="false" outlineLevel="0" collapsed="false">
      <c r="A29" s="13" t="n">
        <v>45525</v>
      </c>
      <c r="B29" s="14" t="n">
        <v>28</v>
      </c>
      <c r="C29" s="14" t="s">
        <v>59</v>
      </c>
      <c r="D29" s="14" t="n">
        <v>16</v>
      </c>
      <c r="E29" s="14" t="n">
        <v>7</v>
      </c>
      <c r="F29" s="23" t="n">
        <f aca="false">E29*100/D29</f>
        <v>43.75</v>
      </c>
      <c r="G29" s="14" t="n">
        <v>15</v>
      </c>
      <c r="H29" s="14" t="n">
        <v>7</v>
      </c>
      <c r="I29" s="23" t="n">
        <f aca="false">H29*100/G29</f>
        <v>46.6666666666667</v>
      </c>
    </row>
    <row r="30" customFormat="false" ht="13.8" hidden="false" customHeight="false" outlineLevel="0" collapsed="false">
      <c r="A30" s="13" t="n">
        <v>45525</v>
      </c>
      <c r="B30" s="14" t="s">
        <v>64</v>
      </c>
      <c r="C30" s="14" t="s">
        <v>59</v>
      </c>
      <c r="D30" s="14" t="n">
        <v>16</v>
      </c>
      <c r="E30" s="14" t="n">
        <v>11</v>
      </c>
      <c r="F30" s="23" t="n">
        <f aca="false">E30*100/D30</f>
        <v>68.75</v>
      </c>
      <c r="G30" s="14" t="n">
        <v>15</v>
      </c>
      <c r="H30" s="14" t="n">
        <v>9</v>
      </c>
      <c r="I30" s="23" t="n">
        <f aca="false">H30*100/G30</f>
        <v>60</v>
      </c>
    </row>
    <row r="31" customFormat="false" ht="13.8" hidden="false" customHeight="false" outlineLevel="0" collapsed="false">
      <c r="A31" s="13" t="n">
        <v>45525</v>
      </c>
      <c r="B31" s="14" t="n">
        <v>30</v>
      </c>
      <c r="C31" s="14" t="s">
        <v>59</v>
      </c>
      <c r="D31" s="14" t="n">
        <v>16</v>
      </c>
      <c r="E31" s="14" t="n">
        <v>6</v>
      </c>
      <c r="F31" s="23" t="n">
        <f aca="false">E31*100/D31</f>
        <v>37.5</v>
      </c>
      <c r="G31" s="14" t="n">
        <v>15</v>
      </c>
      <c r="H31" s="14" t="n">
        <v>4</v>
      </c>
      <c r="I31" s="23" t="n">
        <f aca="false">H31*100/G31</f>
        <v>26.6666666666667</v>
      </c>
    </row>
    <row r="32" customFormat="false" ht="13.8" hidden="false" customHeight="false" outlineLevel="0" collapsed="false">
      <c r="A32" s="17"/>
      <c r="B32" s="14" t="s">
        <v>67</v>
      </c>
      <c r="C32" s="14" t="s">
        <v>59</v>
      </c>
      <c r="D32" s="14" t="n">
        <v>16</v>
      </c>
      <c r="E32" s="14" t="n">
        <v>2</v>
      </c>
      <c r="F32" s="23" t="n">
        <f aca="false">E32*100/D32</f>
        <v>12.5</v>
      </c>
      <c r="G32" s="14" t="n">
        <v>15</v>
      </c>
      <c r="H32" s="14" t="n">
        <v>5</v>
      </c>
      <c r="I32" s="23" t="n">
        <f aca="false">H32*100/G32</f>
        <v>33.3333333333333</v>
      </c>
    </row>
    <row r="33" customFormat="false" ht="13.8" hidden="false" customHeight="false" outlineLevel="0" collapsed="false">
      <c r="A33" s="17"/>
      <c r="B33" s="14" t="s">
        <v>69</v>
      </c>
      <c r="C33" s="14" t="s">
        <v>16</v>
      </c>
      <c r="D33" s="14" t="n">
        <v>16</v>
      </c>
      <c r="E33" s="14" t="n">
        <v>9</v>
      </c>
      <c r="F33" s="23" t="n">
        <f aca="false">E33*100/D33</f>
        <v>56.25</v>
      </c>
      <c r="G33" s="14" t="n">
        <v>15</v>
      </c>
      <c r="H33" s="14" t="n">
        <v>7</v>
      </c>
      <c r="I33" s="23" t="n">
        <f aca="false">H33*100/G33</f>
        <v>46.6666666666667</v>
      </c>
    </row>
    <row r="34" customFormat="false" ht="13.8" hidden="false" customHeight="false" outlineLevel="0" collapsed="false">
      <c r="A34" s="17"/>
      <c r="B34" s="14" t="s">
        <v>71</v>
      </c>
      <c r="C34" s="14" t="s">
        <v>16</v>
      </c>
      <c r="D34" s="14" t="n">
        <v>16</v>
      </c>
      <c r="E34" s="14" t="n">
        <v>6</v>
      </c>
      <c r="F34" s="23" t="n">
        <f aca="false">E34*100/D34</f>
        <v>37.5</v>
      </c>
      <c r="G34" s="14" t="n">
        <v>15</v>
      </c>
      <c r="H34" s="14" t="n">
        <v>8</v>
      </c>
      <c r="I34" s="23" t="n">
        <f aca="false">H34*100/G34</f>
        <v>53.3333333333333</v>
      </c>
    </row>
    <row r="35" customFormat="false" ht="13.8" hidden="false" customHeight="false" outlineLevel="0" collapsed="false">
      <c r="A35" s="17"/>
      <c r="B35" s="14" t="s">
        <v>73</v>
      </c>
      <c r="C35" s="14" t="s">
        <v>16</v>
      </c>
      <c r="D35" s="14" t="n">
        <v>16</v>
      </c>
      <c r="E35" s="14" t="n">
        <v>13</v>
      </c>
      <c r="F35" s="23" t="n">
        <f aca="false">E35*100/D35</f>
        <v>81.25</v>
      </c>
      <c r="G35" s="14" t="n">
        <v>15</v>
      </c>
      <c r="H35" s="14" t="n">
        <v>4</v>
      </c>
      <c r="I35" s="23" t="n">
        <f aca="false">H35*100/G35</f>
        <v>26.6666666666667</v>
      </c>
    </row>
    <row r="36" customFormat="false" ht="13.8" hidden="false" customHeight="false" outlineLevel="0" collapsed="false">
      <c r="A36" s="17"/>
      <c r="B36" s="14" t="s">
        <v>75</v>
      </c>
      <c r="C36" s="14" t="s">
        <v>59</v>
      </c>
      <c r="D36" s="14" t="n">
        <v>16</v>
      </c>
      <c r="E36" s="14" t="n">
        <v>8</v>
      </c>
      <c r="F36" s="23" t="n">
        <f aca="false">E36*100/D36</f>
        <v>50</v>
      </c>
      <c r="G36" s="14" t="n">
        <v>15</v>
      </c>
      <c r="H36" s="14" t="n">
        <v>7</v>
      </c>
      <c r="I36" s="23" t="n">
        <f aca="false">H36*100/G36</f>
        <v>46.6666666666667</v>
      </c>
    </row>
    <row r="37" customFormat="false" ht="13.8" hidden="false" customHeight="false" outlineLevel="0" collapsed="false">
      <c r="A37" s="17"/>
      <c r="B37" s="14" t="s">
        <v>77</v>
      </c>
      <c r="C37" s="14" t="s">
        <v>59</v>
      </c>
      <c r="D37" s="14" t="n">
        <v>16</v>
      </c>
      <c r="E37" s="14" t="n">
        <v>9</v>
      </c>
      <c r="F37" s="23" t="n">
        <f aca="false">E37*100/D37</f>
        <v>56.25</v>
      </c>
      <c r="G37" s="14" t="n">
        <v>15</v>
      </c>
      <c r="H37" s="14" t="n">
        <v>6</v>
      </c>
      <c r="I37" s="23" t="n">
        <f aca="false">H37*100/G37</f>
        <v>40</v>
      </c>
    </row>
    <row r="38" customFormat="false" ht="13.8" hidden="false" customHeight="false" outlineLevel="0" collapsed="false">
      <c r="A38" s="17"/>
      <c r="B38" s="14" t="s">
        <v>78</v>
      </c>
      <c r="C38" s="14" t="s">
        <v>16</v>
      </c>
      <c r="D38" s="14" t="n">
        <v>16</v>
      </c>
      <c r="E38" s="14" t="n">
        <v>9</v>
      </c>
      <c r="F38" s="23" t="n">
        <f aca="false">E38*100/D38</f>
        <v>56.25</v>
      </c>
      <c r="G38" s="14" t="n">
        <v>15</v>
      </c>
      <c r="H38" s="14" t="n">
        <v>8</v>
      </c>
      <c r="I38" s="23" t="n">
        <f aca="false">H38*100/G38</f>
        <v>53.3333333333333</v>
      </c>
    </row>
    <row r="39" customFormat="false" ht="13.8" hidden="false" customHeight="false" outlineLevel="0" collapsed="false">
      <c r="A39" s="17"/>
      <c r="B39" s="14" t="s">
        <v>80</v>
      </c>
      <c r="C39" s="14" t="s">
        <v>16</v>
      </c>
      <c r="D39" s="14" t="n">
        <v>16</v>
      </c>
      <c r="E39" s="14" t="n">
        <v>14</v>
      </c>
      <c r="F39" s="23" t="n">
        <f aca="false">E39*100/D39</f>
        <v>87.5</v>
      </c>
      <c r="G39" s="14" t="n">
        <v>15</v>
      </c>
      <c r="H39" s="14" t="n">
        <v>11</v>
      </c>
      <c r="I39" s="23" t="n">
        <f aca="false">H39*100/G39</f>
        <v>73.3333333333333</v>
      </c>
    </row>
    <row r="40" customFormat="false" ht="13.8" hidden="false" customHeight="false" outlineLevel="0" collapsed="false">
      <c r="A40" s="17"/>
      <c r="B40" s="14" t="s">
        <v>82</v>
      </c>
      <c r="C40" s="14" t="s">
        <v>16</v>
      </c>
      <c r="D40" s="14" t="n">
        <v>16</v>
      </c>
      <c r="E40" s="14" t="n">
        <v>7</v>
      </c>
      <c r="F40" s="23" t="n">
        <f aca="false">E40*100/D40</f>
        <v>43.75</v>
      </c>
      <c r="G40" s="14" t="n">
        <v>15</v>
      </c>
      <c r="H40" s="14" t="n">
        <v>5</v>
      </c>
      <c r="I40" s="23" t="n">
        <f aca="false">H40*100/G40</f>
        <v>33.3333333333333</v>
      </c>
    </row>
    <row r="41" customFormat="false" ht="13.8" hidden="false" customHeight="false" outlineLevel="0" collapsed="false">
      <c r="A41" s="17"/>
      <c r="B41" s="14" t="s">
        <v>84</v>
      </c>
      <c r="C41" s="14" t="s">
        <v>16</v>
      </c>
      <c r="D41" s="14" t="n">
        <v>16</v>
      </c>
      <c r="E41" s="14" t="n">
        <v>10</v>
      </c>
      <c r="F41" s="23" t="n">
        <f aca="false">E41*100/D41</f>
        <v>62.5</v>
      </c>
      <c r="G41" s="14" t="n">
        <v>15</v>
      </c>
      <c r="H41" s="14" t="n">
        <v>9</v>
      </c>
      <c r="I41" s="23" t="n">
        <f aca="false">H41*100/G41</f>
        <v>60</v>
      </c>
    </row>
    <row r="42" customFormat="false" ht="13.8" hidden="false" customHeight="false" outlineLevel="0" collapsed="false">
      <c r="A42" s="17"/>
      <c r="B42" s="14" t="s">
        <v>86</v>
      </c>
      <c r="C42" s="14" t="s">
        <v>16</v>
      </c>
      <c r="D42" s="14" t="n">
        <v>16</v>
      </c>
      <c r="E42" s="14" t="n">
        <v>12</v>
      </c>
      <c r="F42" s="23" t="n">
        <f aca="false">E42*100/D42</f>
        <v>75</v>
      </c>
      <c r="G42" s="14" t="n">
        <v>15</v>
      </c>
      <c r="H42" s="14" t="n">
        <v>14</v>
      </c>
      <c r="I42" s="23" t="n">
        <f aca="false">H42*100/G42</f>
        <v>93.3333333333333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I1" activeCellId="0" sqref="I1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2.87"/>
    <col collapsed="false" customWidth="true" hidden="false" outlineLevel="0" max="3" min="3" style="1" width="13.44"/>
    <col collapsed="false" customWidth="true" hidden="false" outlineLevel="0" max="4" min="4" style="1" width="17.03"/>
    <col collapsed="false" customWidth="true" hidden="false" outlineLevel="0" max="5" min="5" style="1" width="13.04"/>
    <col collapsed="false" customWidth="true" hidden="false" outlineLevel="0" max="7" min="7" style="1" width="15.34"/>
    <col collapsed="false" customWidth="true" hidden="false" outlineLevel="0" max="8" min="8" style="1" width="12.31"/>
  </cols>
  <sheetData>
    <row r="1" customFormat="false" ht="16.15" hidden="false" customHeight="false" outlineLevel="0" collapsed="false">
      <c r="A1" s="4" t="s">
        <v>91</v>
      </c>
      <c r="B1" s="4" t="s">
        <v>92</v>
      </c>
      <c r="C1" s="4" t="s">
        <v>93</v>
      </c>
      <c r="D1" s="4" t="s">
        <v>94</v>
      </c>
      <c r="E1" s="21" t="s">
        <v>95</v>
      </c>
      <c r="F1" s="22" t="s">
        <v>96</v>
      </c>
      <c r="G1" s="21" t="s">
        <v>97</v>
      </c>
      <c r="H1" s="21" t="s">
        <v>98</v>
      </c>
      <c r="I1" s="22" t="s">
        <v>99</v>
      </c>
    </row>
    <row r="2" customFormat="false" ht="13.8" hidden="false" customHeight="false" outlineLevel="0" collapsed="false">
      <c r="A2" s="13" t="n">
        <v>45525</v>
      </c>
      <c r="B2" s="14" t="s">
        <v>15</v>
      </c>
      <c r="C2" s="14" t="s">
        <v>16</v>
      </c>
      <c r="D2" s="14" t="n">
        <v>16</v>
      </c>
      <c r="E2" s="14" t="n">
        <v>11</v>
      </c>
      <c r="F2" s="23" t="n">
        <f aca="false">E2*100/D2</f>
        <v>68.75</v>
      </c>
      <c r="G2" s="14" t="n">
        <v>2</v>
      </c>
      <c r="H2" s="14" t="n">
        <v>2</v>
      </c>
      <c r="I2" s="23" t="n">
        <f aca="false">H2*100/G2</f>
        <v>100</v>
      </c>
    </row>
    <row r="3" customFormat="false" ht="13.8" hidden="false" customHeight="false" outlineLevel="0" collapsed="false">
      <c r="A3" s="13" t="n">
        <v>45525</v>
      </c>
      <c r="B3" s="14" t="s">
        <v>17</v>
      </c>
      <c r="C3" s="14" t="s">
        <v>16</v>
      </c>
      <c r="D3" s="14" t="n">
        <v>16</v>
      </c>
      <c r="E3" s="14" t="n">
        <v>15</v>
      </c>
      <c r="F3" s="23" t="n">
        <f aca="false">E3*100/D3</f>
        <v>93.75</v>
      </c>
      <c r="G3" s="14" t="n">
        <v>2</v>
      </c>
      <c r="H3" s="14" t="n">
        <v>1</v>
      </c>
      <c r="I3" s="23" t="n">
        <f aca="false">H3*100/G3</f>
        <v>50</v>
      </c>
    </row>
    <row r="4" customFormat="false" ht="13.8" hidden="false" customHeight="false" outlineLevel="0" collapsed="false">
      <c r="A4" s="13" t="n">
        <v>45525</v>
      </c>
      <c r="B4" s="14" t="s">
        <v>19</v>
      </c>
      <c r="C4" s="14" t="s">
        <v>16</v>
      </c>
      <c r="D4" s="14" t="n">
        <v>16</v>
      </c>
      <c r="E4" s="14" t="n">
        <v>11</v>
      </c>
      <c r="F4" s="23" t="n">
        <f aca="false">E4*100/D4</f>
        <v>68.75</v>
      </c>
      <c r="G4" s="14" t="n">
        <v>2</v>
      </c>
      <c r="H4" s="14" t="n">
        <v>1</v>
      </c>
      <c r="I4" s="23" t="n">
        <f aca="false">H4*100/G4</f>
        <v>50</v>
      </c>
    </row>
    <row r="5" customFormat="false" ht="13.8" hidden="false" customHeight="false" outlineLevel="0" collapsed="false">
      <c r="A5" s="13" t="n">
        <v>45525</v>
      </c>
      <c r="B5" s="14" t="s">
        <v>21</v>
      </c>
      <c r="C5" s="14" t="s">
        <v>16</v>
      </c>
      <c r="D5" s="14" t="n">
        <v>16</v>
      </c>
      <c r="E5" s="14" t="n">
        <v>13</v>
      </c>
      <c r="F5" s="23" t="n">
        <f aca="false">E5*100/D5</f>
        <v>81.25</v>
      </c>
      <c r="G5" s="14" t="n">
        <v>2</v>
      </c>
      <c r="H5" s="14" t="n">
        <v>2</v>
      </c>
      <c r="I5" s="23" t="n">
        <f aca="false">H5*100/G5</f>
        <v>100</v>
      </c>
    </row>
    <row r="6" customFormat="false" ht="13.8" hidden="false" customHeight="false" outlineLevel="0" collapsed="false">
      <c r="A6" s="13" t="n">
        <v>45525</v>
      </c>
      <c r="B6" s="14" t="s">
        <v>23</v>
      </c>
      <c r="C6" s="14" t="s">
        <v>16</v>
      </c>
      <c r="D6" s="14" t="n">
        <v>16</v>
      </c>
      <c r="E6" s="14" t="n">
        <v>15</v>
      </c>
      <c r="F6" s="23" t="n">
        <f aca="false">E6*100/D6</f>
        <v>93.75</v>
      </c>
      <c r="G6" s="14" t="n">
        <v>2</v>
      </c>
      <c r="H6" s="14" t="n">
        <v>1</v>
      </c>
      <c r="I6" s="23" t="n">
        <f aca="false">H6*100/G6</f>
        <v>50</v>
      </c>
    </row>
    <row r="7" customFormat="false" ht="13.8" hidden="false" customHeight="false" outlineLevel="0" collapsed="false">
      <c r="A7" s="13" t="n">
        <v>45525</v>
      </c>
      <c r="B7" s="14" t="s">
        <v>25</v>
      </c>
      <c r="C7" s="14" t="s">
        <v>16</v>
      </c>
      <c r="D7" s="14" t="n">
        <v>16</v>
      </c>
      <c r="E7" s="14" t="n">
        <v>12</v>
      </c>
      <c r="F7" s="23" t="n">
        <f aca="false">E7*100/D7</f>
        <v>75</v>
      </c>
      <c r="G7" s="14" t="n">
        <v>2</v>
      </c>
      <c r="H7" s="14" t="n">
        <v>1</v>
      </c>
      <c r="I7" s="23" t="n">
        <f aca="false">H7*100/G7</f>
        <v>50</v>
      </c>
    </row>
    <row r="8" customFormat="false" ht="13.8" hidden="false" customHeight="false" outlineLevel="0" collapsed="false">
      <c r="A8" s="13" t="n">
        <v>45525</v>
      </c>
      <c r="B8" s="14" t="s">
        <v>27</v>
      </c>
      <c r="C8" s="14" t="s">
        <v>16</v>
      </c>
      <c r="D8" s="14" t="n">
        <v>16</v>
      </c>
      <c r="E8" s="14" t="n">
        <v>9</v>
      </c>
      <c r="F8" s="23" t="n">
        <f aca="false">E8*100/D8</f>
        <v>56.25</v>
      </c>
      <c r="G8" s="14" t="n">
        <v>2</v>
      </c>
      <c r="H8" s="14" t="n">
        <v>1</v>
      </c>
      <c r="I8" s="23" t="n">
        <f aca="false">H8*100/G8</f>
        <v>50</v>
      </c>
    </row>
    <row r="9" customFormat="false" ht="13.8" hidden="false" customHeight="false" outlineLevel="0" collapsed="false">
      <c r="A9" s="13" t="n">
        <v>45525</v>
      </c>
      <c r="B9" s="14" t="s">
        <v>29</v>
      </c>
      <c r="C9" s="14" t="s">
        <v>16</v>
      </c>
      <c r="D9" s="14" t="n">
        <v>16</v>
      </c>
      <c r="E9" s="14" t="n">
        <v>12</v>
      </c>
      <c r="F9" s="23" t="n">
        <f aca="false">E9*100/D9</f>
        <v>75</v>
      </c>
      <c r="G9" s="14" t="n">
        <v>2</v>
      </c>
      <c r="H9" s="14" t="n">
        <v>2</v>
      </c>
      <c r="I9" s="23" t="n">
        <f aca="false">H9*100/G9</f>
        <v>100</v>
      </c>
    </row>
    <row r="10" customFormat="false" ht="13.8" hidden="false" customHeight="false" outlineLevel="0" collapsed="false">
      <c r="A10" s="13" t="n">
        <v>45525</v>
      </c>
      <c r="B10" s="14" t="s">
        <v>31</v>
      </c>
      <c r="C10" s="14" t="s">
        <v>16</v>
      </c>
      <c r="D10" s="14" t="n">
        <v>16</v>
      </c>
      <c r="E10" s="14" t="n">
        <v>11</v>
      </c>
      <c r="F10" s="23" t="n">
        <f aca="false">E10*100/D10</f>
        <v>68.75</v>
      </c>
      <c r="G10" s="14" t="n">
        <v>2</v>
      </c>
      <c r="H10" s="14" t="n">
        <v>1</v>
      </c>
      <c r="I10" s="23" t="n">
        <f aca="false">H10*100/G10</f>
        <v>50</v>
      </c>
    </row>
    <row r="11" customFormat="false" ht="13.8" hidden="false" customHeight="false" outlineLevel="0" collapsed="false">
      <c r="A11" s="13" t="n">
        <v>45525</v>
      </c>
      <c r="B11" s="14" t="s">
        <v>33</v>
      </c>
      <c r="C11" s="14" t="s">
        <v>16</v>
      </c>
      <c r="D11" s="14" t="n">
        <v>16</v>
      </c>
      <c r="E11" s="14" t="n">
        <v>14</v>
      </c>
      <c r="F11" s="23" t="n">
        <f aca="false">E11*100/D11</f>
        <v>87.5</v>
      </c>
      <c r="G11" s="14" t="n">
        <v>2</v>
      </c>
      <c r="H11" s="14" t="n">
        <v>1</v>
      </c>
      <c r="I11" s="23" t="n">
        <f aca="false">H11*100/G11</f>
        <v>50</v>
      </c>
    </row>
    <row r="12" customFormat="false" ht="13.8" hidden="false" customHeight="false" outlineLevel="0" collapsed="false">
      <c r="A12" s="13" t="n">
        <v>45525</v>
      </c>
      <c r="B12" s="14" t="s">
        <v>20</v>
      </c>
      <c r="C12" s="14" t="s">
        <v>16</v>
      </c>
      <c r="D12" s="14" t="n">
        <v>16</v>
      </c>
      <c r="E12" s="14" t="n">
        <v>15</v>
      </c>
      <c r="F12" s="23" t="n">
        <f aca="false">E12*100/D12</f>
        <v>93.75</v>
      </c>
      <c r="G12" s="14" t="n">
        <v>2</v>
      </c>
      <c r="H12" s="14" t="n">
        <v>1</v>
      </c>
      <c r="I12" s="23" t="n">
        <f aca="false">H12*100/G12</f>
        <v>50</v>
      </c>
    </row>
    <row r="13" customFormat="false" ht="13.8" hidden="false" customHeight="false" outlineLevel="0" collapsed="false">
      <c r="A13" s="13" t="n">
        <v>45525</v>
      </c>
      <c r="B13" s="14" t="s">
        <v>35</v>
      </c>
      <c r="C13" s="14" t="s">
        <v>16</v>
      </c>
      <c r="D13" s="14" t="n">
        <v>16</v>
      </c>
      <c r="E13" s="14" t="n">
        <v>10</v>
      </c>
      <c r="F13" s="23" t="n">
        <f aca="false">E13*100/D13</f>
        <v>62.5</v>
      </c>
      <c r="G13" s="14" t="n">
        <v>2</v>
      </c>
      <c r="H13" s="14" t="n">
        <v>0</v>
      </c>
      <c r="I13" s="23" t="n">
        <f aca="false">H13*100/G13</f>
        <v>0</v>
      </c>
    </row>
    <row r="14" customFormat="false" ht="13.8" hidden="false" customHeight="false" outlineLevel="0" collapsed="false">
      <c r="A14" s="13" t="n">
        <v>45533</v>
      </c>
      <c r="B14" s="14" t="s">
        <v>37</v>
      </c>
      <c r="C14" s="14" t="s">
        <v>16</v>
      </c>
      <c r="D14" s="14" t="n">
        <v>16</v>
      </c>
      <c r="E14" s="14" t="n">
        <v>12</v>
      </c>
      <c r="F14" s="23" t="n">
        <f aca="false">E14*100/D14</f>
        <v>75</v>
      </c>
      <c r="G14" s="14" t="n">
        <v>5</v>
      </c>
      <c r="H14" s="14" t="n">
        <v>3</v>
      </c>
      <c r="I14" s="23" t="n">
        <f aca="false">H14*100/G14</f>
        <v>60</v>
      </c>
    </row>
    <row r="15" customFormat="false" ht="13.8" hidden="false" customHeight="false" outlineLevel="0" collapsed="false">
      <c r="A15" s="13" t="n">
        <v>45533</v>
      </c>
      <c r="B15" s="14" t="s">
        <v>39</v>
      </c>
      <c r="C15" s="14" t="s">
        <v>16</v>
      </c>
      <c r="D15" s="14" t="n">
        <v>16</v>
      </c>
      <c r="E15" s="14" t="n">
        <v>8</v>
      </c>
      <c r="F15" s="23" t="n">
        <f aca="false">E15*100/D15</f>
        <v>50</v>
      </c>
      <c r="G15" s="14" t="n">
        <v>5</v>
      </c>
      <c r="H15" s="14" t="n">
        <v>1</v>
      </c>
      <c r="I15" s="23" t="n">
        <f aca="false">H15*100/G15</f>
        <v>20</v>
      </c>
    </row>
    <row r="16" customFormat="false" ht="13.8" hidden="false" customHeight="false" outlineLevel="0" collapsed="false">
      <c r="A16" s="13" t="n">
        <v>45533</v>
      </c>
      <c r="B16" s="14" t="s">
        <v>41</v>
      </c>
      <c r="C16" s="14" t="s">
        <v>16</v>
      </c>
      <c r="D16" s="14" t="n">
        <v>16</v>
      </c>
      <c r="E16" s="14" t="n">
        <v>6</v>
      </c>
      <c r="F16" s="23" t="n">
        <f aca="false">E16*100/D16</f>
        <v>37.5</v>
      </c>
      <c r="G16" s="14" t="n">
        <v>5</v>
      </c>
      <c r="H16" s="14" t="n">
        <v>3</v>
      </c>
      <c r="I16" s="23" t="n">
        <f aca="false">H16*100/G16</f>
        <v>60</v>
      </c>
    </row>
    <row r="17" customFormat="false" ht="13.8" hidden="false" customHeight="false" outlineLevel="0" collapsed="false">
      <c r="A17" s="13" t="n">
        <v>45533</v>
      </c>
      <c r="B17" s="14" t="s">
        <v>42</v>
      </c>
      <c r="C17" s="14" t="s">
        <v>16</v>
      </c>
      <c r="D17" s="14" t="n">
        <v>16</v>
      </c>
      <c r="E17" s="14" t="n">
        <v>10</v>
      </c>
      <c r="F17" s="23" t="n">
        <f aca="false">E17*100/D17</f>
        <v>62.5</v>
      </c>
      <c r="G17" s="14" t="n">
        <v>5</v>
      </c>
      <c r="H17" s="14" t="n">
        <v>3</v>
      </c>
      <c r="I17" s="23" t="n">
        <f aca="false">H17*100/G17</f>
        <v>60</v>
      </c>
    </row>
    <row r="18" customFormat="false" ht="13.8" hidden="false" customHeight="false" outlineLevel="0" collapsed="false">
      <c r="A18" s="13" t="n">
        <v>45533</v>
      </c>
      <c r="B18" s="14" t="s">
        <v>44</v>
      </c>
      <c r="C18" s="14" t="s">
        <v>16</v>
      </c>
      <c r="D18" s="14" t="n">
        <v>16</v>
      </c>
      <c r="E18" s="14" t="n">
        <v>6</v>
      </c>
      <c r="F18" s="23" t="n">
        <f aca="false">E18*100/D18</f>
        <v>37.5</v>
      </c>
      <c r="G18" s="14" t="n">
        <v>5</v>
      </c>
      <c r="H18" s="14" t="n">
        <v>3</v>
      </c>
      <c r="I18" s="23" t="n">
        <f aca="false">H18*100/G18</f>
        <v>60</v>
      </c>
    </row>
    <row r="19" customFormat="false" ht="13.8" hidden="false" customHeight="false" outlineLevel="0" collapsed="false">
      <c r="A19" s="13" t="n">
        <v>45533</v>
      </c>
      <c r="B19" s="14" t="s">
        <v>46</v>
      </c>
      <c r="C19" s="14" t="s">
        <v>16</v>
      </c>
      <c r="D19" s="14" t="n">
        <v>16</v>
      </c>
      <c r="E19" s="14" t="n">
        <v>9</v>
      </c>
      <c r="F19" s="23" t="n">
        <f aca="false">E19*100/D19</f>
        <v>56.25</v>
      </c>
      <c r="G19" s="14" t="n">
        <v>5</v>
      </c>
      <c r="H19" s="14" t="n">
        <v>3</v>
      </c>
      <c r="I19" s="23" t="n">
        <f aca="false">H19*100/G19</f>
        <v>60</v>
      </c>
    </row>
    <row r="20" customFormat="false" ht="13.8" hidden="false" customHeight="false" outlineLevel="0" collapsed="false">
      <c r="A20" s="13" t="n">
        <v>45533</v>
      </c>
      <c r="B20" s="14" t="s">
        <v>48</v>
      </c>
      <c r="C20" s="14" t="s">
        <v>16</v>
      </c>
      <c r="D20" s="14" t="n">
        <v>16</v>
      </c>
      <c r="E20" s="14" t="n">
        <v>12</v>
      </c>
      <c r="F20" s="23" t="n">
        <f aca="false">E20*100/D20</f>
        <v>75</v>
      </c>
      <c r="G20" s="14" t="n">
        <v>5</v>
      </c>
      <c r="H20" s="14" t="n">
        <v>3</v>
      </c>
      <c r="I20" s="23" t="n">
        <f aca="false">H20*100/G20</f>
        <v>60</v>
      </c>
    </row>
    <row r="21" customFormat="false" ht="13.8" hidden="false" customHeight="false" outlineLevel="0" collapsed="false">
      <c r="A21" s="13" t="n">
        <v>45533</v>
      </c>
      <c r="B21" s="14" t="s">
        <v>50</v>
      </c>
      <c r="C21" s="14" t="s">
        <v>16</v>
      </c>
      <c r="D21" s="14" t="n">
        <v>16</v>
      </c>
      <c r="E21" s="14" t="n">
        <v>14</v>
      </c>
      <c r="F21" s="23" t="n">
        <f aca="false">E21*100/D21</f>
        <v>87.5</v>
      </c>
      <c r="G21" s="14" t="n">
        <v>5</v>
      </c>
      <c r="H21" s="14" t="n">
        <v>4</v>
      </c>
      <c r="I21" s="23" t="n">
        <f aca="false">H21*100/G21</f>
        <v>80</v>
      </c>
    </row>
    <row r="22" customFormat="false" ht="13.8" hidden="false" customHeight="false" outlineLevel="0" collapsed="false">
      <c r="A22" s="13" t="n">
        <v>45533</v>
      </c>
      <c r="B22" s="14" t="s">
        <v>52</v>
      </c>
      <c r="C22" s="14" t="s">
        <v>16</v>
      </c>
      <c r="D22" s="14" t="n">
        <v>16</v>
      </c>
      <c r="E22" s="14" t="n">
        <v>11</v>
      </c>
      <c r="F22" s="23" t="n">
        <f aca="false">E22*100/D22</f>
        <v>68.75</v>
      </c>
      <c r="G22" s="14" t="n">
        <v>5</v>
      </c>
      <c r="H22" s="14" t="n">
        <v>3</v>
      </c>
      <c r="I22" s="23" t="n">
        <f aca="false">H22*100/G22</f>
        <v>60</v>
      </c>
    </row>
    <row r="23" customFormat="false" ht="13.8" hidden="false" customHeight="false" outlineLevel="0" collapsed="false">
      <c r="A23" s="13" t="n">
        <v>45533</v>
      </c>
      <c r="B23" s="14" t="s">
        <v>45</v>
      </c>
      <c r="C23" s="14" t="s">
        <v>16</v>
      </c>
      <c r="D23" s="14" t="n">
        <v>16</v>
      </c>
      <c r="E23" s="14" t="n">
        <v>13</v>
      </c>
      <c r="F23" s="23" t="n">
        <f aca="false">E23*100/D23</f>
        <v>81.25</v>
      </c>
      <c r="G23" s="14" t="n">
        <v>5</v>
      </c>
      <c r="H23" s="14" t="n">
        <v>4</v>
      </c>
      <c r="I23" s="23" t="n">
        <f aca="false">H23*100/G23</f>
        <v>80</v>
      </c>
    </row>
    <row r="24" customFormat="false" ht="13.8" hidden="false" customHeight="false" outlineLevel="0" collapsed="false">
      <c r="A24" s="13" t="n">
        <v>45533</v>
      </c>
      <c r="B24" s="14" t="s">
        <v>54</v>
      </c>
      <c r="C24" s="14" t="s">
        <v>16</v>
      </c>
      <c r="D24" s="14" t="n">
        <v>16</v>
      </c>
      <c r="E24" s="14" t="n">
        <v>7</v>
      </c>
      <c r="F24" s="23" t="n">
        <f aca="false">E24*100/D24</f>
        <v>43.75</v>
      </c>
      <c r="G24" s="14" t="n">
        <v>5</v>
      </c>
      <c r="H24" s="14" t="n">
        <v>5</v>
      </c>
      <c r="I24" s="23" t="n">
        <f aca="false">H24*100/G24</f>
        <v>100</v>
      </c>
    </row>
    <row r="25" customFormat="false" ht="13.8" hidden="false" customHeight="false" outlineLevel="0" collapsed="false">
      <c r="A25" s="13" t="n">
        <v>45533</v>
      </c>
      <c r="B25" s="14" t="s">
        <v>55</v>
      </c>
      <c r="C25" s="14" t="s">
        <v>16</v>
      </c>
      <c r="D25" s="14" t="n">
        <v>16</v>
      </c>
      <c r="E25" s="14" t="n">
        <v>12</v>
      </c>
      <c r="F25" s="23" t="n">
        <f aca="false">E25*100/D25</f>
        <v>75</v>
      </c>
      <c r="G25" s="14" t="n">
        <v>5</v>
      </c>
      <c r="H25" s="14" t="n">
        <v>1</v>
      </c>
      <c r="I25" s="23" t="n">
        <f aca="false">H25*100/G25</f>
        <v>20</v>
      </c>
    </row>
    <row r="26" customFormat="false" ht="13.8" hidden="false" customHeight="false" outlineLevel="0" collapsed="false">
      <c r="A26" s="13" t="n">
        <v>45533</v>
      </c>
      <c r="B26" s="14" t="s">
        <v>56</v>
      </c>
      <c r="C26" s="14" t="s">
        <v>16</v>
      </c>
      <c r="D26" s="14" t="n">
        <v>16</v>
      </c>
      <c r="E26" s="14" t="n">
        <v>9</v>
      </c>
      <c r="F26" s="23" t="n">
        <f aca="false">E26*100/D26</f>
        <v>56.25</v>
      </c>
      <c r="G26" s="14" t="n">
        <v>5</v>
      </c>
      <c r="H26" s="14" t="n">
        <v>3</v>
      </c>
      <c r="I26" s="23" t="n">
        <f aca="false">H26*100/G26</f>
        <v>60</v>
      </c>
    </row>
    <row r="27" customFormat="false" ht="13.8" hidden="false" customHeight="false" outlineLevel="0" collapsed="false">
      <c r="A27" s="13" t="n">
        <v>45575</v>
      </c>
      <c r="B27" s="14" t="s">
        <v>57</v>
      </c>
      <c r="C27" s="14" t="s">
        <v>16</v>
      </c>
      <c r="D27" s="14" t="n">
        <v>16</v>
      </c>
      <c r="E27" s="14" t="n">
        <v>12</v>
      </c>
      <c r="F27" s="23" t="n">
        <f aca="false">E27*100/D27</f>
        <v>75</v>
      </c>
      <c r="G27" s="14" t="n">
        <v>6</v>
      </c>
      <c r="H27" s="14" t="n">
        <v>5</v>
      </c>
      <c r="I27" s="23" t="n">
        <f aca="false">H27*100/G27</f>
        <v>83.3333333333333</v>
      </c>
    </row>
    <row r="28" customFormat="false" ht="13.8" hidden="false" customHeight="false" outlineLevel="0" collapsed="false">
      <c r="A28" s="13" t="n">
        <v>45575</v>
      </c>
      <c r="B28" s="14" t="s">
        <v>60</v>
      </c>
      <c r="C28" s="14" t="s">
        <v>16</v>
      </c>
      <c r="D28" s="14" t="n">
        <v>16</v>
      </c>
      <c r="E28" s="14" t="n">
        <v>12</v>
      </c>
      <c r="F28" s="23" t="n">
        <f aca="false">E28*100/D28</f>
        <v>75</v>
      </c>
      <c r="G28" s="14" t="n">
        <v>6</v>
      </c>
      <c r="H28" s="14" t="n">
        <v>5</v>
      </c>
      <c r="I28" s="23" t="n">
        <f aca="false">H28*100/G28</f>
        <v>83.3333333333333</v>
      </c>
    </row>
    <row r="29" customFormat="false" ht="13.8" hidden="false" customHeight="false" outlineLevel="0" collapsed="false">
      <c r="A29" s="13" t="n">
        <v>45575</v>
      </c>
      <c r="B29" s="14" t="s">
        <v>62</v>
      </c>
      <c r="C29" s="14" t="s">
        <v>16</v>
      </c>
      <c r="D29" s="14" t="n">
        <v>16</v>
      </c>
      <c r="E29" s="14" t="n">
        <v>14</v>
      </c>
      <c r="F29" s="23" t="n">
        <f aca="false">E29*100/D29</f>
        <v>87.5</v>
      </c>
      <c r="G29" s="14" t="n">
        <v>6</v>
      </c>
      <c r="H29" s="14" t="n">
        <v>5</v>
      </c>
      <c r="I29" s="23" t="n">
        <f aca="false">H29*100/G29</f>
        <v>83.3333333333333</v>
      </c>
    </row>
    <row r="30" customFormat="false" ht="13.8" hidden="false" customHeight="false" outlineLevel="0" collapsed="false">
      <c r="A30" s="13" t="n">
        <v>45575</v>
      </c>
      <c r="B30" s="14" t="s">
        <v>63</v>
      </c>
      <c r="C30" s="14" t="s">
        <v>16</v>
      </c>
      <c r="D30" s="14" t="n">
        <v>16</v>
      </c>
      <c r="E30" s="14" t="n">
        <v>12</v>
      </c>
      <c r="F30" s="23" t="n">
        <f aca="false">E30*100/D30</f>
        <v>75</v>
      </c>
      <c r="G30" s="14" t="n">
        <v>6</v>
      </c>
      <c r="H30" s="14" t="n">
        <v>3</v>
      </c>
      <c r="I30" s="23" t="n">
        <f aca="false">H30*100/G30</f>
        <v>50</v>
      </c>
    </row>
    <row r="31" customFormat="false" ht="13.8" hidden="false" customHeight="false" outlineLevel="0" collapsed="false">
      <c r="A31" s="13" t="n">
        <v>45575</v>
      </c>
      <c r="B31" s="14" t="s">
        <v>65</v>
      </c>
      <c r="C31" s="14" t="s">
        <v>16</v>
      </c>
      <c r="D31" s="14" t="n">
        <v>16</v>
      </c>
      <c r="E31" s="14" t="n">
        <v>7</v>
      </c>
      <c r="F31" s="23" t="n">
        <f aca="false">E31*100/D31</f>
        <v>43.75</v>
      </c>
      <c r="G31" s="14" t="n">
        <v>6</v>
      </c>
      <c r="H31" s="14" t="n">
        <v>3</v>
      </c>
      <c r="I31" s="23" t="n">
        <f aca="false">H31*100/G31</f>
        <v>50</v>
      </c>
    </row>
    <row r="32" customFormat="false" ht="13.8" hidden="false" customHeight="false" outlineLevel="0" collapsed="false">
      <c r="A32" s="17" t="n">
        <v>45575</v>
      </c>
      <c r="B32" s="14" t="s">
        <v>66</v>
      </c>
      <c r="C32" s="14" t="s">
        <v>16</v>
      </c>
      <c r="D32" s="14" t="n">
        <v>16</v>
      </c>
      <c r="E32" s="14" t="n">
        <v>7</v>
      </c>
      <c r="F32" s="23" t="n">
        <f aca="false">E32*100/D32</f>
        <v>43.75</v>
      </c>
      <c r="G32" s="14" t="n">
        <v>6</v>
      </c>
      <c r="H32" s="14" t="n">
        <v>2</v>
      </c>
      <c r="I32" s="23" t="n">
        <f aca="false">H32*100/G32</f>
        <v>33.3333333333333</v>
      </c>
    </row>
    <row r="33" customFormat="false" ht="13.8" hidden="false" customHeight="false" outlineLevel="0" collapsed="false">
      <c r="A33" s="17" t="n">
        <v>45575</v>
      </c>
      <c r="B33" s="14" t="s">
        <v>68</v>
      </c>
      <c r="C33" s="14" t="s">
        <v>16</v>
      </c>
      <c r="D33" s="14" t="n">
        <v>16</v>
      </c>
      <c r="E33" s="14" t="n">
        <v>15</v>
      </c>
      <c r="F33" s="23" t="n">
        <f aca="false">E33*100/D33</f>
        <v>93.75</v>
      </c>
      <c r="G33" s="14" t="n">
        <v>6</v>
      </c>
      <c r="H33" s="14" t="n">
        <v>3</v>
      </c>
      <c r="I33" s="23" t="n">
        <f aca="false">H33*100/G33</f>
        <v>50</v>
      </c>
    </row>
    <row r="34" customFormat="false" ht="13.8" hidden="false" customHeight="false" outlineLevel="0" collapsed="false">
      <c r="A34" s="17" t="n">
        <v>45575</v>
      </c>
      <c r="B34" s="14" t="s">
        <v>70</v>
      </c>
      <c r="C34" s="14" t="s">
        <v>16</v>
      </c>
      <c r="D34" s="14" t="n">
        <v>16</v>
      </c>
      <c r="E34" s="14" t="n">
        <v>9</v>
      </c>
      <c r="F34" s="23" t="n">
        <f aca="false">E34*100/D34</f>
        <v>56.25</v>
      </c>
      <c r="G34" s="14" t="n">
        <v>6</v>
      </c>
      <c r="H34" s="14" t="n">
        <v>2</v>
      </c>
      <c r="I34" s="23" t="n">
        <f aca="false">H34*100/G34</f>
        <v>33.3333333333333</v>
      </c>
    </row>
    <row r="35" customFormat="false" ht="13.8" hidden="false" customHeight="false" outlineLevel="0" collapsed="false">
      <c r="A35" s="17" t="n">
        <v>45575</v>
      </c>
      <c r="B35" s="14" t="s">
        <v>72</v>
      </c>
      <c r="C35" s="14" t="s">
        <v>16</v>
      </c>
      <c r="D35" s="14" t="n">
        <v>16</v>
      </c>
      <c r="E35" s="14" t="n">
        <v>14</v>
      </c>
      <c r="F35" s="23" t="n">
        <f aca="false">E35*100/D35</f>
        <v>87.5</v>
      </c>
      <c r="G35" s="14" t="n">
        <v>6</v>
      </c>
      <c r="H35" s="14" t="n">
        <v>4</v>
      </c>
      <c r="I35" s="23" t="n">
        <f aca="false">H35*100/G35</f>
        <v>66.6666666666667</v>
      </c>
    </row>
    <row r="36" customFormat="false" ht="13.8" hidden="false" customHeight="false" outlineLevel="0" collapsed="false">
      <c r="A36" s="17" t="n">
        <v>45575</v>
      </c>
      <c r="B36" s="14" t="s">
        <v>74</v>
      </c>
      <c r="C36" s="14" t="s">
        <v>16</v>
      </c>
      <c r="D36" s="14" t="n">
        <v>16</v>
      </c>
      <c r="E36" s="14" t="n">
        <v>11</v>
      </c>
      <c r="F36" s="23" t="n">
        <f aca="false">E36*100/D36</f>
        <v>68.75</v>
      </c>
      <c r="G36" s="14" t="n">
        <v>6</v>
      </c>
      <c r="H36" s="14" t="n">
        <v>3</v>
      </c>
      <c r="I36" s="23" t="n">
        <f aca="false">H36*100/G36</f>
        <v>50</v>
      </c>
    </row>
    <row r="37" customFormat="false" ht="13.8" hidden="false" customHeight="false" outlineLevel="0" collapsed="false">
      <c r="A37" s="17" t="n">
        <v>45575</v>
      </c>
      <c r="B37" s="14" t="s">
        <v>76</v>
      </c>
      <c r="C37" s="14" t="s">
        <v>16</v>
      </c>
      <c r="D37" s="14" t="n">
        <v>16</v>
      </c>
      <c r="E37" s="14" t="n">
        <v>4</v>
      </c>
      <c r="F37" s="23" t="n">
        <f aca="false">E37*100/D37</f>
        <v>25</v>
      </c>
      <c r="G37" s="14" t="n">
        <v>6</v>
      </c>
      <c r="H37" s="14" t="n">
        <v>2</v>
      </c>
      <c r="I37" s="23" t="n">
        <f aca="false">H37*100/G37</f>
        <v>33.3333333333333</v>
      </c>
    </row>
    <row r="38" customFormat="false" ht="13.8" hidden="false" customHeight="false" outlineLevel="0" collapsed="false">
      <c r="A38" s="17" t="n">
        <v>45575</v>
      </c>
      <c r="B38" s="14" t="s">
        <v>24</v>
      </c>
      <c r="C38" s="14" t="s">
        <v>16</v>
      </c>
      <c r="D38" s="14" t="n">
        <v>16</v>
      </c>
      <c r="E38" s="14" t="n">
        <v>8</v>
      </c>
      <c r="F38" s="23" t="n">
        <f aca="false">E38*100/D38</f>
        <v>50</v>
      </c>
      <c r="G38" s="14" t="n">
        <v>6</v>
      </c>
      <c r="H38" s="14" t="n">
        <v>3</v>
      </c>
      <c r="I38" s="23" t="n">
        <f aca="false">H38*100/G38</f>
        <v>50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2025-06-19T18:55:38Z</dcterms:created>
  <dc:creator>Alan Bispo Oliveira</dc:creator>
  <dc:description/>
  <dc:language>pt-BR</dc:language>
  <cp:lastModifiedBy/>
  <dcterms:modified xsi:type="dcterms:W3CDTF">2025-06-28T21:56:48Z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